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B:\Documents\"/>
    </mc:Choice>
  </mc:AlternateContent>
  <xr:revisionPtr revIDLastSave="0" documentId="8_{B9A7A836-F2C0-4C16-8251-AE98675658C9}" xr6:coauthVersionLast="47" xr6:coauthVersionMax="47" xr10:uidLastSave="{00000000-0000-0000-0000-000000000000}"/>
  <bookViews>
    <workbookView xWindow="60" yWindow="16215" windowWidth="29040" windowHeight="15840" xr2:uid="{00000000-000D-0000-FFFF-FFFF00000000}"/>
  </bookViews>
  <sheets>
    <sheet name="Final_Table" sheetId="8" r:id="rId1"/>
    <sheet name="Chart" sheetId="9" r:id="rId2"/>
    <sheet name="Final_Breakdown" sheetId="6" r:id="rId3"/>
    <sheet name="Merged_Data" sheetId="5" r:id="rId4"/>
    <sheet name="ToS_Year's_Trades" sheetId="3" r:id="rId5"/>
    <sheet name="SME_Year's_Trades" sheetId="4" r:id="rId6"/>
  </sheets>
  <definedNames>
    <definedName name="_xlnm._FilterDatabase" localSheetId="0" hidden="1">Final_Table!$A$1:$G$1</definedName>
    <definedName name="_xlnm._FilterDatabase" localSheetId="3" hidden="1">Merged_Data!$A$1:$I$4210</definedName>
    <definedName name="_xlnm._FilterDatabase" localSheetId="5" hidden="1">'SME_Year''s_Trades'!$A$1:$I$3280</definedName>
    <definedName name="_xlnm._FilterDatabase" localSheetId="4" hidden="1">'ToS_Year''s_Trades'!$A$1:$I$947</definedName>
  </definedNames>
  <calcPr calcId="191029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2" i="9"/>
  <c r="R26" i="9"/>
  <c r="S4" i="5"/>
  <c r="Q198" i="5"/>
  <c r="R198" i="5"/>
  <c r="S198" i="5"/>
  <c r="T198" i="5"/>
  <c r="V198" i="5"/>
  <c r="W198" i="5"/>
  <c r="U198" i="5" s="1"/>
  <c r="X198" i="5"/>
  <c r="AC198" i="5" s="1"/>
  <c r="Y198" i="5"/>
  <c r="AE198" i="5"/>
  <c r="AF198" i="5"/>
  <c r="AG198" i="5" s="1"/>
  <c r="AJ198" i="5"/>
  <c r="AH198" i="5" s="1"/>
  <c r="AL198" i="5"/>
  <c r="AM198" i="5"/>
  <c r="AN198" i="5"/>
  <c r="AQ198" i="5"/>
  <c r="AO198" i="5" s="1"/>
  <c r="AR198" i="5"/>
  <c r="AP198" i="5" s="1"/>
  <c r="AS198" i="5"/>
  <c r="AT198" i="5"/>
  <c r="AU198" i="5"/>
  <c r="AV198" i="5"/>
  <c r="AX198" i="5"/>
  <c r="AY198" i="5"/>
  <c r="AW198" i="5" s="1"/>
  <c r="Q202" i="5"/>
  <c r="R202" i="5"/>
  <c r="S202" i="5" s="1"/>
  <c r="V202" i="5"/>
  <c r="X202" i="5"/>
  <c r="AC202" i="5" s="1"/>
  <c r="Y202" i="5"/>
  <c r="AD202" i="5"/>
  <c r="AE202" i="5"/>
  <c r="AF202" i="5"/>
  <c r="AG202" i="5" s="1"/>
  <c r="AJ202" i="5"/>
  <c r="AL202" i="5"/>
  <c r="AQ202" i="5" s="1"/>
  <c r="AO202" i="5" s="1"/>
  <c r="AM202" i="5"/>
  <c r="AN202" i="5"/>
  <c r="AR202" i="5"/>
  <c r="AP202" i="5" s="1"/>
  <c r="AS202" i="5"/>
  <c r="AT202" i="5"/>
  <c r="AU202" i="5" s="1"/>
  <c r="AV202" i="5" s="1"/>
  <c r="AX202" i="5"/>
  <c r="L202" i="5" a="1"/>
  <c r="L202" i="5" s="1"/>
  <c r="Q201" i="5"/>
  <c r="X201" i="5"/>
  <c r="AE201" i="5"/>
  <c r="AL201" i="5"/>
  <c r="AN201" i="5" s="1"/>
  <c r="AM201" i="5"/>
  <c r="AS201" i="5"/>
  <c r="AX201" i="5" s="1"/>
  <c r="AT201" i="5"/>
  <c r="AY201" i="5" s="1"/>
  <c r="AT200" i="5"/>
  <c r="AS200" i="5"/>
  <c r="AM200" i="5"/>
  <c r="AL200" i="5"/>
  <c r="AR200" i="5" s="1"/>
  <c r="AE200" i="5"/>
  <c r="X200" i="5"/>
  <c r="Q200" i="5"/>
  <c r="AT199" i="5"/>
  <c r="AS199" i="5"/>
  <c r="AM199" i="5"/>
  <c r="AL199" i="5"/>
  <c r="AF199" i="5"/>
  <c r="AE199" i="5"/>
  <c r="X199" i="5"/>
  <c r="Q199" i="5"/>
  <c r="Q197" i="5"/>
  <c r="X197" i="5"/>
  <c r="AE197" i="5"/>
  <c r="AL197" i="5"/>
  <c r="AS197" i="5"/>
  <c r="Q191" i="5"/>
  <c r="X191" i="5"/>
  <c r="AE191" i="5"/>
  <c r="AL191" i="5"/>
  <c r="AS191" i="5"/>
  <c r="AU191" i="5" s="1"/>
  <c r="AT191" i="5"/>
  <c r="AY191" i="5"/>
  <c r="Q192" i="5"/>
  <c r="X192" i="5"/>
  <c r="AE192" i="5"/>
  <c r="AL192" i="5"/>
  <c r="AQ192" i="5" s="1"/>
  <c r="AM192" i="5"/>
  <c r="AS192" i="5"/>
  <c r="AT192" i="5"/>
  <c r="Q193" i="5"/>
  <c r="X193" i="5"/>
  <c r="AE193" i="5"/>
  <c r="AL193" i="5"/>
  <c r="AQ193" i="5" s="1"/>
  <c r="AM193" i="5"/>
  <c r="AS193" i="5"/>
  <c r="AT193" i="5"/>
  <c r="AX193" i="5"/>
  <c r="Q194" i="5"/>
  <c r="X194" i="5"/>
  <c r="Y194" i="5"/>
  <c r="Z194" i="5"/>
  <c r="AE194" i="5"/>
  <c r="AF194" i="5"/>
  <c r="AL194" i="5"/>
  <c r="AM194" i="5"/>
  <c r="AQ194" i="5" s="1"/>
  <c r="AS194" i="5"/>
  <c r="AX194" i="5" s="1"/>
  <c r="AT194" i="5"/>
  <c r="AY194" i="5"/>
  <c r="Q195" i="5"/>
  <c r="X195" i="5"/>
  <c r="AE195" i="5"/>
  <c r="AL195" i="5"/>
  <c r="AM195" i="5"/>
  <c r="AS195" i="5"/>
  <c r="AX195" i="5" s="1"/>
  <c r="AT195" i="5"/>
  <c r="AY195" i="5"/>
  <c r="Q196" i="5"/>
  <c r="X196" i="5"/>
  <c r="AE196" i="5"/>
  <c r="AL196" i="5"/>
  <c r="AM196" i="5"/>
  <c r="AS196" i="5"/>
  <c r="AX196" i="5" s="1"/>
  <c r="AT196" i="5"/>
  <c r="X190" i="5"/>
  <c r="AE190" i="5"/>
  <c r="AF190" i="5"/>
  <c r="AG190" i="5" s="1"/>
  <c r="AL190" i="5"/>
  <c r="AM190" i="5"/>
  <c r="AN190" i="5" s="1"/>
  <c r="AS190" i="5"/>
  <c r="AT190" i="5"/>
  <c r="L191" i="5" a="1"/>
  <c r="L191" i="5" s="1"/>
  <c r="R191" i="5" s="1"/>
  <c r="L192" i="5" a="1"/>
  <c r="L192" i="5" s="1"/>
  <c r="R192" i="5" s="1"/>
  <c r="L193" i="5" a="1"/>
  <c r="L193" i="5" s="1"/>
  <c r="R193" i="5" s="1"/>
  <c r="L194" i="5" a="1"/>
  <c r="L194" i="5" s="1"/>
  <c r="R194" i="5" s="1"/>
  <c r="L195" i="5" a="1"/>
  <c r="L195" i="5" s="1"/>
  <c r="R195" i="5" s="1"/>
  <c r="L196" i="5" a="1"/>
  <c r="L196" i="5" s="1"/>
  <c r="R196" i="5" s="1"/>
  <c r="L197" i="5" a="1"/>
  <c r="L197" i="5" s="1"/>
  <c r="R197" i="5" s="1"/>
  <c r="L198" i="5" a="1"/>
  <c r="L198" i="5" s="1"/>
  <c r="L199" i="5" a="1"/>
  <c r="L199" i="5" s="1"/>
  <c r="R199" i="5" s="1"/>
  <c r="L200" i="5" a="1"/>
  <c r="L200" i="5" s="1"/>
  <c r="R200" i="5" s="1"/>
  <c r="W200" i="5" s="1"/>
  <c r="L201" i="5" a="1"/>
  <c r="L201" i="5" s="1"/>
  <c r="R201" i="5" s="1"/>
  <c r="B323" i="8"/>
  <c r="O66" i="8"/>
  <c r="J66" i="8"/>
  <c r="O65" i="8"/>
  <c r="J65" i="8"/>
  <c r="O64" i="8"/>
  <c r="J64" i="8"/>
  <c r="O63" i="8"/>
  <c r="J63" i="8"/>
  <c r="O62" i="8"/>
  <c r="J62" i="8"/>
  <c r="O61" i="8"/>
  <c r="J61" i="8"/>
  <c r="O60" i="8"/>
  <c r="J60" i="8"/>
  <c r="O59" i="8"/>
  <c r="J59" i="8"/>
  <c r="O58" i="8"/>
  <c r="J58" i="8"/>
  <c r="O57" i="8"/>
  <c r="J57" i="8"/>
  <c r="O56" i="8"/>
  <c r="J56" i="8"/>
  <c r="O55" i="8"/>
  <c r="J55" i="8"/>
  <c r="O54" i="8"/>
  <c r="J54" i="8"/>
  <c r="O53" i="8"/>
  <c r="J53" i="8"/>
  <c r="O52" i="8"/>
  <c r="J52" i="8"/>
  <c r="O51" i="8"/>
  <c r="J51" i="8"/>
  <c r="O50" i="8"/>
  <c r="J50" i="8"/>
  <c r="O49" i="8"/>
  <c r="J49" i="8"/>
  <c r="O48" i="8"/>
  <c r="J48" i="8"/>
  <c r="O47" i="8"/>
  <c r="J47" i="8"/>
  <c r="O46" i="8"/>
  <c r="J46" i="8"/>
  <c r="O45" i="8"/>
  <c r="J45" i="8"/>
  <c r="O67" i="8"/>
  <c r="J67" i="8"/>
  <c r="O68" i="8"/>
  <c r="J68" i="8"/>
  <c r="O69" i="8"/>
  <c r="J69" i="8"/>
  <c r="O70" i="8"/>
  <c r="J70" i="8"/>
  <c r="O71" i="8"/>
  <c r="J71" i="8"/>
  <c r="O72" i="8"/>
  <c r="J72" i="8"/>
  <c r="O73" i="8"/>
  <c r="J73" i="8"/>
  <c r="O74" i="8"/>
  <c r="J74" i="8"/>
  <c r="O75" i="8"/>
  <c r="J75" i="8"/>
  <c r="O76" i="8"/>
  <c r="J76" i="8"/>
  <c r="O77" i="8"/>
  <c r="J77" i="8"/>
  <c r="O78" i="8"/>
  <c r="J78" i="8"/>
  <c r="O79" i="8"/>
  <c r="J79" i="8"/>
  <c r="O80" i="8"/>
  <c r="J80" i="8"/>
  <c r="O81" i="8"/>
  <c r="J81" i="8"/>
  <c r="O82" i="8"/>
  <c r="J82" i="8"/>
  <c r="O83" i="8"/>
  <c r="J83" i="8"/>
  <c r="O84" i="8"/>
  <c r="J84" i="8"/>
  <c r="O85" i="8"/>
  <c r="J85" i="8"/>
  <c r="O86" i="8"/>
  <c r="J86" i="8"/>
  <c r="O87" i="8"/>
  <c r="J87" i="8"/>
  <c r="O88" i="8"/>
  <c r="J88" i="8"/>
  <c r="B3" i="8"/>
  <c r="B2" i="8"/>
  <c r="B7" i="8"/>
  <c r="B6" i="8"/>
  <c r="B5" i="8"/>
  <c r="B4" i="8"/>
  <c r="B10" i="8"/>
  <c r="B9" i="8"/>
  <c r="B8" i="8"/>
  <c r="B13" i="8"/>
  <c r="B12" i="8"/>
  <c r="B11" i="8"/>
  <c r="B16" i="8"/>
  <c r="B15" i="8"/>
  <c r="B14" i="8"/>
  <c r="B18" i="8"/>
  <c r="B17" i="8"/>
  <c r="B21" i="8"/>
  <c r="B20" i="8"/>
  <c r="B19" i="8"/>
  <c r="B24" i="8"/>
  <c r="B23" i="8"/>
  <c r="B22" i="8"/>
  <c r="B28" i="8"/>
  <c r="B27" i="8"/>
  <c r="B26" i="8"/>
  <c r="B25" i="8"/>
  <c r="B30" i="8"/>
  <c r="B29" i="8"/>
  <c r="B33" i="8"/>
  <c r="B32" i="8"/>
  <c r="B31" i="8"/>
  <c r="B35" i="8"/>
  <c r="B34" i="8"/>
  <c r="B38" i="8"/>
  <c r="B37" i="8"/>
  <c r="B36" i="8"/>
  <c r="B40" i="8"/>
  <c r="B39" i="8"/>
  <c r="B41" i="8"/>
  <c r="B44" i="8"/>
  <c r="B43" i="8"/>
  <c r="B42" i="8"/>
  <c r="B46" i="8"/>
  <c r="B45" i="8"/>
  <c r="B48" i="8"/>
  <c r="B47" i="8"/>
  <c r="B51" i="8"/>
  <c r="B50" i="8"/>
  <c r="B49" i="8"/>
  <c r="B54" i="8"/>
  <c r="B53" i="8"/>
  <c r="B52" i="8"/>
  <c r="B57" i="8"/>
  <c r="B56" i="8"/>
  <c r="B55" i="8"/>
  <c r="B62" i="8"/>
  <c r="B61" i="8"/>
  <c r="B60" i="8"/>
  <c r="B59" i="8"/>
  <c r="B58" i="8"/>
  <c r="B65" i="8"/>
  <c r="B64" i="8"/>
  <c r="B63" i="8"/>
  <c r="B68" i="8"/>
  <c r="B67" i="8"/>
  <c r="B66" i="8"/>
  <c r="B71" i="8"/>
  <c r="B70" i="8"/>
  <c r="B69" i="8"/>
  <c r="B73" i="8"/>
  <c r="B72" i="8"/>
  <c r="B75" i="8"/>
  <c r="B74" i="8"/>
  <c r="B77" i="8"/>
  <c r="B76" i="8"/>
  <c r="B80" i="8"/>
  <c r="B79" i="8"/>
  <c r="B78" i="8"/>
  <c r="B81" i="8"/>
  <c r="B83" i="8"/>
  <c r="B82" i="8"/>
  <c r="B85" i="8"/>
  <c r="B84" i="8"/>
  <c r="B87" i="8"/>
  <c r="B86" i="8"/>
  <c r="B89" i="8"/>
  <c r="B88" i="8"/>
  <c r="B93" i="8"/>
  <c r="B92" i="8"/>
  <c r="B91" i="8"/>
  <c r="B90" i="8"/>
  <c r="B94" i="8"/>
  <c r="B96" i="8"/>
  <c r="B95" i="8"/>
  <c r="B98" i="8"/>
  <c r="B97" i="8"/>
  <c r="B102" i="8"/>
  <c r="B101" i="8"/>
  <c r="B100" i="8"/>
  <c r="B99" i="8"/>
  <c r="B104" i="8"/>
  <c r="B103" i="8"/>
  <c r="B107" i="8"/>
  <c r="B106" i="8"/>
  <c r="B105" i="8"/>
  <c r="B108" i="8"/>
  <c r="B109" i="8"/>
  <c r="B111" i="8"/>
  <c r="B110" i="8"/>
  <c r="B115" i="8"/>
  <c r="B114" i="8"/>
  <c r="B113" i="8"/>
  <c r="B112" i="8"/>
  <c r="B120" i="8"/>
  <c r="B119" i="8"/>
  <c r="B118" i="8"/>
  <c r="B117" i="8"/>
  <c r="B116" i="8"/>
  <c r="B122" i="8"/>
  <c r="B121" i="8"/>
  <c r="B125" i="8"/>
  <c r="B124" i="8"/>
  <c r="B123" i="8"/>
  <c r="B127" i="8"/>
  <c r="B126" i="8"/>
  <c r="B130" i="8"/>
  <c r="B129" i="8"/>
  <c r="B128" i="8"/>
  <c r="B132" i="8"/>
  <c r="B131" i="8"/>
  <c r="B136" i="8"/>
  <c r="B135" i="8"/>
  <c r="B134" i="8"/>
  <c r="B133" i="8"/>
  <c r="B141" i="8"/>
  <c r="B140" i="8"/>
  <c r="B139" i="8"/>
  <c r="B138" i="8"/>
  <c r="B137" i="8"/>
  <c r="B145" i="8"/>
  <c r="B144" i="8"/>
  <c r="B143" i="8"/>
  <c r="B142" i="8"/>
  <c r="B147" i="8"/>
  <c r="B146" i="8"/>
  <c r="B148" i="8"/>
  <c r="B151" i="8"/>
  <c r="B150" i="8"/>
  <c r="B149" i="8"/>
  <c r="B152" i="8"/>
  <c r="B157" i="8"/>
  <c r="B156" i="8"/>
  <c r="B155" i="8"/>
  <c r="B154" i="8"/>
  <c r="B153" i="8"/>
  <c r="B160" i="8"/>
  <c r="B159" i="8"/>
  <c r="B158" i="8"/>
  <c r="B162" i="8"/>
  <c r="B161" i="8"/>
  <c r="B164" i="8"/>
  <c r="B163" i="8"/>
  <c r="B166" i="8"/>
  <c r="B165" i="8"/>
  <c r="B168" i="8"/>
  <c r="B167" i="8"/>
  <c r="B170" i="8"/>
  <c r="B169" i="8"/>
  <c r="B172" i="8"/>
  <c r="B171" i="8"/>
  <c r="B174" i="8"/>
  <c r="B173" i="8"/>
  <c r="B177" i="8"/>
  <c r="B176" i="8"/>
  <c r="B175" i="8"/>
  <c r="B179" i="8"/>
  <c r="B178" i="8"/>
  <c r="B182" i="8"/>
  <c r="B181" i="8"/>
  <c r="B180" i="8"/>
  <c r="B183" i="8"/>
  <c r="B187" i="8"/>
  <c r="B186" i="8"/>
  <c r="B185" i="8"/>
  <c r="B184" i="8"/>
  <c r="B189" i="8"/>
  <c r="B188" i="8"/>
  <c r="B190" i="8"/>
  <c r="B192" i="8"/>
  <c r="B191" i="8"/>
  <c r="B193" i="8"/>
  <c r="B197" i="8"/>
  <c r="B196" i="8"/>
  <c r="B195" i="8"/>
  <c r="B194" i="8"/>
  <c r="B199" i="8"/>
  <c r="B198" i="8"/>
  <c r="B200" i="8"/>
  <c r="B201" i="8"/>
  <c r="B204" i="8"/>
  <c r="B203" i="8"/>
  <c r="B202" i="8"/>
  <c r="B206" i="8"/>
  <c r="B205" i="8"/>
  <c r="B208" i="8"/>
  <c r="B207" i="8"/>
  <c r="B209" i="8"/>
  <c r="B211" i="8"/>
  <c r="B210" i="8"/>
  <c r="B213" i="8"/>
  <c r="B212" i="8"/>
  <c r="B216" i="8"/>
  <c r="B215" i="8"/>
  <c r="B214" i="8"/>
  <c r="B217" i="8"/>
  <c r="B219" i="8"/>
  <c r="B218" i="8"/>
  <c r="B221" i="8"/>
  <c r="B220" i="8"/>
  <c r="B222" i="8"/>
  <c r="B223" i="8"/>
  <c r="B226" i="8"/>
  <c r="B225" i="8"/>
  <c r="B224" i="8"/>
  <c r="B228" i="8"/>
  <c r="B227" i="8"/>
  <c r="B231" i="8"/>
  <c r="B230" i="8"/>
  <c r="B229" i="8"/>
  <c r="B236" i="8"/>
  <c r="B235" i="8"/>
  <c r="B234" i="8"/>
  <c r="B233" i="8"/>
  <c r="B232" i="8"/>
  <c r="B238" i="8"/>
  <c r="B237" i="8"/>
  <c r="B241" i="8"/>
  <c r="B240" i="8"/>
  <c r="B239" i="8"/>
  <c r="B243" i="8"/>
  <c r="B242" i="8"/>
  <c r="B246" i="8"/>
  <c r="B245" i="8"/>
  <c r="B244" i="8"/>
  <c r="B248" i="8"/>
  <c r="B247" i="8"/>
  <c r="B251" i="8"/>
  <c r="B250" i="8"/>
  <c r="B249" i="8"/>
  <c r="B254" i="8"/>
  <c r="B253" i="8"/>
  <c r="B252" i="8"/>
  <c r="B258" i="8"/>
  <c r="B257" i="8"/>
  <c r="B256" i="8"/>
  <c r="B255" i="8"/>
  <c r="B261" i="8"/>
  <c r="B260" i="8"/>
  <c r="B259" i="8"/>
  <c r="B265" i="8"/>
  <c r="B264" i="8"/>
  <c r="B263" i="8"/>
  <c r="B262" i="8"/>
  <c r="B268" i="8"/>
  <c r="B267" i="8"/>
  <c r="B266" i="8"/>
  <c r="B272" i="8"/>
  <c r="B271" i="8"/>
  <c r="B270" i="8"/>
  <c r="B269" i="8"/>
  <c r="B274" i="8"/>
  <c r="B273" i="8"/>
  <c r="B277" i="8"/>
  <c r="B276" i="8"/>
  <c r="B275" i="8"/>
  <c r="B280" i="8"/>
  <c r="B279" i="8"/>
  <c r="B278" i="8"/>
  <c r="B283" i="8"/>
  <c r="B282" i="8"/>
  <c r="B281" i="8"/>
  <c r="B285" i="8"/>
  <c r="B284" i="8"/>
  <c r="B287" i="8"/>
  <c r="B286" i="8"/>
  <c r="B289" i="8"/>
  <c r="B288" i="8"/>
  <c r="B292" i="8"/>
  <c r="B291" i="8"/>
  <c r="B290" i="8"/>
  <c r="B294" i="8"/>
  <c r="B293" i="8"/>
  <c r="B296" i="8"/>
  <c r="B295" i="8"/>
  <c r="B298" i="8"/>
  <c r="B297" i="8"/>
  <c r="B300" i="8"/>
  <c r="B299" i="8"/>
  <c r="B302" i="8"/>
  <c r="B301" i="8"/>
  <c r="B304" i="8"/>
  <c r="B303" i="8"/>
  <c r="B307" i="8"/>
  <c r="B306" i="8"/>
  <c r="B305" i="8"/>
  <c r="B308" i="8"/>
  <c r="B309" i="8"/>
  <c r="B310" i="8"/>
  <c r="B313" i="8"/>
  <c r="B312" i="8"/>
  <c r="B311" i="8"/>
  <c r="B314" i="8"/>
  <c r="B315" i="8"/>
  <c r="B316" i="8"/>
  <c r="B317" i="8"/>
  <c r="B322" i="8"/>
  <c r="B321" i="8"/>
  <c r="B320" i="8"/>
  <c r="B319" i="8"/>
  <c r="B318" i="8"/>
  <c r="B324" i="8"/>
  <c r="B325" i="8"/>
  <c r="B326" i="8"/>
  <c r="B329" i="8"/>
  <c r="B328" i="8"/>
  <c r="B327" i="8"/>
  <c r="B330" i="8"/>
  <c r="B333" i="8"/>
  <c r="B332" i="8"/>
  <c r="B331" i="8"/>
  <c r="B334" i="8"/>
  <c r="B336" i="8"/>
  <c r="B335" i="8"/>
  <c r="B338" i="8"/>
  <c r="B337" i="8"/>
  <c r="B340" i="8"/>
  <c r="B339" i="8"/>
  <c r="B341" i="8"/>
  <c r="B344" i="8"/>
  <c r="B343" i="8"/>
  <c r="B342" i="8"/>
  <c r="B346" i="8"/>
  <c r="B345" i="8"/>
  <c r="B348" i="8"/>
  <c r="B347" i="8"/>
  <c r="B350" i="8"/>
  <c r="B349" i="8"/>
  <c r="B351" i="8"/>
  <c r="B353" i="8"/>
  <c r="B352" i="8"/>
  <c r="B356" i="8"/>
  <c r="B355" i="8"/>
  <c r="B354" i="8"/>
  <c r="B358" i="8"/>
  <c r="B357" i="8"/>
  <c r="B361" i="8"/>
  <c r="B360" i="8"/>
  <c r="B359" i="8"/>
  <c r="B364" i="8"/>
  <c r="B363" i="8"/>
  <c r="B362" i="8"/>
  <c r="B367" i="8"/>
  <c r="B366" i="8"/>
  <c r="B365" i="8"/>
  <c r="B369" i="8"/>
  <c r="B368" i="8"/>
  <c r="B371" i="8"/>
  <c r="B370" i="8"/>
  <c r="B372" i="8"/>
  <c r="B373" i="8"/>
  <c r="B375" i="8"/>
  <c r="B374" i="8"/>
  <c r="B377" i="8"/>
  <c r="B376" i="8"/>
  <c r="B378" i="8"/>
  <c r="B379" i="8"/>
  <c r="B380" i="8"/>
  <c r="B381" i="8"/>
  <c r="B384" i="8"/>
  <c r="B383" i="8"/>
  <c r="B382" i="8"/>
  <c r="B386" i="8"/>
  <c r="B385" i="8"/>
  <c r="B388" i="8"/>
  <c r="B387" i="8"/>
  <c r="B390" i="8"/>
  <c r="B389" i="8"/>
  <c r="B393" i="8"/>
  <c r="B392" i="8"/>
  <c r="B391" i="8"/>
  <c r="B395" i="8"/>
  <c r="B394" i="8"/>
  <c r="B397" i="8"/>
  <c r="B396" i="8"/>
  <c r="B399" i="8"/>
  <c r="B398" i="8"/>
  <c r="B401" i="8"/>
  <c r="B400" i="8"/>
  <c r="B403" i="8"/>
  <c r="B402" i="8"/>
  <c r="B405" i="8"/>
  <c r="B404" i="8"/>
  <c r="B407" i="8"/>
  <c r="B406" i="8"/>
  <c r="B409" i="8"/>
  <c r="B408" i="8"/>
  <c r="B413" i="8"/>
  <c r="B412" i="8"/>
  <c r="B411" i="8"/>
  <c r="B410" i="8"/>
  <c r="B415" i="8"/>
  <c r="B414" i="8"/>
  <c r="B416" i="8"/>
  <c r="B417" i="8"/>
  <c r="B420" i="8"/>
  <c r="B419" i="8"/>
  <c r="B418" i="8"/>
  <c r="B422" i="8"/>
  <c r="B421" i="8"/>
  <c r="B424" i="8"/>
  <c r="B423" i="8"/>
  <c r="G3" i="8"/>
  <c r="G4" i="8"/>
  <c r="G5" i="8"/>
  <c r="G6" i="8"/>
  <c r="G7" i="8"/>
  <c r="G10" i="8"/>
  <c r="G9" i="8"/>
  <c r="G8" i="8"/>
  <c r="G11" i="8"/>
  <c r="G12" i="8"/>
  <c r="G13" i="8"/>
  <c r="G16" i="8"/>
  <c r="G15" i="8"/>
  <c r="G14" i="8"/>
  <c r="G18" i="8"/>
  <c r="G17" i="8"/>
  <c r="G21" i="8"/>
  <c r="G19" i="8"/>
  <c r="G20" i="8"/>
  <c r="G24" i="8"/>
  <c r="G23" i="8"/>
  <c r="G22" i="8"/>
  <c r="G28" i="8"/>
  <c r="G25" i="8"/>
  <c r="G27" i="8"/>
  <c r="G26" i="8"/>
  <c r="G29" i="8"/>
  <c r="G30" i="8"/>
  <c r="G31" i="8"/>
  <c r="G32" i="8"/>
  <c r="G33" i="8"/>
  <c r="G34" i="8"/>
  <c r="G35" i="8"/>
  <c r="G38" i="8"/>
  <c r="G37" i="8"/>
  <c r="G36" i="8"/>
  <c r="G39" i="8"/>
  <c r="G40" i="8"/>
  <c r="G41" i="8"/>
  <c r="G43" i="8"/>
  <c r="G44" i="8"/>
  <c r="G42" i="8"/>
  <c r="G45" i="8"/>
  <c r="G46" i="8"/>
  <c r="G47" i="8"/>
  <c r="G48" i="8"/>
  <c r="G50" i="8"/>
  <c r="G51" i="8"/>
  <c r="G49" i="8"/>
  <c r="G53" i="8"/>
  <c r="G52" i="8"/>
  <c r="G54" i="8"/>
  <c r="G57" i="8"/>
  <c r="G56" i="8"/>
  <c r="G55" i="8"/>
  <c r="G58" i="8"/>
  <c r="G60" i="8"/>
  <c r="G59" i="8"/>
  <c r="G61" i="8"/>
  <c r="G62" i="8"/>
  <c r="G64" i="8"/>
  <c r="G63" i="8"/>
  <c r="G65" i="8"/>
  <c r="G68" i="8"/>
  <c r="G66" i="8"/>
  <c r="G67" i="8"/>
  <c r="G70" i="8"/>
  <c r="G69" i="8"/>
  <c r="G71" i="8"/>
  <c r="G73" i="8"/>
  <c r="G72" i="8"/>
  <c r="G75" i="8"/>
  <c r="G74" i="8"/>
  <c r="G77" i="8"/>
  <c r="G76" i="8"/>
  <c r="G78" i="8"/>
  <c r="G79" i="8"/>
  <c r="G80" i="8"/>
  <c r="G81" i="8"/>
  <c r="G83" i="8"/>
  <c r="G82" i="8"/>
  <c r="G84" i="8"/>
  <c r="G85" i="8"/>
  <c r="G87" i="8"/>
  <c r="G86" i="8"/>
  <c r="G88" i="8"/>
  <c r="G89" i="8"/>
  <c r="G91" i="8"/>
  <c r="G93" i="8"/>
  <c r="G90" i="8"/>
  <c r="G92" i="8"/>
  <c r="G94" i="8"/>
  <c r="G96" i="8"/>
  <c r="G95" i="8"/>
  <c r="G98" i="8"/>
  <c r="G97" i="8"/>
  <c r="G102" i="8"/>
  <c r="G99" i="8"/>
  <c r="G100" i="8"/>
  <c r="G101" i="8"/>
  <c r="G104" i="8"/>
  <c r="G103" i="8"/>
  <c r="G106" i="8"/>
  <c r="G105" i="8"/>
  <c r="G107" i="8"/>
  <c r="G108" i="8"/>
  <c r="G109" i="8"/>
  <c r="G111" i="8"/>
  <c r="G110" i="8"/>
  <c r="G113" i="8"/>
  <c r="G112" i="8"/>
  <c r="G114" i="8"/>
  <c r="G115" i="8"/>
  <c r="G118" i="8"/>
  <c r="G116" i="8"/>
  <c r="G120" i="8"/>
  <c r="G119" i="8"/>
  <c r="G117" i="8"/>
  <c r="G122" i="8"/>
  <c r="G121" i="8"/>
  <c r="G125" i="8"/>
  <c r="G124" i="8"/>
  <c r="G123" i="8"/>
  <c r="G126" i="8"/>
  <c r="G127" i="8"/>
  <c r="G129" i="8"/>
  <c r="G128" i="8"/>
  <c r="G130" i="8"/>
  <c r="G131" i="8"/>
  <c r="G132" i="8"/>
  <c r="G133" i="8"/>
  <c r="G136" i="8"/>
  <c r="G134" i="8"/>
  <c r="G135" i="8"/>
  <c r="G139" i="8"/>
  <c r="G140" i="8"/>
  <c r="G137" i="8"/>
  <c r="G138" i="8"/>
  <c r="G141" i="8"/>
  <c r="G142" i="8"/>
  <c r="G144" i="8"/>
  <c r="G145" i="8"/>
  <c r="G143" i="8"/>
  <c r="G147" i="8"/>
  <c r="G146" i="8"/>
  <c r="G148" i="8"/>
  <c r="G149" i="8"/>
  <c r="G150" i="8"/>
  <c r="G151" i="8"/>
  <c r="G152" i="8"/>
  <c r="G153" i="8"/>
  <c r="G157" i="8"/>
  <c r="G156" i="8"/>
  <c r="G155" i="8"/>
  <c r="G154" i="8"/>
  <c r="G160" i="8"/>
  <c r="G158" i="8"/>
  <c r="G159" i="8"/>
  <c r="G162" i="8"/>
  <c r="G161" i="8"/>
  <c r="G163" i="8"/>
  <c r="G164" i="8"/>
  <c r="G165" i="8"/>
  <c r="G166" i="8"/>
  <c r="G168" i="8"/>
  <c r="G167" i="8"/>
  <c r="G169" i="8"/>
  <c r="G170" i="8"/>
  <c r="G171" i="8"/>
  <c r="G172" i="8"/>
  <c r="G174" i="8"/>
  <c r="G173" i="8"/>
  <c r="G177" i="8"/>
  <c r="G175" i="8"/>
  <c r="G176" i="8"/>
  <c r="G178" i="8"/>
  <c r="G179" i="8"/>
  <c r="G182" i="8"/>
  <c r="G180" i="8"/>
  <c r="G181" i="8"/>
  <c r="G183" i="8"/>
  <c r="G184" i="8"/>
  <c r="G185" i="8"/>
  <c r="G187" i="8"/>
  <c r="G186" i="8"/>
  <c r="G188" i="8"/>
  <c r="G189" i="8"/>
  <c r="G190" i="8"/>
  <c r="G192" i="8"/>
  <c r="G191" i="8"/>
  <c r="G193" i="8"/>
  <c r="G197" i="8"/>
  <c r="G195" i="8"/>
  <c r="G194" i="8"/>
  <c r="G196" i="8"/>
  <c r="G199" i="8"/>
  <c r="G198" i="8"/>
  <c r="G200" i="8"/>
  <c r="G201" i="8"/>
  <c r="G203" i="8"/>
  <c r="G202" i="8"/>
  <c r="G204" i="8"/>
  <c r="G205" i="8"/>
  <c r="G206" i="8"/>
  <c r="G208" i="8"/>
  <c r="G207" i="8"/>
  <c r="G209" i="8"/>
  <c r="G211" i="8"/>
  <c r="G210" i="8"/>
  <c r="G213" i="8"/>
  <c r="G212" i="8"/>
  <c r="G214" i="8"/>
  <c r="G216" i="8"/>
  <c r="G215" i="8"/>
  <c r="G217" i="8"/>
  <c r="G218" i="8"/>
  <c r="G219" i="8"/>
  <c r="G221" i="8"/>
  <c r="G220" i="8"/>
  <c r="G222" i="8"/>
  <c r="G223" i="8"/>
  <c r="G225" i="8"/>
  <c r="G224" i="8"/>
  <c r="G226" i="8"/>
  <c r="G228" i="8"/>
  <c r="G227" i="8"/>
  <c r="G229" i="8"/>
  <c r="G230" i="8"/>
  <c r="G231" i="8"/>
  <c r="G236" i="8"/>
  <c r="G233" i="8"/>
  <c r="G235" i="8"/>
  <c r="G232" i="8"/>
  <c r="G234" i="8"/>
  <c r="G238" i="8"/>
  <c r="G237" i="8"/>
  <c r="G239" i="8"/>
  <c r="G241" i="8"/>
  <c r="G240" i="8"/>
  <c r="G242" i="8"/>
  <c r="G243" i="8"/>
  <c r="G244" i="8"/>
  <c r="G245" i="8"/>
  <c r="G246" i="8"/>
  <c r="G247" i="8"/>
  <c r="G248" i="8"/>
  <c r="G251" i="8"/>
  <c r="G250" i="8"/>
  <c r="G249" i="8"/>
  <c r="G254" i="8"/>
  <c r="G253" i="8"/>
  <c r="G252" i="8"/>
  <c r="G255" i="8"/>
  <c r="G258" i="8"/>
  <c r="G256" i="8"/>
  <c r="G257" i="8"/>
  <c r="G260" i="8"/>
  <c r="G259" i="8"/>
  <c r="G261" i="8"/>
  <c r="G264" i="8"/>
  <c r="G265" i="8"/>
  <c r="G263" i="8"/>
  <c r="G262" i="8"/>
  <c r="G266" i="8"/>
  <c r="G267" i="8"/>
  <c r="G268" i="8"/>
  <c r="G272" i="8"/>
  <c r="G270" i="8"/>
  <c r="G269" i="8"/>
  <c r="G271" i="8"/>
  <c r="G274" i="8"/>
  <c r="G273" i="8"/>
  <c r="G276" i="8"/>
  <c r="G275" i="8"/>
  <c r="G277" i="8"/>
  <c r="G279" i="8"/>
  <c r="G280" i="8"/>
  <c r="G278" i="8"/>
  <c r="G282" i="8"/>
  <c r="G281" i="8"/>
  <c r="G283" i="8"/>
  <c r="G284" i="8"/>
  <c r="G285" i="8"/>
  <c r="G286" i="8"/>
  <c r="G287" i="8"/>
  <c r="G288" i="8"/>
  <c r="G289" i="8"/>
  <c r="G292" i="8"/>
  <c r="G290" i="8"/>
  <c r="G291" i="8"/>
  <c r="G293" i="8"/>
  <c r="G294" i="8"/>
  <c r="G295" i="8"/>
  <c r="G296" i="8"/>
  <c r="G297" i="8"/>
  <c r="G298" i="8"/>
  <c r="G300" i="8"/>
  <c r="G299" i="8"/>
  <c r="G302" i="8"/>
  <c r="G301" i="8"/>
  <c r="G304" i="8"/>
  <c r="G303" i="8"/>
  <c r="G305" i="8"/>
  <c r="G306" i="8"/>
  <c r="G307" i="8"/>
  <c r="G308" i="8"/>
  <c r="G309" i="8"/>
  <c r="G310" i="8"/>
  <c r="G313" i="8"/>
  <c r="G311" i="8"/>
  <c r="G312" i="8"/>
  <c r="G314" i="8"/>
  <c r="G315" i="8"/>
  <c r="G316" i="8"/>
  <c r="G317" i="8"/>
  <c r="G318" i="8"/>
  <c r="G321" i="8"/>
  <c r="G322" i="8"/>
  <c r="G320" i="8"/>
  <c r="G319" i="8"/>
  <c r="G323" i="8"/>
  <c r="G324" i="8"/>
  <c r="G325" i="8"/>
  <c r="G326" i="8"/>
  <c r="G327" i="8"/>
  <c r="G328" i="8"/>
  <c r="G329" i="8"/>
  <c r="G330" i="8"/>
  <c r="G333" i="8"/>
  <c r="G331" i="8"/>
  <c r="G332" i="8"/>
  <c r="G334" i="8"/>
  <c r="G336" i="8"/>
  <c r="G335" i="8"/>
  <c r="G338" i="8"/>
  <c r="G337" i="8"/>
  <c r="G339" i="8"/>
  <c r="G340" i="8"/>
  <c r="G341" i="8"/>
  <c r="G343" i="8"/>
  <c r="G344" i="8"/>
  <c r="G342" i="8"/>
  <c r="G345" i="8"/>
  <c r="G346" i="8"/>
  <c r="G348" i="8"/>
  <c r="G347" i="8"/>
  <c r="G349" i="8"/>
  <c r="G350" i="8"/>
  <c r="G351" i="8"/>
  <c r="G352" i="8"/>
  <c r="G353" i="8"/>
  <c r="G354" i="8"/>
  <c r="G356" i="8"/>
  <c r="G355" i="8"/>
  <c r="G357" i="8"/>
  <c r="G358" i="8"/>
  <c r="G361" i="8"/>
  <c r="G359" i="8"/>
  <c r="G360" i="8"/>
  <c r="G364" i="8"/>
  <c r="G363" i="8"/>
  <c r="G362" i="8"/>
  <c r="G366" i="8"/>
  <c r="G365" i="8"/>
  <c r="G367" i="8"/>
  <c r="G368" i="8"/>
  <c r="G369" i="8"/>
  <c r="G370" i="8"/>
  <c r="G371" i="8"/>
  <c r="G372" i="8"/>
  <c r="G373" i="8"/>
  <c r="G375" i="8"/>
  <c r="G374" i="8"/>
  <c r="G376" i="8"/>
  <c r="G377" i="8"/>
  <c r="G378" i="8"/>
  <c r="G379" i="8"/>
  <c r="G380" i="8"/>
  <c r="G381" i="8"/>
  <c r="G384" i="8"/>
  <c r="G383" i="8"/>
  <c r="G382" i="8"/>
  <c r="G386" i="8"/>
  <c r="G385" i="8"/>
  <c r="G388" i="8"/>
  <c r="G387" i="8"/>
  <c r="G390" i="8"/>
  <c r="G389" i="8"/>
  <c r="G391" i="8"/>
  <c r="G393" i="8"/>
  <c r="G392" i="8"/>
  <c r="G395" i="8"/>
  <c r="G394" i="8"/>
  <c r="G396" i="8"/>
  <c r="G397" i="8"/>
  <c r="G398" i="8"/>
  <c r="G399" i="8"/>
  <c r="G400" i="8"/>
  <c r="G401" i="8"/>
  <c r="G403" i="8"/>
  <c r="G402" i="8"/>
  <c r="G404" i="8"/>
  <c r="G405" i="8"/>
  <c r="G407" i="8"/>
  <c r="G406" i="8"/>
  <c r="G408" i="8"/>
  <c r="G409" i="8"/>
  <c r="G411" i="8"/>
  <c r="G410" i="8"/>
  <c r="G413" i="8"/>
  <c r="G412" i="8"/>
  <c r="G415" i="8"/>
  <c r="G414" i="8"/>
  <c r="G416" i="8"/>
  <c r="G417" i="8"/>
  <c r="G419" i="8"/>
  <c r="G418" i="8"/>
  <c r="G420" i="8"/>
  <c r="G421" i="8"/>
  <c r="G422" i="8"/>
  <c r="G424" i="8"/>
  <c r="G423" i="8"/>
  <c r="G2" i="8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12" i="6"/>
  <c r="O33" i="6"/>
  <c r="O34" i="6"/>
  <c r="O35" i="6"/>
  <c r="O36" i="6"/>
  <c r="O37" i="6"/>
  <c r="O38" i="6"/>
  <c r="O39" i="6"/>
  <c r="O40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P33" i="6"/>
  <c r="P34" i="6"/>
  <c r="P35" i="6"/>
  <c r="P36" i="6"/>
  <c r="P37" i="6"/>
  <c r="P38" i="6"/>
  <c r="P39" i="6"/>
  <c r="P40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Q33" i="6"/>
  <c r="Q34" i="6"/>
  <c r="Q35" i="6"/>
  <c r="Q36" i="6"/>
  <c r="Q37" i="6"/>
  <c r="Q38" i="6"/>
  <c r="Q39" i="6"/>
  <c r="Q40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R33" i="6"/>
  <c r="R34" i="6"/>
  <c r="R35" i="6"/>
  <c r="R36" i="6"/>
  <c r="R37" i="6"/>
  <c r="R38" i="6"/>
  <c r="R39" i="6"/>
  <c r="R40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S34" i="6"/>
  <c r="S35" i="6"/>
  <c r="S36" i="6"/>
  <c r="S37" i="6"/>
  <c r="N37" i="6" s="1"/>
  <c r="W37" i="6" s="1"/>
  <c r="S38" i="6"/>
  <c r="S39" i="6"/>
  <c r="S40" i="6"/>
  <c r="S41" i="6"/>
  <c r="S42" i="6"/>
  <c r="S43" i="6"/>
  <c r="S44" i="6"/>
  <c r="S45" i="6"/>
  <c r="N45" i="6" s="1"/>
  <c r="W45" i="6" s="1"/>
  <c r="S46" i="6"/>
  <c r="S47" i="6"/>
  <c r="S48" i="6"/>
  <c r="S49" i="6"/>
  <c r="S50" i="6"/>
  <c r="S51" i="6"/>
  <c r="S52" i="6"/>
  <c r="S53" i="6"/>
  <c r="N53" i="6" s="1"/>
  <c r="W53" i="6" s="1"/>
  <c r="S54" i="6"/>
  <c r="S55" i="6"/>
  <c r="S56" i="6"/>
  <c r="S57" i="6"/>
  <c r="N57" i="6" s="1"/>
  <c r="W57" i="6" s="1"/>
  <c r="S58" i="6"/>
  <c r="S59" i="6"/>
  <c r="S60" i="6"/>
  <c r="S61" i="6"/>
  <c r="N61" i="6" s="1"/>
  <c r="W61" i="6" s="1"/>
  <c r="S62" i="6"/>
  <c r="S63" i="6"/>
  <c r="S64" i="6"/>
  <c r="S65" i="6"/>
  <c r="S66" i="6"/>
  <c r="S67" i="6"/>
  <c r="S68" i="6"/>
  <c r="S69" i="6"/>
  <c r="N69" i="6" s="1"/>
  <c r="W69" i="6" s="1"/>
  <c r="S70" i="6"/>
  <c r="S71" i="6"/>
  <c r="S72" i="6"/>
  <c r="S73" i="6"/>
  <c r="N73" i="6" s="1"/>
  <c r="W73" i="6" s="1"/>
  <c r="S74" i="6"/>
  <c r="S75" i="6"/>
  <c r="S76" i="6"/>
  <c r="S77" i="6"/>
  <c r="N77" i="6" s="1"/>
  <c r="W77" i="6" s="1"/>
  <c r="S78" i="6"/>
  <c r="S79" i="6"/>
  <c r="S80" i="6"/>
  <c r="S81" i="6"/>
  <c r="S82" i="6"/>
  <c r="S83" i="6"/>
  <c r="S84" i="6"/>
  <c r="S85" i="6"/>
  <c r="N85" i="6" s="1"/>
  <c r="W85" i="6" s="1"/>
  <c r="S86" i="6"/>
  <c r="S87" i="6"/>
  <c r="S88" i="6"/>
  <c r="S89" i="6"/>
  <c r="N89" i="6" s="1"/>
  <c r="W89" i="6" s="1"/>
  <c r="S90" i="6"/>
  <c r="S91" i="6"/>
  <c r="S92" i="6"/>
  <c r="S93" i="6"/>
  <c r="N93" i="6" s="1"/>
  <c r="W93" i="6" s="1"/>
  <c r="S94" i="6"/>
  <c r="S95" i="6"/>
  <c r="S96" i="6"/>
  <c r="S97" i="6"/>
  <c r="S98" i="6"/>
  <c r="S99" i="6"/>
  <c r="S100" i="6"/>
  <c r="S101" i="6"/>
  <c r="N101" i="6" s="1"/>
  <c r="W101" i="6" s="1"/>
  <c r="S102" i="6"/>
  <c r="S103" i="6"/>
  <c r="S104" i="6"/>
  <c r="S105" i="6"/>
  <c r="N105" i="6" s="1"/>
  <c r="W105" i="6" s="1"/>
  <c r="S106" i="6"/>
  <c r="S107" i="6"/>
  <c r="S108" i="6"/>
  <c r="S109" i="6"/>
  <c r="N109" i="6" s="1"/>
  <c r="W109" i="6" s="1"/>
  <c r="S110" i="6"/>
  <c r="S111" i="6"/>
  <c r="S112" i="6"/>
  <c r="S113" i="6"/>
  <c r="S114" i="6"/>
  <c r="S115" i="6"/>
  <c r="S116" i="6"/>
  <c r="S117" i="6"/>
  <c r="N117" i="6" s="1"/>
  <c r="W117" i="6" s="1"/>
  <c r="S118" i="6"/>
  <c r="S119" i="6"/>
  <c r="S120" i="6"/>
  <c r="S121" i="6"/>
  <c r="N121" i="6" s="1"/>
  <c r="W121" i="6" s="1"/>
  <c r="S122" i="6"/>
  <c r="S123" i="6"/>
  <c r="S124" i="6"/>
  <c r="S125" i="6"/>
  <c r="N125" i="6" s="1"/>
  <c r="W125" i="6" s="1"/>
  <c r="S126" i="6"/>
  <c r="S127" i="6"/>
  <c r="S128" i="6"/>
  <c r="S129" i="6"/>
  <c r="S130" i="6"/>
  <c r="S131" i="6"/>
  <c r="S132" i="6"/>
  <c r="S133" i="6"/>
  <c r="N133" i="6" s="1"/>
  <c r="W133" i="6" s="1"/>
  <c r="S134" i="6"/>
  <c r="S135" i="6"/>
  <c r="S136" i="6"/>
  <c r="S137" i="6"/>
  <c r="N137" i="6" s="1"/>
  <c r="W137" i="6" s="1"/>
  <c r="S138" i="6"/>
  <c r="S139" i="6"/>
  <c r="S140" i="6"/>
  <c r="S141" i="6"/>
  <c r="N141" i="6" s="1"/>
  <c r="W141" i="6" s="1"/>
  <c r="S142" i="6"/>
  <c r="S143" i="6"/>
  <c r="S144" i="6"/>
  <c r="S145" i="6"/>
  <c r="N145" i="6" s="1"/>
  <c r="W145" i="6" s="1"/>
  <c r="S146" i="6"/>
  <c r="S147" i="6"/>
  <c r="S148" i="6"/>
  <c r="S149" i="6"/>
  <c r="N149" i="6" s="1"/>
  <c r="W149" i="6" s="1"/>
  <c r="S150" i="6"/>
  <c r="S151" i="6"/>
  <c r="S152" i="6"/>
  <c r="S153" i="6"/>
  <c r="N153" i="6" s="1"/>
  <c r="W153" i="6" s="1"/>
  <c r="S154" i="6"/>
  <c r="S155" i="6"/>
  <c r="S156" i="6"/>
  <c r="S157" i="6"/>
  <c r="N157" i="6" s="1"/>
  <c r="W157" i="6" s="1"/>
  <c r="S158" i="6"/>
  <c r="S159" i="6"/>
  <c r="S160" i="6"/>
  <c r="S161" i="6"/>
  <c r="N161" i="6" s="1"/>
  <c r="W161" i="6" s="1"/>
  <c r="S162" i="6"/>
  <c r="S163" i="6"/>
  <c r="S164" i="6"/>
  <c r="S165" i="6"/>
  <c r="N165" i="6" s="1"/>
  <c r="W165" i="6" s="1"/>
  <c r="S166" i="6"/>
  <c r="S167" i="6"/>
  <c r="S168" i="6"/>
  <c r="S169" i="6"/>
  <c r="N169" i="6" s="1"/>
  <c r="W169" i="6" s="1"/>
  <c r="S170" i="6"/>
  <c r="S171" i="6"/>
  <c r="S172" i="6"/>
  <c r="S173" i="6"/>
  <c r="N173" i="6" s="1"/>
  <c r="S174" i="6"/>
  <c r="S175" i="6"/>
  <c r="S176" i="6"/>
  <c r="S177" i="6"/>
  <c r="N177" i="6" s="1"/>
  <c r="W177" i="6" s="1"/>
  <c r="S178" i="6"/>
  <c r="S179" i="6"/>
  <c r="S180" i="6"/>
  <c r="S181" i="6"/>
  <c r="N181" i="6" s="1"/>
  <c r="W181" i="6" s="1"/>
  <c r="S182" i="6"/>
  <c r="S183" i="6"/>
  <c r="S184" i="6"/>
  <c r="S185" i="6"/>
  <c r="S186" i="6"/>
  <c r="S187" i="6"/>
  <c r="S188" i="6"/>
  <c r="S189" i="6"/>
  <c r="N189" i="6" s="1"/>
  <c r="S190" i="6"/>
  <c r="S191" i="6"/>
  <c r="S192" i="6"/>
  <c r="S193" i="6"/>
  <c r="N193" i="6" s="1"/>
  <c r="W193" i="6" s="1"/>
  <c r="S194" i="6"/>
  <c r="S195" i="6"/>
  <c r="S196" i="6"/>
  <c r="S197" i="6"/>
  <c r="N197" i="6" s="1"/>
  <c r="S198" i="6"/>
  <c r="S199" i="6"/>
  <c r="S200" i="6"/>
  <c r="S201" i="6"/>
  <c r="N201" i="6" s="1"/>
  <c r="S202" i="6"/>
  <c r="S203" i="6"/>
  <c r="S204" i="6"/>
  <c r="S205" i="6"/>
  <c r="N205" i="6" s="1"/>
  <c r="S206" i="6"/>
  <c r="S207" i="6"/>
  <c r="S208" i="6"/>
  <c r="S209" i="6"/>
  <c r="N209" i="6" s="1"/>
  <c r="S210" i="6"/>
  <c r="S211" i="6"/>
  <c r="S212" i="6"/>
  <c r="S213" i="6"/>
  <c r="N213" i="6" s="1"/>
  <c r="W213" i="6" s="1"/>
  <c r="S214" i="6"/>
  <c r="S215" i="6"/>
  <c r="S216" i="6"/>
  <c r="S217" i="6"/>
  <c r="N217" i="6" s="1"/>
  <c r="W217" i="6" s="1"/>
  <c r="S218" i="6"/>
  <c r="S219" i="6"/>
  <c r="S220" i="6"/>
  <c r="S221" i="6"/>
  <c r="N221" i="6" s="1"/>
  <c r="W221" i="6" s="1"/>
  <c r="S222" i="6"/>
  <c r="S223" i="6"/>
  <c r="S224" i="6"/>
  <c r="S225" i="6"/>
  <c r="N225" i="6" s="1"/>
  <c r="W225" i="6" s="1"/>
  <c r="S226" i="6"/>
  <c r="S227" i="6"/>
  <c r="S228" i="6"/>
  <c r="S229" i="6"/>
  <c r="N229" i="6" s="1"/>
  <c r="W229" i="6" s="1"/>
  <c r="S230" i="6"/>
  <c r="S231" i="6"/>
  <c r="S232" i="6"/>
  <c r="S233" i="6"/>
  <c r="N233" i="6" s="1"/>
  <c r="W233" i="6" s="1"/>
  <c r="S234" i="6"/>
  <c r="S235" i="6"/>
  <c r="S236" i="6"/>
  <c r="S237" i="6"/>
  <c r="S238" i="6"/>
  <c r="S239" i="6"/>
  <c r="S240" i="6"/>
  <c r="S241" i="6"/>
  <c r="N241" i="6" s="1"/>
  <c r="W241" i="6" s="1"/>
  <c r="S242" i="6"/>
  <c r="S243" i="6"/>
  <c r="S244" i="6"/>
  <c r="S245" i="6"/>
  <c r="N245" i="6" s="1"/>
  <c r="W245" i="6" s="1"/>
  <c r="S246" i="6"/>
  <c r="S247" i="6"/>
  <c r="S248" i="6"/>
  <c r="S249" i="6"/>
  <c r="S250" i="6"/>
  <c r="S251" i="6"/>
  <c r="S252" i="6"/>
  <c r="S253" i="6"/>
  <c r="N253" i="6" s="1"/>
  <c r="S254" i="6"/>
  <c r="S255" i="6"/>
  <c r="S256" i="6"/>
  <c r="S257" i="6"/>
  <c r="N257" i="6" s="1"/>
  <c r="S258" i="6"/>
  <c r="S259" i="6"/>
  <c r="S260" i="6"/>
  <c r="S261" i="6"/>
  <c r="N261" i="6" s="1"/>
  <c r="W261" i="6" s="1"/>
  <c r="S262" i="6"/>
  <c r="S263" i="6"/>
  <c r="S264" i="6"/>
  <c r="S265" i="6"/>
  <c r="N265" i="6" s="1"/>
  <c r="S266" i="6"/>
  <c r="S267" i="6"/>
  <c r="S268" i="6"/>
  <c r="S269" i="6"/>
  <c r="N269" i="6" s="1"/>
  <c r="S270" i="6"/>
  <c r="S271" i="6"/>
  <c r="S272" i="6"/>
  <c r="S273" i="6"/>
  <c r="N273" i="6" s="1"/>
  <c r="S274" i="6"/>
  <c r="S275" i="6"/>
  <c r="S276" i="6"/>
  <c r="S277" i="6"/>
  <c r="N277" i="6" s="1"/>
  <c r="W277" i="6" s="1"/>
  <c r="S278" i="6"/>
  <c r="S279" i="6"/>
  <c r="S280" i="6"/>
  <c r="S281" i="6"/>
  <c r="N281" i="6" s="1"/>
  <c r="W281" i="6" s="1"/>
  <c r="S282" i="6"/>
  <c r="S283" i="6"/>
  <c r="S284" i="6"/>
  <c r="S285" i="6"/>
  <c r="N285" i="6" s="1"/>
  <c r="W285" i="6" s="1"/>
  <c r="S286" i="6"/>
  <c r="S287" i="6"/>
  <c r="S288" i="6"/>
  <c r="S289" i="6"/>
  <c r="N289" i="6" s="1"/>
  <c r="V289" i="6" s="1"/>
  <c r="S290" i="6"/>
  <c r="S291" i="6"/>
  <c r="S292" i="6"/>
  <c r="S293" i="6"/>
  <c r="N293" i="6" s="1"/>
  <c r="S294" i="6"/>
  <c r="S295" i="6"/>
  <c r="S296" i="6"/>
  <c r="S297" i="6"/>
  <c r="N297" i="6" s="1"/>
  <c r="S298" i="6"/>
  <c r="S299" i="6"/>
  <c r="S300" i="6"/>
  <c r="S301" i="6"/>
  <c r="N301" i="6" s="1"/>
  <c r="W301" i="6" s="1"/>
  <c r="S302" i="6"/>
  <c r="S303" i="6"/>
  <c r="S304" i="6"/>
  <c r="S305" i="6"/>
  <c r="N305" i="6" s="1"/>
  <c r="V305" i="6" s="1"/>
  <c r="S306" i="6"/>
  <c r="S307" i="6"/>
  <c r="S308" i="6"/>
  <c r="S309" i="6"/>
  <c r="N309" i="6" s="1"/>
  <c r="S310" i="6"/>
  <c r="S311" i="6"/>
  <c r="S312" i="6"/>
  <c r="S313" i="6"/>
  <c r="N313" i="6" s="1"/>
  <c r="S314" i="6"/>
  <c r="S315" i="6"/>
  <c r="S316" i="6"/>
  <c r="S317" i="6"/>
  <c r="N317" i="6" s="1"/>
  <c r="S318" i="6"/>
  <c r="S319" i="6"/>
  <c r="S320" i="6"/>
  <c r="S321" i="6"/>
  <c r="N321" i="6" s="1"/>
  <c r="S322" i="6"/>
  <c r="S323" i="6"/>
  <c r="S324" i="6"/>
  <c r="S325" i="6"/>
  <c r="N325" i="6" s="1"/>
  <c r="W325" i="6" s="1"/>
  <c r="S326" i="6"/>
  <c r="S327" i="6"/>
  <c r="S328" i="6"/>
  <c r="S329" i="6"/>
  <c r="N329" i="6" s="1"/>
  <c r="V329" i="6" s="1"/>
  <c r="S330" i="6"/>
  <c r="S331" i="6"/>
  <c r="S332" i="6"/>
  <c r="S333" i="6"/>
  <c r="N333" i="6" s="1"/>
  <c r="S334" i="6"/>
  <c r="S335" i="6"/>
  <c r="S336" i="6"/>
  <c r="S337" i="6"/>
  <c r="N337" i="6" s="1"/>
  <c r="S338" i="6"/>
  <c r="S339" i="6"/>
  <c r="S340" i="6"/>
  <c r="S341" i="6"/>
  <c r="N341" i="6" s="1"/>
  <c r="W341" i="6" s="1"/>
  <c r="S342" i="6"/>
  <c r="S343" i="6"/>
  <c r="S344" i="6"/>
  <c r="S345" i="6"/>
  <c r="N345" i="6" s="1"/>
  <c r="V345" i="6" s="1"/>
  <c r="S346" i="6"/>
  <c r="S347" i="6"/>
  <c r="S348" i="6"/>
  <c r="S349" i="6"/>
  <c r="N349" i="6" s="1"/>
  <c r="S350" i="6"/>
  <c r="S351" i="6"/>
  <c r="S352" i="6"/>
  <c r="S353" i="6"/>
  <c r="N353" i="6" s="1"/>
  <c r="S354" i="6"/>
  <c r="S355" i="6"/>
  <c r="S356" i="6"/>
  <c r="S357" i="6"/>
  <c r="N357" i="6" s="1"/>
  <c r="V357" i="6" s="1"/>
  <c r="S358" i="6"/>
  <c r="S359" i="6"/>
  <c r="S360" i="6"/>
  <c r="S361" i="6"/>
  <c r="N361" i="6" s="1"/>
  <c r="V361" i="6" s="1"/>
  <c r="S362" i="6"/>
  <c r="S363" i="6"/>
  <c r="S364" i="6"/>
  <c r="S365" i="6"/>
  <c r="S366" i="6"/>
  <c r="S367" i="6"/>
  <c r="S368" i="6"/>
  <c r="S369" i="6"/>
  <c r="S370" i="6"/>
  <c r="S371" i="6"/>
  <c r="S372" i="6"/>
  <c r="S373" i="6"/>
  <c r="N373" i="6" s="1"/>
  <c r="W373" i="6" s="1"/>
  <c r="S374" i="6"/>
  <c r="S375" i="6"/>
  <c r="S376" i="6"/>
  <c r="S377" i="6"/>
  <c r="N377" i="6" s="1"/>
  <c r="V377" i="6" s="1"/>
  <c r="S378" i="6"/>
  <c r="S379" i="6"/>
  <c r="S380" i="6"/>
  <c r="S381" i="6"/>
  <c r="N381" i="6" s="1"/>
  <c r="S382" i="6"/>
  <c r="S383" i="6"/>
  <c r="S384" i="6"/>
  <c r="S385" i="6"/>
  <c r="N385" i="6" s="1"/>
  <c r="S386" i="6"/>
  <c r="S387" i="6"/>
  <c r="S388" i="6"/>
  <c r="S389" i="6"/>
  <c r="N389" i="6" s="1"/>
  <c r="W389" i="6" s="1"/>
  <c r="S390" i="6"/>
  <c r="S391" i="6"/>
  <c r="S392" i="6"/>
  <c r="S393" i="6"/>
  <c r="N393" i="6" s="1"/>
  <c r="V393" i="6" s="1"/>
  <c r="S394" i="6"/>
  <c r="S395" i="6"/>
  <c r="S396" i="6"/>
  <c r="S397" i="6"/>
  <c r="N397" i="6" s="1"/>
  <c r="S398" i="6"/>
  <c r="S399" i="6"/>
  <c r="S400" i="6"/>
  <c r="S401" i="6"/>
  <c r="N401" i="6" s="1"/>
  <c r="S402" i="6"/>
  <c r="S403" i="6"/>
  <c r="S404" i="6"/>
  <c r="S405" i="6"/>
  <c r="N405" i="6" s="1"/>
  <c r="W405" i="6" s="1"/>
  <c r="S406" i="6"/>
  <c r="S407" i="6"/>
  <c r="S408" i="6"/>
  <c r="S409" i="6"/>
  <c r="N409" i="6" s="1"/>
  <c r="V409" i="6" s="1"/>
  <c r="S410" i="6"/>
  <c r="S411" i="6"/>
  <c r="S412" i="6"/>
  <c r="S413" i="6"/>
  <c r="N413" i="6" s="1"/>
  <c r="S414" i="6"/>
  <c r="S415" i="6"/>
  <c r="S416" i="6"/>
  <c r="S417" i="6"/>
  <c r="N417" i="6" s="1"/>
  <c r="S418" i="6"/>
  <c r="S419" i="6"/>
  <c r="S420" i="6"/>
  <c r="S421" i="6"/>
  <c r="N421" i="6" s="1"/>
  <c r="V421" i="6" s="1"/>
  <c r="S422" i="6"/>
  <c r="S423" i="6"/>
  <c r="S424" i="6"/>
  <c r="S425" i="6"/>
  <c r="N425" i="6" s="1"/>
  <c r="V425" i="6" s="1"/>
  <c r="S426" i="6"/>
  <c r="S427" i="6"/>
  <c r="S428" i="6"/>
  <c r="S429" i="6"/>
  <c r="S430" i="6"/>
  <c r="S431" i="6"/>
  <c r="S432" i="6"/>
  <c r="S433" i="6"/>
  <c r="S434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N60" i="6" s="1"/>
  <c r="U61" i="6"/>
  <c r="U62" i="6"/>
  <c r="U63" i="6"/>
  <c r="U64" i="6"/>
  <c r="N64" i="6" s="1"/>
  <c r="U65" i="6"/>
  <c r="U66" i="6"/>
  <c r="U67" i="6"/>
  <c r="U68" i="6"/>
  <c r="N68" i="6" s="1"/>
  <c r="U69" i="6"/>
  <c r="U70" i="6"/>
  <c r="U71" i="6"/>
  <c r="U72" i="6"/>
  <c r="N72" i="6" s="1"/>
  <c r="U73" i="6"/>
  <c r="U74" i="6"/>
  <c r="U75" i="6"/>
  <c r="U76" i="6"/>
  <c r="N76" i="6" s="1"/>
  <c r="U77" i="6"/>
  <c r="U78" i="6"/>
  <c r="U79" i="6"/>
  <c r="U80" i="6"/>
  <c r="N80" i="6" s="1"/>
  <c r="U81" i="6"/>
  <c r="U82" i="6"/>
  <c r="U83" i="6"/>
  <c r="U84" i="6"/>
  <c r="N84" i="6" s="1"/>
  <c r="U85" i="6"/>
  <c r="U86" i="6"/>
  <c r="U87" i="6"/>
  <c r="U88" i="6"/>
  <c r="N88" i="6" s="1"/>
  <c r="U89" i="6"/>
  <c r="U90" i="6"/>
  <c r="U91" i="6"/>
  <c r="U92" i="6"/>
  <c r="N92" i="6" s="1"/>
  <c r="U93" i="6"/>
  <c r="U94" i="6"/>
  <c r="U95" i="6"/>
  <c r="U96" i="6"/>
  <c r="N96" i="6" s="1"/>
  <c r="U97" i="6"/>
  <c r="U98" i="6"/>
  <c r="U99" i="6"/>
  <c r="U100" i="6"/>
  <c r="N100" i="6" s="1"/>
  <c r="U101" i="6"/>
  <c r="U102" i="6"/>
  <c r="U103" i="6"/>
  <c r="U104" i="6"/>
  <c r="N104" i="6" s="1"/>
  <c r="U105" i="6"/>
  <c r="U106" i="6"/>
  <c r="U107" i="6"/>
  <c r="U108" i="6"/>
  <c r="N108" i="6" s="1"/>
  <c r="U109" i="6"/>
  <c r="U110" i="6"/>
  <c r="U111" i="6"/>
  <c r="U112" i="6"/>
  <c r="N112" i="6" s="1"/>
  <c r="U113" i="6"/>
  <c r="U114" i="6"/>
  <c r="U115" i="6"/>
  <c r="U116" i="6"/>
  <c r="N116" i="6" s="1"/>
  <c r="U117" i="6"/>
  <c r="U118" i="6"/>
  <c r="U119" i="6"/>
  <c r="U120" i="6"/>
  <c r="N120" i="6" s="1"/>
  <c r="O120" i="6" s="1"/>
  <c r="U121" i="6"/>
  <c r="U122" i="6"/>
  <c r="U123" i="6"/>
  <c r="U124" i="6"/>
  <c r="N124" i="6" s="1"/>
  <c r="U125" i="6"/>
  <c r="U126" i="6"/>
  <c r="U127" i="6"/>
  <c r="U128" i="6"/>
  <c r="N128" i="6" s="1"/>
  <c r="U129" i="6"/>
  <c r="U130" i="6"/>
  <c r="U131" i="6"/>
  <c r="U132" i="6"/>
  <c r="N132" i="6" s="1"/>
  <c r="U133" i="6"/>
  <c r="U134" i="6"/>
  <c r="U135" i="6"/>
  <c r="U136" i="6"/>
  <c r="N136" i="6" s="1"/>
  <c r="U137" i="6"/>
  <c r="U138" i="6"/>
  <c r="U139" i="6"/>
  <c r="U140" i="6"/>
  <c r="N140" i="6" s="1"/>
  <c r="U141" i="6"/>
  <c r="U142" i="6"/>
  <c r="U143" i="6"/>
  <c r="U144" i="6"/>
  <c r="N144" i="6" s="1"/>
  <c r="U145" i="6"/>
  <c r="U146" i="6"/>
  <c r="U147" i="6"/>
  <c r="U148" i="6"/>
  <c r="N148" i="6" s="1"/>
  <c r="U149" i="6"/>
  <c r="U150" i="6"/>
  <c r="U151" i="6"/>
  <c r="U152" i="6"/>
  <c r="N152" i="6" s="1"/>
  <c r="U153" i="6"/>
  <c r="U154" i="6"/>
  <c r="U155" i="6"/>
  <c r="U156" i="6"/>
  <c r="N156" i="6" s="1"/>
  <c r="U157" i="6"/>
  <c r="U158" i="6"/>
  <c r="U159" i="6"/>
  <c r="U160" i="6"/>
  <c r="N160" i="6" s="1"/>
  <c r="U161" i="6"/>
  <c r="U162" i="6"/>
  <c r="U163" i="6"/>
  <c r="U164" i="6"/>
  <c r="N164" i="6" s="1"/>
  <c r="U165" i="6"/>
  <c r="U166" i="6"/>
  <c r="U167" i="6"/>
  <c r="U168" i="6"/>
  <c r="N168" i="6" s="1"/>
  <c r="U169" i="6"/>
  <c r="U170" i="6"/>
  <c r="U171" i="6"/>
  <c r="U172" i="6"/>
  <c r="N172" i="6" s="1"/>
  <c r="U173" i="6"/>
  <c r="U174" i="6"/>
  <c r="U175" i="6"/>
  <c r="U176" i="6"/>
  <c r="N176" i="6" s="1"/>
  <c r="U177" i="6"/>
  <c r="U178" i="6"/>
  <c r="U179" i="6"/>
  <c r="U180" i="6"/>
  <c r="N180" i="6" s="1"/>
  <c r="U181" i="6"/>
  <c r="U182" i="6"/>
  <c r="U183" i="6"/>
  <c r="U184" i="6"/>
  <c r="N184" i="6" s="1"/>
  <c r="U185" i="6"/>
  <c r="U186" i="6"/>
  <c r="U187" i="6"/>
  <c r="U188" i="6"/>
  <c r="N188" i="6" s="1"/>
  <c r="U189" i="6"/>
  <c r="U190" i="6"/>
  <c r="U191" i="6"/>
  <c r="U192" i="6"/>
  <c r="N192" i="6" s="1"/>
  <c r="U193" i="6"/>
  <c r="U194" i="6"/>
  <c r="U195" i="6"/>
  <c r="U196" i="6"/>
  <c r="N196" i="6" s="1"/>
  <c r="U197" i="6"/>
  <c r="U198" i="6"/>
  <c r="U199" i="6"/>
  <c r="U200" i="6"/>
  <c r="N200" i="6" s="1"/>
  <c r="U201" i="6"/>
  <c r="U202" i="6"/>
  <c r="U203" i="6"/>
  <c r="U204" i="6"/>
  <c r="N204" i="6" s="1"/>
  <c r="U205" i="6"/>
  <c r="U206" i="6"/>
  <c r="U207" i="6"/>
  <c r="U208" i="6"/>
  <c r="N208" i="6" s="1"/>
  <c r="V208" i="6" s="1"/>
  <c r="U209" i="6"/>
  <c r="U210" i="6"/>
  <c r="U211" i="6"/>
  <c r="U212" i="6"/>
  <c r="N212" i="6" s="1"/>
  <c r="V212" i="6" s="1"/>
  <c r="U213" i="6"/>
  <c r="U214" i="6"/>
  <c r="U215" i="6"/>
  <c r="U216" i="6"/>
  <c r="N216" i="6" s="1"/>
  <c r="V216" i="6" s="1"/>
  <c r="U217" i="6"/>
  <c r="U218" i="6"/>
  <c r="U219" i="6"/>
  <c r="U220" i="6"/>
  <c r="N220" i="6" s="1"/>
  <c r="V220" i="6" s="1"/>
  <c r="U221" i="6"/>
  <c r="U222" i="6"/>
  <c r="U223" i="6"/>
  <c r="U224" i="6"/>
  <c r="N224" i="6" s="1"/>
  <c r="V224" i="6" s="1"/>
  <c r="U225" i="6"/>
  <c r="U226" i="6"/>
  <c r="U227" i="6"/>
  <c r="U228" i="6"/>
  <c r="N228" i="6" s="1"/>
  <c r="V228" i="6" s="1"/>
  <c r="U229" i="6"/>
  <c r="U230" i="6"/>
  <c r="U231" i="6"/>
  <c r="U232" i="6"/>
  <c r="N232" i="6" s="1"/>
  <c r="V232" i="6" s="1"/>
  <c r="U233" i="6"/>
  <c r="U234" i="6"/>
  <c r="U235" i="6"/>
  <c r="U236" i="6"/>
  <c r="N236" i="6" s="1"/>
  <c r="V236" i="6" s="1"/>
  <c r="U237" i="6"/>
  <c r="U238" i="6"/>
  <c r="U239" i="6"/>
  <c r="U240" i="6"/>
  <c r="N240" i="6" s="1"/>
  <c r="V240" i="6" s="1"/>
  <c r="U241" i="6"/>
  <c r="U242" i="6"/>
  <c r="U243" i="6"/>
  <c r="U244" i="6"/>
  <c r="N244" i="6" s="1"/>
  <c r="V244" i="6" s="1"/>
  <c r="U245" i="6"/>
  <c r="U246" i="6"/>
  <c r="U247" i="6"/>
  <c r="U248" i="6"/>
  <c r="N248" i="6" s="1"/>
  <c r="V248" i="6" s="1"/>
  <c r="U249" i="6"/>
  <c r="U250" i="6"/>
  <c r="U251" i="6"/>
  <c r="U252" i="6"/>
  <c r="N252" i="6" s="1"/>
  <c r="V252" i="6" s="1"/>
  <c r="U253" i="6"/>
  <c r="U254" i="6"/>
  <c r="U255" i="6"/>
  <c r="U256" i="6"/>
  <c r="N256" i="6" s="1"/>
  <c r="V256" i="6" s="1"/>
  <c r="U257" i="6"/>
  <c r="U258" i="6"/>
  <c r="U259" i="6"/>
  <c r="U260" i="6"/>
  <c r="N260" i="6" s="1"/>
  <c r="V260" i="6" s="1"/>
  <c r="U261" i="6"/>
  <c r="U262" i="6"/>
  <c r="U263" i="6"/>
  <c r="U264" i="6"/>
  <c r="N264" i="6" s="1"/>
  <c r="U265" i="6"/>
  <c r="U266" i="6"/>
  <c r="U267" i="6"/>
  <c r="U268" i="6"/>
  <c r="N268" i="6" s="1"/>
  <c r="U269" i="6"/>
  <c r="U270" i="6"/>
  <c r="U271" i="6"/>
  <c r="U272" i="6"/>
  <c r="N272" i="6" s="1"/>
  <c r="U273" i="6"/>
  <c r="U274" i="6"/>
  <c r="U275" i="6"/>
  <c r="U276" i="6"/>
  <c r="N276" i="6" s="1"/>
  <c r="U277" i="6"/>
  <c r="U278" i="6"/>
  <c r="U279" i="6"/>
  <c r="U280" i="6"/>
  <c r="N280" i="6" s="1"/>
  <c r="W280" i="6" s="1"/>
  <c r="U281" i="6"/>
  <c r="U282" i="6"/>
  <c r="U283" i="6"/>
  <c r="U284" i="6"/>
  <c r="U285" i="6"/>
  <c r="U286" i="6"/>
  <c r="U287" i="6"/>
  <c r="U288" i="6"/>
  <c r="N288" i="6" s="1"/>
  <c r="U289" i="6"/>
  <c r="U290" i="6"/>
  <c r="U291" i="6"/>
  <c r="U292" i="6"/>
  <c r="N292" i="6" s="1"/>
  <c r="U293" i="6"/>
  <c r="U294" i="6"/>
  <c r="U295" i="6"/>
  <c r="U296" i="6"/>
  <c r="N296" i="6" s="1"/>
  <c r="W296" i="6" s="1"/>
  <c r="U297" i="6"/>
  <c r="U298" i="6"/>
  <c r="U299" i="6"/>
  <c r="U300" i="6"/>
  <c r="N300" i="6" s="1"/>
  <c r="U301" i="6"/>
  <c r="U302" i="6"/>
  <c r="U303" i="6"/>
  <c r="U304" i="6"/>
  <c r="N304" i="6" s="1"/>
  <c r="U305" i="6"/>
  <c r="U306" i="6"/>
  <c r="U307" i="6"/>
  <c r="U308" i="6"/>
  <c r="N308" i="6" s="1"/>
  <c r="O308" i="6" s="1"/>
  <c r="U309" i="6"/>
  <c r="U310" i="6"/>
  <c r="U311" i="6"/>
  <c r="U312" i="6"/>
  <c r="N312" i="6" s="1"/>
  <c r="W312" i="6" s="1"/>
  <c r="U313" i="6"/>
  <c r="U314" i="6"/>
  <c r="U315" i="6"/>
  <c r="U316" i="6"/>
  <c r="U317" i="6"/>
  <c r="U318" i="6"/>
  <c r="U319" i="6"/>
  <c r="U320" i="6"/>
  <c r="N320" i="6" s="1"/>
  <c r="U321" i="6"/>
  <c r="U322" i="6"/>
  <c r="U323" i="6"/>
  <c r="U324" i="6"/>
  <c r="N324" i="6" s="1"/>
  <c r="U325" i="6"/>
  <c r="U326" i="6"/>
  <c r="U327" i="6"/>
  <c r="U328" i="6"/>
  <c r="N328" i="6" s="1"/>
  <c r="U329" i="6"/>
  <c r="U330" i="6"/>
  <c r="U331" i="6"/>
  <c r="U332" i="6"/>
  <c r="N332" i="6" s="1"/>
  <c r="U333" i="6"/>
  <c r="U334" i="6"/>
  <c r="U335" i="6"/>
  <c r="U336" i="6"/>
  <c r="N336" i="6" s="1"/>
  <c r="U337" i="6"/>
  <c r="U338" i="6"/>
  <c r="U339" i="6"/>
  <c r="U340" i="6"/>
  <c r="N340" i="6" s="1"/>
  <c r="U341" i="6"/>
  <c r="U342" i="6"/>
  <c r="U343" i="6"/>
  <c r="U344" i="6"/>
  <c r="N344" i="6" s="1"/>
  <c r="U345" i="6"/>
  <c r="U346" i="6"/>
  <c r="U347" i="6"/>
  <c r="U348" i="6"/>
  <c r="N348" i="6" s="1"/>
  <c r="U349" i="6"/>
  <c r="U350" i="6"/>
  <c r="U351" i="6"/>
  <c r="U352" i="6"/>
  <c r="N352" i="6" s="1"/>
  <c r="U353" i="6"/>
  <c r="U354" i="6"/>
  <c r="U355" i="6"/>
  <c r="U356" i="6"/>
  <c r="N356" i="6" s="1"/>
  <c r="U357" i="6"/>
  <c r="U358" i="6"/>
  <c r="U359" i="6"/>
  <c r="U360" i="6"/>
  <c r="N360" i="6" s="1"/>
  <c r="U361" i="6"/>
  <c r="U362" i="6"/>
  <c r="U363" i="6"/>
  <c r="U364" i="6"/>
  <c r="N364" i="6" s="1"/>
  <c r="U365" i="6"/>
  <c r="U366" i="6"/>
  <c r="U367" i="6"/>
  <c r="U368" i="6"/>
  <c r="N368" i="6" s="1"/>
  <c r="U369" i="6"/>
  <c r="U370" i="6"/>
  <c r="U371" i="6"/>
  <c r="U372" i="6"/>
  <c r="N372" i="6" s="1"/>
  <c r="U373" i="6"/>
  <c r="U374" i="6"/>
  <c r="U375" i="6"/>
  <c r="U376" i="6"/>
  <c r="N376" i="6" s="1"/>
  <c r="U377" i="6"/>
  <c r="U378" i="6"/>
  <c r="U379" i="6"/>
  <c r="U380" i="6"/>
  <c r="N380" i="6" s="1"/>
  <c r="U381" i="6"/>
  <c r="U382" i="6"/>
  <c r="U383" i="6"/>
  <c r="U384" i="6"/>
  <c r="N384" i="6" s="1"/>
  <c r="U385" i="6"/>
  <c r="U386" i="6"/>
  <c r="U387" i="6"/>
  <c r="U388" i="6"/>
  <c r="N388" i="6" s="1"/>
  <c r="U389" i="6"/>
  <c r="U390" i="6"/>
  <c r="U391" i="6"/>
  <c r="U392" i="6"/>
  <c r="N392" i="6" s="1"/>
  <c r="U393" i="6"/>
  <c r="U394" i="6"/>
  <c r="U395" i="6"/>
  <c r="U396" i="6"/>
  <c r="N396" i="6" s="1"/>
  <c r="U397" i="6"/>
  <c r="U398" i="6"/>
  <c r="U399" i="6"/>
  <c r="U400" i="6"/>
  <c r="N400" i="6" s="1"/>
  <c r="U401" i="6"/>
  <c r="U402" i="6"/>
  <c r="U403" i="6"/>
  <c r="U404" i="6"/>
  <c r="N404" i="6" s="1"/>
  <c r="U405" i="6"/>
  <c r="U406" i="6"/>
  <c r="U407" i="6"/>
  <c r="U408" i="6"/>
  <c r="N408" i="6" s="1"/>
  <c r="U409" i="6"/>
  <c r="U410" i="6"/>
  <c r="U411" i="6"/>
  <c r="U412" i="6"/>
  <c r="N412" i="6" s="1"/>
  <c r="U413" i="6"/>
  <c r="U414" i="6"/>
  <c r="U415" i="6"/>
  <c r="U416" i="6"/>
  <c r="N416" i="6" s="1"/>
  <c r="U417" i="6"/>
  <c r="U418" i="6"/>
  <c r="U419" i="6"/>
  <c r="U420" i="6"/>
  <c r="N420" i="6" s="1"/>
  <c r="U421" i="6"/>
  <c r="U422" i="6"/>
  <c r="U423" i="6"/>
  <c r="U424" i="6"/>
  <c r="N424" i="6" s="1"/>
  <c r="U425" i="6"/>
  <c r="U426" i="6"/>
  <c r="U427" i="6"/>
  <c r="U428" i="6"/>
  <c r="N428" i="6" s="1"/>
  <c r="U429" i="6"/>
  <c r="U430" i="6"/>
  <c r="U431" i="6"/>
  <c r="U432" i="6"/>
  <c r="N432" i="6" s="1"/>
  <c r="U433" i="6"/>
  <c r="U434" i="6"/>
  <c r="N437" i="6"/>
  <c r="N436" i="6"/>
  <c r="N435" i="6"/>
  <c r="W434" i="6"/>
  <c r="N434" i="6"/>
  <c r="V434" i="6" s="1"/>
  <c r="N433" i="6"/>
  <c r="W433" i="6" s="1"/>
  <c r="N431" i="6"/>
  <c r="W431" i="6" s="1"/>
  <c r="N430" i="6"/>
  <c r="W430" i="6" s="1"/>
  <c r="N429" i="6"/>
  <c r="N427" i="6"/>
  <c r="W427" i="6" s="1"/>
  <c r="N426" i="6"/>
  <c r="N423" i="6"/>
  <c r="W423" i="6" s="1"/>
  <c r="W422" i="6"/>
  <c r="V422" i="6"/>
  <c r="N422" i="6"/>
  <c r="W421" i="6"/>
  <c r="N419" i="6"/>
  <c r="W419" i="6" s="1"/>
  <c r="W418" i="6"/>
  <c r="V418" i="6"/>
  <c r="N418" i="6"/>
  <c r="N415" i="6"/>
  <c r="W415" i="6" s="1"/>
  <c r="N414" i="6"/>
  <c r="W414" i="6" s="1"/>
  <c r="N411" i="6"/>
  <c r="W411" i="6" s="1"/>
  <c r="N410" i="6"/>
  <c r="N407" i="6"/>
  <c r="W407" i="6" s="1"/>
  <c r="W406" i="6"/>
  <c r="V406" i="6"/>
  <c r="N406" i="6"/>
  <c r="V405" i="6"/>
  <c r="N403" i="6"/>
  <c r="W403" i="6" s="1"/>
  <c r="W402" i="6"/>
  <c r="V402" i="6"/>
  <c r="N402" i="6"/>
  <c r="N399" i="6"/>
  <c r="W399" i="6" s="1"/>
  <c r="V398" i="6"/>
  <c r="N398" i="6"/>
  <c r="W398" i="6" s="1"/>
  <c r="N395" i="6"/>
  <c r="W395" i="6" s="1"/>
  <c r="N394" i="6"/>
  <c r="N391" i="6"/>
  <c r="W391" i="6" s="1"/>
  <c r="W390" i="6"/>
  <c r="V390" i="6"/>
  <c r="N390" i="6"/>
  <c r="N387" i="6"/>
  <c r="W387" i="6" s="1"/>
  <c r="W386" i="6"/>
  <c r="V386" i="6"/>
  <c r="N386" i="6"/>
  <c r="N383" i="6"/>
  <c r="W383" i="6" s="1"/>
  <c r="N382" i="6"/>
  <c r="W382" i="6" s="1"/>
  <c r="N379" i="6"/>
  <c r="W379" i="6" s="1"/>
  <c r="N378" i="6"/>
  <c r="W377" i="6"/>
  <c r="N375" i="6"/>
  <c r="W375" i="6" s="1"/>
  <c r="W374" i="6"/>
  <c r="V374" i="6"/>
  <c r="N374" i="6"/>
  <c r="N371" i="6"/>
  <c r="W371" i="6" s="1"/>
  <c r="W370" i="6"/>
  <c r="V370" i="6"/>
  <c r="N370" i="6"/>
  <c r="N369" i="6"/>
  <c r="W369" i="6" s="1"/>
  <c r="N367" i="6"/>
  <c r="W367" i="6" s="1"/>
  <c r="N366" i="6"/>
  <c r="W366" i="6" s="1"/>
  <c r="N365" i="6"/>
  <c r="N363" i="6"/>
  <c r="W363" i="6" s="1"/>
  <c r="N362" i="6"/>
  <c r="N359" i="6"/>
  <c r="W359" i="6" s="1"/>
  <c r="W358" i="6"/>
  <c r="V358" i="6"/>
  <c r="N358" i="6"/>
  <c r="W357" i="6"/>
  <c r="N355" i="6"/>
  <c r="W355" i="6" s="1"/>
  <c r="W354" i="6"/>
  <c r="V354" i="6"/>
  <c r="N354" i="6"/>
  <c r="N351" i="6"/>
  <c r="W351" i="6" s="1"/>
  <c r="N350" i="6"/>
  <c r="W350" i="6" s="1"/>
  <c r="N347" i="6"/>
  <c r="W347" i="6" s="1"/>
  <c r="N346" i="6"/>
  <c r="N343" i="6"/>
  <c r="W343" i="6" s="1"/>
  <c r="W342" i="6"/>
  <c r="V342" i="6"/>
  <c r="N342" i="6"/>
  <c r="V341" i="6"/>
  <c r="N339" i="6"/>
  <c r="W339" i="6" s="1"/>
  <c r="W338" i="6"/>
  <c r="V338" i="6"/>
  <c r="N338" i="6"/>
  <c r="N335" i="6"/>
  <c r="W335" i="6" s="1"/>
  <c r="V334" i="6"/>
  <c r="N334" i="6"/>
  <c r="W334" i="6" s="1"/>
  <c r="N331" i="6"/>
  <c r="W331" i="6" s="1"/>
  <c r="N330" i="6"/>
  <c r="N327" i="6"/>
  <c r="W327" i="6" s="1"/>
  <c r="W326" i="6"/>
  <c r="V326" i="6"/>
  <c r="N326" i="6"/>
  <c r="N323" i="6"/>
  <c r="W322" i="6"/>
  <c r="V322" i="6"/>
  <c r="N322" i="6"/>
  <c r="N319" i="6"/>
  <c r="N318" i="6"/>
  <c r="W318" i="6" s="1"/>
  <c r="N316" i="6"/>
  <c r="N315" i="6"/>
  <c r="V314" i="6"/>
  <c r="N314" i="6"/>
  <c r="W314" i="6" s="1"/>
  <c r="V312" i="6"/>
  <c r="N311" i="6"/>
  <c r="N310" i="6"/>
  <c r="W310" i="6" s="1"/>
  <c r="N307" i="6"/>
  <c r="N306" i="6"/>
  <c r="N303" i="6"/>
  <c r="W302" i="6"/>
  <c r="V302" i="6"/>
  <c r="N302" i="6"/>
  <c r="V301" i="6"/>
  <c r="N299" i="6"/>
  <c r="W298" i="6"/>
  <c r="V298" i="6"/>
  <c r="N298" i="6"/>
  <c r="N295" i="6"/>
  <c r="V294" i="6"/>
  <c r="N294" i="6"/>
  <c r="W294" i="6" s="1"/>
  <c r="N291" i="6"/>
  <c r="N290" i="6"/>
  <c r="N287" i="6"/>
  <c r="W286" i="6"/>
  <c r="V286" i="6"/>
  <c r="N286" i="6"/>
  <c r="N284" i="6"/>
  <c r="N283" i="6"/>
  <c r="W282" i="6"/>
  <c r="V282" i="6"/>
  <c r="N282" i="6"/>
  <c r="N279" i="6"/>
  <c r="W278" i="6"/>
  <c r="V278" i="6"/>
  <c r="N278" i="6"/>
  <c r="V277" i="6"/>
  <c r="N275" i="6"/>
  <c r="W274" i="6"/>
  <c r="V274" i="6"/>
  <c r="N274" i="6"/>
  <c r="N271" i="6"/>
  <c r="V270" i="6"/>
  <c r="N270" i="6"/>
  <c r="W270" i="6" s="1"/>
  <c r="N267" i="6"/>
  <c r="V267" i="6" s="1"/>
  <c r="W266" i="6"/>
  <c r="V266" i="6"/>
  <c r="N266" i="6"/>
  <c r="W263" i="6"/>
  <c r="V263" i="6"/>
  <c r="N263" i="6"/>
  <c r="N262" i="6"/>
  <c r="V259" i="6"/>
  <c r="N259" i="6"/>
  <c r="W259" i="6" s="1"/>
  <c r="N258" i="6"/>
  <c r="W256" i="6"/>
  <c r="N255" i="6"/>
  <c r="N254" i="6"/>
  <c r="W251" i="6"/>
  <c r="V251" i="6"/>
  <c r="N251" i="6"/>
  <c r="N250" i="6"/>
  <c r="N249" i="6"/>
  <c r="W249" i="6" s="1"/>
  <c r="N247" i="6"/>
  <c r="N246" i="6"/>
  <c r="W243" i="6"/>
  <c r="V243" i="6"/>
  <c r="N243" i="6"/>
  <c r="N242" i="6"/>
  <c r="W239" i="6"/>
  <c r="V239" i="6"/>
  <c r="N239" i="6"/>
  <c r="N238" i="6"/>
  <c r="N237" i="6"/>
  <c r="W237" i="6" s="1"/>
  <c r="W236" i="6"/>
  <c r="N235" i="6"/>
  <c r="W235" i="6" s="1"/>
  <c r="N234" i="6"/>
  <c r="W231" i="6"/>
  <c r="V231" i="6"/>
  <c r="N231" i="6"/>
  <c r="N230" i="6"/>
  <c r="W228" i="6"/>
  <c r="N227" i="6"/>
  <c r="N226" i="6"/>
  <c r="N223" i="6"/>
  <c r="W223" i="6" s="1"/>
  <c r="N222" i="6"/>
  <c r="W220" i="6"/>
  <c r="W219" i="6"/>
  <c r="V219" i="6"/>
  <c r="N219" i="6"/>
  <c r="N218" i="6"/>
  <c r="N215" i="6"/>
  <c r="N214" i="6"/>
  <c r="W212" i="6"/>
  <c r="W211" i="6"/>
  <c r="V211" i="6"/>
  <c r="N211" i="6"/>
  <c r="N210" i="6"/>
  <c r="N207" i="6"/>
  <c r="N206" i="6"/>
  <c r="W206" i="6" s="1"/>
  <c r="V203" i="6"/>
  <c r="N203" i="6"/>
  <c r="W203" i="6" s="1"/>
  <c r="N202" i="6"/>
  <c r="V202" i="6" s="1"/>
  <c r="N199" i="6"/>
  <c r="W199" i="6" s="1"/>
  <c r="V198" i="6"/>
  <c r="N198" i="6"/>
  <c r="W198" i="6" s="1"/>
  <c r="W195" i="6"/>
  <c r="N195" i="6"/>
  <c r="V195" i="6" s="1"/>
  <c r="W194" i="6"/>
  <c r="V194" i="6"/>
  <c r="N194" i="6"/>
  <c r="W191" i="6"/>
  <c r="V191" i="6"/>
  <c r="N191" i="6"/>
  <c r="N190" i="6"/>
  <c r="W190" i="6" s="1"/>
  <c r="V187" i="6"/>
  <c r="N187" i="6"/>
  <c r="W187" i="6" s="1"/>
  <c r="N186" i="6"/>
  <c r="V186" i="6" s="1"/>
  <c r="N185" i="6"/>
  <c r="W185" i="6" s="1"/>
  <c r="N183" i="6"/>
  <c r="V183" i="6" s="1"/>
  <c r="N182" i="6"/>
  <c r="W182" i="6" s="1"/>
  <c r="V181" i="6"/>
  <c r="N179" i="6"/>
  <c r="W179" i="6" s="1"/>
  <c r="V178" i="6"/>
  <c r="N178" i="6"/>
  <c r="W178" i="6" s="1"/>
  <c r="N175" i="6"/>
  <c r="W175" i="6" s="1"/>
  <c r="N174" i="6"/>
  <c r="W174" i="6" s="1"/>
  <c r="W171" i="6"/>
  <c r="V171" i="6"/>
  <c r="N171" i="6"/>
  <c r="N170" i="6"/>
  <c r="W170" i="6" s="1"/>
  <c r="N167" i="6"/>
  <c r="W167" i="6" s="1"/>
  <c r="N166" i="6"/>
  <c r="W166" i="6" s="1"/>
  <c r="W163" i="6"/>
  <c r="V163" i="6"/>
  <c r="N163" i="6"/>
  <c r="N162" i="6"/>
  <c r="W162" i="6" s="1"/>
  <c r="N159" i="6"/>
  <c r="V159" i="6" s="1"/>
  <c r="N158" i="6"/>
  <c r="W158" i="6" s="1"/>
  <c r="N155" i="6"/>
  <c r="W155" i="6" s="1"/>
  <c r="N154" i="6"/>
  <c r="W154" i="6" s="1"/>
  <c r="N151" i="6"/>
  <c r="W151" i="6" s="1"/>
  <c r="N150" i="6"/>
  <c r="W150" i="6" s="1"/>
  <c r="N146" i="6"/>
  <c r="W146" i="6" s="1"/>
  <c r="W143" i="6"/>
  <c r="N143" i="6"/>
  <c r="V143" i="6" s="1"/>
  <c r="N142" i="6"/>
  <c r="W142" i="6" s="1"/>
  <c r="V139" i="6"/>
  <c r="N139" i="6"/>
  <c r="W139" i="6" s="1"/>
  <c r="N138" i="6"/>
  <c r="W138" i="6" s="1"/>
  <c r="W135" i="6"/>
  <c r="V135" i="6"/>
  <c r="N135" i="6"/>
  <c r="N134" i="6"/>
  <c r="W134" i="6" s="1"/>
  <c r="W131" i="6"/>
  <c r="N131" i="6"/>
  <c r="V131" i="6" s="1"/>
  <c r="N130" i="6"/>
  <c r="W130" i="6" s="1"/>
  <c r="N129" i="6"/>
  <c r="W129" i="6" s="1"/>
  <c r="N127" i="6"/>
  <c r="W127" i="6" s="1"/>
  <c r="N126" i="6"/>
  <c r="W126" i="6" s="1"/>
  <c r="N123" i="6"/>
  <c r="W123" i="6" s="1"/>
  <c r="N122" i="6"/>
  <c r="W122" i="6" s="1"/>
  <c r="W119" i="6"/>
  <c r="V119" i="6"/>
  <c r="N119" i="6"/>
  <c r="N118" i="6"/>
  <c r="W118" i="6" s="1"/>
  <c r="W115" i="6"/>
  <c r="N115" i="6"/>
  <c r="V115" i="6" s="1"/>
  <c r="N114" i="6"/>
  <c r="W114" i="6" s="1"/>
  <c r="N113" i="6"/>
  <c r="W113" i="6" s="1"/>
  <c r="N111" i="6"/>
  <c r="W111" i="6" s="1"/>
  <c r="N110" i="6"/>
  <c r="W110" i="6" s="1"/>
  <c r="N107" i="6"/>
  <c r="W107" i="6" s="1"/>
  <c r="N106" i="6"/>
  <c r="W106" i="6" s="1"/>
  <c r="W103" i="6"/>
  <c r="V103" i="6"/>
  <c r="N103" i="6"/>
  <c r="N102" i="6"/>
  <c r="W102" i="6" s="1"/>
  <c r="W99" i="6"/>
  <c r="N99" i="6"/>
  <c r="V99" i="6" s="1"/>
  <c r="N98" i="6"/>
  <c r="W98" i="6" s="1"/>
  <c r="N97" i="6"/>
  <c r="W97" i="6" s="1"/>
  <c r="N95" i="6"/>
  <c r="W95" i="6" s="1"/>
  <c r="N94" i="6"/>
  <c r="W94" i="6" s="1"/>
  <c r="N91" i="6"/>
  <c r="W91" i="6" s="1"/>
  <c r="N90" i="6"/>
  <c r="W90" i="6" s="1"/>
  <c r="W87" i="6"/>
  <c r="V87" i="6"/>
  <c r="N87" i="6"/>
  <c r="N86" i="6"/>
  <c r="W86" i="6" s="1"/>
  <c r="W83" i="6"/>
  <c r="N83" i="6"/>
  <c r="V83" i="6" s="1"/>
  <c r="N82" i="6"/>
  <c r="W82" i="6" s="1"/>
  <c r="N81" i="6"/>
  <c r="W81" i="6" s="1"/>
  <c r="N79" i="6"/>
  <c r="W79" i="6" s="1"/>
  <c r="N78" i="6"/>
  <c r="W78" i="6" s="1"/>
  <c r="N75" i="6"/>
  <c r="W75" i="6" s="1"/>
  <c r="N74" i="6"/>
  <c r="W74" i="6" s="1"/>
  <c r="W71" i="6"/>
  <c r="V71" i="6"/>
  <c r="N71" i="6"/>
  <c r="N70" i="6"/>
  <c r="W70" i="6" s="1"/>
  <c r="W67" i="6"/>
  <c r="N67" i="6"/>
  <c r="V67" i="6" s="1"/>
  <c r="N66" i="6"/>
  <c r="W66" i="6" s="1"/>
  <c r="N65" i="6"/>
  <c r="W65" i="6" s="1"/>
  <c r="N63" i="6"/>
  <c r="W63" i="6" s="1"/>
  <c r="N62" i="6"/>
  <c r="W62" i="6" s="1"/>
  <c r="N59" i="6"/>
  <c r="W59" i="6" s="1"/>
  <c r="N58" i="6"/>
  <c r="W58" i="6" s="1"/>
  <c r="N56" i="6"/>
  <c r="V56" i="6" s="1"/>
  <c r="N55" i="6"/>
  <c r="W55" i="6" s="1"/>
  <c r="N54" i="6"/>
  <c r="W54" i="6" s="1"/>
  <c r="N52" i="6"/>
  <c r="V52" i="6" s="1"/>
  <c r="W51" i="6"/>
  <c r="N51" i="6"/>
  <c r="V51" i="6" s="1"/>
  <c r="N50" i="6"/>
  <c r="W50" i="6" s="1"/>
  <c r="N49" i="6"/>
  <c r="W49" i="6" s="1"/>
  <c r="N48" i="6"/>
  <c r="V48" i="6" s="1"/>
  <c r="W47" i="6"/>
  <c r="V47" i="6"/>
  <c r="N47" i="6"/>
  <c r="N46" i="6"/>
  <c r="W46" i="6" s="1"/>
  <c r="W44" i="6"/>
  <c r="N44" i="6"/>
  <c r="V44" i="6" s="1"/>
  <c r="N43" i="6"/>
  <c r="W43" i="6" s="1"/>
  <c r="N42" i="6"/>
  <c r="W42" i="6" s="1"/>
  <c r="N40" i="6"/>
  <c r="V40" i="6" s="1"/>
  <c r="N39" i="6"/>
  <c r="W39" i="6" s="1"/>
  <c r="N38" i="6"/>
  <c r="W38" i="6" s="1"/>
  <c r="N36" i="6"/>
  <c r="V36" i="6" s="1"/>
  <c r="W35" i="6"/>
  <c r="N35" i="6"/>
  <c r="V35" i="6" s="1"/>
  <c r="N34" i="6"/>
  <c r="V33" i="6"/>
  <c r="S33" i="6"/>
  <c r="N33" i="6"/>
  <c r="W33" i="6" s="1"/>
  <c r="W32" i="6"/>
  <c r="V32" i="6"/>
  <c r="U32" i="6"/>
  <c r="S32" i="6"/>
  <c r="R32" i="6"/>
  <c r="Q32" i="6"/>
  <c r="P32" i="6"/>
  <c r="O32" i="6"/>
  <c r="N32" i="6"/>
  <c r="W31" i="6"/>
  <c r="V31" i="6"/>
  <c r="U31" i="6"/>
  <c r="S31" i="6"/>
  <c r="R31" i="6"/>
  <c r="Q31" i="6"/>
  <c r="P31" i="6"/>
  <c r="O31" i="6"/>
  <c r="N31" i="6"/>
  <c r="W30" i="6"/>
  <c r="V30" i="6"/>
  <c r="U30" i="6"/>
  <c r="S30" i="6"/>
  <c r="R30" i="6"/>
  <c r="Q30" i="6"/>
  <c r="P30" i="6"/>
  <c r="O30" i="6"/>
  <c r="N30" i="6"/>
  <c r="W29" i="6"/>
  <c r="V29" i="6"/>
  <c r="U29" i="6"/>
  <c r="S29" i="6"/>
  <c r="R29" i="6"/>
  <c r="Q29" i="6"/>
  <c r="P29" i="6"/>
  <c r="O29" i="6"/>
  <c r="N29" i="6"/>
  <c r="W28" i="6"/>
  <c r="V28" i="6"/>
  <c r="U28" i="6"/>
  <c r="S28" i="6"/>
  <c r="R28" i="6"/>
  <c r="Q28" i="6"/>
  <c r="P28" i="6"/>
  <c r="O28" i="6"/>
  <c r="N28" i="6"/>
  <c r="W27" i="6"/>
  <c r="V27" i="6"/>
  <c r="U27" i="6"/>
  <c r="S27" i="6"/>
  <c r="R27" i="6"/>
  <c r="Q27" i="6"/>
  <c r="P27" i="6"/>
  <c r="O27" i="6"/>
  <c r="N27" i="6"/>
  <c r="W26" i="6"/>
  <c r="V26" i="6"/>
  <c r="U26" i="6"/>
  <c r="S26" i="6"/>
  <c r="R26" i="6"/>
  <c r="Q26" i="6"/>
  <c r="P26" i="6"/>
  <c r="O26" i="6"/>
  <c r="N26" i="6"/>
  <c r="W25" i="6"/>
  <c r="V25" i="6"/>
  <c r="U25" i="6"/>
  <c r="S25" i="6"/>
  <c r="R25" i="6"/>
  <c r="Q25" i="6"/>
  <c r="P25" i="6"/>
  <c r="O25" i="6"/>
  <c r="N25" i="6"/>
  <c r="W24" i="6"/>
  <c r="V24" i="6"/>
  <c r="U24" i="6"/>
  <c r="S24" i="6"/>
  <c r="R24" i="6"/>
  <c r="Q24" i="6"/>
  <c r="P24" i="6"/>
  <c r="O24" i="6"/>
  <c r="N24" i="6"/>
  <c r="W23" i="6"/>
  <c r="V23" i="6"/>
  <c r="U23" i="6"/>
  <c r="S23" i="6"/>
  <c r="R23" i="6"/>
  <c r="Q23" i="6"/>
  <c r="P23" i="6"/>
  <c r="O23" i="6"/>
  <c r="N23" i="6"/>
  <c r="W22" i="6"/>
  <c r="V22" i="6"/>
  <c r="U22" i="6"/>
  <c r="S22" i="6"/>
  <c r="R22" i="6"/>
  <c r="Q22" i="6"/>
  <c r="P22" i="6"/>
  <c r="O22" i="6"/>
  <c r="N22" i="6"/>
  <c r="W21" i="6"/>
  <c r="V21" i="6"/>
  <c r="U21" i="6"/>
  <c r="S21" i="6"/>
  <c r="R21" i="6"/>
  <c r="Q21" i="6"/>
  <c r="P21" i="6"/>
  <c r="O21" i="6"/>
  <c r="N21" i="6"/>
  <c r="W20" i="6"/>
  <c r="V20" i="6"/>
  <c r="U20" i="6"/>
  <c r="S20" i="6"/>
  <c r="R20" i="6"/>
  <c r="Q20" i="6"/>
  <c r="P20" i="6"/>
  <c r="O20" i="6"/>
  <c r="N20" i="6"/>
  <c r="W19" i="6"/>
  <c r="V19" i="6"/>
  <c r="U19" i="6"/>
  <c r="S19" i="6"/>
  <c r="R19" i="6"/>
  <c r="Q19" i="6"/>
  <c r="P19" i="6"/>
  <c r="O19" i="6"/>
  <c r="N19" i="6"/>
  <c r="W18" i="6"/>
  <c r="V18" i="6"/>
  <c r="U18" i="6"/>
  <c r="S18" i="6"/>
  <c r="R18" i="6"/>
  <c r="Q18" i="6"/>
  <c r="P18" i="6"/>
  <c r="O18" i="6"/>
  <c r="N18" i="6"/>
  <c r="W17" i="6"/>
  <c r="V17" i="6"/>
  <c r="U17" i="6"/>
  <c r="S17" i="6"/>
  <c r="R17" i="6"/>
  <c r="Q17" i="6"/>
  <c r="P17" i="6"/>
  <c r="O17" i="6"/>
  <c r="N17" i="6"/>
  <c r="W16" i="6"/>
  <c r="V16" i="6"/>
  <c r="U16" i="6"/>
  <c r="S16" i="6"/>
  <c r="R16" i="6"/>
  <c r="Q16" i="6"/>
  <c r="P16" i="6"/>
  <c r="O16" i="6"/>
  <c r="N16" i="6"/>
  <c r="W15" i="6"/>
  <c r="V15" i="6"/>
  <c r="U15" i="6"/>
  <c r="S15" i="6"/>
  <c r="R15" i="6"/>
  <c r="Q15" i="6"/>
  <c r="P15" i="6"/>
  <c r="O15" i="6"/>
  <c r="N15" i="6"/>
  <c r="W14" i="6"/>
  <c r="V14" i="6"/>
  <c r="U14" i="6"/>
  <c r="S14" i="6"/>
  <c r="R14" i="6"/>
  <c r="Q14" i="6"/>
  <c r="P14" i="6"/>
  <c r="O14" i="6"/>
  <c r="N14" i="6"/>
  <c r="W13" i="6"/>
  <c r="V13" i="6"/>
  <c r="U13" i="6"/>
  <c r="S13" i="6"/>
  <c r="R13" i="6"/>
  <c r="Q13" i="6"/>
  <c r="P13" i="6"/>
  <c r="O13" i="6"/>
  <c r="N13" i="6"/>
  <c r="W12" i="6"/>
  <c r="V12" i="6"/>
  <c r="U12" i="6"/>
  <c r="S12" i="6"/>
  <c r="R12" i="6"/>
  <c r="Q12" i="6"/>
  <c r="P12" i="6"/>
  <c r="O12" i="6"/>
  <c r="N12" i="6"/>
  <c r="W11" i="6"/>
  <c r="V11" i="6"/>
  <c r="U11" i="6"/>
  <c r="S11" i="6"/>
  <c r="R11" i="6"/>
  <c r="Q11" i="6"/>
  <c r="P11" i="6"/>
  <c r="O11" i="6"/>
  <c r="N11" i="6"/>
  <c r="W10" i="6"/>
  <c r="V10" i="6"/>
  <c r="U10" i="6"/>
  <c r="S10" i="6"/>
  <c r="R10" i="6"/>
  <c r="Q10" i="6"/>
  <c r="P10" i="6"/>
  <c r="O10" i="6"/>
  <c r="N10" i="6"/>
  <c r="W9" i="6"/>
  <c r="V9" i="6"/>
  <c r="U9" i="6"/>
  <c r="S9" i="6"/>
  <c r="R9" i="6"/>
  <c r="Q9" i="6"/>
  <c r="P9" i="6"/>
  <c r="O9" i="6"/>
  <c r="N9" i="6"/>
  <c r="Q190" i="5"/>
  <c r="L190" i="5" a="1"/>
  <c r="L190" i="5" s="1"/>
  <c r="R190" i="5" s="1"/>
  <c r="AT189" i="5"/>
  <c r="AY189" i="5" s="1"/>
  <c r="AS189" i="5"/>
  <c r="AQ189" i="5"/>
  <c r="AN189" i="5"/>
  <c r="AM189" i="5"/>
  <c r="AR189" i="5" s="1"/>
  <c r="AL189" i="5"/>
  <c r="AF189" i="5"/>
  <c r="AJ189" i="5" s="1"/>
  <c r="AE189" i="5"/>
  <c r="X189" i="5"/>
  <c r="Q189" i="5"/>
  <c r="L189" i="5" a="1"/>
  <c r="Y189" i="5" s="1"/>
  <c r="AT188" i="5"/>
  <c r="AS188" i="5"/>
  <c r="AX188" i="5" s="1"/>
  <c r="AM188" i="5"/>
  <c r="AQ188" i="5" s="1"/>
  <c r="AL188" i="5"/>
  <c r="AF188" i="5"/>
  <c r="AE188" i="5"/>
  <c r="Z188" i="5"/>
  <c r="Y188" i="5"/>
  <c r="X188" i="5"/>
  <c r="Q188" i="5"/>
  <c r="L188" i="5" a="1"/>
  <c r="L188" i="5" s="1"/>
  <c r="R188" i="5" s="1"/>
  <c r="AT187" i="5"/>
  <c r="AS187" i="5"/>
  <c r="AM187" i="5"/>
  <c r="AL187" i="5"/>
  <c r="AE187" i="5"/>
  <c r="X187" i="5"/>
  <c r="Q187" i="5"/>
  <c r="L187" i="5" a="1"/>
  <c r="AF187" i="5" s="1"/>
  <c r="AT186" i="5"/>
  <c r="AS186" i="5"/>
  <c r="AM186" i="5"/>
  <c r="AL186" i="5"/>
  <c r="AQ186" i="5" s="1"/>
  <c r="AJ186" i="5"/>
  <c r="AF186" i="5"/>
  <c r="AE186" i="5"/>
  <c r="AD186" i="5"/>
  <c r="Y186" i="5"/>
  <c r="AC186" i="5" s="1"/>
  <c r="X186" i="5"/>
  <c r="Q186" i="5"/>
  <c r="L186" i="5" a="1"/>
  <c r="L186" i="5" s="1"/>
  <c r="R186" i="5" s="1"/>
  <c r="AX185" i="5"/>
  <c r="AT185" i="5"/>
  <c r="AY185" i="5" s="1"/>
  <c r="AS185" i="5"/>
  <c r="AR185" i="5"/>
  <c r="AM185" i="5"/>
  <c r="AQ185" i="5" s="1"/>
  <c r="AL185" i="5"/>
  <c r="AF185" i="5"/>
  <c r="AE185" i="5"/>
  <c r="Z185" i="5"/>
  <c r="Y185" i="5"/>
  <c r="X185" i="5"/>
  <c r="Q185" i="5"/>
  <c r="L185" i="5" a="1"/>
  <c r="L185" i="5" s="1"/>
  <c r="R185" i="5" s="1"/>
  <c r="AT184" i="5"/>
  <c r="AS184" i="5"/>
  <c r="AN184" i="5"/>
  <c r="AM184" i="5"/>
  <c r="AL184" i="5"/>
  <c r="AF184" i="5"/>
  <c r="AK184" i="5" s="1"/>
  <c r="AE184" i="5"/>
  <c r="X184" i="5"/>
  <c r="Q184" i="5"/>
  <c r="L184" i="5" a="1"/>
  <c r="Y184" i="5" s="1"/>
  <c r="AY183" i="5"/>
  <c r="AT183" i="5"/>
  <c r="AS183" i="5"/>
  <c r="AL183" i="5"/>
  <c r="AE183" i="5"/>
  <c r="X183" i="5"/>
  <c r="Q183" i="5"/>
  <c r="L183" i="5" a="1"/>
  <c r="AM183" i="5" s="1"/>
  <c r="AT182" i="5"/>
  <c r="AU182" i="5" s="1"/>
  <c r="AS182" i="5"/>
  <c r="AM182" i="5"/>
  <c r="AQ182" i="5" s="1"/>
  <c r="AL182" i="5"/>
  <c r="AF182" i="5"/>
  <c r="AK182" i="5" s="1"/>
  <c r="AE182" i="5"/>
  <c r="X182" i="5"/>
  <c r="Q182" i="5"/>
  <c r="L182" i="5" a="1"/>
  <c r="L182" i="5" s="1"/>
  <c r="R182" i="5" s="1"/>
  <c r="AT181" i="5"/>
  <c r="AY181" i="5" s="1"/>
  <c r="AS181" i="5"/>
  <c r="AM181" i="5"/>
  <c r="AN181" i="5" s="1"/>
  <c r="AL181" i="5"/>
  <c r="AF181" i="5"/>
  <c r="AJ181" i="5" s="1"/>
  <c r="AE181" i="5"/>
  <c r="X181" i="5"/>
  <c r="Q181" i="5"/>
  <c r="L181" i="5" a="1"/>
  <c r="Y181" i="5" s="1"/>
  <c r="AT180" i="5"/>
  <c r="AS180" i="5"/>
  <c r="AY180" i="5" s="1"/>
  <c r="AM180" i="5"/>
  <c r="AL180" i="5"/>
  <c r="AQ180" i="5" s="1"/>
  <c r="AF180" i="5"/>
  <c r="AK180" i="5" s="1"/>
  <c r="AE180" i="5"/>
  <c r="X180" i="5"/>
  <c r="Q180" i="5"/>
  <c r="L180" i="5" a="1"/>
  <c r="AT179" i="5"/>
  <c r="AS179" i="5"/>
  <c r="AY179" i="5" s="1"/>
  <c r="AM179" i="5"/>
  <c r="AL179" i="5"/>
  <c r="AR179" i="5" s="1"/>
  <c r="AF179" i="5"/>
  <c r="AE179" i="5"/>
  <c r="AJ179" i="5" s="1"/>
  <c r="X179" i="5"/>
  <c r="Q179" i="5"/>
  <c r="L179" i="5" a="1"/>
  <c r="Y179" i="5" s="1"/>
  <c r="AX178" i="5"/>
  <c r="AV178" i="5" s="1"/>
  <c r="AU178" i="5"/>
  <c r="AT178" i="5"/>
  <c r="AS178" i="5"/>
  <c r="AM178" i="5"/>
  <c r="AN178" i="5" s="1"/>
  <c r="AL178" i="5"/>
  <c r="AR178" i="5" s="1"/>
  <c r="AF178" i="5"/>
  <c r="AE178" i="5"/>
  <c r="AK178" i="5" s="1"/>
  <c r="X178" i="5"/>
  <c r="Q178" i="5"/>
  <c r="L178" i="5" a="1"/>
  <c r="L178" i="5" s="1"/>
  <c r="R178" i="5" s="1"/>
  <c r="AY177" i="5"/>
  <c r="AX177" i="5"/>
  <c r="AT177" i="5"/>
  <c r="AS177" i="5"/>
  <c r="AR177" i="5"/>
  <c r="AN177" i="5"/>
  <c r="AM177" i="5"/>
  <c r="AL177" i="5"/>
  <c r="AJ177" i="5"/>
  <c r="AG177" i="5"/>
  <c r="AF177" i="5"/>
  <c r="AE177" i="5"/>
  <c r="X177" i="5"/>
  <c r="Q177" i="5"/>
  <c r="L177" i="5" a="1"/>
  <c r="Y177" i="5" s="1"/>
  <c r="AU176" i="5"/>
  <c r="AT176" i="5"/>
  <c r="AY176" i="5" s="1"/>
  <c r="AS176" i="5"/>
  <c r="AQ176" i="5"/>
  <c r="AN176" i="5"/>
  <c r="AM176" i="5"/>
  <c r="AL176" i="5"/>
  <c r="AR176" i="5" s="1"/>
  <c r="AK176" i="5"/>
  <c r="AJ176" i="5"/>
  <c r="AF176" i="5"/>
  <c r="AE176" i="5"/>
  <c r="X176" i="5"/>
  <c r="Q176" i="5"/>
  <c r="L176" i="5" a="1"/>
  <c r="Y176" i="5" s="1"/>
  <c r="AY175" i="5"/>
  <c r="AT175" i="5"/>
  <c r="AS175" i="5"/>
  <c r="AU175" i="5" s="1"/>
  <c r="AQ175" i="5"/>
  <c r="AM175" i="5"/>
  <c r="AL175" i="5"/>
  <c r="AN175" i="5" s="1"/>
  <c r="AF175" i="5"/>
  <c r="AJ175" i="5" s="1"/>
  <c r="AE175" i="5"/>
  <c r="AK175" i="5" s="1"/>
  <c r="X175" i="5"/>
  <c r="Q175" i="5"/>
  <c r="L175" i="5" a="1"/>
  <c r="L175" i="5" s="1"/>
  <c r="R175" i="5" s="1"/>
  <c r="AT174" i="5"/>
  <c r="AS174" i="5"/>
  <c r="AM174" i="5"/>
  <c r="AL174" i="5"/>
  <c r="AE174" i="5"/>
  <c r="X174" i="5"/>
  <c r="Q174" i="5"/>
  <c r="L174" i="5" a="1"/>
  <c r="L174" i="5" s="1"/>
  <c r="R174" i="5" s="1"/>
  <c r="AY173" i="5"/>
  <c r="AU173" i="5"/>
  <c r="AT173" i="5"/>
  <c r="AX173" i="5" s="1"/>
  <c r="AS173" i="5"/>
  <c r="AQ173" i="5"/>
  <c r="AN173" i="5"/>
  <c r="AM173" i="5"/>
  <c r="AR173" i="5" s="1"/>
  <c r="AL173" i="5"/>
  <c r="AE173" i="5"/>
  <c r="X173" i="5"/>
  <c r="Q173" i="5"/>
  <c r="L173" i="5" a="1"/>
  <c r="AF173" i="5" s="1"/>
  <c r="AX172" i="5"/>
  <c r="AT172" i="5"/>
  <c r="AU172" i="5" s="1"/>
  <c r="AS172" i="5"/>
  <c r="AR172" i="5"/>
  <c r="AM172" i="5"/>
  <c r="AN172" i="5" s="1"/>
  <c r="AL172" i="5"/>
  <c r="AK172" i="5"/>
  <c r="AF172" i="5"/>
  <c r="AJ172" i="5" s="1"/>
  <c r="AE172" i="5"/>
  <c r="X172" i="5"/>
  <c r="Q172" i="5"/>
  <c r="L172" i="5" a="1"/>
  <c r="Y172" i="5" s="1"/>
  <c r="AX171" i="5"/>
  <c r="AT171" i="5"/>
  <c r="AU171" i="5" s="1"/>
  <c r="AS171" i="5"/>
  <c r="AQ171" i="5"/>
  <c r="AM171" i="5"/>
  <c r="AN171" i="5" s="1"/>
  <c r="AL171" i="5"/>
  <c r="AF171" i="5"/>
  <c r="AJ171" i="5" s="1"/>
  <c r="AE171" i="5"/>
  <c r="AK171" i="5" s="1"/>
  <c r="X171" i="5"/>
  <c r="Q171" i="5"/>
  <c r="L171" i="5" a="1"/>
  <c r="Y171" i="5" s="1"/>
  <c r="AT170" i="5"/>
  <c r="AS170" i="5"/>
  <c r="AM170" i="5"/>
  <c r="AL170" i="5"/>
  <c r="AE170" i="5"/>
  <c r="X170" i="5"/>
  <c r="Q170" i="5"/>
  <c r="L170" i="5" a="1"/>
  <c r="AF170" i="5" s="1"/>
  <c r="AT169" i="5"/>
  <c r="AY169" i="5" s="1"/>
  <c r="AS169" i="5"/>
  <c r="AR169" i="5"/>
  <c r="AM169" i="5"/>
  <c r="AL169" i="5"/>
  <c r="AF169" i="5"/>
  <c r="AE169" i="5"/>
  <c r="Y169" i="5"/>
  <c r="X169" i="5"/>
  <c r="Q169" i="5"/>
  <c r="L169" i="5" a="1"/>
  <c r="L169" i="5" s="1"/>
  <c r="R169" i="5" s="1"/>
  <c r="AT168" i="5"/>
  <c r="AS168" i="5"/>
  <c r="AY168" i="5" s="1"/>
  <c r="AM168" i="5"/>
  <c r="AL168" i="5"/>
  <c r="AJ168" i="5"/>
  <c r="AF168" i="5"/>
  <c r="AG168" i="5" s="1"/>
  <c r="AE168" i="5"/>
  <c r="AC168" i="5"/>
  <c r="Y168" i="5"/>
  <c r="X168" i="5"/>
  <c r="Z168" i="5" s="1"/>
  <c r="Q168" i="5"/>
  <c r="L168" i="5" a="1"/>
  <c r="L168" i="5" s="1"/>
  <c r="R168" i="5" s="1"/>
  <c r="AT167" i="5"/>
  <c r="AS167" i="5"/>
  <c r="AM167" i="5"/>
  <c r="AL167" i="5"/>
  <c r="AF167" i="5"/>
  <c r="AE167" i="5"/>
  <c r="AK167" i="5" s="1"/>
  <c r="Y167" i="5"/>
  <c r="X167" i="5"/>
  <c r="Q167" i="5"/>
  <c r="L167" i="5" a="1"/>
  <c r="L167" i="5" s="1"/>
  <c r="R167" i="5" s="1"/>
  <c r="AT166" i="5"/>
  <c r="AS166" i="5"/>
  <c r="AM166" i="5"/>
  <c r="AR166" i="5" s="1"/>
  <c r="AL166" i="5"/>
  <c r="AF166" i="5"/>
  <c r="AE166" i="5"/>
  <c r="AK166" i="5" s="1"/>
  <c r="Y166" i="5"/>
  <c r="X166" i="5"/>
  <c r="Q166" i="5"/>
  <c r="L166" i="5" a="1"/>
  <c r="L166" i="5" s="1"/>
  <c r="R166" i="5" s="1"/>
  <c r="AT165" i="5"/>
  <c r="AS165" i="5"/>
  <c r="AM165" i="5"/>
  <c r="AL165" i="5"/>
  <c r="AF165" i="5"/>
  <c r="AE165" i="5"/>
  <c r="X165" i="5"/>
  <c r="Q165" i="5"/>
  <c r="L165" i="5" a="1"/>
  <c r="Y165" i="5" s="1"/>
  <c r="AT164" i="5"/>
  <c r="AS164" i="5"/>
  <c r="AM164" i="5"/>
  <c r="AL164" i="5"/>
  <c r="AF164" i="5"/>
  <c r="AE164" i="5"/>
  <c r="X164" i="5"/>
  <c r="Q164" i="5"/>
  <c r="L164" i="5" a="1"/>
  <c r="Y164" i="5" s="1"/>
  <c r="AT163" i="5"/>
  <c r="AY163" i="5" s="1"/>
  <c r="AS163" i="5"/>
  <c r="AM163" i="5"/>
  <c r="AL163" i="5"/>
  <c r="AF163" i="5"/>
  <c r="AJ163" i="5" s="1"/>
  <c r="AE163" i="5"/>
  <c r="Z163" i="5"/>
  <c r="Y163" i="5"/>
  <c r="X163" i="5"/>
  <c r="AD163" i="5" s="1"/>
  <c r="Q163" i="5"/>
  <c r="L163" i="5" a="1"/>
  <c r="L163" i="5" s="1"/>
  <c r="R163" i="5" s="1"/>
  <c r="AT162" i="5"/>
  <c r="AS162" i="5"/>
  <c r="AM162" i="5"/>
  <c r="AL162" i="5"/>
  <c r="AF162" i="5"/>
  <c r="AE162" i="5"/>
  <c r="AJ162" i="5" s="1"/>
  <c r="Y162" i="5"/>
  <c r="X162" i="5"/>
  <c r="Z162" i="5" s="1"/>
  <c r="Q162" i="5"/>
  <c r="L162" i="5" a="1"/>
  <c r="L162" i="5" s="1"/>
  <c r="R162" i="5" s="1"/>
  <c r="AT161" i="5"/>
  <c r="AY161" i="5" s="1"/>
  <c r="AS161" i="5"/>
  <c r="AM161" i="5"/>
  <c r="AL161" i="5"/>
  <c r="AE161" i="5"/>
  <c r="X161" i="5"/>
  <c r="Q161" i="5"/>
  <c r="L161" i="5" a="1"/>
  <c r="Y161" i="5" s="1"/>
  <c r="AT160" i="5"/>
  <c r="AY160" i="5" s="1"/>
  <c r="AS160" i="5"/>
  <c r="AN160" i="5"/>
  <c r="AM160" i="5"/>
  <c r="AL160" i="5"/>
  <c r="AR160" i="5" s="1"/>
  <c r="AF160" i="5"/>
  <c r="AE160" i="5"/>
  <c r="X160" i="5"/>
  <c r="Q160" i="5"/>
  <c r="L160" i="5" a="1"/>
  <c r="Y160" i="5" s="1"/>
  <c r="AT159" i="5"/>
  <c r="AS159" i="5"/>
  <c r="AM159" i="5"/>
  <c r="AL159" i="5"/>
  <c r="AE159" i="5"/>
  <c r="X159" i="5"/>
  <c r="Q159" i="5"/>
  <c r="L159" i="5" a="1"/>
  <c r="Y159" i="5" s="1"/>
  <c r="AT158" i="5"/>
  <c r="AY158" i="5" s="1"/>
  <c r="AS158" i="5"/>
  <c r="AN158" i="5"/>
  <c r="AM158" i="5"/>
  <c r="AL158" i="5"/>
  <c r="AR158" i="5" s="1"/>
  <c r="AE158" i="5"/>
  <c r="X158" i="5"/>
  <c r="Q158" i="5"/>
  <c r="L158" i="5" a="1"/>
  <c r="AF158" i="5" s="1"/>
  <c r="AT157" i="5"/>
  <c r="AS157" i="5"/>
  <c r="AM157" i="5"/>
  <c r="AQ157" i="5" s="1"/>
  <c r="AL157" i="5"/>
  <c r="AE157" i="5"/>
  <c r="X157" i="5"/>
  <c r="Q157" i="5"/>
  <c r="L157" i="5" a="1"/>
  <c r="Y157" i="5" s="1"/>
  <c r="AT156" i="5"/>
  <c r="AS156" i="5"/>
  <c r="AM156" i="5"/>
  <c r="AL156" i="5"/>
  <c r="AF156" i="5"/>
  <c r="AK156" i="5" s="1"/>
  <c r="AE156" i="5"/>
  <c r="X156" i="5"/>
  <c r="Q156" i="5"/>
  <c r="L156" i="5" a="1"/>
  <c r="L156" i="5" s="1"/>
  <c r="R156" i="5" s="1"/>
  <c r="AT155" i="5"/>
  <c r="AS155" i="5"/>
  <c r="AM155" i="5"/>
  <c r="AL155" i="5"/>
  <c r="AE155" i="5"/>
  <c r="X155" i="5"/>
  <c r="Q155" i="5"/>
  <c r="L155" i="5" a="1"/>
  <c r="Y155" i="5" s="1"/>
  <c r="AT154" i="5"/>
  <c r="AS154" i="5"/>
  <c r="AX154" i="5" s="1"/>
  <c r="AM154" i="5"/>
  <c r="AL154" i="5"/>
  <c r="AF154" i="5"/>
  <c r="AE154" i="5"/>
  <c r="X154" i="5"/>
  <c r="Q154" i="5"/>
  <c r="L154" i="5" a="1"/>
  <c r="AT153" i="5"/>
  <c r="AS153" i="5"/>
  <c r="AM153" i="5"/>
  <c r="AL153" i="5"/>
  <c r="AQ153" i="5" s="1"/>
  <c r="AF153" i="5"/>
  <c r="AK153" i="5" s="1"/>
  <c r="AE153" i="5"/>
  <c r="Y153" i="5"/>
  <c r="X153" i="5"/>
  <c r="Q153" i="5"/>
  <c r="L153" i="5" a="1"/>
  <c r="L153" i="5" s="1"/>
  <c r="R153" i="5" s="1"/>
  <c r="AY152" i="5"/>
  <c r="AT152" i="5"/>
  <c r="AS152" i="5"/>
  <c r="AM152" i="5"/>
  <c r="AL152" i="5"/>
  <c r="AJ152" i="5"/>
  <c r="AF152" i="5"/>
  <c r="AE152" i="5"/>
  <c r="X152" i="5"/>
  <c r="Q152" i="5"/>
  <c r="L152" i="5" a="1"/>
  <c r="Y152" i="5" s="1"/>
  <c r="AT151" i="5"/>
  <c r="AX151" i="5" s="1"/>
  <c r="AS151" i="5"/>
  <c r="AR151" i="5"/>
  <c r="AM151" i="5"/>
  <c r="AL151" i="5"/>
  <c r="AG151" i="5"/>
  <c r="AF151" i="5"/>
  <c r="AE151" i="5"/>
  <c r="AK151" i="5" s="1"/>
  <c r="X151" i="5"/>
  <c r="Q151" i="5"/>
  <c r="L151" i="5" a="1"/>
  <c r="Y151" i="5" s="1"/>
  <c r="AY150" i="5"/>
  <c r="AT150" i="5"/>
  <c r="AS150" i="5"/>
  <c r="AM150" i="5"/>
  <c r="AL150" i="5"/>
  <c r="AF150" i="5"/>
  <c r="AE150" i="5"/>
  <c r="X150" i="5"/>
  <c r="Q150" i="5"/>
  <c r="L150" i="5" a="1"/>
  <c r="AT149" i="5"/>
  <c r="AX149" i="5" s="1"/>
  <c r="AS149" i="5"/>
  <c r="AM149" i="5"/>
  <c r="AL149" i="5"/>
  <c r="AR149" i="5" s="1"/>
  <c r="AE149" i="5"/>
  <c r="X149" i="5"/>
  <c r="Q149" i="5"/>
  <c r="L149" i="5" a="1"/>
  <c r="AT148" i="5"/>
  <c r="AS148" i="5"/>
  <c r="AM148" i="5"/>
  <c r="AL148" i="5"/>
  <c r="AF148" i="5"/>
  <c r="AK148" i="5" s="1"/>
  <c r="AE148" i="5"/>
  <c r="AJ148" i="5" s="1"/>
  <c r="Y148" i="5"/>
  <c r="X148" i="5"/>
  <c r="Q148" i="5"/>
  <c r="L148" i="5" a="1"/>
  <c r="L148" i="5" s="1"/>
  <c r="R148" i="5" s="1"/>
  <c r="W148" i="5" s="1"/>
  <c r="AT147" i="5"/>
  <c r="AS147" i="5"/>
  <c r="AM147" i="5"/>
  <c r="AL147" i="5"/>
  <c r="AF147" i="5"/>
  <c r="AE147" i="5"/>
  <c r="AJ147" i="5" s="1"/>
  <c r="X147" i="5"/>
  <c r="Q147" i="5"/>
  <c r="L147" i="5" a="1"/>
  <c r="Y147" i="5" s="1"/>
  <c r="AT146" i="5"/>
  <c r="AU146" i="5" s="1"/>
  <c r="AS146" i="5"/>
  <c r="AM146" i="5"/>
  <c r="AL146" i="5"/>
  <c r="AF146" i="5"/>
  <c r="AE146" i="5"/>
  <c r="X146" i="5"/>
  <c r="Q146" i="5"/>
  <c r="L146" i="5" a="1"/>
  <c r="Y146" i="5" s="1"/>
  <c r="AY145" i="5"/>
  <c r="AT145" i="5"/>
  <c r="AU145" i="5" s="1"/>
  <c r="AS145" i="5"/>
  <c r="AM145" i="5"/>
  <c r="AL145" i="5"/>
  <c r="AF145" i="5"/>
  <c r="AE145" i="5"/>
  <c r="X145" i="5"/>
  <c r="Q145" i="5"/>
  <c r="L145" i="5" a="1"/>
  <c r="AT144" i="5"/>
  <c r="AX144" i="5" s="1"/>
  <c r="AS144" i="5"/>
  <c r="AR144" i="5"/>
  <c r="AM144" i="5"/>
  <c r="AN144" i="5" s="1"/>
  <c r="AL144" i="5"/>
  <c r="AF144" i="5"/>
  <c r="AJ144" i="5" s="1"/>
  <c r="AE144" i="5"/>
  <c r="Z144" i="5"/>
  <c r="Y144" i="5"/>
  <c r="X144" i="5"/>
  <c r="Q144" i="5"/>
  <c r="L144" i="5" a="1"/>
  <c r="L144" i="5" s="1"/>
  <c r="R144" i="5" s="1"/>
  <c r="W144" i="5" s="1"/>
  <c r="AT143" i="5"/>
  <c r="AX143" i="5" s="1"/>
  <c r="AS143" i="5"/>
  <c r="AR143" i="5"/>
  <c r="AM143" i="5"/>
  <c r="AN143" i="5" s="1"/>
  <c r="AL143" i="5"/>
  <c r="AE143" i="5"/>
  <c r="X143" i="5"/>
  <c r="Q143" i="5"/>
  <c r="L143" i="5" a="1"/>
  <c r="Y143" i="5" s="1"/>
  <c r="AX142" i="5"/>
  <c r="AT142" i="5"/>
  <c r="AS142" i="5"/>
  <c r="AM142" i="5"/>
  <c r="AL142" i="5"/>
  <c r="AF142" i="5"/>
  <c r="AE142" i="5"/>
  <c r="Z142" i="5"/>
  <c r="Y142" i="5"/>
  <c r="X142" i="5"/>
  <c r="Q142" i="5"/>
  <c r="L142" i="5" a="1"/>
  <c r="L142" i="5" s="1"/>
  <c r="R142" i="5" s="1"/>
  <c r="AT141" i="5"/>
  <c r="AS141" i="5"/>
  <c r="AM141" i="5"/>
  <c r="AL141" i="5"/>
  <c r="AE141" i="5"/>
  <c r="X141" i="5"/>
  <c r="Q141" i="5"/>
  <c r="L141" i="5" a="1"/>
  <c r="L141" i="5" s="1"/>
  <c r="R141" i="5" s="1"/>
  <c r="AT140" i="5"/>
  <c r="AX140" i="5" s="1"/>
  <c r="AS140" i="5"/>
  <c r="AM140" i="5"/>
  <c r="AL140" i="5"/>
  <c r="AQ140" i="5" s="1"/>
  <c r="AF140" i="5"/>
  <c r="AK140" i="5" s="1"/>
  <c r="AE140" i="5"/>
  <c r="AJ140" i="5" s="1"/>
  <c r="Y140" i="5"/>
  <c r="X140" i="5"/>
  <c r="Q140" i="5"/>
  <c r="L140" i="5" a="1"/>
  <c r="L140" i="5" s="1"/>
  <c r="R140" i="5" s="1"/>
  <c r="AT139" i="5"/>
  <c r="AX139" i="5" s="1"/>
  <c r="AS139" i="5"/>
  <c r="AR139" i="5"/>
  <c r="AM139" i="5"/>
  <c r="AQ139" i="5" s="1"/>
  <c r="AL139" i="5"/>
  <c r="AJ139" i="5"/>
  <c r="AF139" i="5"/>
  <c r="AK139" i="5" s="1"/>
  <c r="AE139" i="5"/>
  <c r="AC139" i="5"/>
  <c r="Y139" i="5"/>
  <c r="X139" i="5"/>
  <c r="Q139" i="5"/>
  <c r="L139" i="5" a="1"/>
  <c r="L139" i="5" s="1"/>
  <c r="R139" i="5" s="1"/>
  <c r="AT138" i="5"/>
  <c r="AS138" i="5"/>
  <c r="AX138" i="5" s="1"/>
  <c r="AM138" i="5"/>
  <c r="AQ138" i="5" s="1"/>
  <c r="AL138" i="5"/>
  <c r="AF138" i="5"/>
  <c r="AJ138" i="5" s="1"/>
  <c r="AE138" i="5"/>
  <c r="X138" i="5"/>
  <c r="Q138" i="5"/>
  <c r="L138" i="5" a="1"/>
  <c r="L138" i="5" s="1"/>
  <c r="R138" i="5" s="1"/>
  <c r="AS137" i="5"/>
  <c r="AL137" i="5"/>
  <c r="AE137" i="5"/>
  <c r="X137" i="5"/>
  <c r="Q137" i="5"/>
  <c r="L137" i="5" a="1"/>
  <c r="Y137" i="5" s="1"/>
  <c r="AT136" i="5"/>
  <c r="AX136" i="5" s="1"/>
  <c r="AS136" i="5"/>
  <c r="AM136" i="5"/>
  <c r="AL136" i="5"/>
  <c r="AF136" i="5"/>
  <c r="AE136" i="5"/>
  <c r="Y136" i="5"/>
  <c r="X136" i="5"/>
  <c r="Q136" i="5"/>
  <c r="L136" i="5" a="1"/>
  <c r="L136" i="5" s="1"/>
  <c r="R136" i="5" s="1"/>
  <c r="AX135" i="5"/>
  <c r="AT135" i="5"/>
  <c r="AU135" i="5" s="1"/>
  <c r="AS135" i="5"/>
  <c r="AY135" i="5" s="1"/>
  <c r="AM135" i="5"/>
  <c r="AL135" i="5"/>
  <c r="AF135" i="5"/>
  <c r="AK135" i="5" s="1"/>
  <c r="AE135" i="5"/>
  <c r="Y135" i="5"/>
  <c r="X135" i="5"/>
  <c r="Z135" i="5" s="1"/>
  <c r="Q135" i="5"/>
  <c r="L135" i="5" a="1"/>
  <c r="L135" i="5" s="1"/>
  <c r="R135" i="5" s="1"/>
  <c r="AT134" i="5"/>
  <c r="AY134" i="5" s="1"/>
  <c r="AS134" i="5"/>
  <c r="AM134" i="5"/>
  <c r="AL134" i="5"/>
  <c r="AR134" i="5" s="1"/>
  <c r="AF134" i="5"/>
  <c r="AG134" i="5" s="1"/>
  <c r="AE134" i="5"/>
  <c r="Y134" i="5"/>
  <c r="X134" i="5"/>
  <c r="Q134" i="5"/>
  <c r="L134" i="5" a="1"/>
  <c r="L134" i="5" s="1"/>
  <c r="R134" i="5" s="1"/>
  <c r="AT133" i="5"/>
  <c r="AU133" i="5" s="1"/>
  <c r="AS133" i="5"/>
  <c r="AM133" i="5"/>
  <c r="AR133" i="5" s="1"/>
  <c r="AL133" i="5"/>
  <c r="AF133" i="5"/>
  <c r="AE133" i="5"/>
  <c r="AK133" i="5" s="1"/>
  <c r="Y133" i="5"/>
  <c r="AC133" i="5" s="1"/>
  <c r="X133" i="5"/>
  <c r="Q133" i="5"/>
  <c r="L133" i="5" a="1"/>
  <c r="L133" i="5" s="1"/>
  <c r="R133" i="5" s="1"/>
  <c r="AX132" i="5"/>
  <c r="AT132" i="5"/>
  <c r="AU132" i="5" s="1"/>
  <c r="AS132" i="5"/>
  <c r="AM132" i="5"/>
  <c r="AQ132" i="5" s="1"/>
  <c r="AL132" i="5"/>
  <c r="AE132" i="5"/>
  <c r="X132" i="5"/>
  <c r="Q132" i="5"/>
  <c r="L132" i="5" a="1"/>
  <c r="AF132" i="5" s="1"/>
  <c r="AT131" i="5"/>
  <c r="AU131" i="5" s="1"/>
  <c r="AS131" i="5"/>
  <c r="AM131" i="5"/>
  <c r="AN131" i="5" s="1"/>
  <c r="AL131" i="5"/>
  <c r="AR131" i="5" s="1"/>
  <c r="AK131" i="5"/>
  <c r="AF131" i="5"/>
  <c r="AE131" i="5"/>
  <c r="AD131" i="5"/>
  <c r="Y131" i="5"/>
  <c r="AC131" i="5" s="1"/>
  <c r="X131" i="5"/>
  <c r="Q131" i="5"/>
  <c r="L131" i="5" a="1"/>
  <c r="L131" i="5" s="1"/>
  <c r="R131" i="5" s="1"/>
  <c r="AT130" i="5"/>
  <c r="AY130" i="5" s="1"/>
  <c r="AS130" i="5"/>
  <c r="AM130" i="5"/>
  <c r="AL130" i="5"/>
  <c r="AF130" i="5"/>
  <c r="AK130" i="5" s="1"/>
  <c r="AE130" i="5"/>
  <c r="Y130" i="5"/>
  <c r="Z130" i="5" s="1"/>
  <c r="X130" i="5"/>
  <c r="Q130" i="5"/>
  <c r="L130" i="5" a="1"/>
  <c r="L130" i="5" s="1"/>
  <c r="R130" i="5" s="1"/>
  <c r="AX129" i="5"/>
  <c r="AT129" i="5"/>
  <c r="AS129" i="5"/>
  <c r="AU129" i="5" s="1"/>
  <c r="AM129" i="5"/>
  <c r="AL129" i="5"/>
  <c r="AF129" i="5"/>
  <c r="AE129" i="5"/>
  <c r="Y129" i="5"/>
  <c r="AC129" i="5" s="1"/>
  <c r="X129" i="5"/>
  <c r="Q129" i="5"/>
  <c r="L129" i="5" a="1"/>
  <c r="L129" i="5" s="1"/>
  <c r="R129" i="5" s="1"/>
  <c r="AT128" i="5"/>
  <c r="AS128" i="5"/>
  <c r="AM128" i="5"/>
  <c r="AR128" i="5" s="1"/>
  <c r="AL128" i="5"/>
  <c r="AF128" i="5"/>
  <c r="AE128" i="5"/>
  <c r="AG128" i="5" s="1"/>
  <c r="Y128" i="5"/>
  <c r="Z128" i="5" s="1"/>
  <c r="X128" i="5"/>
  <c r="Q128" i="5"/>
  <c r="L128" i="5" a="1"/>
  <c r="L128" i="5" s="1"/>
  <c r="R128" i="5" s="1"/>
  <c r="AT127" i="5"/>
  <c r="AS127" i="5"/>
  <c r="AM127" i="5"/>
  <c r="AL127" i="5"/>
  <c r="AR127" i="5" s="1"/>
  <c r="AE127" i="5"/>
  <c r="X127" i="5"/>
  <c r="Q127" i="5"/>
  <c r="L127" i="5" a="1"/>
  <c r="Y127" i="5" s="1"/>
  <c r="AT126" i="5"/>
  <c r="AS126" i="5"/>
  <c r="AM126" i="5"/>
  <c r="AR126" i="5" s="1"/>
  <c r="AL126" i="5"/>
  <c r="AF126" i="5"/>
  <c r="AE126" i="5"/>
  <c r="AG126" i="5" s="1"/>
  <c r="X126" i="5"/>
  <c r="Q126" i="5"/>
  <c r="L126" i="5" a="1"/>
  <c r="L126" i="5" s="1"/>
  <c r="R126" i="5" s="1"/>
  <c r="AT125" i="5"/>
  <c r="AS125" i="5"/>
  <c r="AM125" i="5"/>
  <c r="AL125" i="5"/>
  <c r="AN125" i="5" s="1"/>
  <c r="AJ125" i="5"/>
  <c r="AF125" i="5"/>
  <c r="AE125" i="5"/>
  <c r="AG125" i="5" s="1"/>
  <c r="X125" i="5"/>
  <c r="Q125" i="5"/>
  <c r="L125" i="5" a="1"/>
  <c r="Y125" i="5" s="1"/>
  <c r="AT124" i="5"/>
  <c r="AS124" i="5"/>
  <c r="AM124" i="5"/>
  <c r="AL124" i="5"/>
  <c r="AG124" i="5"/>
  <c r="AF124" i="5"/>
  <c r="AJ124" i="5" s="1"/>
  <c r="AE124" i="5"/>
  <c r="X124" i="5"/>
  <c r="Q124" i="5"/>
  <c r="L124" i="5" a="1"/>
  <c r="L124" i="5" s="1"/>
  <c r="R124" i="5" s="1"/>
  <c r="AT123" i="5"/>
  <c r="AX123" i="5" s="1"/>
  <c r="AS123" i="5"/>
  <c r="AM123" i="5"/>
  <c r="AL123" i="5"/>
  <c r="AF123" i="5"/>
  <c r="AE123" i="5"/>
  <c r="X123" i="5"/>
  <c r="Q123" i="5"/>
  <c r="L123" i="5" a="1"/>
  <c r="Y123" i="5" s="1"/>
  <c r="AC123" i="5" s="1"/>
  <c r="AT122" i="5"/>
  <c r="AY122" i="5" s="1"/>
  <c r="AS122" i="5"/>
  <c r="AM122" i="5"/>
  <c r="AL122" i="5"/>
  <c r="AF122" i="5"/>
  <c r="AE122" i="5"/>
  <c r="AG122" i="5" s="1"/>
  <c r="X122" i="5"/>
  <c r="Q122" i="5"/>
  <c r="L122" i="5" a="1"/>
  <c r="L122" i="5" s="1"/>
  <c r="R122" i="5" s="1"/>
  <c r="AT121" i="5"/>
  <c r="AX121" i="5" s="1"/>
  <c r="AS121" i="5"/>
  <c r="AM121" i="5"/>
  <c r="AL121" i="5"/>
  <c r="AQ121" i="5" s="1"/>
  <c r="AF121" i="5"/>
  <c r="AE121" i="5"/>
  <c r="X121" i="5"/>
  <c r="Q121" i="5"/>
  <c r="L121" i="5" a="1"/>
  <c r="Y121" i="5" s="1"/>
  <c r="AT120" i="5"/>
  <c r="AS120" i="5"/>
  <c r="AM120" i="5"/>
  <c r="AL120" i="5"/>
  <c r="AE120" i="5"/>
  <c r="X120" i="5"/>
  <c r="Q120" i="5"/>
  <c r="L120" i="5" a="1"/>
  <c r="Y120" i="5" s="1"/>
  <c r="AT119" i="5"/>
  <c r="AS119" i="5"/>
  <c r="AU119" i="5" s="1"/>
  <c r="AM119" i="5"/>
  <c r="AQ119" i="5" s="1"/>
  <c r="AL119" i="5"/>
  <c r="AF119" i="5"/>
  <c r="AE119" i="5"/>
  <c r="X119" i="5"/>
  <c r="Q119" i="5"/>
  <c r="L119" i="5" a="1"/>
  <c r="L119" i="5" s="1"/>
  <c r="R119" i="5" s="1"/>
  <c r="AT118" i="5"/>
  <c r="AS118" i="5"/>
  <c r="AM118" i="5"/>
  <c r="AL118" i="5"/>
  <c r="AN118" i="5" s="1"/>
  <c r="AF118" i="5"/>
  <c r="AJ118" i="5" s="1"/>
  <c r="AE118" i="5"/>
  <c r="X118" i="5"/>
  <c r="Q118" i="5"/>
  <c r="L118" i="5" a="1"/>
  <c r="Y118" i="5" s="1"/>
  <c r="AT117" i="5"/>
  <c r="AS117" i="5"/>
  <c r="AY117" i="5" s="1"/>
  <c r="AM117" i="5"/>
  <c r="AN117" i="5" s="1"/>
  <c r="AL117" i="5"/>
  <c r="AF117" i="5"/>
  <c r="AE117" i="5"/>
  <c r="AC117" i="5"/>
  <c r="Y117" i="5"/>
  <c r="X117" i="5"/>
  <c r="Z117" i="5" s="1"/>
  <c r="Q117" i="5"/>
  <c r="L117" i="5" a="1"/>
  <c r="L117" i="5" s="1"/>
  <c r="R117" i="5" s="1"/>
  <c r="AT116" i="5"/>
  <c r="AS116" i="5"/>
  <c r="AM116" i="5"/>
  <c r="AQ116" i="5" s="1"/>
  <c r="AL116" i="5"/>
  <c r="AF116" i="5"/>
  <c r="AE116" i="5"/>
  <c r="AJ116" i="5" s="1"/>
  <c r="X116" i="5"/>
  <c r="Q116" i="5"/>
  <c r="L116" i="5" a="1"/>
  <c r="Y116" i="5" s="1"/>
  <c r="AT115" i="5"/>
  <c r="AX115" i="5" s="1"/>
  <c r="AS115" i="5"/>
  <c r="AM115" i="5"/>
  <c r="AL115" i="5"/>
  <c r="AR115" i="5" s="1"/>
  <c r="AE115" i="5"/>
  <c r="X115" i="5"/>
  <c r="Q115" i="5"/>
  <c r="L115" i="5" a="1"/>
  <c r="L115" i="5" s="1"/>
  <c r="R115" i="5" s="1"/>
  <c r="AT114" i="5"/>
  <c r="AS114" i="5"/>
  <c r="AM114" i="5"/>
  <c r="AN114" i="5" s="1"/>
  <c r="AL114" i="5"/>
  <c r="AE114" i="5"/>
  <c r="X114" i="5"/>
  <c r="Q114" i="5"/>
  <c r="L114" i="5" a="1"/>
  <c r="Y114" i="5" s="1"/>
  <c r="AT113" i="5"/>
  <c r="AX113" i="5" s="1"/>
  <c r="AS113" i="5"/>
  <c r="AM113" i="5"/>
  <c r="AL113" i="5"/>
  <c r="AE113" i="5"/>
  <c r="X113" i="5"/>
  <c r="Q113" i="5"/>
  <c r="L113" i="5" a="1"/>
  <c r="Y113" i="5" s="1"/>
  <c r="AT112" i="5"/>
  <c r="AS112" i="5"/>
  <c r="AM112" i="5"/>
  <c r="AL112" i="5"/>
  <c r="AR112" i="5" s="1"/>
  <c r="AJ112" i="5"/>
  <c r="AF112" i="5"/>
  <c r="AK112" i="5" s="1"/>
  <c r="AE112" i="5"/>
  <c r="X112" i="5"/>
  <c r="Q112" i="5"/>
  <c r="L112" i="5" a="1"/>
  <c r="Y112" i="5" s="1"/>
  <c r="AT111" i="5"/>
  <c r="AX111" i="5" s="1"/>
  <c r="AS111" i="5"/>
  <c r="AU111" i="5" s="1"/>
  <c r="AL111" i="5"/>
  <c r="AE111" i="5"/>
  <c r="X111" i="5"/>
  <c r="Q111" i="5"/>
  <c r="L111" i="5" a="1"/>
  <c r="AM111" i="5" s="1"/>
  <c r="AT110" i="5"/>
  <c r="AU110" i="5" s="1"/>
  <c r="AS110" i="5"/>
  <c r="AY110" i="5" s="1"/>
  <c r="AM110" i="5"/>
  <c r="AQ110" i="5" s="1"/>
  <c r="AL110" i="5"/>
  <c r="AE110" i="5"/>
  <c r="X110" i="5"/>
  <c r="Q110" i="5"/>
  <c r="L110" i="5" a="1"/>
  <c r="Y110" i="5" s="1"/>
  <c r="AT109" i="5"/>
  <c r="AS109" i="5"/>
  <c r="AL109" i="5"/>
  <c r="AE109" i="5"/>
  <c r="X109" i="5"/>
  <c r="Q109" i="5"/>
  <c r="L109" i="5" a="1"/>
  <c r="Y109" i="5" s="1"/>
  <c r="AT108" i="5"/>
  <c r="AS108" i="5"/>
  <c r="AX108" i="5" s="1"/>
  <c r="AM108" i="5"/>
  <c r="AQ108" i="5" s="1"/>
  <c r="AL108" i="5"/>
  <c r="AE108" i="5"/>
  <c r="X108" i="5"/>
  <c r="Q108" i="5"/>
  <c r="L108" i="5" a="1"/>
  <c r="Y108" i="5" s="1"/>
  <c r="AT107" i="5"/>
  <c r="AX107" i="5" s="1"/>
  <c r="AS107" i="5"/>
  <c r="AL107" i="5"/>
  <c r="AE107" i="5"/>
  <c r="X107" i="5"/>
  <c r="Q107" i="5"/>
  <c r="L107" i="5" a="1"/>
  <c r="AM107" i="5" s="1"/>
  <c r="AT106" i="5"/>
  <c r="AX106" i="5" s="1"/>
  <c r="AS106" i="5"/>
  <c r="AM106" i="5"/>
  <c r="AL106" i="5"/>
  <c r="AE106" i="5"/>
  <c r="X106" i="5"/>
  <c r="Q106" i="5"/>
  <c r="L106" i="5" a="1"/>
  <c r="Y106" i="5" s="1"/>
  <c r="AT105" i="5"/>
  <c r="AX105" i="5" s="1"/>
  <c r="AS105" i="5"/>
  <c r="AY105" i="5" s="1"/>
  <c r="AM105" i="5"/>
  <c r="AL105" i="5"/>
  <c r="AE105" i="5"/>
  <c r="X105" i="5"/>
  <c r="Q105" i="5"/>
  <c r="L105" i="5" a="1"/>
  <c r="Y105" i="5" s="1"/>
  <c r="AT104" i="5"/>
  <c r="AY104" i="5" s="1"/>
  <c r="AS104" i="5"/>
  <c r="AM104" i="5"/>
  <c r="AL104" i="5"/>
  <c r="AF104" i="5"/>
  <c r="AE104" i="5"/>
  <c r="X104" i="5"/>
  <c r="Q104" i="5"/>
  <c r="L104" i="5" a="1"/>
  <c r="Y104" i="5" s="1"/>
  <c r="AT103" i="5"/>
  <c r="AS103" i="5"/>
  <c r="AY103" i="5" s="1"/>
  <c r="AM103" i="5"/>
  <c r="AR103" i="5" s="1"/>
  <c r="AL103" i="5"/>
  <c r="AE103" i="5"/>
  <c r="X103" i="5"/>
  <c r="Q103" i="5"/>
  <c r="L103" i="5" a="1"/>
  <c r="L103" i="5" s="1"/>
  <c r="R103" i="5" s="1"/>
  <c r="AT102" i="5"/>
  <c r="AS102" i="5"/>
  <c r="AQ102" i="5"/>
  <c r="AN102" i="5"/>
  <c r="AM102" i="5"/>
  <c r="AL102" i="5"/>
  <c r="AJ102" i="5"/>
  <c r="AF102" i="5"/>
  <c r="AE102" i="5"/>
  <c r="X102" i="5"/>
  <c r="Q102" i="5"/>
  <c r="L102" i="5" a="1"/>
  <c r="Y102" i="5" s="1"/>
  <c r="AT101" i="5"/>
  <c r="AX101" i="5" s="1"/>
  <c r="AS101" i="5"/>
  <c r="AM101" i="5"/>
  <c r="AN101" i="5" s="1"/>
  <c r="AL101" i="5"/>
  <c r="AE101" i="5"/>
  <c r="X101" i="5"/>
  <c r="Q101" i="5"/>
  <c r="L101" i="5" a="1"/>
  <c r="Y101" i="5" s="1"/>
  <c r="AT100" i="5"/>
  <c r="AS100" i="5"/>
  <c r="AM100" i="5"/>
  <c r="AN100" i="5" s="1"/>
  <c r="AL100" i="5"/>
  <c r="AF100" i="5"/>
  <c r="AE100" i="5"/>
  <c r="AK100" i="5" s="1"/>
  <c r="X100" i="5"/>
  <c r="Q100" i="5"/>
  <c r="L100" i="5" a="1"/>
  <c r="Y100" i="5" s="1"/>
  <c r="AS99" i="5"/>
  <c r="AL99" i="5"/>
  <c r="AE99" i="5"/>
  <c r="X99" i="5"/>
  <c r="Q99" i="5"/>
  <c r="L99" i="5" a="1"/>
  <c r="AM99" i="5" s="1"/>
  <c r="AQ99" i="5" s="1"/>
  <c r="AT98" i="5"/>
  <c r="AS98" i="5"/>
  <c r="AL98" i="5"/>
  <c r="AE98" i="5"/>
  <c r="X98" i="5"/>
  <c r="Q98" i="5"/>
  <c r="L98" i="5" a="1"/>
  <c r="AM98" i="5" s="1"/>
  <c r="AT97" i="5"/>
  <c r="AY97" i="5" s="1"/>
  <c r="AS97" i="5"/>
  <c r="AM97" i="5"/>
  <c r="AL97" i="5"/>
  <c r="AR97" i="5" s="1"/>
  <c r="AF97" i="5"/>
  <c r="AE97" i="5"/>
  <c r="AJ97" i="5" s="1"/>
  <c r="X97" i="5"/>
  <c r="Q97" i="5"/>
  <c r="L97" i="5" a="1"/>
  <c r="Y97" i="5" s="1"/>
  <c r="AT96" i="5"/>
  <c r="AS96" i="5"/>
  <c r="AM96" i="5"/>
  <c r="AL96" i="5"/>
  <c r="AR96" i="5" s="1"/>
  <c r="AE96" i="5"/>
  <c r="X96" i="5"/>
  <c r="Q96" i="5"/>
  <c r="L96" i="5" a="1"/>
  <c r="Y96" i="5" s="1"/>
  <c r="AT95" i="5"/>
  <c r="AY95" i="5" s="1"/>
  <c r="AS95" i="5"/>
  <c r="AM95" i="5"/>
  <c r="AL95" i="5"/>
  <c r="AR95" i="5" s="1"/>
  <c r="AJ95" i="5"/>
  <c r="AF95" i="5"/>
  <c r="AE95" i="5"/>
  <c r="Y95" i="5"/>
  <c r="X95" i="5"/>
  <c r="Q95" i="5"/>
  <c r="L95" i="5" a="1"/>
  <c r="L95" i="5" s="1"/>
  <c r="R95" i="5" s="1"/>
  <c r="AT94" i="5"/>
  <c r="AS94" i="5"/>
  <c r="AM94" i="5"/>
  <c r="AL94" i="5"/>
  <c r="AF94" i="5"/>
  <c r="AG94" i="5" s="1"/>
  <c r="AE94" i="5"/>
  <c r="Y94" i="5"/>
  <c r="X94" i="5"/>
  <c r="Q94" i="5"/>
  <c r="L94" i="5" a="1"/>
  <c r="L94" i="5" s="1"/>
  <c r="R94" i="5" s="1"/>
  <c r="AT93" i="5"/>
  <c r="AS93" i="5"/>
  <c r="AM93" i="5"/>
  <c r="AL93" i="5"/>
  <c r="AF93" i="5"/>
  <c r="AE93" i="5"/>
  <c r="X93" i="5"/>
  <c r="Q93" i="5"/>
  <c r="L93" i="5" a="1"/>
  <c r="L93" i="5" s="1"/>
  <c r="R93" i="5" s="1"/>
  <c r="AT92" i="5"/>
  <c r="AY92" i="5" s="1"/>
  <c r="AS92" i="5"/>
  <c r="AM92" i="5"/>
  <c r="AL92" i="5"/>
  <c r="AR92" i="5" s="1"/>
  <c r="AF92" i="5"/>
  <c r="AE92" i="5"/>
  <c r="X92" i="5"/>
  <c r="Q92" i="5"/>
  <c r="L92" i="5" a="1"/>
  <c r="Y92" i="5" s="1"/>
  <c r="AT91" i="5"/>
  <c r="AS91" i="5"/>
  <c r="AM91" i="5"/>
  <c r="AL91" i="5"/>
  <c r="AR91" i="5" s="1"/>
  <c r="AF91" i="5"/>
  <c r="AE91" i="5"/>
  <c r="AJ91" i="5" s="1"/>
  <c r="Y91" i="5"/>
  <c r="X91" i="5"/>
  <c r="Q91" i="5"/>
  <c r="L91" i="5" a="1"/>
  <c r="L91" i="5" s="1"/>
  <c r="R91" i="5" s="1"/>
  <c r="AT90" i="5"/>
  <c r="AS90" i="5"/>
  <c r="AM90" i="5"/>
  <c r="AL90" i="5"/>
  <c r="AR90" i="5" s="1"/>
  <c r="AE90" i="5"/>
  <c r="X90" i="5"/>
  <c r="Q90" i="5"/>
  <c r="L90" i="5" a="1"/>
  <c r="Y90" i="5" s="1"/>
  <c r="AC90" i="5" s="1"/>
  <c r="AT89" i="5"/>
  <c r="AY89" i="5" s="1"/>
  <c r="AS89" i="5"/>
  <c r="AM89" i="5"/>
  <c r="AL89" i="5"/>
  <c r="AR89" i="5" s="1"/>
  <c r="AF89" i="5"/>
  <c r="AE89" i="5"/>
  <c r="X89" i="5"/>
  <c r="Q89" i="5"/>
  <c r="L89" i="5" a="1"/>
  <c r="Y89" i="5" s="1"/>
  <c r="AT88" i="5"/>
  <c r="AS88" i="5"/>
  <c r="AM88" i="5"/>
  <c r="AL88" i="5"/>
  <c r="AR88" i="5" s="1"/>
  <c r="AF88" i="5"/>
  <c r="AE88" i="5"/>
  <c r="AG88" i="5" s="1"/>
  <c r="X88" i="5"/>
  <c r="Q88" i="5"/>
  <c r="L88" i="5" a="1"/>
  <c r="Y88" i="5" s="1"/>
  <c r="AT87" i="5"/>
  <c r="AS87" i="5"/>
  <c r="AY87" i="5" s="1"/>
  <c r="AM87" i="5"/>
  <c r="AL87" i="5"/>
  <c r="AQ87" i="5" s="1"/>
  <c r="AF87" i="5"/>
  <c r="AE87" i="5"/>
  <c r="Y87" i="5"/>
  <c r="X87" i="5"/>
  <c r="AC87" i="5" s="1"/>
  <c r="Q87" i="5"/>
  <c r="L87" i="5" a="1"/>
  <c r="L87" i="5" s="1"/>
  <c r="R87" i="5" s="1"/>
  <c r="AT86" i="5"/>
  <c r="AS86" i="5"/>
  <c r="AM86" i="5"/>
  <c r="AL86" i="5"/>
  <c r="AR86" i="5" s="1"/>
  <c r="AF86" i="5"/>
  <c r="AE86" i="5"/>
  <c r="AJ86" i="5" s="1"/>
  <c r="X86" i="5"/>
  <c r="Q86" i="5"/>
  <c r="L86" i="5" a="1"/>
  <c r="Y86" i="5" s="1"/>
  <c r="AT85" i="5"/>
  <c r="AS85" i="5"/>
  <c r="AM85" i="5"/>
  <c r="AL85" i="5"/>
  <c r="AF85" i="5"/>
  <c r="AE85" i="5"/>
  <c r="X85" i="5"/>
  <c r="Q85" i="5"/>
  <c r="L85" i="5" a="1"/>
  <c r="Y85" i="5" s="1"/>
  <c r="AU84" i="5"/>
  <c r="AT84" i="5"/>
  <c r="AS84" i="5"/>
  <c r="AY84" i="5" s="1"/>
  <c r="AM84" i="5"/>
  <c r="AN84" i="5" s="1"/>
  <c r="AL84" i="5"/>
  <c r="AE84" i="5"/>
  <c r="X84" i="5"/>
  <c r="Q84" i="5"/>
  <c r="L84" i="5" a="1"/>
  <c r="Y84" i="5" s="1"/>
  <c r="AT83" i="5"/>
  <c r="AS83" i="5"/>
  <c r="AY83" i="5" s="1"/>
  <c r="AM83" i="5"/>
  <c r="AR83" i="5" s="1"/>
  <c r="AL83" i="5"/>
  <c r="AF83" i="5"/>
  <c r="AE83" i="5"/>
  <c r="AK83" i="5" s="1"/>
  <c r="Y83" i="5"/>
  <c r="X83" i="5"/>
  <c r="Q83" i="5"/>
  <c r="L83" i="5" a="1"/>
  <c r="L83" i="5" s="1"/>
  <c r="R83" i="5" s="1"/>
  <c r="AT82" i="5"/>
  <c r="AS82" i="5"/>
  <c r="AM82" i="5"/>
  <c r="AL82" i="5"/>
  <c r="AF82" i="5"/>
  <c r="AE82" i="5"/>
  <c r="Y82" i="5"/>
  <c r="X82" i="5"/>
  <c r="Q82" i="5"/>
  <c r="L82" i="5" a="1"/>
  <c r="L82" i="5" s="1"/>
  <c r="R82" i="5" s="1"/>
  <c r="AT81" i="5"/>
  <c r="AS81" i="5"/>
  <c r="AY81" i="5" s="1"/>
  <c r="AM81" i="5"/>
  <c r="AR81" i="5" s="1"/>
  <c r="AL81" i="5"/>
  <c r="AF81" i="5"/>
  <c r="AE81" i="5"/>
  <c r="AK81" i="5" s="1"/>
  <c r="X81" i="5"/>
  <c r="Q81" i="5"/>
  <c r="L81" i="5" a="1"/>
  <c r="Y81" i="5" s="1"/>
  <c r="AT80" i="5"/>
  <c r="AX80" i="5" s="1"/>
  <c r="AS80" i="5"/>
  <c r="AL80" i="5"/>
  <c r="AE80" i="5"/>
  <c r="X80" i="5"/>
  <c r="Q80" i="5"/>
  <c r="L80" i="5" a="1"/>
  <c r="AM80" i="5" s="1"/>
  <c r="AT79" i="5"/>
  <c r="AS79" i="5"/>
  <c r="AM79" i="5"/>
  <c r="AL79" i="5"/>
  <c r="AF79" i="5"/>
  <c r="AG79" i="5" s="1"/>
  <c r="AE79" i="5"/>
  <c r="Y79" i="5"/>
  <c r="X79" i="5"/>
  <c r="Q79" i="5"/>
  <c r="L79" i="5" a="1"/>
  <c r="L79" i="5" s="1"/>
  <c r="R79" i="5" s="1"/>
  <c r="AT78" i="5"/>
  <c r="AX78" i="5" s="1"/>
  <c r="AS78" i="5"/>
  <c r="AM78" i="5"/>
  <c r="AL78" i="5"/>
  <c r="AF78" i="5"/>
  <c r="AE78" i="5"/>
  <c r="AK78" i="5" s="1"/>
  <c r="X78" i="5"/>
  <c r="Q78" i="5"/>
  <c r="L78" i="5" a="1"/>
  <c r="Y78" i="5" s="1"/>
  <c r="AT77" i="5"/>
  <c r="AS77" i="5"/>
  <c r="AM77" i="5"/>
  <c r="AL77" i="5"/>
  <c r="AF77" i="5"/>
  <c r="AG77" i="5" s="1"/>
  <c r="AE77" i="5"/>
  <c r="X77" i="5"/>
  <c r="Q77" i="5"/>
  <c r="L77" i="5" a="1"/>
  <c r="Y77" i="5" s="1"/>
  <c r="Z77" i="5" s="1"/>
  <c r="AT76" i="5"/>
  <c r="AS76" i="5"/>
  <c r="AM76" i="5"/>
  <c r="AL76" i="5"/>
  <c r="AF76" i="5"/>
  <c r="AE76" i="5"/>
  <c r="X76" i="5"/>
  <c r="Q76" i="5"/>
  <c r="L76" i="5" a="1"/>
  <c r="Y76" i="5" s="1"/>
  <c r="AT75" i="5"/>
  <c r="AX75" i="5" s="1"/>
  <c r="AS75" i="5"/>
  <c r="AL75" i="5"/>
  <c r="AE75" i="5"/>
  <c r="X75" i="5"/>
  <c r="Q75" i="5"/>
  <c r="L75" i="5" a="1"/>
  <c r="AM75" i="5" s="1"/>
  <c r="AT74" i="5"/>
  <c r="AU74" i="5" s="1"/>
  <c r="AS74" i="5"/>
  <c r="AX74" i="5" s="1"/>
  <c r="AM74" i="5"/>
  <c r="AL74" i="5"/>
  <c r="AQ74" i="5" s="1"/>
  <c r="AF74" i="5"/>
  <c r="AE74" i="5"/>
  <c r="Y74" i="5"/>
  <c r="X74" i="5"/>
  <c r="Q74" i="5"/>
  <c r="L74" i="5" a="1"/>
  <c r="L74" i="5" s="1"/>
  <c r="R74" i="5" s="1"/>
  <c r="AT73" i="5"/>
  <c r="AS73" i="5"/>
  <c r="AM73" i="5"/>
  <c r="AL73" i="5"/>
  <c r="AE73" i="5"/>
  <c r="X73" i="5"/>
  <c r="Q73" i="5"/>
  <c r="L73" i="5" a="1"/>
  <c r="AT72" i="5"/>
  <c r="AU72" i="5" s="1"/>
  <c r="AS72" i="5"/>
  <c r="AY72" i="5" s="1"/>
  <c r="AM72" i="5"/>
  <c r="AL72" i="5"/>
  <c r="AQ72" i="5" s="1"/>
  <c r="AF72" i="5"/>
  <c r="AE72" i="5"/>
  <c r="X72" i="5"/>
  <c r="Q72" i="5"/>
  <c r="L72" i="5" a="1"/>
  <c r="Y72" i="5" s="1"/>
  <c r="AT71" i="5"/>
  <c r="AX71" i="5" s="1"/>
  <c r="AS71" i="5"/>
  <c r="AM71" i="5"/>
  <c r="AL71" i="5"/>
  <c r="AE71" i="5"/>
  <c r="X71" i="5"/>
  <c r="Q71" i="5"/>
  <c r="L71" i="5" a="1"/>
  <c r="Y71" i="5" s="1"/>
  <c r="AT70" i="5"/>
  <c r="AX70" i="5" s="1"/>
  <c r="AS70" i="5"/>
  <c r="AM70" i="5"/>
  <c r="AL70" i="5"/>
  <c r="AF70" i="5"/>
  <c r="AG70" i="5" s="1"/>
  <c r="AE70" i="5"/>
  <c r="AK70" i="5" s="1"/>
  <c r="X70" i="5"/>
  <c r="Q70" i="5"/>
  <c r="L70" i="5" a="1"/>
  <c r="Y70" i="5" s="1"/>
  <c r="AT69" i="5"/>
  <c r="AS69" i="5"/>
  <c r="AM69" i="5"/>
  <c r="AN69" i="5" s="1"/>
  <c r="AL69" i="5"/>
  <c r="AR69" i="5" s="1"/>
  <c r="AF69" i="5"/>
  <c r="AE69" i="5"/>
  <c r="AJ69" i="5" s="1"/>
  <c r="X69" i="5"/>
  <c r="Q69" i="5"/>
  <c r="L69" i="5" a="1"/>
  <c r="L69" i="5" s="1"/>
  <c r="R69" i="5" s="1"/>
  <c r="AT68" i="5"/>
  <c r="AS68" i="5"/>
  <c r="AM68" i="5"/>
  <c r="AL68" i="5"/>
  <c r="AN68" i="5" s="1"/>
  <c r="AF68" i="5"/>
  <c r="AK68" i="5" s="1"/>
  <c r="AE68" i="5"/>
  <c r="X68" i="5"/>
  <c r="Q68" i="5"/>
  <c r="L68" i="5" a="1"/>
  <c r="AT67" i="5"/>
  <c r="AS67" i="5"/>
  <c r="AX67" i="5" s="1"/>
  <c r="AM67" i="5"/>
  <c r="AL67" i="5"/>
  <c r="AF67" i="5"/>
  <c r="AE67" i="5"/>
  <c r="X67" i="5"/>
  <c r="Q67" i="5"/>
  <c r="L67" i="5" a="1"/>
  <c r="Y67" i="5" s="1"/>
  <c r="AT66" i="5"/>
  <c r="AX66" i="5" s="1"/>
  <c r="AS66" i="5"/>
  <c r="AM66" i="5"/>
  <c r="AL66" i="5"/>
  <c r="AF66" i="5"/>
  <c r="AE66" i="5"/>
  <c r="X66" i="5"/>
  <c r="Q66" i="5"/>
  <c r="L66" i="5" a="1"/>
  <c r="Y66" i="5" s="1"/>
  <c r="AT65" i="5"/>
  <c r="AS65" i="5"/>
  <c r="AM65" i="5"/>
  <c r="AL65" i="5"/>
  <c r="AF65" i="5"/>
  <c r="AJ65" i="5" s="1"/>
  <c r="AE65" i="5"/>
  <c r="X65" i="5"/>
  <c r="Q65" i="5"/>
  <c r="L65" i="5" a="1"/>
  <c r="Y65" i="5" s="1"/>
  <c r="AT64" i="5"/>
  <c r="AS64" i="5"/>
  <c r="AN64" i="5"/>
  <c r="AM64" i="5"/>
  <c r="AR64" i="5" s="1"/>
  <c r="AL64" i="5"/>
  <c r="AF64" i="5"/>
  <c r="AE64" i="5"/>
  <c r="X64" i="5"/>
  <c r="Q64" i="5"/>
  <c r="L64" i="5" a="1"/>
  <c r="L64" i="5" s="1"/>
  <c r="R64" i="5" s="1"/>
  <c r="AX63" i="5"/>
  <c r="AT63" i="5"/>
  <c r="AS63" i="5"/>
  <c r="AM63" i="5"/>
  <c r="AL63" i="5"/>
  <c r="AE63" i="5"/>
  <c r="X63" i="5"/>
  <c r="Q63" i="5"/>
  <c r="L63" i="5" a="1"/>
  <c r="Y63" i="5" s="1"/>
  <c r="AC63" i="5" s="1"/>
  <c r="AS62" i="5"/>
  <c r="AL62" i="5"/>
  <c r="AE62" i="5"/>
  <c r="X62" i="5"/>
  <c r="Q62" i="5"/>
  <c r="L62" i="5" a="1"/>
  <c r="AT62" i="5" s="1"/>
  <c r="AT61" i="5"/>
  <c r="AX61" i="5" s="1"/>
  <c r="AS61" i="5"/>
  <c r="AM61" i="5"/>
  <c r="AL61" i="5"/>
  <c r="AR61" i="5" s="1"/>
  <c r="AF61" i="5"/>
  <c r="AE61" i="5"/>
  <c r="Y61" i="5"/>
  <c r="X61" i="5"/>
  <c r="Q61" i="5"/>
  <c r="L61" i="5" a="1"/>
  <c r="L61" i="5" s="1"/>
  <c r="R61" i="5" s="1"/>
  <c r="AT60" i="5"/>
  <c r="AS60" i="5"/>
  <c r="AM60" i="5"/>
  <c r="AN60" i="5" s="1"/>
  <c r="AL60" i="5"/>
  <c r="AE60" i="5"/>
  <c r="X60" i="5"/>
  <c r="Q60" i="5"/>
  <c r="L60" i="5" a="1"/>
  <c r="AT59" i="5"/>
  <c r="AY59" i="5" s="1"/>
  <c r="AS59" i="5"/>
  <c r="AM59" i="5"/>
  <c r="AL59" i="5"/>
  <c r="AF59" i="5"/>
  <c r="AK59" i="5" s="1"/>
  <c r="AE59" i="5"/>
  <c r="Y59" i="5"/>
  <c r="X59" i="5"/>
  <c r="Z59" i="5" s="1"/>
  <c r="Q59" i="5"/>
  <c r="L59" i="5" a="1"/>
  <c r="L59" i="5" s="1"/>
  <c r="R59" i="5" s="1"/>
  <c r="AT58" i="5"/>
  <c r="AS58" i="5"/>
  <c r="AM58" i="5"/>
  <c r="AR58" i="5" s="1"/>
  <c r="AL58" i="5"/>
  <c r="AF58" i="5"/>
  <c r="AE58" i="5"/>
  <c r="X58" i="5"/>
  <c r="Q58" i="5"/>
  <c r="L58" i="5" a="1"/>
  <c r="Y58" i="5" s="1"/>
  <c r="AT57" i="5"/>
  <c r="AS57" i="5"/>
  <c r="AL57" i="5"/>
  <c r="AE57" i="5"/>
  <c r="X57" i="5"/>
  <c r="Q57" i="5"/>
  <c r="L57" i="5" a="1"/>
  <c r="AS56" i="5"/>
  <c r="AL56" i="5"/>
  <c r="AE56" i="5"/>
  <c r="X56" i="5"/>
  <c r="Q56" i="5"/>
  <c r="L56" i="5" a="1"/>
  <c r="AF56" i="5" s="1"/>
  <c r="AX55" i="5"/>
  <c r="AT55" i="5"/>
  <c r="AS55" i="5"/>
  <c r="AU55" i="5" s="1"/>
  <c r="AL55" i="5"/>
  <c r="AE55" i="5"/>
  <c r="X55" i="5"/>
  <c r="Q55" i="5"/>
  <c r="L55" i="5" a="1"/>
  <c r="AM55" i="5" s="1"/>
  <c r="AT54" i="5"/>
  <c r="AS54" i="5"/>
  <c r="AX54" i="5" s="1"/>
  <c r="AR54" i="5"/>
  <c r="AM54" i="5"/>
  <c r="AL54" i="5"/>
  <c r="AF54" i="5"/>
  <c r="AK54" i="5" s="1"/>
  <c r="AE54" i="5"/>
  <c r="X54" i="5"/>
  <c r="Q54" i="5"/>
  <c r="L54" i="5" a="1"/>
  <c r="Y54" i="5" s="1"/>
  <c r="AT53" i="5"/>
  <c r="AY53" i="5" s="1"/>
  <c r="AS53" i="5"/>
  <c r="AM53" i="5"/>
  <c r="AL53" i="5"/>
  <c r="AN53" i="5" s="1"/>
  <c r="AE53" i="5"/>
  <c r="X53" i="5"/>
  <c r="Q53" i="5"/>
  <c r="L53" i="5" a="1"/>
  <c r="Y53" i="5" s="1"/>
  <c r="AT52" i="5"/>
  <c r="AS52" i="5"/>
  <c r="AM52" i="5"/>
  <c r="AL52" i="5"/>
  <c r="AR52" i="5" s="1"/>
  <c r="AF52" i="5"/>
  <c r="AE52" i="5"/>
  <c r="X52" i="5"/>
  <c r="Q52" i="5"/>
  <c r="L52" i="5" a="1"/>
  <c r="AT51" i="5"/>
  <c r="AS51" i="5"/>
  <c r="AM51" i="5"/>
  <c r="AL51" i="5"/>
  <c r="AE51" i="5"/>
  <c r="X51" i="5"/>
  <c r="Q51" i="5"/>
  <c r="L51" i="5" a="1"/>
  <c r="Y51" i="5" s="1"/>
  <c r="AT50" i="5"/>
  <c r="AS50" i="5"/>
  <c r="AM50" i="5"/>
  <c r="AL50" i="5"/>
  <c r="AF50" i="5"/>
  <c r="AE50" i="5"/>
  <c r="X50" i="5"/>
  <c r="Q50" i="5"/>
  <c r="L50" i="5" a="1"/>
  <c r="Y50" i="5" s="1"/>
  <c r="AS49" i="5"/>
  <c r="AL49" i="5"/>
  <c r="AE49" i="5"/>
  <c r="X49" i="5"/>
  <c r="Q49" i="5"/>
  <c r="L49" i="5" a="1"/>
  <c r="AT49" i="5" s="1"/>
  <c r="AY49" i="5" s="1"/>
  <c r="AT48" i="5"/>
  <c r="AS48" i="5"/>
  <c r="AL48" i="5"/>
  <c r="AE48" i="5"/>
  <c r="X48" i="5"/>
  <c r="Q48" i="5"/>
  <c r="L48" i="5" a="1"/>
  <c r="AF48" i="5" s="1"/>
  <c r="AT47" i="5"/>
  <c r="AS47" i="5"/>
  <c r="AM47" i="5"/>
  <c r="AL47" i="5"/>
  <c r="AN47" i="5" s="1"/>
  <c r="AG47" i="5"/>
  <c r="AF47" i="5"/>
  <c r="AJ47" i="5" s="1"/>
  <c r="AE47" i="5"/>
  <c r="X47" i="5"/>
  <c r="Q47" i="5"/>
  <c r="L47" i="5" a="1"/>
  <c r="AT46" i="5"/>
  <c r="AS46" i="5"/>
  <c r="AR46" i="5"/>
  <c r="AM46" i="5"/>
  <c r="AL46" i="5"/>
  <c r="AF46" i="5"/>
  <c r="AE46" i="5"/>
  <c r="Y46" i="5"/>
  <c r="X46" i="5"/>
  <c r="Q46" i="5"/>
  <c r="L46" i="5" a="1"/>
  <c r="L46" i="5" s="1"/>
  <c r="R46" i="5" s="1"/>
  <c r="AT45" i="5"/>
  <c r="AU45" i="5" s="1"/>
  <c r="AS45" i="5"/>
  <c r="AM45" i="5"/>
  <c r="AL45" i="5"/>
  <c r="AF45" i="5"/>
  <c r="AE45" i="5"/>
  <c r="Y45" i="5"/>
  <c r="X45" i="5"/>
  <c r="AD45" i="5" s="1"/>
  <c r="Q45" i="5"/>
  <c r="L45" i="5" a="1"/>
  <c r="L45" i="5" s="1"/>
  <c r="R45" i="5" s="1"/>
  <c r="AT44" i="5"/>
  <c r="AS44" i="5"/>
  <c r="AY44" i="5" s="1"/>
  <c r="AM44" i="5"/>
  <c r="AL44" i="5"/>
  <c r="AE44" i="5"/>
  <c r="X44" i="5"/>
  <c r="Q44" i="5"/>
  <c r="L44" i="5" a="1"/>
  <c r="AF44" i="5" s="1"/>
  <c r="AT43" i="5"/>
  <c r="AS43" i="5"/>
  <c r="AM43" i="5"/>
  <c r="AQ43" i="5" s="1"/>
  <c r="AL43" i="5"/>
  <c r="AF43" i="5"/>
  <c r="AE43" i="5"/>
  <c r="X43" i="5"/>
  <c r="Q43" i="5"/>
  <c r="L43" i="5" a="1"/>
  <c r="AT42" i="5"/>
  <c r="AS42" i="5"/>
  <c r="AL42" i="5"/>
  <c r="AE42" i="5"/>
  <c r="X42" i="5"/>
  <c r="Q42" i="5"/>
  <c r="L42" i="5" a="1"/>
  <c r="AM42" i="5" s="1"/>
  <c r="AT41" i="5"/>
  <c r="AS41" i="5"/>
  <c r="AX41" i="5" s="1"/>
  <c r="AM41" i="5"/>
  <c r="AL41" i="5"/>
  <c r="AF41" i="5"/>
  <c r="AE41" i="5"/>
  <c r="X41" i="5"/>
  <c r="Q41" i="5"/>
  <c r="L41" i="5" a="1"/>
  <c r="Y41" i="5" s="1"/>
  <c r="AU40" i="5"/>
  <c r="AT40" i="5"/>
  <c r="AS40" i="5"/>
  <c r="AM40" i="5"/>
  <c r="AL40" i="5"/>
  <c r="AF40" i="5"/>
  <c r="AE40" i="5"/>
  <c r="AK40" i="5" s="1"/>
  <c r="X40" i="5"/>
  <c r="Q40" i="5"/>
  <c r="L40" i="5" a="1"/>
  <c r="L40" i="5" s="1"/>
  <c r="R40" i="5" s="1"/>
  <c r="AT39" i="5"/>
  <c r="AS39" i="5"/>
  <c r="AM39" i="5"/>
  <c r="AL39" i="5"/>
  <c r="AF39" i="5"/>
  <c r="AE39" i="5"/>
  <c r="Y39" i="5"/>
  <c r="X39" i="5"/>
  <c r="Q39" i="5"/>
  <c r="L39" i="5" a="1"/>
  <c r="L39" i="5" s="1"/>
  <c r="R39" i="5" s="1"/>
  <c r="AT38" i="5"/>
  <c r="AU38" i="5" s="1"/>
  <c r="AS38" i="5"/>
  <c r="AL38" i="5"/>
  <c r="AE38" i="5"/>
  <c r="X38" i="5"/>
  <c r="Q38" i="5"/>
  <c r="L38" i="5" a="1"/>
  <c r="AM38" i="5" s="1"/>
  <c r="AT37" i="5"/>
  <c r="AS37" i="5"/>
  <c r="AM37" i="5"/>
  <c r="AL37" i="5"/>
  <c r="AF37" i="5"/>
  <c r="AE37" i="5"/>
  <c r="X37" i="5"/>
  <c r="Q37" i="5"/>
  <c r="L37" i="5" a="1"/>
  <c r="Y37" i="5" s="1"/>
  <c r="AT36" i="5"/>
  <c r="AS36" i="5"/>
  <c r="AM36" i="5"/>
  <c r="AL36" i="5"/>
  <c r="AF36" i="5"/>
  <c r="AE36" i="5"/>
  <c r="X36" i="5"/>
  <c r="Q36" i="5"/>
  <c r="L36" i="5" a="1"/>
  <c r="L36" i="5" s="1"/>
  <c r="R36" i="5" s="1"/>
  <c r="AT35" i="5"/>
  <c r="AS35" i="5"/>
  <c r="AU35" i="5" s="1"/>
  <c r="AM35" i="5"/>
  <c r="AL35" i="5"/>
  <c r="AF35" i="5"/>
  <c r="AE35" i="5"/>
  <c r="AK35" i="5" s="1"/>
  <c r="X35" i="5"/>
  <c r="Q35" i="5"/>
  <c r="L35" i="5" a="1"/>
  <c r="Y35" i="5" s="1"/>
  <c r="AT34" i="5"/>
  <c r="AS34" i="5"/>
  <c r="AM34" i="5"/>
  <c r="AL34" i="5"/>
  <c r="AF34" i="5"/>
  <c r="AE34" i="5"/>
  <c r="AG34" i="5" s="1"/>
  <c r="X34" i="5"/>
  <c r="Q34" i="5"/>
  <c r="L34" i="5" a="1"/>
  <c r="AT33" i="5"/>
  <c r="AS33" i="5"/>
  <c r="AM33" i="5"/>
  <c r="AL33" i="5"/>
  <c r="AF33" i="5"/>
  <c r="AE33" i="5"/>
  <c r="Y33" i="5"/>
  <c r="X33" i="5"/>
  <c r="Q33" i="5"/>
  <c r="L33" i="5" a="1"/>
  <c r="L33" i="5" s="1"/>
  <c r="R33" i="5" s="1"/>
  <c r="AT32" i="5"/>
  <c r="AS32" i="5"/>
  <c r="AM32" i="5"/>
  <c r="AL32" i="5"/>
  <c r="AE32" i="5"/>
  <c r="X32" i="5"/>
  <c r="Q32" i="5"/>
  <c r="L32" i="5" a="1"/>
  <c r="AT31" i="5"/>
  <c r="AS31" i="5"/>
  <c r="AU31" i="5" s="1"/>
  <c r="AM31" i="5"/>
  <c r="AL31" i="5"/>
  <c r="AF31" i="5"/>
  <c r="AE31" i="5"/>
  <c r="X31" i="5"/>
  <c r="Q31" i="5"/>
  <c r="L31" i="5" a="1"/>
  <c r="Y31" i="5" s="1"/>
  <c r="AT30" i="5"/>
  <c r="AS30" i="5"/>
  <c r="AM30" i="5"/>
  <c r="AL30" i="5"/>
  <c r="AF30" i="5"/>
  <c r="AE30" i="5"/>
  <c r="X30" i="5"/>
  <c r="Q30" i="5"/>
  <c r="L30" i="5" a="1"/>
  <c r="L30" i="5" s="1"/>
  <c r="R30" i="5" s="1"/>
  <c r="V30" i="5" s="1"/>
  <c r="AT29" i="5"/>
  <c r="AS29" i="5"/>
  <c r="AM29" i="5"/>
  <c r="AL29" i="5"/>
  <c r="AN29" i="5" s="1"/>
  <c r="AF29" i="5"/>
  <c r="AE29" i="5"/>
  <c r="X29" i="5"/>
  <c r="Q29" i="5"/>
  <c r="L29" i="5" a="1"/>
  <c r="Y29" i="5" s="1"/>
  <c r="AC29" i="5" s="1"/>
  <c r="AT28" i="5"/>
  <c r="AS28" i="5"/>
  <c r="AM28" i="5"/>
  <c r="AL28" i="5"/>
  <c r="AE28" i="5"/>
  <c r="X28" i="5"/>
  <c r="Q28" i="5"/>
  <c r="L28" i="5" a="1"/>
  <c r="AF28" i="5" s="1"/>
  <c r="AT27" i="5"/>
  <c r="AS27" i="5"/>
  <c r="AM27" i="5"/>
  <c r="AL27" i="5"/>
  <c r="AN27" i="5" s="1"/>
  <c r="AE27" i="5"/>
  <c r="X27" i="5"/>
  <c r="Q27" i="5"/>
  <c r="L27" i="5" a="1"/>
  <c r="AF27" i="5" s="1"/>
  <c r="AT26" i="5"/>
  <c r="AS26" i="5"/>
  <c r="AM26" i="5"/>
  <c r="AL26" i="5"/>
  <c r="AE26" i="5"/>
  <c r="X26" i="5"/>
  <c r="Q26" i="5"/>
  <c r="L26" i="5" a="1"/>
  <c r="Y26" i="5" s="1"/>
  <c r="AS25" i="5"/>
  <c r="AL25" i="5"/>
  <c r="AE25" i="5"/>
  <c r="X25" i="5"/>
  <c r="Q25" i="5"/>
  <c r="L25" i="5" a="1"/>
  <c r="AM25" i="5" s="1"/>
  <c r="AT24" i="5"/>
  <c r="AS24" i="5"/>
  <c r="AM24" i="5"/>
  <c r="AL24" i="5"/>
  <c r="AE24" i="5"/>
  <c r="X24" i="5"/>
  <c r="Q24" i="5"/>
  <c r="L24" i="5" a="1"/>
  <c r="AF24" i="5" s="1"/>
  <c r="AT23" i="5"/>
  <c r="AS23" i="5"/>
  <c r="AM23" i="5"/>
  <c r="AL23" i="5"/>
  <c r="AE23" i="5"/>
  <c r="X23" i="5"/>
  <c r="Q23" i="5"/>
  <c r="L23" i="5" a="1"/>
  <c r="Y23" i="5" s="1"/>
  <c r="AT22" i="5"/>
  <c r="AS22" i="5"/>
  <c r="AM22" i="5"/>
  <c r="AL22" i="5"/>
  <c r="AE22" i="5"/>
  <c r="X22" i="5"/>
  <c r="Q22" i="5"/>
  <c r="L22" i="5" a="1"/>
  <c r="Y22" i="5" s="1"/>
  <c r="AT21" i="5"/>
  <c r="AS21" i="5"/>
  <c r="AM21" i="5"/>
  <c r="AL21" i="5"/>
  <c r="AF21" i="5"/>
  <c r="AE21" i="5"/>
  <c r="X21" i="5"/>
  <c r="Q21" i="5"/>
  <c r="L21" i="5" a="1"/>
  <c r="Y21" i="5" s="1"/>
  <c r="AT20" i="5"/>
  <c r="AS20" i="5"/>
  <c r="AM20" i="5"/>
  <c r="AL20" i="5"/>
  <c r="AF20" i="5"/>
  <c r="AE20" i="5"/>
  <c r="X20" i="5"/>
  <c r="Q20" i="5"/>
  <c r="L20" i="5" a="1"/>
  <c r="L20" i="5" s="1"/>
  <c r="R20" i="5" s="1"/>
  <c r="AT19" i="5"/>
  <c r="AX19" i="5" s="1"/>
  <c r="AS19" i="5"/>
  <c r="AM19" i="5"/>
  <c r="AL19" i="5"/>
  <c r="AN19" i="5" s="1"/>
  <c r="AE19" i="5"/>
  <c r="X19" i="5"/>
  <c r="Q19" i="5"/>
  <c r="L19" i="5" a="1"/>
  <c r="Y19" i="5" s="1"/>
  <c r="AT18" i="5"/>
  <c r="AS18" i="5"/>
  <c r="AM18" i="5"/>
  <c r="AL18" i="5"/>
  <c r="AF18" i="5"/>
  <c r="AE18" i="5"/>
  <c r="Y18" i="5"/>
  <c r="X18" i="5"/>
  <c r="AD18" i="5" s="1"/>
  <c r="Q18" i="5"/>
  <c r="L18" i="5" a="1"/>
  <c r="L18" i="5" s="1"/>
  <c r="R18" i="5" s="1"/>
  <c r="AT17" i="5"/>
  <c r="AS17" i="5"/>
  <c r="AM17" i="5"/>
  <c r="AL17" i="5"/>
  <c r="AF17" i="5"/>
  <c r="AE17" i="5"/>
  <c r="X17" i="5"/>
  <c r="Q17" i="5"/>
  <c r="L17" i="5" a="1"/>
  <c r="Y17" i="5" s="1"/>
  <c r="AT16" i="5"/>
  <c r="AS16" i="5"/>
  <c r="AM16" i="5"/>
  <c r="AN16" i="5" s="1"/>
  <c r="AL16" i="5"/>
  <c r="AE16" i="5"/>
  <c r="X16" i="5"/>
  <c r="Q16" i="5"/>
  <c r="L16" i="5" a="1"/>
  <c r="AF16" i="5" s="1"/>
  <c r="AT15" i="5"/>
  <c r="AS15" i="5"/>
  <c r="AY15" i="5" s="1"/>
  <c r="AM15" i="5"/>
  <c r="AL15" i="5"/>
  <c r="AF15" i="5"/>
  <c r="AE15" i="5"/>
  <c r="AK15" i="5" s="1"/>
  <c r="X15" i="5"/>
  <c r="Q15" i="5"/>
  <c r="L15" i="5" a="1"/>
  <c r="Y15" i="5" s="1"/>
  <c r="AT14" i="5"/>
  <c r="AS14" i="5"/>
  <c r="AM14" i="5"/>
  <c r="AL14" i="5"/>
  <c r="AE14" i="5"/>
  <c r="X14" i="5"/>
  <c r="Q14" i="5"/>
  <c r="L14" i="5" a="1"/>
  <c r="Y14" i="5" s="1"/>
  <c r="AT13" i="5"/>
  <c r="AS13" i="5"/>
  <c r="AM13" i="5"/>
  <c r="AL13" i="5"/>
  <c r="AQ13" i="5" s="1"/>
  <c r="AF13" i="5"/>
  <c r="AE13" i="5"/>
  <c r="X13" i="5"/>
  <c r="Q13" i="5"/>
  <c r="L13" i="5" a="1"/>
  <c r="Y13" i="5" s="1"/>
  <c r="AT12" i="5"/>
  <c r="AX12" i="5" s="1"/>
  <c r="AS12" i="5"/>
  <c r="AL12" i="5"/>
  <c r="AE12" i="5"/>
  <c r="X12" i="5"/>
  <c r="Q12" i="5"/>
  <c r="L12" i="5" a="1"/>
  <c r="AF12" i="5" s="1"/>
  <c r="AT11" i="5"/>
  <c r="AU11" i="5" s="1"/>
  <c r="AS11" i="5"/>
  <c r="AM11" i="5"/>
  <c r="AL11" i="5"/>
  <c r="AE11" i="5"/>
  <c r="X11" i="5"/>
  <c r="Q11" i="5"/>
  <c r="L11" i="5" a="1"/>
  <c r="Y11" i="5" s="1"/>
  <c r="AT10" i="5"/>
  <c r="AS10" i="5"/>
  <c r="AM10" i="5"/>
  <c r="AL10" i="5"/>
  <c r="AE10" i="5"/>
  <c r="X10" i="5"/>
  <c r="Q10" i="5"/>
  <c r="L10" i="5" a="1"/>
  <c r="Y10" i="5" s="1"/>
  <c r="AT9" i="5"/>
  <c r="AS9" i="5"/>
  <c r="AM9" i="5"/>
  <c r="AL9" i="5"/>
  <c r="AJ9" i="5"/>
  <c r="AF9" i="5"/>
  <c r="AG9" i="5" s="1"/>
  <c r="AE9" i="5"/>
  <c r="X9" i="5"/>
  <c r="Q9" i="5"/>
  <c r="L9" i="5" a="1"/>
  <c r="Y9" i="5" s="1"/>
  <c r="AT8" i="5"/>
  <c r="AS8" i="5"/>
  <c r="AM8" i="5"/>
  <c r="AL8" i="5"/>
  <c r="AE8" i="5"/>
  <c r="X8" i="5"/>
  <c r="Q8" i="5"/>
  <c r="L8" i="5" a="1"/>
  <c r="AF8" i="5" s="1"/>
  <c r="AT7" i="5"/>
  <c r="AS7" i="5"/>
  <c r="AM7" i="5"/>
  <c r="AL7" i="5"/>
  <c r="AE7" i="5"/>
  <c r="X7" i="5"/>
  <c r="Q7" i="5"/>
  <c r="L7" i="5" a="1"/>
  <c r="Y7" i="5" s="1"/>
  <c r="AT6" i="5"/>
  <c r="AS6" i="5"/>
  <c r="AX6" i="5" s="1"/>
  <c r="AM6" i="5"/>
  <c r="AL6" i="5"/>
  <c r="AE6" i="5"/>
  <c r="X6" i="5"/>
  <c r="Q6" i="5"/>
  <c r="L6" i="5" a="1"/>
  <c r="Y6" i="5" s="1"/>
  <c r="AT5" i="5"/>
  <c r="AS5" i="5"/>
  <c r="AL5" i="5"/>
  <c r="AE5" i="5"/>
  <c r="X5" i="5"/>
  <c r="Q5" i="5"/>
  <c r="L5" i="5" a="1"/>
  <c r="AM5" i="5" s="1"/>
  <c r="AQ5" i="5" s="1"/>
  <c r="AT4" i="5"/>
  <c r="AY4" i="5" s="1"/>
  <c r="AS4" i="5"/>
  <c r="AM4" i="5"/>
  <c r="AL4" i="5"/>
  <c r="AF4" i="5"/>
  <c r="AJ4" i="5" s="1"/>
  <c r="AE4" i="5"/>
  <c r="X4" i="5"/>
  <c r="Q4" i="5"/>
  <c r="L4" i="5" a="1"/>
  <c r="L4" i="5" s="1"/>
  <c r="R4" i="5" s="1"/>
  <c r="J3" i="5" a="1"/>
  <c r="J3" i="5" s="1"/>
  <c r="AD198" i="5" l="1"/>
  <c r="Z198" i="5"/>
  <c r="AA198" i="5" s="1"/>
  <c r="AK198" i="5"/>
  <c r="AI198" i="5" s="1"/>
  <c r="T202" i="5"/>
  <c r="AH202" i="5"/>
  <c r="AY202" i="5"/>
  <c r="AW202" i="5" s="1"/>
  <c r="W202" i="5"/>
  <c r="U202" i="5" s="1"/>
  <c r="Z202" i="5"/>
  <c r="AA202" i="5" s="1"/>
  <c r="AK202" i="5"/>
  <c r="AI202" i="5" s="1"/>
  <c r="AQ199" i="5"/>
  <c r="AY200" i="5"/>
  <c r="AR201" i="5"/>
  <c r="AQ200" i="5"/>
  <c r="AJ199" i="5"/>
  <c r="AX199" i="5"/>
  <c r="AQ8" i="5"/>
  <c r="AU10" i="5"/>
  <c r="AY13" i="5"/>
  <c r="AY14" i="5"/>
  <c r="AR23" i="5"/>
  <c r="AR24" i="5"/>
  <c r="AU47" i="5"/>
  <c r="AY54" i="5"/>
  <c r="Z65" i="5"/>
  <c r="AG66" i="5"/>
  <c r="AJ70" i="5"/>
  <c r="AK72" i="5"/>
  <c r="AK74" i="5"/>
  <c r="AK76" i="5"/>
  <c r="AY82" i="5"/>
  <c r="AJ89" i="5"/>
  <c r="Z91" i="5"/>
  <c r="AJ92" i="5"/>
  <c r="AK94" i="5"/>
  <c r="AN96" i="5"/>
  <c r="AQ100" i="5"/>
  <c r="AY115" i="5"/>
  <c r="AN116" i="5"/>
  <c r="AQ118" i="5"/>
  <c r="AN119" i="5"/>
  <c r="Y141" i="5"/>
  <c r="AK29" i="5"/>
  <c r="AU29" i="5"/>
  <c r="AG37" i="5"/>
  <c r="AN40" i="5"/>
  <c r="AX43" i="5"/>
  <c r="AQ45" i="5"/>
  <c r="AK46" i="5"/>
  <c r="AQ53" i="5"/>
  <c r="AG54" i="5"/>
  <c r="AU57" i="5"/>
  <c r="AD61" i="5"/>
  <c r="AQ63" i="5"/>
  <c r="AJ64" i="5"/>
  <c r="AQ65" i="5"/>
  <c r="AU66" i="5"/>
  <c r="AQ76" i="5"/>
  <c r="AN78" i="5"/>
  <c r="AU78" i="5"/>
  <c r="Z79" i="5"/>
  <c r="AX79" i="5"/>
  <c r="AU80" i="5"/>
  <c r="AQ84" i="5"/>
  <c r="AX85" i="5"/>
  <c r="AU87" i="5"/>
  <c r="AJ93" i="5"/>
  <c r="AX93" i="5"/>
  <c r="Z94" i="5"/>
  <c r="AX94" i="5"/>
  <c r="AN97" i="5"/>
  <c r="AQ104" i="5"/>
  <c r="AR105" i="5"/>
  <c r="AN106" i="5"/>
  <c r="AR118" i="5"/>
  <c r="AX118" i="5"/>
  <c r="AJ122" i="5"/>
  <c r="AR4" i="5"/>
  <c r="AR9" i="5"/>
  <c r="AN11" i="5"/>
  <c r="AR28" i="5"/>
  <c r="AJ30" i="5"/>
  <c r="AN36" i="5"/>
  <c r="AG39" i="5"/>
  <c r="AD46" i="5"/>
  <c r="AY50" i="5"/>
  <c r="AK52" i="5"/>
  <c r="AY58" i="5"/>
  <c r="AR60" i="5"/>
  <c r="Z61" i="5"/>
  <c r="AU63" i="5"/>
  <c r="AY64" i="5"/>
  <c r="AU65" i="5"/>
  <c r="AR66" i="5"/>
  <c r="AQ68" i="5"/>
  <c r="AK69" i="5"/>
  <c r="AN72" i="5"/>
  <c r="AX73" i="5"/>
  <c r="AD74" i="5"/>
  <c r="AN74" i="5"/>
  <c r="AN76" i="5"/>
  <c r="AX77" i="5"/>
  <c r="AQ78" i="5"/>
  <c r="AC79" i="5"/>
  <c r="AG86" i="5"/>
  <c r="AK88" i="5"/>
  <c r="AN89" i="5"/>
  <c r="AK91" i="5"/>
  <c r="AN92" i="5"/>
  <c r="AC94" i="5"/>
  <c r="AN95" i="5"/>
  <c r="AX98" i="5"/>
  <c r="AJ100" i="5"/>
  <c r="AV111" i="5"/>
  <c r="L146" i="5"/>
  <c r="R146" i="5" s="1"/>
  <c r="AV132" i="5"/>
  <c r="AH177" i="5"/>
  <c r="AY16" i="5"/>
  <c r="AQ22" i="5"/>
  <c r="L23" i="5"/>
  <c r="R23" i="5" s="1"/>
  <c r="W23" i="5" s="1"/>
  <c r="AQ33" i="5"/>
  <c r="AX37" i="5"/>
  <c r="Z39" i="5"/>
  <c r="AU44" i="5"/>
  <c r="AR47" i="5"/>
  <c r="AN52" i="5"/>
  <c r="L53" i="5"/>
  <c r="R53" i="5" s="1"/>
  <c r="AF53" i="5"/>
  <c r="AJ53" i="5" s="1"/>
  <c r="AN4" i="5"/>
  <c r="AN9" i="5"/>
  <c r="AN10" i="5"/>
  <c r="AJ13" i="5"/>
  <c r="AU13" i="5"/>
  <c r="AR15" i="5"/>
  <c r="AR16" i="5"/>
  <c r="AN18" i="5"/>
  <c r="AY21" i="5"/>
  <c r="AU22" i="5"/>
  <c r="AN24" i="5"/>
  <c r="AX26" i="5"/>
  <c r="AY27" i="5"/>
  <c r="AK33" i="5"/>
  <c r="AU33" i="5"/>
  <c r="AK36" i="5"/>
  <c r="AQ41" i="5"/>
  <c r="AQ44" i="5"/>
  <c r="AX48" i="5"/>
  <c r="AQ4" i="5"/>
  <c r="AG30" i="5"/>
  <c r="AY7" i="5"/>
  <c r="AX8" i="5"/>
  <c r="AR14" i="5"/>
  <c r="L15" i="5"/>
  <c r="R15" i="5" s="1"/>
  <c r="W15" i="5" s="1"/>
  <c r="AG15" i="5"/>
  <c r="Y16" i="5"/>
  <c r="AQ17" i="5"/>
  <c r="AQ20" i="5"/>
  <c r="AX23" i="5"/>
  <c r="AX34" i="5"/>
  <c r="AQ36" i="5"/>
  <c r="AX39" i="5"/>
  <c r="AQ40" i="5"/>
  <c r="AY45" i="5"/>
  <c r="AJ46" i="5"/>
  <c r="AQ50" i="5"/>
  <c r="AY37" i="5"/>
  <c r="AY39" i="5"/>
  <c r="AO40" i="5"/>
  <c r="AR43" i="5"/>
  <c r="AN45" i="5"/>
  <c r="AR50" i="5"/>
  <c r="AQ52" i="5"/>
  <c r="AU58" i="5"/>
  <c r="AQ60" i="5"/>
  <c r="AR63" i="5"/>
  <c r="AG64" i="5"/>
  <c r="AK65" i="5"/>
  <c r="AN67" i="5"/>
  <c r="AY70" i="5"/>
  <c r="AY71" i="5"/>
  <c r="AY77" i="5"/>
  <c r="AK85" i="5"/>
  <c r="AG85" i="5"/>
  <c r="AP89" i="5"/>
  <c r="AU8" i="5"/>
  <c r="AQ10" i="5"/>
  <c r="AK20" i="5"/>
  <c r="AN20" i="5"/>
  <c r="AX21" i="5"/>
  <c r="AQ23" i="5"/>
  <c r="AG81" i="5"/>
  <c r="AQ82" i="5"/>
  <c r="AJ83" i="5"/>
  <c r="AG83" i="5"/>
  <c r="AI83" i="5" s="1"/>
  <c r="AR7" i="5"/>
  <c r="AQ11" i="5"/>
  <c r="AK17" i="5"/>
  <c r="AN17" i="5"/>
  <c r="AG18" i="5"/>
  <c r="AY24" i="5"/>
  <c r="AR26" i="5"/>
  <c r="AU27" i="5"/>
  <c r="AN28" i="5"/>
  <c r="AX29" i="5"/>
  <c r="AR30" i="5"/>
  <c r="AY30" i="5"/>
  <c r="AQ31" i="5"/>
  <c r="AR32" i="5"/>
  <c r="AY32" i="5"/>
  <c r="AJ33" i="5"/>
  <c r="AR34" i="5"/>
  <c r="AU34" i="5"/>
  <c r="AQ35" i="5"/>
  <c r="AY5" i="5"/>
  <c r="AU6" i="5"/>
  <c r="AV6" i="5" s="1"/>
  <c r="AN7" i="5"/>
  <c r="AN8" i="5"/>
  <c r="AK9" i="5"/>
  <c r="AY9" i="5"/>
  <c r="AY10" i="5"/>
  <c r="L11" i="5"/>
  <c r="R11" i="5" s="1"/>
  <c r="AF11" i="5"/>
  <c r="AK11" i="5" s="1"/>
  <c r="AY11" i="5"/>
  <c r="AY12" i="5"/>
  <c r="AN13" i="5"/>
  <c r="AX14" i="5"/>
  <c r="AX15" i="5"/>
  <c r="AD16" i="5"/>
  <c r="AJ17" i="5"/>
  <c r="AJ18" i="5"/>
  <c r="AJ20" i="5"/>
  <c r="AR21" i="5"/>
  <c r="AU21" i="5"/>
  <c r="AX22" i="5"/>
  <c r="AV22" i="5" s="1"/>
  <c r="AN23" i="5"/>
  <c r="AN26" i="5"/>
  <c r="AX27" i="5"/>
  <c r="AQ29" i="5"/>
  <c r="AN30" i="5"/>
  <c r="AK31" i="5"/>
  <c r="AN32" i="5"/>
  <c r="AU32" i="5"/>
  <c r="AD33" i="5"/>
  <c r="AG33" i="5"/>
  <c r="AQ34" i="5"/>
  <c r="AC35" i="5"/>
  <c r="AJ35" i="5"/>
  <c r="AJ36" i="5"/>
  <c r="AC39" i="5"/>
  <c r="AJ40" i="5"/>
  <c r="AY40" i="5"/>
  <c r="AW40" i="5" s="1"/>
  <c r="L41" i="5"/>
  <c r="R41" i="5" s="1"/>
  <c r="AK41" i="5"/>
  <c r="AU41" i="5"/>
  <c r="AY42" i="5"/>
  <c r="AR44" i="5"/>
  <c r="AG45" i="5"/>
  <c r="AX45" i="5"/>
  <c r="AU46" i="5"/>
  <c r="AY48" i="5"/>
  <c r="AN50" i="5"/>
  <c r="AG52" i="5"/>
  <c r="AI52" i="5" s="1"/>
  <c r="AY52" i="5"/>
  <c r="AU53" i="5"/>
  <c r="AJ54" i="5"/>
  <c r="AG59" i="5"/>
  <c r="AY60" i="5"/>
  <c r="AC61" i="5"/>
  <c r="AQ64" i="5"/>
  <c r="AG65" i="5"/>
  <c r="AQ66" i="5"/>
  <c r="AJ68" i="5"/>
  <c r="AP69" i="5"/>
  <c r="AX69" i="5"/>
  <c r="AJ72" i="5"/>
  <c r="AR73" i="5"/>
  <c r="AJ74" i="5"/>
  <c r="AV74" i="5"/>
  <c r="AJ76" i="5"/>
  <c r="AC78" i="5"/>
  <c r="Z87" i="5"/>
  <c r="AU88" i="5"/>
  <c r="AX88" i="5"/>
  <c r="AQ93" i="5"/>
  <c r="AN93" i="5"/>
  <c r="AG4" i="5"/>
  <c r="AQ6" i="5"/>
  <c r="AY8" i="5"/>
  <c r="AK13" i="5"/>
  <c r="AR17" i="5"/>
  <c r="AX17" i="5"/>
  <c r="AC18" i="5"/>
  <c r="AR18" i="5"/>
  <c r="AY18" i="5"/>
  <c r="AY19" i="5"/>
  <c r="AR20" i="5"/>
  <c r="AX20" i="5"/>
  <c r="AG21" i="5"/>
  <c r="AQ21" i="5"/>
  <c r="AX28" i="5"/>
  <c r="AQ30" i="5"/>
  <c r="AG31" i="5"/>
  <c r="AQ32" i="5"/>
  <c r="AC33" i="5"/>
  <c r="AY34" i="5"/>
  <c r="AG35" i="5"/>
  <c r="Y36" i="5"/>
  <c r="AC36" i="5" s="1"/>
  <c r="AR36" i="5"/>
  <c r="AX36" i="5"/>
  <c r="AK37" i="5"/>
  <c r="AR37" i="5"/>
  <c r="AY38" i="5"/>
  <c r="AK39" i="5"/>
  <c r="AR39" i="5"/>
  <c r="AR41" i="5"/>
  <c r="AK43" i="5"/>
  <c r="AU43" i="5"/>
  <c r="AN44" i="5"/>
  <c r="AC45" i="5"/>
  <c r="AK45" i="5"/>
  <c r="AI45" i="5" s="1"/>
  <c r="AQ46" i="5"/>
  <c r="AY46" i="5"/>
  <c r="AK47" i="5"/>
  <c r="AU48" i="5"/>
  <c r="AV48" i="5" s="1"/>
  <c r="AG50" i="5"/>
  <c r="AQ51" i="5"/>
  <c r="AJ52" i="5"/>
  <c r="AH52" i="5" s="1"/>
  <c r="AX53" i="5"/>
  <c r="AN54" i="5"/>
  <c r="AY55" i="5"/>
  <c r="AJ59" i="5"/>
  <c r="AH59" i="5" s="1"/>
  <c r="AX59" i="5"/>
  <c r="AU60" i="5"/>
  <c r="AU61" i="5"/>
  <c r="AY66" i="5"/>
  <c r="L67" i="5"/>
  <c r="R67" i="5" s="1"/>
  <c r="AJ67" i="5"/>
  <c r="AY67" i="5"/>
  <c r="AR68" i="5"/>
  <c r="AX68" i="5"/>
  <c r="AQ69" i="5"/>
  <c r="AO69" i="5" s="1"/>
  <c r="AR70" i="5"/>
  <c r="AR71" i="5"/>
  <c r="AY73" i="5"/>
  <c r="AY74" i="5"/>
  <c r="AW74" i="5" s="1"/>
  <c r="AY75" i="5"/>
  <c r="AR76" i="5"/>
  <c r="AX82" i="5"/>
  <c r="AU82" i="5"/>
  <c r="AC83" i="5"/>
  <c r="AJ85" i="5"/>
  <c r="AH85" i="5" s="1"/>
  <c r="AX76" i="5"/>
  <c r="AK77" i="5"/>
  <c r="AR77" i="5"/>
  <c r="AY79" i="5"/>
  <c r="AK82" i="5"/>
  <c r="AX84" i="5"/>
  <c r="AR85" i="5"/>
  <c r="AQ86" i="5"/>
  <c r="AN87" i="5"/>
  <c r="AJ88" i="5"/>
  <c r="AQ88" i="5"/>
  <c r="AG89" i="5"/>
  <c r="V91" i="5"/>
  <c r="AQ91" i="5"/>
  <c r="AC92" i="5"/>
  <c r="AG92" i="5"/>
  <c r="AY94" i="5"/>
  <c r="AG95" i="5"/>
  <c r="AC97" i="5"/>
  <c r="AG97" i="5"/>
  <c r="AK102" i="5"/>
  <c r="AR102" i="5"/>
  <c r="AU102" i="5"/>
  <c r="AK104" i="5"/>
  <c r="AN104" i="5"/>
  <c r="AU104" i="5"/>
  <c r="AW104" i="5" s="1"/>
  <c r="AQ105" i="5"/>
  <c r="AU105" i="5"/>
  <c r="AR110" i="5"/>
  <c r="AN113" i="5"/>
  <c r="AQ114" i="5"/>
  <c r="AN115" i="5"/>
  <c r="AP115" i="5" s="1"/>
  <c r="AK116" i="5"/>
  <c r="AR116" i="5"/>
  <c r="AP116" i="5" s="1"/>
  <c r="AD117" i="5"/>
  <c r="AJ117" i="5"/>
  <c r="AR119" i="5"/>
  <c r="AX119" i="5"/>
  <c r="AV119" i="5" s="1"/>
  <c r="AY120" i="5"/>
  <c r="AR121" i="5"/>
  <c r="AU121" i="5"/>
  <c r="AK122" i="5"/>
  <c r="AN122" i="5"/>
  <c r="AR123" i="5"/>
  <c r="AN124" i="5"/>
  <c r="L125" i="5"/>
  <c r="R125" i="5" s="1"/>
  <c r="AK125" i="5"/>
  <c r="AQ125" i="5"/>
  <c r="AQ126" i="5"/>
  <c r="AQ128" i="5"/>
  <c r="AG129" i="5"/>
  <c r="AY129" i="5"/>
  <c r="AG131" i="5"/>
  <c r="AQ133" i="5"/>
  <c r="AY133" i="5"/>
  <c r="AD134" i="5"/>
  <c r="AX134" i="5"/>
  <c r="AJ135" i="5"/>
  <c r="AK138" i="5"/>
  <c r="AG140" i="5"/>
  <c r="AC152" i="5"/>
  <c r="AD152" i="5"/>
  <c r="AR165" i="5"/>
  <c r="AN165" i="5"/>
  <c r="AN167" i="5"/>
  <c r="AQ167" i="5"/>
  <c r="AR170" i="5"/>
  <c r="AN170" i="5"/>
  <c r="V201" i="5"/>
  <c r="W201" i="5"/>
  <c r="S201" i="5"/>
  <c r="W197" i="5"/>
  <c r="S197" i="5"/>
  <c r="V197" i="5"/>
  <c r="T197" i="5" s="1"/>
  <c r="AN86" i="5"/>
  <c r="AK87" i="5"/>
  <c r="AI88" i="5"/>
  <c r="AN90" i="5"/>
  <c r="AN91" i="5"/>
  <c r="AR93" i="5"/>
  <c r="AD95" i="5"/>
  <c r="AY107" i="5"/>
  <c r="AN112" i="5"/>
  <c r="AR114" i="5"/>
  <c r="AP114" i="5" s="1"/>
  <c r="AR117" i="5"/>
  <c r="AX117" i="5"/>
  <c r="AK118" i="5"/>
  <c r="AK119" i="5"/>
  <c r="AI119" i="5" s="1"/>
  <c r="AK121" i="5"/>
  <c r="AX122" i="5"/>
  <c r="AY124" i="5"/>
  <c r="AY126" i="5"/>
  <c r="AW126" i="5" s="1"/>
  <c r="AY127" i="5"/>
  <c r="AY128" i="5"/>
  <c r="AN129" i="5"/>
  <c r="AC130" i="5"/>
  <c r="AQ131" i="5"/>
  <c r="AD133" i="5"/>
  <c r="AR135" i="5"/>
  <c r="AC136" i="5"/>
  <c r="AU136" i="5"/>
  <c r="AG139" i="5"/>
  <c r="AN139" i="5"/>
  <c r="AU140" i="5"/>
  <c r="AV140" i="5" s="1"/>
  <c r="AN141" i="5"/>
  <c r="AC144" i="5"/>
  <c r="AD144" i="5"/>
  <c r="AK147" i="5"/>
  <c r="AG148" i="5"/>
  <c r="AX153" i="5"/>
  <c r="AU153" i="5"/>
  <c r="AQ155" i="5"/>
  <c r="AN155" i="5"/>
  <c r="AR156" i="5"/>
  <c r="AN156" i="5"/>
  <c r="AK164" i="5"/>
  <c r="AI164" i="5" s="1"/>
  <c r="AJ164" i="5"/>
  <c r="AG164" i="5"/>
  <c r="AK169" i="5"/>
  <c r="AJ169" i="5"/>
  <c r="AG169" i="5"/>
  <c r="AP95" i="5"/>
  <c r="AY121" i="5"/>
  <c r="AP139" i="5"/>
  <c r="AQ142" i="5"/>
  <c r="AR142" i="5"/>
  <c r="AP143" i="5"/>
  <c r="Y154" i="5"/>
  <c r="L154" i="5"/>
  <c r="R154" i="5" s="1"/>
  <c r="AG160" i="5"/>
  <c r="AJ160" i="5"/>
  <c r="AJ165" i="5"/>
  <c r="AH165" i="5" s="1"/>
  <c r="AG165" i="5"/>
  <c r="AQ169" i="5"/>
  <c r="AN169" i="5"/>
  <c r="AY170" i="5"/>
  <c r="AX170" i="5"/>
  <c r="AU170" i="5"/>
  <c r="V199" i="5"/>
  <c r="S199" i="5"/>
  <c r="W199" i="5"/>
  <c r="AY78" i="5"/>
  <c r="AK79" i="5"/>
  <c r="AR79" i="5"/>
  <c r="AP79" i="5" s="1"/>
  <c r="AY80" i="5"/>
  <c r="AX81" i="5"/>
  <c r="AD82" i="5"/>
  <c r="AN82" i="5"/>
  <c r="AP82" i="5" s="1"/>
  <c r="Z83" i="5"/>
  <c r="AU85" i="5"/>
  <c r="AY86" i="5"/>
  <c r="AD87" i="5"/>
  <c r="AX87" i="5"/>
  <c r="AY90" i="5"/>
  <c r="AX91" i="5"/>
  <c r="AK93" i="5"/>
  <c r="AI93" i="5" s="1"/>
  <c r="AR94" i="5"/>
  <c r="AQ95" i="5"/>
  <c r="AO95" i="5" s="1"/>
  <c r="AX96" i="5"/>
  <c r="AQ97" i="5"/>
  <c r="AO97" i="5" s="1"/>
  <c r="AR100" i="5"/>
  <c r="AX100" i="5"/>
  <c r="AY101" i="5"/>
  <c r="AR104" i="5"/>
  <c r="AX104" i="5"/>
  <c r="AV104" i="5" s="1"/>
  <c r="AN105" i="5"/>
  <c r="AR106" i="5"/>
  <c r="AP106" i="5" s="1"/>
  <c r="AU106" i="5"/>
  <c r="AV106" i="5" s="1"/>
  <c r="AY108" i="5"/>
  <c r="AD110" i="5"/>
  <c r="AX110" i="5"/>
  <c r="AY113" i="5"/>
  <c r="AW113" i="5" s="1"/>
  <c r="AU115" i="5"/>
  <c r="AV115" i="5" s="1"/>
  <c r="AN120" i="5"/>
  <c r="AG123" i="5"/>
  <c r="AY123" i="5"/>
  <c r="AU125" i="5"/>
  <c r="AN126" i="5"/>
  <c r="AN128" i="5"/>
  <c r="AR130" i="5"/>
  <c r="AY131" i="5"/>
  <c r="AW131" i="5" s="1"/>
  <c r="AN132" i="5"/>
  <c r="AN133" i="5"/>
  <c r="AU134" i="5"/>
  <c r="AW134" i="5" s="1"/>
  <c r="AG135" i="5"/>
  <c r="AW135" i="5"/>
  <c r="AJ136" i="5"/>
  <c r="AY136" i="5"/>
  <c r="AW136" i="5" s="1"/>
  <c r="L137" i="5"/>
  <c r="R137" i="5" s="1"/>
  <c r="AF137" i="5"/>
  <c r="AK137" i="5" s="1"/>
  <c r="AG138" i="5"/>
  <c r="AC141" i="5"/>
  <c r="AN142" i="5"/>
  <c r="AY146" i="5"/>
  <c r="AX150" i="5"/>
  <c r="AU150" i="5"/>
  <c r="AW150" i="5" s="1"/>
  <c r="AR152" i="5"/>
  <c r="AN152" i="5"/>
  <c r="AQ159" i="5"/>
  <c r="AN159" i="5"/>
  <c r="AP159" i="5" s="1"/>
  <c r="AQ162" i="5"/>
  <c r="AN162" i="5"/>
  <c r="AR164" i="5"/>
  <c r="AN164" i="5"/>
  <c r="AJ166" i="5"/>
  <c r="AG166" i="5"/>
  <c r="AI166" i="5" s="1"/>
  <c r="AY167" i="5"/>
  <c r="AX167" i="5"/>
  <c r="AU167" i="5"/>
  <c r="AY141" i="5"/>
  <c r="AC142" i="5"/>
  <c r="AA142" i="5" s="1"/>
  <c r="AQ143" i="5"/>
  <c r="AO143" i="5" s="1"/>
  <c r="AQ144" i="5"/>
  <c r="AK152" i="5"/>
  <c r="AR153" i="5"/>
  <c r="AR155" i="5"/>
  <c r="AP155" i="5" s="1"/>
  <c r="AQ156" i="5"/>
  <c r="AR157" i="5"/>
  <c r="AX157" i="5"/>
  <c r="AK162" i="5"/>
  <c r="AY166" i="5"/>
  <c r="AD167" i="5"/>
  <c r="AK168" i="5"/>
  <c r="AX168" i="5"/>
  <c r="AD169" i="5"/>
  <c r="L171" i="5"/>
  <c r="R171" i="5" s="1"/>
  <c r="AR171" i="5"/>
  <c r="AY171" i="5"/>
  <c r="AW171" i="5" s="1"/>
  <c r="AY172" i="5"/>
  <c r="AO173" i="5"/>
  <c r="AQ174" i="5"/>
  <c r="AU174" i="5"/>
  <c r="AW174" i="5" s="1"/>
  <c r="AX176" i="5"/>
  <c r="AV176" i="5" s="1"/>
  <c r="AG178" i="5"/>
  <c r="AK179" i="5"/>
  <c r="AQ179" i="5"/>
  <c r="AO179" i="5" s="1"/>
  <c r="AU179" i="5"/>
  <c r="AG180" i="5"/>
  <c r="AR180" i="5"/>
  <c r="AX180" i="5"/>
  <c r="AV180" i="5" s="1"/>
  <c r="AG181" i="5"/>
  <c r="AQ181" i="5"/>
  <c r="AO181" i="5" s="1"/>
  <c r="AU181" i="5"/>
  <c r="AG182" i="5"/>
  <c r="AN182" i="5"/>
  <c r="AX182" i="5"/>
  <c r="AJ184" i="5"/>
  <c r="AC185" i="5"/>
  <c r="AA185" i="5" s="1"/>
  <c r="AK186" i="5"/>
  <c r="AR186" i="5"/>
  <c r="AY187" i="5"/>
  <c r="AF200" i="5"/>
  <c r="AK200" i="5" s="1"/>
  <c r="AP201" i="5"/>
  <c r="Y201" i="5"/>
  <c r="AD201" i="5" s="1"/>
  <c r="AG171" i="5"/>
  <c r="AN174" i="5"/>
  <c r="AP174" i="5" s="1"/>
  <c r="AX174" i="5"/>
  <c r="AG175" i="5"/>
  <c r="AR175" i="5"/>
  <c r="AX175" i="5"/>
  <c r="AV175" i="5" s="1"/>
  <c r="L176" i="5"/>
  <c r="R176" i="5" s="1"/>
  <c r="AG176" i="5"/>
  <c r="AK177" i="5"/>
  <c r="AI177" i="5" s="1"/>
  <c r="AQ177" i="5"/>
  <c r="AO177" i="5" s="1"/>
  <c r="AU177" i="5"/>
  <c r="AJ178" i="5"/>
  <c r="AH178" i="5" s="1"/>
  <c r="AY178" i="5"/>
  <c r="AW178" i="5" s="1"/>
  <c r="AG179" i="5"/>
  <c r="AI179" i="5" s="1"/>
  <c r="AN179" i="5"/>
  <c r="AX179" i="5"/>
  <c r="AJ180" i="5"/>
  <c r="AN180" i="5"/>
  <c r="AO180" i="5" s="1"/>
  <c r="AU180" i="5"/>
  <c r="AK181" i="5"/>
  <c r="AI181" i="5" s="1"/>
  <c r="AR181" i="5"/>
  <c r="AP181" i="5" s="1"/>
  <c r="AJ182" i="5"/>
  <c r="AH182" i="5" s="1"/>
  <c r="AR182" i="5"/>
  <c r="AY182" i="5"/>
  <c r="Y183" i="5"/>
  <c r="AD183" i="5" s="1"/>
  <c r="AQ184" i="5"/>
  <c r="AO184" i="5" s="1"/>
  <c r="AN185" i="5"/>
  <c r="AN186" i="5"/>
  <c r="AR187" i="5"/>
  <c r="AU187" i="5"/>
  <c r="AV187" i="5" s="1"/>
  <c r="AD188" i="5"/>
  <c r="AK188" i="5"/>
  <c r="AU188" i="5"/>
  <c r="AR190" i="5"/>
  <c r="AP190" i="5" s="1"/>
  <c r="AU195" i="5"/>
  <c r="AV195" i="5" s="1"/>
  <c r="AU194" i="5"/>
  <c r="AV194" i="5" s="1"/>
  <c r="AC194" i="5"/>
  <c r="AA194" i="5" s="1"/>
  <c r="AU193" i="5"/>
  <c r="AV193" i="5" s="1"/>
  <c r="AX192" i="5"/>
  <c r="AX191" i="5"/>
  <c r="AV191" i="5" s="1"/>
  <c r="AT197" i="5"/>
  <c r="AM197" i="5"/>
  <c r="Y197" i="5"/>
  <c r="AC197" i="5" s="1"/>
  <c r="AU199" i="5"/>
  <c r="AU201" i="5"/>
  <c r="AW201" i="5" s="1"/>
  <c r="AQ201" i="5"/>
  <c r="AO201" i="5" s="1"/>
  <c r="AK145" i="5"/>
  <c r="AX145" i="5"/>
  <c r="AX146" i="5"/>
  <c r="AY147" i="5"/>
  <c r="AW147" i="5" s="1"/>
  <c r="AJ150" i="5"/>
  <c r="AQ152" i="5"/>
  <c r="AY153" i="5"/>
  <c r="AY154" i="5"/>
  <c r="AJ156" i="5"/>
  <c r="AN157" i="5"/>
  <c r="AR159" i="5"/>
  <c r="AX159" i="5"/>
  <c r="AN161" i="5"/>
  <c r="AX161" i="5"/>
  <c r="AR162" i="5"/>
  <c r="AX162" i="5"/>
  <c r="AV162" i="5" s="1"/>
  <c r="AC163" i="5"/>
  <c r="AN163" i="5"/>
  <c r="AX163" i="5"/>
  <c r="AX164" i="5"/>
  <c r="AK165" i="5"/>
  <c r="AX165" i="5"/>
  <c r="AC166" i="5"/>
  <c r="AN166" i="5"/>
  <c r="AP166" i="5" s="1"/>
  <c r="AJ167" i="5"/>
  <c r="AR168" i="5"/>
  <c r="AQ170" i="5"/>
  <c r="AO170" i="5" s="1"/>
  <c r="AG172" i="5"/>
  <c r="AH172" i="5" s="1"/>
  <c r="AQ172" i="5"/>
  <c r="AR174" i="5"/>
  <c r="AY174" i="5"/>
  <c r="Y175" i="5"/>
  <c r="AC175" i="5" s="1"/>
  <c r="AW176" i="5"/>
  <c r="AQ178" i="5"/>
  <c r="AX181" i="5"/>
  <c r="AV181" i="5" s="1"/>
  <c r="AO185" i="5"/>
  <c r="AR188" i="5"/>
  <c r="AG189" i="5"/>
  <c r="AR192" i="5"/>
  <c r="Y199" i="5"/>
  <c r="AD199" i="5" s="1"/>
  <c r="AY199" i="5"/>
  <c r="Y200" i="5"/>
  <c r="AC200" i="5" s="1"/>
  <c r="AF201" i="5"/>
  <c r="AQ190" i="5"/>
  <c r="AO190" i="5" s="1"/>
  <c r="AN196" i="5"/>
  <c r="AN195" i="5"/>
  <c r="AN192" i="5"/>
  <c r="AO192" i="5" s="1"/>
  <c r="AF197" i="5"/>
  <c r="AG197" i="5" s="1"/>
  <c r="AK199" i="5"/>
  <c r="AN200" i="5"/>
  <c r="AO200" i="5" s="1"/>
  <c r="AN199" i="5"/>
  <c r="AO199" i="5" s="1"/>
  <c r="AR199" i="5"/>
  <c r="AG199" i="5"/>
  <c r="V200" i="5"/>
  <c r="AX200" i="5"/>
  <c r="S200" i="5"/>
  <c r="U200" i="5" s="1"/>
  <c r="AU200" i="5"/>
  <c r="AW200" i="5" s="1"/>
  <c r="Z197" i="5"/>
  <c r="AR6" i="5"/>
  <c r="AR10" i="5"/>
  <c r="AP10" i="5" s="1"/>
  <c r="AX10" i="5"/>
  <c r="AR11" i="5"/>
  <c r="AX11" i="5"/>
  <c r="AV11" i="5" s="1"/>
  <c r="AR13" i="5"/>
  <c r="AX13" i="5"/>
  <c r="AV13" i="5" s="1"/>
  <c r="AN14" i="5"/>
  <c r="AJ15" i="5"/>
  <c r="AN15" i="5"/>
  <c r="AP15" i="5" s="1"/>
  <c r="AQ16" i="5"/>
  <c r="AO16" i="5" s="1"/>
  <c r="AU16" i="5"/>
  <c r="AG17" i="5"/>
  <c r="AY17" i="5"/>
  <c r="AK18" i="5"/>
  <c r="AI18" i="5" s="1"/>
  <c r="AQ18" i="5"/>
  <c r="AU18" i="5"/>
  <c r="L19" i="5"/>
  <c r="R19" i="5" s="1"/>
  <c r="W19" i="5" s="1"/>
  <c r="AF19" i="5"/>
  <c r="AK19" i="5" s="1"/>
  <c r="AQ19" i="5"/>
  <c r="AU19" i="5"/>
  <c r="AW19" i="5" s="1"/>
  <c r="AG20" i="5"/>
  <c r="AI20" i="5" s="1"/>
  <c r="AY20" i="5"/>
  <c r="AJ21" i="5"/>
  <c r="AN21" i="5"/>
  <c r="AR22" i="5"/>
  <c r="AP22" i="5" s="1"/>
  <c r="AY23" i="5"/>
  <c r="AQ24" i="5"/>
  <c r="AO24" i="5" s="1"/>
  <c r="AU24" i="5"/>
  <c r="L25" i="5"/>
  <c r="R25" i="5" s="1"/>
  <c r="V25" i="5" s="1"/>
  <c r="AF25" i="5"/>
  <c r="AK25" i="5" s="1"/>
  <c r="AY26" i="5"/>
  <c r="AQ27" i="5"/>
  <c r="AO27" i="5" s="1"/>
  <c r="AY28" i="5"/>
  <c r="AW28" i="5" s="1"/>
  <c r="AR29" i="5"/>
  <c r="AR31" i="5"/>
  <c r="AX31" i="5"/>
  <c r="Z33" i="5"/>
  <c r="AB33" i="5" s="1"/>
  <c r="AR33" i="5"/>
  <c r="AX33" i="5"/>
  <c r="AV33" i="5" s="1"/>
  <c r="AJ34" i="5"/>
  <c r="AH34" i="5" s="1"/>
  <c r="AN34" i="5"/>
  <c r="AO34" i="5" s="1"/>
  <c r="AR35" i="5"/>
  <c r="AX35" i="5"/>
  <c r="AG36" i="5"/>
  <c r="AY36" i="5"/>
  <c r="AW36" i="5" s="1"/>
  <c r="AJ37" i="5"/>
  <c r="AN37" i="5"/>
  <c r="AX38" i="5"/>
  <c r="AD39" i="5"/>
  <c r="AJ39" i="5"/>
  <c r="AN39" i="5"/>
  <c r="AR40" i="5"/>
  <c r="AX40" i="5"/>
  <c r="AV40" i="5" s="1"/>
  <c r="AG41" i="5"/>
  <c r="AY41" i="5"/>
  <c r="AU42" i="5"/>
  <c r="AW42" i="5" s="1"/>
  <c r="AG43" i="5"/>
  <c r="AH43" i="5" s="1"/>
  <c r="AY43" i="5"/>
  <c r="AR45" i="5"/>
  <c r="AV45" i="5"/>
  <c r="Y47" i="5"/>
  <c r="L47" i="5"/>
  <c r="R47" i="5" s="1"/>
  <c r="V47" i="5" s="1"/>
  <c r="AX47" i="5"/>
  <c r="AJ50" i="5"/>
  <c r="L51" i="5"/>
  <c r="R51" i="5" s="1"/>
  <c r="V51" i="5" s="1"/>
  <c r="AN51" i="5"/>
  <c r="AU51" i="5"/>
  <c r="AK58" i="5"/>
  <c r="AJ58" i="5"/>
  <c r="AH58" i="5" s="1"/>
  <c r="AK61" i="5"/>
  <c r="AJ61" i="5"/>
  <c r="AG61" i="5"/>
  <c r="AI61" i="5" s="1"/>
  <c r="AK4" i="5"/>
  <c r="AI4" i="5" s="1"/>
  <c r="AU4" i="5"/>
  <c r="L5" i="5"/>
  <c r="R5" i="5" s="1"/>
  <c r="AF5" i="5"/>
  <c r="AJ5" i="5" s="1"/>
  <c r="AX4" i="5"/>
  <c r="AV4" i="5" s="1"/>
  <c r="AU5" i="5"/>
  <c r="AY6" i="5"/>
  <c r="AQ7" i="5"/>
  <c r="AU7" i="5"/>
  <c r="AQ9" i="5"/>
  <c r="AU9" i="5"/>
  <c r="AW9" i="5" s="1"/>
  <c r="AU12" i="5"/>
  <c r="AV12" i="5" s="1"/>
  <c r="AG13" i="5"/>
  <c r="AI13" i="5" s="1"/>
  <c r="AQ14" i="5"/>
  <c r="AU14" i="5"/>
  <c r="AQ15" i="5"/>
  <c r="AU15" i="5"/>
  <c r="AV15" i="5" s="1"/>
  <c r="AX16" i="5"/>
  <c r="Z18" i="5"/>
  <c r="AX18" i="5"/>
  <c r="AR19" i="5"/>
  <c r="AP19" i="5" s="1"/>
  <c r="AK21" i="5"/>
  <c r="AY22" i="5"/>
  <c r="AX24" i="5"/>
  <c r="AR27" i="5"/>
  <c r="AP27" i="5" s="1"/>
  <c r="Z29" i="5"/>
  <c r="AG29" i="5"/>
  <c r="AY29" i="5"/>
  <c r="AK30" i="5"/>
  <c r="AI30" i="5" s="1"/>
  <c r="AU30" i="5"/>
  <c r="AW30" i="5" s="1"/>
  <c r="AY31" i="5"/>
  <c r="AW31" i="5" s="1"/>
  <c r="AY33" i="5"/>
  <c r="AK34" i="5"/>
  <c r="AI34" i="5" s="1"/>
  <c r="AY35" i="5"/>
  <c r="AQ37" i="5"/>
  <c r="AU37" i="5"/>
  <c r="AV37" i="5" s="1"/>
  <c r="AQ39" i="5"/>
  <c r="AO39" i="5" s="1"/>
  <c r="AU39" i="5"/>
  <c r="AG40" i="5"/>
  <c r="AJ41" i="5"/>
  <c r="AH41" i="5" s="1"/>
  <c r="AN41" i="5"/>
  <c r="AO41" i="5" s="1"/>
  <c r="AX42" i="5"/>
  <c r="AJ43" i="5"/>
  <c r="AN43" i="5"/>
  <c r="AO43" i="5" s="1"/>
  <c r="Z46" i="5"/>
  <c r="AB46" i="5" s="1"/>
  <c r="AK50" i="5"/>
  <c r="AU50" i="5"/>
  <c r="AW50" i="5" s="1"/>
  <c r="AF51" i="5"/>
  <c r="AK51" i="5" s="1"/>
  <c r="AX51" i="5"/>
  <c r="AV51" i="5" s="1"/>
  <c r="AU52" i="5"/>
  <c r="AR53" i="5"/>
  <c r="AG58" i="5"/>
  <c r="AR59" i="5"/>
  <c r="AQ59" i="5"/>
  <c r="AN59" i="5"/>
  <c r="AR8" i="5"/>
  <c r="AO9" i="5"/>
  <c r="AR5" i="5"/>
  <c r="AX5" i="5"/>
  <c r="AV5" i="5" s="1"/>
  <c r="AN6" i="5"/>
  <c r="AX7" i="5"/>
  <c r="AX9" i="5"/>
  <c r="AU17" i="5"/>
  <c r="AV17" i="5" s="1"/>
  <c r="AU20" i="5"/>
  <c r="L21" i="5"/>
  <c r="R21" i="5" s="1"/>
  <c r="S21" i="5" s="1"/>
  <c r="AN22" i="5"/>
  <c r="AU23" i="5"/>
  <c r="AW23" i="5" s="1"/>
  <c r="AQ26" i="5"/>
  <c r="AU26" i="5"/>
  <c r="AW26" i="5" s="1"/>
  <c r="AQ28" i="5"/>
  <c r="AU28" i="5"/>
  <c r="AV28" i="5" s="1"/>
  <c r="L29" i="5"/>
  <c r="R29" i="5" s="1"/>
  <c r="AD29" i="5"/>
  <c r="AB29" i="5" s="1"/>
  <c r="AJ29" i="5"/>
  <c r="AX30" i="5"/>
  <c r="AV30" i="5" s="1"/>
  <c r="AJ31" i="5"/>
  <c r="AH31" i="5" s="1"/>
  <c r="AN31" i="5"/>
  <c r="AP31" i="5" s="1"/>
  <c r="AX32" i="5"/>
  <c r="AN33" i="5"/>
  <c r="AP33" i="5" s="1"/>
  <c r="AN35" i="5"/>
  <c r="AU36" i="5"/>
  <c r="AV36" i="5" s="1"/>
  <c r="L37" i="5"/>
  <c r="R37" i="5" s="1"/>
  <c r="V39" i="5"/>
  <c r="AX44" i="5"/>
  <c r="Z45" i="5"/>
  <c r="AA45" i="5" s="1"/>
  <c r="AJ45" i="5"/>
  <c r="AC46" i="5"/>
  <c r="AG46" i="5"/>
  <c r="AH46" i="5" s="1"/>
  <c r="AN46" i="5"/>
  <c r="AO46" i="5" s="1"/>
  <c r="AX46" i="5"/>
  <c r="AV46" i="5" s="1"/>
  <c r="AQ47" i="5"/>
  <c r="AO47" i="5" s="1"/>
  <c r="AY47" i="5"/>
  <c r="AW47" i="5" s="1"/>
  <c r="Y48" i="5"/>
  <c r="AC48" i="5" s="1"/>
  <c r="AX50" i="5"/>
  <c r="AR51" i="5"/>
  <c r="AY51" i="5"/>
  <c r="AX52" i="5"/>
  <c r="AQ54" i="5"/>
  <c r="AU54" i="5"/>
  <c r="AW54" i="5" s="1"/>
  <c r="AY57" i="5"/>
  <c r="AX57" i="5"/>
  <c r="AV57" i="5" s="1"/>
  <c r="AC59" i="5"/>
  <c r="AQ61" i="5"/>
  <c r="AW10" i="5"/>
  <c r="AA39" i="5"/>
  <c r="AQ58" i="5"/>
  <c r="AN58" i="5"/>
  <c r="AX58" i="5"/>
  <c r="AV58" i="5" s="1"/>
  <c r="AD59" i="5"/>
  <c r="AR65" i="5"/>
  <c r="AX65" i="5"/>
  <c r="AJ66" i="5"/>
  <c r="AN66" i="5"/>
  <c r="AO66" i="5" s="1"/>
  <c r="AK67" i="5"/>
  <c r="AQ67" i="5"/>
  <c r="AU67" i="5"/>
  <c r="AV67" i="5" s="1"/>
  <c r="AG68" i="5"/>
  <c r="AI68" i="5" s="1"/>
  <c r="AY68" i="5"/>
  <c r="AG69" i="5"/>
  <c r="AH69" i="5" s="1"/>
  <c r="AY69" i="5"/>
  <c r="AN70" i="5"/>
  <c r="AN71" i="5"/>
  <c r="AR72" i="5"/>
  <c r="AX72" i="5"/>
  <c r="AV72" i="5" s="1"/>
  <c r="AN73" i="5"/>
  <c r="Z74" i="5"/>
  <c r="AB74" i="5" s="1"/>
  <c r="AR74" i="5"/>
  <c r="L75" i="5"/>
  <c r="R75" i="5" s="1"/>
  <c r="W75" i="5" s="1"/>
  <c r="AF75" i="5"/>
  <c r="AJ75" i="5" s="1"/>
  <c r="AU75" i="5"/>
  <c r="AV75" i="5" s="1"/>
  <c r="AG76" i="5"/>
  <c r="AY76" i="5"/>
  <c r="AJ77" i="5"/>
  <c r="AH77" i="5" s="1"/>
  <c r="AN77" i="5"/>
  <c r="AR78" i="5"/>
  <c r="AP78" i="5" s="1"/>
  <c r="AD79" i="5"/>
  <c r="AB79" i="5" s="1"/>
  <c r="AJ79" i="5"/>
  <c r="AH79" i="5" s="1"/>
  <c r="AN79" i="5"/>
  <c r="AJ81" i="5"/>
  <c r="AN81" i="5"/>
  <c r="AP81" i="5" s="1"/>
  <c r="Z82" i="5"/>
  <c r="AB82" i="5" s="1"/>
  <c r="AR82" i="5"/>
  <c r="AD83" i="5"/>
  <c r="AN83" i="5"/>
  <c r="AP83" i="5" s="1"/>
  <c r="AR84" i="5"/>
  <c r="AP84" i="5" s="1"/>
  <c r="AY85" i="5"/>
  <c r="AK86" i="5"/>
  <c r="AU86" i="5"/>
  <c r="AV86" i="5" s="1"/>
  <c r="AR87" i="5"/>
  <c r="AP87" i="5" s="1"/>
  <c r="AY88" i="5"/>
  <c r="AW88" i="5" s="1"/>
  <c r="AK89" i="5"/>
  <c r="AQ89" i="5"/>
  <c r="AO89" i="5" s="1"/>
  <c r="AU89" i="5"/>
  <c r="L90" i="5"/>
  <c r="R90" i="5" s="1"/>
  <c r="AF90" i="5"/>
  <c r="AJ90" i="5" s="1"/>
  <c r="AQ90" i="5"/>
  <c r="AO90" i="5" s="1"/>
  <c r="AU90" i="5"/>
  <c r="AW90" i="5" s="1"/>
  <c r="AC91" i="5"/>
  <c r="AG91" i="5"/>
  <c r="AY91" i="5"/>
  <c r="AW91" i="5" s="1"/>
  <c r="AK92" i="5"/>
  <c r="AI92" i="5" s="1"/>
  <c r="AQ92" i="5"/>
  <c r="AU92" i="5"/>
  <c r="AG93" i="5"/>
  <c r="AH93" i="5" s="1"/>
  <c r="AY93" i="5"/>
  <c r="AD94" i="5"/>
  <c r="AJ94" i="5"/>
  <c r="AH94" i="5" s="1"/>
  <c r="AN94" i="5"/>
  <c r="AP94" i="5" s="1"/>
  <c r="AK95" i="5"/>
  <c r="AI95" i="5" s="1"/>
  <c r="AU95" i="5"/>
  <c r="AY96" i="5"/>
  <c r="AK97" i="5"/>
  <c r="AI97" i="5" s="1"/>
  <c r="AU97" i="5"/>
  <c r="AY98" i="5"/>
  <c r="AG100" i="5"/>
  <c r="AY100" i="5"/>
  <c r="AW100" i="5" s="1"/>
  <c r="AD102" i="5"/>
  <c r="AX102" i="5"/>
  <c r="AN103" i="5"/>
  <c r="AQ106" i="5"/>
  <c r="AO106" i="5" s="1"/>
  <c r="AY106" i="5"/>
  <c r="AU107" i="5"/>
  <c r="AV107" i="5" s="1"/>
  <c r="AN108" i="5"/>
  <c r="AR108" i="5"/>
  <c r="AU108" i="5"/>
  <c r="AV108" i="5" s="1"/>
  <c r="AX109" i="5"/>
  <c r="AU109" i="5"/>
  <c r="AY109" i="5"/>
  <c r="AQ113" i="5"/>
  <c r="AO113" i="5" s="1"/>
  <c r="AX116" i="5"/>
  <c r="AU116" i="5"/>
  <c r="AY116" i="5"/>
  <c r="AW116" i="5" s="1"/>
  <c r="AX60" i="5"/>
  <c r="AY61" i="5"/>
  <c r="AY63" i="5"/>
  <c r="AK64" i="5"/>
  <c r="AI64" i="5" s="1"/>
  <c r="AU64" i="5"/>
  <c r="AY65" i="5"/>
  <c r="AK66" i="5"/>
  <c r="AR67" i="5"/>
  <c r="AP67" i="5" s="1"/>
  <c r="Y69" i="5"/>
  <c r="AQ70" i="5"/>
  <c r="AU70" i="5"/>
  <c r="AV70" i="5" s="1"/>
  <c r="L71" i="5"/>
  <c r="R71" i="5" s="1"/>
  <c r="S71" i="5" s="1"/>
  <c r="AF71" i="5"/>
  <c r="AJ71" i="5" s="1"/>
  <c r="AQ71" i="5"/>
  <c r="AU71" i="5"/>
  <c r="AV71" i="5" s="1"/>
  <c r="AG72" i="5"/>
  <c r="AI72" i="5" s="1"/>
  <c r="AQ73" i="5"/>
  <c r="AU73" i="5"/>
  <c r="AC74" i="5"/>
  <c r="AG74" i="5"/>
  <c r="AI74" i="5" s="1"/>
  <c r="AQ77" i="5"/>
  <c r="AU77" i="5"/>
  <c r="AW77" i="5" s="1"/>
  <c r="AG78" i="5"/>
  <c r="AQ79" i="5"/>
  <c r="AO79" i="5" s="1"/>
  <c r="AU79" i="5"/>
  <c r="AV79" i="5" s="1"/>
  <c r="AQ81" i="5"/>
  <c r="AU81" i="5"/>
  <c r="AV81" i="5" s="1"/>
  <c r="AC82" i="5"/>
  <c r="AA82" i="5" s="1"/>
  <c r="AG82" i="5"/>
  <c r="AI82" i="5" s="1"/>
  <c r="AQ83" i="5"/>
  <c r="AU83" i="5"/>
  <c r="AN85" i="5"/>
  <c r="AP85" i="5" s="1"/>
  <c r="AC86" i="5"/>
  <c r="AX86" i="5"/>
  <c r="AG87" i="5"/>
  <c r="AI87" i="5" s="1"/>
  <c r="AN88" i="5"/>
  <c r="AO88" i="5" s="1"/>
  <c r="AX89" i="5"/>
  <c r="AX90" i="5"/>
  <c r="AD91" i="5"/>
  <c r="AB91" i="5" s="1"/>
  <c r="AX92" i="5"/>
  <c r="AV92" i="5" s="1"/>
  <c r="AQ94" i="5"/>
  <c r="AU94" i="5"/>
  <c r="Z95" i="5"/>
  <c r="AX95" i="5"/>
  <c r="AX97" i="5"/>
  <c r="AQ101" i="5"/>
  <c r="AO101" i="5" s="1"/>
  <c r="AU101" i="5"/>
  <c r="AG102" i="5"/>
  <c r="AI102" i="5" s="1"/>
  <c r="AY102" i="5"/>
  <c r="AQ103" i="5"/>
  <c r="AU103" i="5"/>
  <c r="AW103" i="5" s="1"/>
  <c r="AG104" i="5"/>
  <c r="AI104" i="5" s="1"/>
  <c r="AF110" i="5"/>
  <c r="AJ110" i="5" s="1"/>
  <c r="AR113" i="5"/>
  <c r="AP113" i="5" s="1"/>
  <c r="Y56" i="5"/>
  <c r="AC56" i="5" s="1"/>
  <c r="AU59" i="5"/>
  <c r="AW59" i="5" s="1"/>
  <c r="AN61" i="5"/>
  <c r="AX62" i="5"/>
  <c r="AN63" i="5"/>
  <c r="AP63" i="5" s="1"/>
  <c r="AX64" i="5"/>
  <c r="AV64" i="5" s="1"/>
  <c r="AN65" i="5"/>
  <c r="AC66" i="5"/>
  <c r="AG67" i="5"/>
  <c r="AH67" i="5" s="1"/>
  <c r="AU68" i="5"/>
  <c r="AV68" i="5" s="1"/>
  <c r="AU69" i="5"/>
  <c r="L70" i="5"/>
  <c r="R70" i="5" s="1"/>
  <c r="AU76" i="5"/>
  <c r="AV76" i="5" s="1"/>
  <c r="AJ78" i="5"/>
  <c r="AJ82" i="5"/>
  <c r="AH82" i="5" s="1"/>
  <c r="AX83" i="5"/>
  <c r="AV83" i="5" s="1"/>
  <c r="AQ85" i="5"/>
  <c r="AJ87" i="5"/>
  <c r="AH87" i="5" s="1"/>
  <c r="AU91" i="5"/>
  <c r="AU93" i="5"/>
  <c r="AC95" i="5"/>
  <c r="AA95" i="5" s="1"/>
  <c r="AQ96" i="5"/>
  <c r="AU96" i="5"/>
  <c r="AU98" i="5"/>
  <c r="AU100" i="5"/>
  <c r="AV100" i="5" s="1"/>
  <c r="AR101" i="5"/>
  <c r="AP101" i="5" s="1"/>
  <c r="AX103" i="5"/>
  <c r="AJ104" i="5"/>
  <c r="AY111" i="5"/>
  <c r="AW111" i="5" s="1"/>
  <c r="AX112" i="5"/>
  <c r="AU112" i="5"/>
  <c r="AY112" i="5"/>
  <c r="AX114" i="5"/>
  <c r="AU114" i="5"/>
  <c r="AY114" i="5"/>
  <c r="AW115" i="5"/>
  <c r="V59" i="5"/>
  <c r="AO78" i="5"/>
  <c r="AV85" i="5"/>
  <c r="AO87" i="5"/>
  <c r="AH89" i="5"/>
  <c r="AP97" i="5"/>
  <c r="AN110" i="5"/>
  <c r="AO110" i="5" s="1"/>
  <c r="AG112" i="5"/>
  <c r="AI112" i="5" s="1"/>
  <c r="AU113" i="5"/>
  <c r="AQ115" i="5"/>
  <c r="AO115" i="5" s="1"/>
  <c r="AG116" i="5"/>
  <c r="AI116" i="5" s="1"/>
  <c r="AK117" i="5"/>
  <c r="AQ117" i="5"/>
  <c r="AO117" i="5" s="1"/>
  <c r="AU117" i="5"/>
  <c r="AG118" i="5"/>
  <c r="AI118" i="5" s="1"/>
  <c r="AY118" i="5"/>
  <c r="AG119" i="5"/>
  <c r="AY119" i="5"/>
  <c r="AW119" i="5" s="1"/>
  <c r="AQ120" i="5"/>
  <c r="AO120" i="5" s="1"/>
  <c r="AU120" i="5"/>
  <c r="AW120" i="5" s="1"/>
  <c r="AG121" i="5"/>
  <c r="AI121" i="5" s="1"/>
  <c r="AQ122" i="5"/>
  <c r="AO122" i="5" s="1"/>
  <c r="AU122" i="5"/>
  <c r="AV122" i="5" s="1"/>
  <c r="AJ123" i="5"/>
  <c r="AN123" i="5"/>
  <c r="AP123" i="5" s="1"/>
  <c r="AK124" i="5"/>
  <c r="AQ124" i="5"/>
  <c r="AO124" i="5" s="1"/>
  <c r="AU124" i="5"/>
  <c r="AR125" i="5"/>
  <c r="AP125" i="5" s="1"/>
  <c r="AX125" i="5"/>
  <c r="AV125" i="5" s="1"/>
  <c r="AJ126" i="5"/>
  <c r="AH126" i="5" s="1"/>
  <c r="AU126" i="5"/>
  <c r="AQ127" i="5"/>
  <c r="AU127" i="5"/>
  <c r="AD128" i="5"/>
  <c r="AB128" i="5" s="1"/>
  <c r="AJ128" i="5"/>
  <c r="AU128" i="5"/>
  <c r="AW128" i="5" s="1"/>
  <c r="AD129" i="5"/>
  <c r="AK129" i="5"/>
  <c r="AQ129" i="5"/>
  <c r="AD130" i="5"/>
  <c r="AJ130" i="5"/>
  <c r="AG133" i="5"/>
  <c r="AI133" i="5" s="1"/>
  <c r="AX133" i="5"/>
  <c r="AC134" i="5"/>
  <c r="AJ134" i="5"/>
  <c r="AH134" i="5" s="1"/>
  <c r="AN134" i="5"/>
  <c r="AC135" i="5"/>
  <c r="AN135" i="5"/>
  <c r="AP135" i="5" s="1"/>
  <c r="AK136" i="5"/>
  <c r="AN138" i="5"/>
  <c r="AR138" i="5"/>
  <c r="AP138" i="5" s="1"/>
  <c r="AU138" i="5"/>
  <c r="AI139" i="5"/>
  <c r="AU139" i="5"/>
  <c r="AY139" i="5"/>
  <c r="AR140" i="5"/>
  <c r="AN140" i="5"/>
  <c r="AR141" i="5"/>
  <c r="AU142" i="5"/>
  <c r="AW142" i="5" s="1"/>
  <c r="AY142" i="5"/>
  <c r="AA144" i="5"/>
  <c r="AG144" i="5"/>
  <c r="AK144" i="5"/>
  <c r="AI144" i="5" s="1"/>
  <c r="AJ146" i="5"/>
  <c r="AG146" i="5"/>
  <c r="AN146" i="5"/>
  <c r="AR146" i="5"/>
  <c r="AP146" i="5" s="1"/>
  <c r="AQ148" i="5"/>
  <c r="AN148" i="5"/>
  <c r="AU148" i="5"/>
  <c r="AY148" i="5"/>
  <c r="AW148" i="5" s="1"/>
  <c r="AJ154" i="5"/>
  <c r="AG154" i="5"/>
  <c r="AK154" i="5"/>
  <c r="AP118" i="5"/>
  <c r="Y119" i="5"/>
  <c r="AD119" i="5" s="1"/>
  <c r="AJ119" i="5"/>
  <c r="AR120" i="5"/>
  <c r="AX120" i="5"/>
  <c r="AJ121" i="5"/>
  <c r="AN121" i="5"/>
  <c r="AP121" i="5" s="1"/>
  <c r="AR122" i="5"/>
  <c r="L123" i="5"/>
  <c r="R123" i="5" s="1"/>
  <c r="V123" i="5" s="1"/>
  <c r="AK123" i="5"/>
  <c r="AQ123" i="5"/>
  <c r="AU123" i="5"/>
  <c r="AR124" i="5"/>
  <c r="AX124" i="5"/>
  <c r="AY125" i="5"/>
  <c r="AW125" i="5" s="1"/>
  <c r="AK126" i="5"/>
  <c r="AI126" i="5" s="1"/>
  <c r="AX127" i="5"/>
  <c r="AV127" i="5" s="1"/>
  <c r="AK128" i="5"/>
  <c r="AR129" i="5"/>
  <c r="AP129" i="5" s="1"/>
  <c r="Z131" i="5"/>
  <c r="AA131" i="5" s="1"/>
  <c r="AJ131" i="5"/>
  <c r="AH131" i="5" s="1"/>
  <c r="AO132" i="5"/>
  <c r="AJ133" i="5"/>
  <c r="AH133" i="5" s="1"/>
  <c r="AK134" i="5"/>
  <c r="AI134" i="5" s="1"/>
  <c r="AQ134" i="5"/>
  <c r="AD135" i="5"/>
  <c r="AQ135" i="5"/>
  <c r="AO135" i="5" s="1"/>
  <c r="AI138" i="5"/>
  <c r="AO138" i="5"/>
  <c r="AY138" i="5"/>
  <c r="Z139" i="5"/>
  <c r="AA139" i="5" s="1"/>
  <c r="AD139" i="5"/>
  <c r="Z140" i="5"/>
  <c r="AD140" i="5"/>
  <c r="AK142" i="5"/>
  <c r="AG142" i="5"/>
  <c r="AI142" i="5" s="1"/>
  <c r="AH144" i="5"/>
  <c r="L145" i="5"/>
  <c r="R145" i="5" s="1"/>
  <c r="W145" i="5" s="1"/>
  <c r="Y145" i="5"/>
  <c r="AD145" i="5" s="1"/>
  <c r="AJ145" i="5"/>
  <c r="AN145" i="5"/>
  <c r="AR145" i="5"/>
  <c r="AP145" i="5" s="1"/>
  <c r="AQ146" i="5"/>
  <c r="AW146" i="5"/>
  <c r="AX147" i="5"/>
  <c r="Z148" i="5"/>
  <c r="AB148" i="5" s="1"/>
  <c r="AD148" i="5"/>
  <c r="AX148" i="5"/>
  <c r="Y150" i="5"/>
  <c r="L150" i="5"/>
  <c r="R150" i="5" s="1"/>
  <c r="W150" i="5" s="1"/>
  <c r="AR150" i="5"/>
  <c r="AN150" i="5"/>
  <c r="AP150" i="5" s="1"/>
  <c r="AC153" i="5"/>
  <c r="Z153" i="5"/>
  <c r="AA153" i="5" s="1"/>
  <c r="AD153" i="5"/>
  <c r="AN154" i="5"/>
  <c r="AO154" i="5" s="1"/>
  <c r="AQ154" i="5"/>
  <c r="AO156" i="5"/>
  <c r="AD106" i="5"/>
  <c r="AQ112" i="5"/>
  <c r="AO112" i="5" s="1"/>
  <c r="AO116" i="5"/>
  <c r="AG117" i="5"/>
  <c r="AH117" i="5" s="1"/>
  <c r="AU118" i="5"/>
  <c r="AV123" i="5"/>
  <c r="AQ130" i="5"/>
  <c r="AU130" i="5"/>
  <c r="AR136" i="5"/>
  <c r="AN136" i="5"/>
  <c r="AP136" i="5" s="1"/>
  <c r="AC140" i="5"/>
  <c r="AQ141" i="5"/>
  <c r="AU141" i="5"/>
  <c r="AW141" i="5" s="1"/>
  <c r="AX141" i="5"/>
  <c r="AJ142" i="5"/>
  <c r="AB144" i="5"/>
  <c r="AG145" i="5"/>
  <c r="AQ145" i="5"/>
  <c r="AO145" i="5" s="1"/>
  <c r="AW145" i="5"/>
  <c r="AK146" i="5"/>
  <c r="AV146" i="5"/>
  <c r="AR147" i="5"/>
  <c r="AP147" i="5" s="1"/>
  <c r="AN147" i="5"/>
  <c r="AU147" i="5"/>
  <c r="AV147" i="5" s="1"/>
  <c r="AC148" i="5"/>
  <c r="AR148" i="5"/>
  <c r="AF149" i="5"/>
  <c r="Y149" i="5"/>
  <c r="AD149" i="5" s="1"/>
  <c r="AG150" i="5"/>
  <c r="AQ150" i="5"/>
  <c r="AG153" i="5"/>
  <c r="AJ153" i="5"/>
  <c r="AW153" i="5"/>
  <c r="AD114" i="5"/>
  <c r="AD118" i="5"/>
  <c r="Y124" i="5"/>
  <c r="AC124" i="5" s="1"/>
  <c r="AX126" i="5"/>
  <c r="AN127" i="5"/>
  <c r="AP127" i="5" s="1"/>
  <c r="AC128" i="5"/>
  <c r="AX128" i="5"/>
  <c r="AV128" i="5" s="1"/>
  <c r="Z129" i="5"/>
  <c r="AA129" i="5" s="1"/>
  <c r="AJ129" i="5"/>
  <c r="AH129" i="5" s="1"/>
  <c r="AW129" i="5"/>
  <c r="AG130" i="5"/>
  <c r="AI130" i="5" s="1"/>
  <c r="AN130" i="5"/>
  <c r="AX130" i="5"/>
  <c r="AX131" i="5"/>
  <c r="AV131" i="5" s="1"/>
  <c r="AR132" i="5"/>
  <c r="AP132" i="5" s="1"/>
  <c r="AY132" i="5"/>
  <c r="AW132" i="5" s="1"/>
  <c r="Z133" i="5"/>
  <c r="AA133" i="5" s="1"/>
  <c r="Z134" i="5"/>
  <c r="AB134" i="5" s="1"/>
  <c r="AI135" i="5"/>
  <c r="Z136" i="5"/>
  <c r="AD136" i="5"/>
  <c r="AB136" i="5" s="1"/>
  <c r="AG136" i="5"/>
  <c r="AH136" i="5" s="1"/>
  <c r="AQ136" i="5"/>
  <c r="AO136" i="5" s="1"/>
  <c r="AH140" i="5"/>
  <c r="AY140" i="5"/>
  <c r="AF141" i="5"/>
  <c r="AD142" i="5"/>
  <c r="AB142" i="5" s="1"/>
  <c r="AY143" i="5"/>
  <c r="AU143" i="5"/>
  <c r="AV143" i="5" s="1"/>
  <c r="AY144" i="5"/>
  <c r="AU144" i="5"/>
  <c r="AW144" i="5" s="1"/>
  <c r="AG147" i="5"/>
  <c r="AQ147" i="5"/>
  <c r="AO147" i="5" s="1"/>
  <c r="AH148" i="5"/>
  <c r="AQ149" i="5"/>
  <c r="AN149" i="5"/>
  <c r="AP149" i="5" s="1"/>
  <c r="AU149" i="5"/>
  <c r="AV149" i="5" s="1"/>
  <c r="AY149" i="5"/>
  <c r="AK150" i="5"/>
  <c r="AJ151" i="5"/>
  <c r="AH151" i="5" s="1"/>
  <c r="AN151" i="5"/>
  <c r="AP151" i="5" s="1"/>
  <c r="AQ151" i="5"/>
  <c r="AY151" i="5"/>
  <c r="AU151" i="5"/>
  <c r="AV151" i="5" s="1"/>
  <c r="AU152" i="5"/>
  <c r="AW152" i="5" s="1"/>
  <c r="AX152" i="5"/>
  <c r="AR154" i="5"/>
  <c r="AP154" i="5" s="1"/>
  <c r="AX155" i="5"/>
  <c r="AV155" i="5" s="1"/>
  <c r="AU155" i="5"/>
  <c r="AY155" i="5"/>
  <c r="AW155" i="5" s="1"/>
  <c r="Y156" i="5"/>
  <c r="AC156" i="5" s="1"/>
  <c r="AX156" i="5"/>
  <c r="AV156" i="5" s="1"/>
  <c r="AU156" i="5"/>
  <c r="AY156" i="5"/>
  <c r="AW156" i="5" s="1"/>
  <c r="L152" i="5"/>
  <c r="R152" i="5" s="1"/>
  <c r="W152" i="5" s="1"/>
  <c r="AG152" i="5"/>
  <c r="AI152" i="5" s="1"/>
  <c r="AN153" i="5"/>
  <c r="AO153" i="5" s="1"/>
  <c r="AU154" i="5"/>
  <c r="AW154" i="5" s="1"/>
  <c r="AG156" i="5"/>
  <c r="AH156" i="5" s="1"/>
  <c r="AY157" i="5"/>
  <c r="AQ158" i="5"/>
  <c r="AU158" i="5"/>
  <c r="AW158" i="5" s="1"/>
  <c r="AY159" i="5"/>
  <c r="AK160" i="5"/>
  <c r="AI160" i="5" s="1"/>
  <c r="AQ160" i="5"/>
  <c r="AO160" i="5" s="1"/>
  <c r="AU160" i="5"/>
  <c r="AW160" i="5" s="1"/>
  <c r="L161" i="5"/>
  <c r="R161" i="5" s="1"/>
  <c r="AF161" i="5"/>
  <c r="AK161" i="5" s="1"/>
  <c r="AQ161" i="5"/>
  <c r="AU161" i="5"/>
  <c r="AW161" i="5" s="1"/>
  <c r="AC162" i="5"/>
  <c r="AG162" i="5"/>
  <c r="AY162" i="5"/>
  <c r="AK163" i="5"/>
  <c r="AQ163" i="5"/>
  <c r="AO163" i="5" s="1"/>
  <c r="AU163" i="5"/>
  <c r="AV163" i="5" s="1"/>
  <c r="AY164" i="5"/>
  <c r="AY165" i="5"/>
  <c r="AD166" i="5"/>
  <c r="Z167" i="5"/>
  <c r="AB167" i="5" s="1"/>
  <c r="AR167" i="5"/>
  <c r="AV167" i="5"/>
  <c r="AD168" i="5"/>
  <c r="AB168" i="5" s="1"/>
  <c r="AH168" i="5"/>
  <c r="AN168" i="5"/>
  <c r="AU169" i="5"/>
  <c r="AW169" i="5" s="1"/>
  <c r="AX158" i="5"/>
  <c r="AX160" i="5"/>
  <c r="AV160" i="5" s="1"/>
  <c r="AR161" i="5"/>
  <c r="AP161" i="5" s="1"/>
  <c r="AD162" i="5"/>
  <c r="AB162" i="5" s="1"/>
  <c r="AR163" i="5"/>
  <c r="AQ165" i="5"/>
  <c r="AU165" i="5"/>
  <c r="AV165" i="5" s="1"/>
  <c r="Z166" i="5"/>
  <c r="AA166" i="5" s="1"/>
  <c r="AQ166" i="5"/>
  <c r="AU166" i="5"/>
  <c r="AW166" i="5" s="1"/>
  <c r="AC167" i="5"/>
  <c r="AG167" i="5"/>
  <c r="AI167" i="5" s="1"/>
  <c r="AQ168" i="5"/>
  <c r="AU168" i="5"/>
  <c r="AW168" i="5" s="1"/>
  <c r="Z169" i="5"/>
  <c r="AB169" i="5" s="1"/>
  <c r="AX169" i="5"/>
  <c r="L157" i="5"/>
  <c r="R157" i="5" s="1"/>
  <c r="AF157" i="5"/>
  <c r="AK157" i="5" s="1"/>
  <c r="AU157" i="5"/>
  <c r="AV157" i="5" s="1"/>
  <c r="AU159" i="5"/>
  <c r="AU162" i="5"/>
  <c r="AG163" i="5"/>
  <c r="AH163" i="5" s="1"/>
  <c r="AQ164" i="5"/>
  <c r="AU164" i="5"/>
  <c r="L165" i="5"/>
  <c r="R165" i="5" s="1"/>
  <c r="AX166" i="5"/>
  <c r="AV166" i="5" s="1"/>
  <c r="AC169" i="5"/>
  <c r="AA169" i="5" s="1"/>
  <c r="AH176" i="5"/>
  <c r="AH160" i="5"/>
  <c r="AW175" i="5"/>
  <c r="Y174" i="5"/>
  <c r="AC174" i="5" s="1"/>
  <c r="AF174" i="5"/>
  <c r="Y180" i="5"/>
  <c r="Z180" i="5" s="1"/>
  <c r="L180" i="5"/>
  <c r="R180" i="5" s="1"/>
  <c r="AX183" i="5"/>
  <c r="AU183" i="5"/>
  <c r="AW183" i="5" s="1"/>
  <c r="AU184" i="5"/>
  <c r="AY184" i="5"/>
  <c r="AX184" i="5"/>
  <c r="AV184" i="5" s="1"/>
  <c r="AG185" i="5"/>
  <c r="AK185" i="5"/>
  <c r="AJ185" i="5"/>
  <c r="AU186" i="5"/>
  <c r="AY186" i="5"/>
  <c r="AX186" i="5"/>
  <c r="V190" i="5"/>
  <c r="S190" i="5"/>
  <c r="W190" i="5"/>
  <c r="W195" i="5"/>
  <c r="S195" i="5"/>
  <c r="V195" i="5"/>
  <c r="W194" i="5"/>
  <c r="S194" i="5"/>
  <c r="V194" i="5"/>
  <c r="S193" i="5"/>
  <c r="V193" i="5"/>
  <c r="V191" i="5"/>
  <c r="W191" i="5"/>
  <c r="S191" i="5"/>
  <c r="L184" i="5"/>
  <c r="R184" i="5" s="1"/>
  <c r="AR184" i="5"/>
  <c r="AP184" i="5" s="1"/>
  <c r="AD185" i="5"/>
  <c r="Z186" i="5"/>
  <c r="AB186" i="5" s="1"/>
  <c r="AX187" i="5"/>
  <c r="AC188" i="5"/>
  <c r="AA188" i="5" s="1"/>
  <c r="AG188" i="5"/>
  <c r="AY188" i="5"/>
  <c r="AW188" i="5" s="1"/>
  <c r="AK189" i="5"/>
  <c r="AI189" i="5" s="1"/>
  <c r="AU189" i="5"/>
  <c r="AW189" i="5" s="1"/>
  <c r="Y196" i="5"/>
  <c r="AD196" i="5" s="1"/>
  <c r="AF193" i="5"/>
  <c r="AF192" i="5"/>
  <c r="Y191" i="5"/>
  <c r="AD191" i="5" s="1"/>
  <c r="AG184" i="5"/>
  <c r="AH184" i="5" s="1"/>
  <c r="AU185" i="5"/>
  <c r="AW185" i="5" s="1"/>
  <c r="AG186" i="5"/>
  <c r="AH186" i="5" s="1"/>
  <c r="Y187" i="5"/>
  <c r="AD187" i="5" s="1"/>
  <c r="AN187" i="5"/>
  <c r="AJ188" i="5"/>
  <c r="AH188" i="5" s="1"/>
  <c r="AN188" i="5"/>
  <c r="AP188" i="5" s="1"/>
  <c r="AX189" i="5"/>
  <c r="AV189" i="5" s="1"/>
  <c r="AK190" i="5"/>
  <c r="AI190" i="5" s="1"/>
  <c r="AR196" i="5"/>
  <c r="AP196" i="5" s="1"/>
  <c r="AF196" i="5"/>
  <c r="AR195" i="5"/>
  <c r="Y195" i="5"/>
  <c r="AC195" i="5" s="1"/>
  <c r="AJ194" i="5"/>
  <c r="Y193" i="5"/>
  <c r="AC191" i="5"/>
  <c r="AQ187" i="5"/>
  <c r="AO187" i="5" s="1"/>
  <c r="AX190" i="5"/>
  <c r="AJ190" i="5"/>
  <c r="AH190" i="5" s="1"/>
  <c r="AQ196" i="5"/>
  <c r="AO196" i="5" s="1"/>
  <c r="AQ195" i="5"/>
  <c r="AO195" i="5" s="1"/>
  <c r="AN194" i="5"/>
  <c r="AO194" i="5" s="1"/>
  <c r="AD194" i="5"/>
  <c r="AB194" i="5" s="1"/>
  <c r="V192" i="5"/>
  <c r="AF191" i="5"/>
  <c r="Y190" i="5"/>
  <c r="AD190" i="5" s="1"/>
  <c r="V196" i="5"/>
  <c r="AF195" i="5"/>
  <c r="AK195" i="5" s="1"/>
  <c r="Y192" i="5"/>
  <c r="AD192" i="5" s="1"/>
  <c r="AM191" i="5"/>
  <c r="AP192" i="5"/>
  <c r="AW191" i="5"/>
  <c r="AW195" i="5"/>
  <c r="AP195" i="5"/>
  <c r="AW194" i="5"/>
  <c r="W196" i="5"/>
  <c r="S196" i="5"/>
  <c r="AR193" i="5"/>
  <c r="AN193" i="5"/>
  <c r="AO193" i="5" s="1"/>
  <c r="W192" i="5"/>
  <c r="S192" i="5"/>
  <c r="AY196" i="5"/>
  <c r="AU196" i="5"/>
  <c r="AV196" i="5" s="1"/>
  <c r="Z195" i="5"/>
  <c r="AK194" i="5"/>
  <c r="AG194" i="5"/>
  <c r="AY192" i="5"/>
  <c r="AU192" i="5"/>
  <c r="AV192" i="5" s="1"/>
  <c r="AR194" i="5"/>
  <c r="AY193" i="5"/>
  <c r="AW193" i="5" s="1"/>
  <c r="W193" i="5"/>
  <c r="AK191" i="5"/>
  <c r="AY190" i="5"/>
  <c r="AU190" i="5"/>
  <c r="AV190" i="5" s="1"/>
  <c r="AP117" i="5"/>
  <c r="AO125" i="5"/>
  <c r="AO133" i="5"/>
  <c r="AO144" i="5"/>
  <c r="AV145" i="5"/>
  <c r="AW170" i="5"/>
  <c r="AO17" i="5"/>
  <c r="AO23" i="5"/>
  <c r="AO32" i="5"/>
  <c r="AO65" i="5"/>
  <c r="AO74" i="5"/>
  <c r="AA79" i="5"/>
  <c r="AA83" i="5"/>
  <c r="AB95" i="5"/>
  <c r="AO141" i="5"/>
  <c r="AO152" i="5"/>
  <c r="AW179" i="5"/>
  <c r="AO8" i="5"/>
  <c r="AP29" i="5"/>
  <c r="AV34" i="5"/>
  <c r="AV44" i="5"/>
  <c r="AH64" i="5"/>
  <c r="AW78" i="5"/>
  <c r="AB94" i="5"/>
  <c r="AA117" i="5"/>
  <c r="AV120" i="5"/>
  <c r="AV124" i="5"/>
  <c r="AV129" i="5"/>
  <c r="AO186" i="5"/>
  <c r="AC31" i="5"/>
  <c r="AD31" i="5"/>
  <c r="Z31" i="5"/>
  <c r="AA31" i="5" s="1"/>
  <c r="AK27" i="5"/>
  <c r="AJ27" i="5"/>
  <c r="AG27" i="5"/>
  <c r="AO7" i="5"/>
  <c r="AV9" i="5"/>
  <c r="AO10" i="5"/>
  <c r="AW13" i="5"/>
  <c r="AV14" i="5"/>
  <c r="AI15" i="5"/>
  <c r="AP16" i="5"/>
  <c r="AH18" i="5"/>
  <c r="Y20" i="5"/>
  <c r="AD20" i="5" s="1"/>
  <c r="AO20" i="5"/>
  <c r="AI21" i="5"/>
  <c r="AP23" i="5"/>
  <c r="S30" i="5"/>
  <c r="T30" i="5" s="1"/>
  <c r="AW34" i="5"/>
  <c r="AI35" i="5"/>
  <c r="AO50" i="5"/>
  <c r="AM57" i="5"/>
  <c r="AQ57" i="5" s="1"/>
  <c r="AF57" i="5"/>
  <c r="AJ57" i="5" s="1"/>
  <c r="L57" i="5"/>
  <c r="R57" i="5" s="1"/>
  <c r="AP65" i="5"/>
  <c r="AW4" i="5"/>
  <c r="L7" i="5"/>
  <c r="R7" i="5" s="1"/>
  <c r="W7" i="5" s="1"/>
  <c r="AF7" i="5"/>
  <c r="AK7" i="5" s="1"/>
  <c r="AA18" i="5"/>
  <c r="AV18" i="5"/>
  <c r="AV20" i="5"/>
  <c r="Y24" i="5"/>
  <c r="AD24" i="5" s="1"/>
  <c r="AT25" i="5"/>
  <c r="AY25" i="5" s="1"/>
  <c r="AO26" i="5"/>
  <c r="L27" i="5"/>
  <c r="R27" i="5" s="1"/>
  <c r="Y27" i="5"/>
  <c r="AO33" i="5"/>
  <c r="AW33" i="5"/>
  <c r="Y43" i="5"/>
  <c r="L43" i="5"/>
  <c r="R43" i="5" s="1"/>
  <c r="V43" i="5" s="1"/>
  <c r="Y44" i="5"/>
  <c r="AC44" i="5" s="1"/>
  <c r="AO44" i="5"/>
  <c r="L52" i="5"/>
  <c r="R52" i="5" s="1"/>
  <c r="Y52" i="5"/>
  <c r="AC52" i="5" s="1"/>
  <c r="AC69" i="5"/>
  <c r="AA69" i="5" s="1"/>
  <c r="AD69" i="5"/>
  <c r="Z69" i="5"/>
  <c r="AC77" i="5"/>
  <c r="AA77" i="5" s="1"/>
  <c r="AD77" i="5"/>
  <c r="AB77" i="5" s="1"/>
  <c r="AC89" i="5"/>
  <c r="AD89" i="5"/>
  <c r="Z89" i="5"/>
  <c r="Y30" i="5"/>
  <c r="Z30" i="5" s="1"/>
  <c r="L35" i="5"/>
  <c r="R35" i="5" s="1"/>
  <c r="W35" i="5" s="1"/>
  <c r="Z35" i="5"/>
  <c r="AM49" i="5"/>
  <c r="AN49" i="5" s="1"/>
  <c r="AF49" i="5"/>
  <c r="AJ49" i="5" s="1"/>
  <c r="L49" i="5"/>
  <c r="R49" i="5" s="1"/>
  <c r="W49" i="5" s="1"/>
  <c r="AF63" i="5"/>
  <c r="AJ63" i="5" s="1"/>
  <c r="AC65" i="5"/>
  <c r="AA65" i="5" s="1"/>
  <c r="AF73" i="5"/>
  <c r="Y73" i="5"/>
  <c r="L73" i="5"/>
  <c r="R73" i="5" s="1"/>
  <c r="V73" i="5" s="1"/>
  <c r="AC81" i="5"/>
  <c r="AD81" i="5"/>
  <c r="Z81" i="5"/>
  <c r="AC85" i="5"/>
  <c r="AD85" i="5"/>
  <c r="Z85" i="5"/>
  <c r="AA85" i="5" s="1"/>
  <c r="Y4" i="5"/>
  <c r="AC4" i="5" s="1"/>
  <c r="AO4" i="5"/>
  <c r="AN5" i="5"/>
  <c r="AP5" i="5" s="1"/>
  <c r="AW5" i="5"/>
  <c r="L9" i="5"/>
  <c r="R9" i="5" s="1"/>
  <c r="V9" i="5" s="1"/>
  <c r="AW11" i="5"/>
  <c r="L13" i="5"/>
  <c r="R13" i="5" s="1"/>
  <c r="S13" i="5" s="1"/>
  <c r="AP13" i="5"/>
  <c r="AH15" i="5"/>
  <c r="AW16" i="5"/>
  <c r="L17" i="5"/>
  <c r="R17" i="5" s="1"/>
  <c r="W17" i="5" s="1"/>
  <c r="AP17" i="5"/>
  <c r="AW20" i="5"/>
  <c r="AH21" i="5"/>
  <c r="AO21" i="5"/>
  <c r="AF23" i="5"/>
  <c r="AK23" i="5" s="1"/>
  <c r="AP24" i="5"/>
  <c r="AW27" i="5"/>
  <c r="L31" i="5"/>
  <c r="R31" i="5" s="1"/>
  <c r="AV31" i="5"/>
  <c r="AD35" i="5"/>
  <c r="AH35" i="5"/>
  <c r="AP37" i="5"/>
  <c r="AW38" i="5"/>
  <c r="AW39" i="5"/>
  <c r="Y40" i="5"/>
  <c r="AC40" i="5" s="1"/>
  <c r="AW43" i="5"/>
  <c r="AP44" i="5"/>
  <c r="AC51" i="5"/>
  <c r="AD51" i="5"/>
  <c r="Z51" i="5"/>
  <c r="AF60" i="5"/>
  <c r="AG60" i="5" s="1"/>
  <c r="Y60" i="5"/>
  <c r="AC60" i="5" s="1"/>
  <c r="AP54" i="5"/>
  <c r="L65" i="5"/>
  <c r="R65" i="5" s="1"/>
  <c r="V65" i="5" s="1"/>
  <c r="AH65" i="5"/>
  <c r="L66" i="5"/>
  <c r="R66" i="5" s="1"/>
  <c r="AV66" i="5"/>
  <c r="AW73" i="5"/>
  <c r="L77" i="5"/>
  <c r="R77" i="5" s="1"/>
  <c r="V77" i="5" s="1"/>
  <c r="L78" i="5"/>
  <c r="R78" i="5" s="1"/>
  <c r="AH81" i="5"/>
  <c r="AH83" i="5"/>
  <c r="AW85" i="5"/>
  <c r="L86" i="5"/>
  <c r="R86" i="5" s="1"/>
  <c r="AI86" i="5"/>
  <c r="AO86" i="5"/>
  <c r="AA87" i="5"/>
  <c r="AP90" i="5"/>
  <c r="AW95" i="5"/>
  <c r="AH97" i="5"/>
  <c r="AF98" i="5"/>
  <c r="AF103" i="5"/>
  <c r="AK103" i="5" s="1"/>
  <c r="AF106" i="5"/>
  <c r="AF107" i="5"/>
  <c r="AK107" i="5" s="1"/>
  <c r="AF111" i="5"/>
  <c r="AK111" i="5" s="1"/>
  <c r="AF114" i="5"/>
  <c r="AF115" i="5"/>
  <c r="AK115" i="5" s="1"/>
  <c r="AV121" i="5"/>
  <c r="Y132" i="5"/>
  <c r="AD132" i="5" s="1"/>
  <c r="Y99" i="5"/>
  <c r="AD99" i="5" s="1"/>
  <c r="AP50" i="5"/>
  <c r="AO72" i="5"/>
  <c r="AO82" i="5"/>
  <c r="AG90" i="5"/>
  <c r="AH90" i="5" s="1"/>
  <c r="AV93" i="5"/>
  <c r="L98" i="5"/>
  <c r="R98" i="5" s="1"/>
  <c r="W98" i="5" s="1"/>
  <c r="Y98" i="5"/>
  <c r="AD98" i="5" s="1"/>
  <c r="L99" i="5"/>
  <c r="R99" i="5" s="1"/>
  <c r="S99" i="5" s="1"/>
  <c r="AN99" i="5"/>
  <c r="AH100" i="5"/>
  <c r="L102" i="5"/>
  <c r="R102" i="5" s="1"/>
  <c r="W102" i="5" s="1"/>
  <c r="Y103" i="5"/>
  <c r="AD103" i="5" s="1"/>
  <c r="L106" i="5"/>
  <c r="R106" i="5" s="1"/>
  <c r="W106" i="5" s="1"/>
  <c r="Y107" i="5"/>
  <c r="AD107" i="5" s="1"/>
  <c r="AG110" i="5"/>
  <c r="AH110" i="5" s="1"/>
  <c r="Y111" i="5"/>
  <c r="AD111" i="5" s="1"/>
  <c r="L114" i="5"/>
  <c r="R114" i="5" s="1"/>
  <c r="W114" i="5" s="1"/>
  <c r="Y115" i="5"/>
  <c r="AD115" i="5" s="1"/>
  <c r="L118" i="5"/>
  <c r="R118" i="5" s="1"/>
  <c r="W118" i="5" s="1"/>
  <c r="AH124" i="5"/>
  <c r="AO128" i="5"/>
  <c r="AA130" i="5"/>
  <c r="AH36" i="5"/>
  <c r="AV39" i="5"/>
  <c r="AV43" i="5"/>
  <c r="AW44" i="5"/>
  <c r="AW45" i="5"/>
  <c r="AO54" i="5"/>
  <c r="L55" i="5"/>
  <c r="R55" i="5" s="1"/>
  <c r="V55" i="5" s="1"/>
  <c r="Y55" i="5"/>
  <c r="AF55" i="5"/>
  <c r="AK55" i="5" s="1"/>
  <c r="AW55" i="5"/>
  <c r="AW60" i="5"/>
  <c r="AB61" i="5"/>
  <c r="AP64" i="5"/>
  <c r="AO67" i="5"/>
  <c r="AP72" i="5"/>
  <c r="AP76" i="5"/>
  <c r="AI79" i="5"/>
  <c r="L81" i="5"/>
  <c r="R81" i="5" s="1"/>
  <c r="V81" i="5" s="1"/>
  <c r="AW81" i="5"/>
  <c r="AO84" i="5"/>
  <c r="L85" i="5"/>
  <c r="R85" i="5" s="1"/>
  <c r="V85" i="5" s="1"/>
  <c r="AH86" i="5"/>
  <c r="L89" i="5"/>
  <c r="R89" i="5" s="1"/>
  <c r="V89" i="5" s="1"/>
  <c r="AK90" i="5"/>
  <c r="AI91" i="5"/>
  <c r="AF99" i="5"/>
  <c r="AJ99" i="5" s="1"/>
  <c r="AI100" i="5"/>
  <c r="AW102" i="5"/>
  <c r="L107" i="5"/>
  <c r="R107" i="5" s="1"/>
  <c r="V107" i="5" s="1"/>
  <c r="L110" i="5"/>
  <c r="R110" i="5" s="1"/>
  <c r="W110" i="5" s="1"/>
  <c r="AK110" i="5"/>
  <c r="AW110" i="5"/>
  <c r="L111" i="5"/>
  <c r="R111" i="5" s="1"/>
  <c r="S111" i="5" s="1"/>
  <c r="AP122" i="5"/>
  <c r="AB130" i="5"/>
  <c r="Z152" i="5"/>
  <c r="AB152" i="5" s="1"/>
  <c r="AH29" i="5"/>
  <c r="AH39" i="5"/>
  <c r="AH45" i="5"/>
  <c r="AP4" i="5"/>
  <c r="AP6" i="5"/>
  <c r="AV7" i="5"/>
  <c r="AP14" i="5"/>
  <c r="AW17" i="5"/>
  <c r="AV21" i="5"/>
  <c r="AI29" i="5"/>
  <c r="AO30" i="5"/>
  <c r="AI31" i="5"/>
  <c r="AI33" i="5"/>
  <c r="AI41" i="5"/>
  <c r="AP58" i="5"/>
  <c r="AI59" i="5"/>
  <c r="AW66" i="5"/>
  <c r="AW70" i="5"/>
  <c r="AW75" i="5"/>
  <c r="AV78" i="5"/>
  <c r="AB83" i="5"/>
  <c r="AH88" i="5"/>
  <c r="AW172" i="5"/>
  <c r="AV172" i="5"/>
  <c r="AW180" i="5"/>
  <c r="AO6" i="5"/>
  <c r="AO14" i="5"/>
  <c r="AH33" i="5"/>
  <c r="AV42" i="5"/>
  <c r="AI46" i="5"/>
  <c r="AW7" i="5"/>
  <c r="AP11" i="5"/>
  <c r="AB18" i="5"/>
  <c r="AW18" i="5"/>
  <c r="AP20" i="5"/>
  <c r="AW21" i="5"/>
  <c r="AV27" i="5"/>
  <c r="AP32" i="5"/>
  <c r="AI37" i="5"/>
  <c r="AP40" i="5"/>
  <c r="AW51" i="5"/>
  <c r="AW53" i="5"/>
  <c r="AW61" i="5"/>
  <c r="AW64" i="5"/>
  <c r="AW65" i="5"/>
  <c r="AW69" i="5"/>
  <c r="AP74" i="5"/>
  <c r="AP77" i="5"/>
  <c r="AI78" i="5"/>
  <c r="AW82" i="5"/>
  <c r="AI85" i="5"/>
  <c r="AI89" i="5"/>
  <c r="AW133" i="5"/>
  <c r="AV133" i="5"/>
  <c r="AI69" i="5"/>
  <c r="AW79" i="5"/>
  <c r="AI81" i="5"/>
  <c r="AO91" i="5"/>
  <c r="AV171" i="5"/>
  <c r="AB185" i="5"/>
  <c r="AH92" i="5"/>
  <c r="AI94" i="5"/>
  <c r="AW98" i="5"/>
  <c r="AV101" i="5"/>
  <c r="AO102" i="5"/>
  <c r="AP105" i="5"/>
  <c r="AV105" i="5"/>
  <c r="AV113" i="5"/>
  <c r="AO114" i="5"/>
  <c r="AW121" i="5"/>
  <c r="AI122" i="5"/>
  <c r="AW123" i="5"/>
  <c r="AW124" i="5"/>
  <c r="AH125" i="5"/>
  <c r="AO126" i="5"/>
  <c r="AH128" i="5"/>
  <c r="AB131" i="5"/>
  <c r="AP133" i="5"/>
  <c r="AO142" i="5"/>
  <c r="AP144" i="5"/>
  <c r="AP162" i="5"/>
  <c r="AH167" i="5"/>
  <c r="AI169" i="5"/>
  <c r="AP171" i="5"/>
  <c r="AP172" i="5"/>
  <c r="AP173" i="5"/>
  <c r="AV173" i="5"/>
  <c r="AO175" i="5"/>
  <c r="AI176" i="5"/>
  <c r="AI178" i="5"/>
  <c r="AP179" i="5"/>
  <c r="AP180" i="5"/>
  <c r="AP102" i="5"/>
  <c r="AP104" i="5"/>
  <c r="AW105" i="5"/>
  <c r="AP112" i="5"/>
  <c r="AW117" i="5"/>
  <c r="AO118" i="5"/>
  <c r="AI125" i="5"/>
  <c r="AW127" i="5"/>
  <c r="AI128" i="5"/>
  <c r="AI129" i="5"/>
  <c r="AV136" i="5"/>
  <c r="AP158" i="5"/>
  <c r="AB163" i="5"/>
  <c r="AA168" i="5"/>
  <c r="AV170" i="5"/>
  <c r="AV174" i="5"/>
  <c r="AP175" i="5"/>
  <c r="AV179" i="5"/>
  <c r="AW181" i="5"/>
  <c r="AP189" i="5"/>
  <c r="AW159" i="5"/>
  <c r="AW162" i="5"/>
  <c r="AP186" i="5"/>
  <c r="AI188" i="5"/>
  <c r="AW6" i="5"/>
  <c r="AH9" i="5"/>
  <c r="AO22" i="5"/>
  <c r="AW24" i="5"/>
  <c r="AO36" i="5"/>
  <c r="AV41" i="5"/>
  <c r="AH47" i="5"/>
  <c r="AP47" i="5"/>
  <c r="AO52" i="5"/>
  <c r="AV55" i="5"/>
  <c r="AO60" i="5"/>
  <c r="AV94" i="5"/>
  <c r="AO35" i="5"/>
  <c r="AP35" i="5"/>
  <c r="AW12" i="5"/>
  <c r="AI9" i="5"/>
  <c r="AW14" i="5"/>
  <c r="AH17" i="5"/>
  <c r="AO18" i="5"/>
  <c r="AO19" i="5"/>
  <c r="AV19" i="5"/>
  <c r="AP21" i="5"/>
  <c r="AO28" i="5"/>
  <c r="AV35" i="5"/>
  <c r="AP39" i="5"/>
  <c r="AI40" i="5"/>
  <c r="AP45" i="5"/>
  <c r="AH50" i="5"/>
  <c r="AI50" i="5"/>
  <c r="AP53" i="5"/>
  <c r="AH54" i="5"/>
  <c r="AI54" i="5"/>
  <c r="AB59" i="5"/>
  <c r="AO64" i="5"/>
  <c r="AP68" i="5"/>
  <c r="AH76" i="5"/>
  <c r="AV87" i="5"/>
  <c r="AP92" i="5"/>
  <c r="AW94" i="5"/>
  <c r="AH4" i="5"/>
  <c r="AP7" i="5"/>
  <c r="AV8" i="5"/>
  <c r="AP8" i="5"/>
  <c r="AP9" i="5"/>
  <c r="AV10" i="5"/>
  <c r="AO11" i="5"/>
  <c r="AO13" i="5"/>
  <c r="AV16" i="5"/>
  <c r="AI17" i="5"/>
  <c r="AP18" i="5"/>
  <c r="AH20" i="5"/>
  <c r="AW22" i="5"/>
  <c r="AW29" i="5"/>
  <c r="AH30" i="5"/>
  <c r="AP30" i="5"/>
  <c r="AV32" i="5"/>
  <c r="AW35" i="5"/>
  <c r="AH37" i="5"/>
  <c r="AV47" i="5"/>
  <c r="AW48" i="5"/>
  <c r="AW52" i="5"/>
  <c r="AA61" i="5"/>
  <c r="AV61" i="5"/>
  <c r="AV65" i="5"/>
  <c r="AI76" i="5"/>
  <c r="AO77" i="5"/>
  <c r="AV82" i="5"/>
  <c r="AV91" i="5"/>
  <c r="AO68" i="5"/>
  <c r="AV69" i="5"/>
  <c r="AP71" i="5"/>
  <c r="AA74" i="5"/>
  <c r="AW80" i="5"/>
  <c r="AW84" i="5"/>
  <c r="AO92" i="5"/>
  <c r="AV98" i="5"/>
  <c r="AW177" i="5"/>
  <c r="AV185" i="5"/>
  <c r="AP36" i="5"/>
  <c r="AV38" i="5"/>
  <c r="AI39" i="5"/>
  <c r="AH40" i="5"/>
  <c r="AI47" i="5"/>
  <c r="AV50" i="5"/>
  <c r="AV54" i="5"/>
  <c r="AP60" i="5"/>
  <c r="AH61" i="5"/>
  <c r="AO61" i="5"/>
  <c r="AO63" i="5"/>
  <c r="AV63" i="5"/>
  <c r="AP70" i="5"/>
  <c r="AW83" i="5"/>
  <c r="AW87" i="5"/>
  <c r="AV88" i="5"/>
  <c r="AV96" i="5"/>
  <c r="AO100" i="5"/>
  <c r="AO103" i="5"/>
  <c r="AO119" i="5"/>
  <c r="AH123" i="5"/>
  <c r="AP124" i="5"/>
  <c r="AO131" i="5"/>
  <c r="AB188" i="5"/>
  <c r="AP100" i="5"/>
  <c r="AV102" i="5"/>
  <c r="AV110" i="5"/>
  <c r="AH112" i="5"/>
  <c r="AB117" i="5"/>
  <c r="AI123" i="5"/>
  <c r="AV29" i="5"/>
  <c r="AO31" i="5"/>
  <c r="AW32" i="5"/>
  <c r="AB39" i="5"/>
  <c r="AW41" i="5"/>
  <c r="AO45" i="5"/>
  <c r="AW46" i="5"/>
  <c r="AO51" i="5"/>
  <c r="AP52" i="5"/>
  <c r="AO53" i="5"/>
  <c r="AW57" i="5"/>
  <c r="AW58" i="5"/>
  <c r="AA59" i="5"/>
  <c r="AP61" i="5"/>
  <c r="AO71" i="5"/>
  <c r="AW72" i="5"/>
  <c r="AV73" i="5"/>
  <c r="AO76" i="5"/>
  <c r="AI77" i="5"/>
  <c r="AV77" i="5"/>
  <c r="AV80" i="5"/>
  <c r="AV84" i="5"/>
  <c r="AP86" i="5"/>
  <c r="AA91" i="5"/>
  <c r="AP91" i="5"/>
  <c r="AW96" i="5"/>
  <c r="AW101" i="5"/>
  <c r="AP103" i="5"/>
  <c r="AO104" i="5"/>
  <c r="AO105" i="5"/>
  <c r="AO108" i="5"/>
  <c r="AV109" i="5"/>
  <c r="AV117" i="5"/>
  <c r="AV118" i="5"/>
  <c r="AP119" i="5"/>
  <c r="AP120" i="5"/>
  <c r="AH121" i="5"/>
  <c r="AI124" i="5"/>
  <c r="AP126" i="5"/>
  <c r="AA128" i="5"/>
  <c r="AP128" i="5"/>
  <c r="AO129" i="5"/>
  <c r="AP131" i="5"/>
  <c r="AA135" i="5"/>
  <c r="AI151" i="5"/>
  <c r="AW167" i="5"/>
  <c r="AO168" i="5"/>
  <c r="AV177" i="5"/>
  <c r="AW182" i="5"/>
  <c r="AV188" i="5"/>
  <c r="AV135" i="5"/>
  <c r="AA136" i="5"/>
  <c r="AV138" i="5"/>
  <c r="AH139" i="5"/>
  <c r="AO139" i="5"/>
  <c r="AW139" i="5"/>
  <c r="AI140" i="5"/>
  <c r="AI145" i="5"/>
  <c r="AV148" i="5"/>
  <c r="AO157" i="5"/>
  <c r="AO158" i="5"/>
  <c r="AO162" i="5"/>
  <c r="AA163" i="5"/>
  <c r="AP164" i="5"/>
  <c r="AI165" i="5"/>
  <c r="AP170" i="5"/>
  <c r="AI171" i="5"/>
  <c r="AI180" i="5"/>
  <c r="AH181" i="5"/>
  <c r="AO182" i="5"/>
  <c r="AV182" i="5"/>
  <c r="AI148" i="5"/>
  <c r="AP153" i="5"/>
  <c r="AO167" i="5"/>
  <c r="AP168" i="5"/>
  <c r="AO169" i="5"/>
  <c r="AO174" i="5"/>
  <c r="AO176" i="5"/>
  <c r="AO178" i="5"/>
  <c r="AI182" i="5"/>
  <c r="AP182" i="5"/>
  <c r="AP187" i="5"/>
  <c r="AH189" i="5"/>
  <c r="AI131" i="5"/>
  <c r="AB135" i="5"/>
  <c r="AH138" i="5"/>
  <c r="AO140" i="5"/>
  <c r="AP142" i="5"/>
  <c r="AH145" i="5"/>
  <c r="AO146" i="5"/>
  <c r="AI153" i="5"/>
  <c r="AP160" i="5"/>
  <c r="AO161" i="5"/>
  <c r="AA162" i="5"/>
  <c r="AP163" i="5"/>
  <c r="AO165" i="5"/>
  <c r="AP167" i="5"/>
  <c r="AI168" i="5"/>
  <c r="AP169" i="5"/>
  <c r="AH171" i="5"/>
  <c r="AO171" i="5"/>
  <c r="AO172" i="5"/>
  <c r="AW173" i="5"/>
  <c r="AH175" i="5"/>
  <c r="AP177" i="5"/>
  <c r="AP178" i="5"/>
  <c r="AH180" i="5"/>
  <c r="AI184" i="5"/>
  <c r="AP185" i="5"/>
  <c r="AO189" i="5"/>
  <c r="W4" i="5"/>
  <c r="V4" i="5"/>
  <c r="W5" i="5"/>
  <c r="S5" i="5"/>
  <c r="V5" i="5"/>
  <c r="AK5" i="5"/>
  <c r="AG5" i="5"/>
  <c r="AH5" i="5" s="1"/>
  <c r="AD6" i="5"/>
  <c r="Z6" i="5"/>
  <c r="AC6" i="5"/>
  <c r="AC7" i="5"/>
  <c r="AD7" i="5"/>
  <c r="Z7" i="5"/>
  <c r="V7" i="5"/>
  <c r="AJ8" i="5"/>
  <c r="AK8" i="5"/>
  <c r="AG8" i="5"/>
  <c r="AD9" i="5"/>
  <c r="Z9" i="5"/>
  <c r="AC9" i="5"/>
  <c r="S9" i="5"/>
  <c r="AD10" i="5"/>
  <c r="Z10" i="5"/>
  <c r="AC10" i="5"/>
  <c r="AC11" i="5"/>
  <c r="AD11" i="5"/>
  <c r="Z11" i="5"/>
  <c r="W11" i="5"/>
  <c r="S11" i="5"/>
  <c r="V11" i="5"/>
  <c r="AJ12" i="5"/>
  <c r="AK12" i="5"/>
  <c r="AG12" i="5"/>
  <c r="AD13" i="5"/>
  <c r="Z13" i="5"/>
  <c r="AC13" i="5"/>
  <c r="AD14" i="5"/>
  <c r="Z14" i="5"/>
  <c r="AC14" i="5"/>
  <c r="AC15" i="5"/>
  <c r="AD15" i="5"/>
  <c r="Z15" i="5"/>
  <c r="AJ16" i="5"/>
  <c r="AK16" i="5"/>
  <c r="AG16" i="5"/>
  <c r="AD17" i="5"/>
  <c r="Z17" i="5"/>
  <c r="AC17" i="5"/>
  <c r="V17" i="5"/>
  <c r="V18" i="5"/>
  <c r="W18" i="5"/>
  <c r="S18" i="5"/>
  <c r="AC19" i="5"/>
  <c r="AD19" i="5"/>
  <c r="Z19" i="5"/>
  <c r="W20" i="5"/>
  <c r="S20" i="5"/>
  <c r="V20" i="5"/>
  <c r="AD21" i="5"/>
  <c r="Z21" i="5"/>
  <c r="AC21" i="5"/>
  <c r="AD22" i="5"/>
  <c r="Z22" i="5"/>
  <c r="AC22" i="5"/>
  <c r="AC23" i="5"/>
  <c r="AD23" i="5"/>
  <c r="Z23" i="5"/>
  <c r="AJ24" i="5"/>
  <c r="AK24" i="5"/>
  <c r="AG24" i="5"/>
  <c r="AQ25" i="5"/>
  <c r="AR25" i="5"/>
  <c r="AN25" i="5"/>
  <c r="W25" i="5"/>
  <c r="AD26" i="5"/>
  <c r="Z26" i="5"/>
  <c r="AC26" i="5"/>
  <c r="AK28" i="5"/>
  <c r="AJ28" i="5"/>
  <c r="AG28" i="5"/>
  <c r="Y8" i="5"/>
  <c r="V15" i="5"/>
  <c r="AC16" i="5"/>
  <c r="V19" i="5"/>
  <c r="V23" i="5"/>
  <c r="AC24" i="5"/>
  <c r="AJ25" i="5"/>
  <c r="W27" i="5"/>
  <c r="S27" i="5"/>
  <c r="W29" i="5"/>
  <c r="S29" i="5"/>
  <c r="AF32" i="5"/>
  <c r="L32" i="5"/>
  <c r="R32" i="5" s="1"/>
  <c r="Y34" i="5"/>
  <c r="L34" i="5"/>
  <c r="R34" i="5" s="1"/>
  <c r="W36" i="5"/>
  <c r="S36" i="5"/>
  <c r="V36" i="5"/>
  <c r="AD36" i="5"/>
  <c r="Z36" i="5"/>
  <c r="AA36" i="5" s="1"/>
  <c r="W37" i="5"/>
  <c r="S37" i="5"/>
  <c r="V37" i="5"/>
  <c r="AD41" i="5"/>
  <c r="Z41" i="5"/>
  <c r="AC41" i="5"/>
  <c r="W46" i="5"/>
  <c r="S46" i="5"/>
  <c r="V46" i="5"/>
  <c r="V49" i="5"/>
  <c r="AD50" i="5"/>
  <c r="Z50" i="5"/>
  <c r="AC50" i="5"/>
  <c r="W53" i="5"/>
  <c r="S53" i="5"/>
  <c r="V53" i="5"/>
  <c r="AD54" i="5"/>
  <c r="Z54" i="5"/>
  <c r="AC54" i="5"/>
  <c r="AR55" i="5"/>
  <c r="AN55" i="5"/>
  <c r="AQ55" i="5"/>
  <c r="Y12" i="5"/>
  <c r="Y5" i="5"/>
  <c r="L6" i="5"/>
  <c r="R6" i="5" s="1"/>
  <c r="AF6" i="5"/>
  <c r="L10" i="5"/>
  <c r="R10" i="5" s="1"/>
  <c r="AF10" i="5"/>
  <c r="L14" i="5"/>
  <c r="R14" i="5" s="1"/>
  <c r="AF14" i="5"/>
  <c r="S15" i="5"/>
  <c r="U15" i="5" s="1"/>
  <c r="Z16" i="5"/>
  <c r="AB16" i="5" s="1"/>
  <c r="L22" i="5"/>
  <c r="R22" i="5" s="1"/>
  <c r="AF22" i="5"/>
  <c r="S23" i="5"/>
  <c r="U23" i="5" s="1"/>
  <c r="Z24" i="5"/>
  <c r="AB24" i="5" s="1"/>
  <c r="Y25" i="5"/>
  <c r="AG25" i="5"/>
  <c r="AI25" i="5" s="1"/>
  <c r="L26" i="5"/>
  <c r="R26" i="5" s="1"/>
  <c r="AF26" i="5"/>
  <c r="AP28" i="5"/>
  <c r="AA29" i="5"/>
  <c r="W31" i="5"/>
  <c r="S31" i="5"/>
  <c r="AB35" i="5"/>
  <c r="W41" i="5"/>
  <c r="S41" i="5"/>
  <c r="V41" i="5"/>
  <c r="AQ42" i="5"/>
  <c r="AR42" i="5"/>
  <c r="AN42" i="5"/>
  <c r="AK44" i="5"/>
  <c r="AG44" i="5"/>
  <c r="AJ44" i="5"/>
  <c r="AK56" i="5"/>
  <c r="AG56" i="5"/>
  <c r="AJ56" i="5"/>
  <c r="W57" i="5"/>
  <c r="S57" i="5"/>
  <c r="V57" i="5"/>
  <c r="AD58" i="5"/>
  <c r="Z58" i="5"/>
  <c r="AC58" i="5"/>
  <c r="S64" i="5"/>
  <c r="W64" i="5"/>
  <c r="V64" i="5"/>
  <c r="AJ11" i="5"/>
  <c r="AM12" i="5"/>
  <c r="AJ19" i="5"/>
  <c r="Y28" i="5"/>
  <c r="V29" i="5"/>
  <c r="AO29" i="5"/>
  <c r="W30" i="5"/>
  <c r="Y32" i="5"/>
  <c r="W33" i="5"/>
  <c r="S33" i="5"/>
  <c r="V33" i="5"/>
  <c r="AA35" i="5"/>
  <c r="AI36" i="5"/>
  <c r="AO37" i="5"/>
  <c r="AQ38" i="5"/>
  <c r="AR38" i="5"/>
  <c r="AN38" i="5"/>
  <c r="W52" i="5"/>
  <c r="S52" i="5"/>
  <c r="V52" i="5"/>
  <c r="AJ7" i="5"/>
  <c r="AG7" i="5"/>
  <c r="AI7" i="5" s="1"/>
  <c r="L8" i="5"/>
  <c r="R8" i="5" s="1"/>
  <c r="AG11" i="5"/>
  <c r="AI11" i="5" s="1"/>
  <c r="L12" i="5"/>
  <c r="R12" i="5" s="1"/>
  <c r="L16" i="5"/>
  <c r="R16" i="5" s="1"/>
  <c r="AG19" i="5"/>
  <c r="AI19" i="5" s="1"/>
  <c r="AG23" i="5"/>
  <c r="AI23" i="5" s="1"/>
  <c r="L24" i="5"/>
  <c r="R24" i="5" s="1"/>
  <c r="AU25" i="5"/>
  <c r="AW25" i="5" s="1"/>
  <c r="V27" i="5"/>
  <c r="T27" i="5" s="1"/>
  <c r="L28" i="5"/>
  <c r="R28" i="5" s="1"/>
  <c r="V31" i="5"/>
  <c r="AD37" i="5"/>
  <c r="Z37" i="5"/>
  <c r="AC37" i="5"/>
  <c r="W40" i="5"/>
  <c r="S40" i="5"/>
  <c r="V40" i="5"/>
  <c r="W45" i="5"/>
  <c r="S45" i="5"/>
  <c r="V45" i="5"/>
  <c r="AK48" i="5"/>
  <c r="AG48" i="5"/>
  <c r="AJ48" i="5"/>
  <c r="AR49" i="5"/>
  <c r="AD53" i="5"/>
  <c r="Z53" i="5"/>
  <c r="AC53" i="5"/>
  <c r="W61" i="5"/>
  <c r="S61" i="5"/>
  <c r="V61" i="5"/>
  <c r="L38" i="5"/>
  <c r="R38" i="5" s="1"/>
  <c r="AF38" i="5"/>
  <c r="S39" i="5"/>
  <c r="T39" i="5" s="1"/>
  <c r="W39" i="5"/>
  <c r="Z40" i="5"/>
  <c r="AA40" i="5" s="1"/>
  <c r="L42" i="5"/>
  <c r="R42" i="5" s="1"/>
  <c r="AF42" i="5"/>
  <c r="Z44" i="5"/>
  <c r="AA44" i="5" s="1"/>
  <c r="S47" i="5"/>
  <c r="T47" i="5" s="1"/>
  <c r="W47" i="5"/>
  <c r="AD48" i="5"/>
  <c r="Y49" i="5"/>
  <c r="L50" i="5"/>
  <c r="R50" i="5" s="1"/>
  <c r="S51" i="5"/>
  <c r="T51" i="5" s="1"/>
  <c r="AD52" i="5"/>
  <c r="AG53" i="5"/>
  <c r="AH53" i="5" s="1"/>
  <c r="AK53" i="5"/>
  <c r="L54" i="5"/>
  <c r="R54" i="5" s="1"/>
  <c r="AT56" i="5"/>
  <c r="Y57" i="5"/>
  <c r="L58" i="5"/>
  <c r="R58" i="5" s="1"/>
  <c r="S59" i="5"/>
  <c r="W59" i="5"/>
  <c r="Z60" i="5"/>
  <c r="AA60" i="5" s="1"/>
  <c r="AD60" i="5"/>
  <c r="L62" i="5"/>
  <c r="R62" i="5" s="1"/>
  <c r="Y62" i="5"/>
  <c r="AY62" i="5"/>
  <c r="AD65" i="5"/>
  <c r="AB65" i="5" s="1"/>
  <c r="AD67" i="5"/>
  <c r="Z67" i="5"/>
  <c r="AC67" i="5"/>
  <c r="W70" i="5"/>
  <c r="S70" i="5"/>
  <c r="V70" i="5"/>
  <c r="AD70" i="5"/>
  <c r="Z70" i="5"/>
  <c r="AD71" i="5"/>
  <c r="Z71" i="5"/>
  <c r="AC71" i="5"/>
  <c r="AD72" i="5"/>
  <c r="Z72" i="5"/>
  <c r="AC72" i="5"/>
  <c r="AQ80" i="5"/>
  <c r="AR80" i="5"/>
  <c r="AN80" i="5"/>
  <c r="W90" i="5"/>
  <c r="S90" i="5"/>
  <c r="V90" i="5"/>
  <c r="S93" i="5"/>
  <c r="W93" i="5"/>
  <c r="V93" i="5"/>
  <c r="Y38" i="5"/>
  <c r="Y42" i="5"/>
  <c r="AM48" i="5"/>
  <c r="AX49" i="5"/>
  <c r="AJ51" i="5"/>
  <c r="AJ55" i="5"/>
  <c r="AM56" i="5"/>
  <c r="AF62" i="5"/>
  <c r="AU62" i="5"/>
  <c r="AV62" i="5" s="1"/>
  <c r="AD63" i="5"/>
  <c r="AH66" i="5"/>
  <c r="W67" i="5"/>
  <c r="S67" i="5"/>
  <c r="V67" i="5"/>
  <c r="AC70" i="5"/>
  <c r="AH70" i="5"/>
  <c r="AR75" i="5"/>
  <c r="AN75" i="5"/>
  <c r="AQ75" i="5"/>
  <c r="W83" i="5"/>
  <c r="S83" i="5"/>
  <c r="V83" i="5"/>
  <c r="W87" i="5"/>
  <c r="S87" i="5"/>
  <c r="V87" i="5"/>
  <c r="L44" i="5"/>
  <c r="R44" i="5" s="1"/>
  <c r="L48" i="5"/>
  <c r="R48" i="5" s="1"/>
  <c r="AU49" i="5"/>
  <c r="AW49" i="5" s="1"/>
  <c r="AG51" i="5"/>
  <c r="AI51" i="5" s="1"/>
  <c r="AG55" i="5"/>
  <c r="AI55" i="5" s="1"/>
  <c r="L56" i="5"/>
  <c r="R56" i="5" s="1"/>
  <c r="L60" i="5"/>
  <c r="R60" i="5" s="1"/>
  <c r="L63" i="5"/>
  <c r="R63" i="5" s="1"/>
  <c r="Z63" i="5"/>
  <c r="AA63" i="5" s="1"/>
  <c r="AW63" i="5"/>
  <c r="AI65" i="5"/>
  <c r="W66" i="5"/>
  <c r="S66" i="5"/>
  <c r="V66" i="5"/>
  <c r="AI66" i="5"/>
  <c r="W69" i="5"/>
  <c r="S69" i="5"/>
  <c r="AI70" i="5"/>
  <c r="S75" i="5"/>
  <c r="AD76" i="5"/>
  <c r="Z76" i="5"/>
  <c r="AC76" i="5"/>
  <c r="W79" i="5"/>
  <c r="S79" i="5"/>
  <c r="V79" i="5"/>
  <c r="W82" i="5"/>
  <c r="S82" i="5"/>
  <c r="V82" i="5"/>
  <c r="W86" i="5"/>
  <c r="S86" i="5"/>
  <c r="V86" i="5"/>
  <c r="W94" i="5"/>
  <c r="S94" i="5"/>
  <c r="V94" i="5"/>
  <c r="AM62" i="5"/>
  <c r="AK63" i="5"/>
  <c r="AG63" i="5"/>
  <c r="AH63" i="5" s="1"/>
  <c r="Y64" i="5"/>
  <c r="S65" i="5"/>
  <c r="T65" i="5" s="1"/>
  <c r="AD66" i="5"/>
  <c r="Z66" i="5"/>
  <c r="AA66" i="5" s="1"/>
  <c r="Y68" i="5"/>
  <c r="L68" i="5"/>
  <c r="R68" i="5" s="1"/>
  <c r="V69" i="5"/>
  <c r="AB69" i="5"/>
  <c r="AK71" i="5"/>
  <c r="AG71" i="5"/>
  <c r="AH71" i="5" s="1"/>
  <c r="W74" i="5"/>
  <c r="S74" i="5"/>
  <c r="V74" i="5"/>
  <c r="W78" i="5"/>
  <c r="S78" i="5"/>
  <c r="V78" i="5"/>
  <c r="AD84" i="5"/>
  <c r="Z84" i="5"/>
  <c r="AC84" i="5"/>
  <c r="AD88" i="5"/>
  <c r="Z88" i="5"/>
  <c r="AC88" i="5"/>
  <c r="L72" i="5"/>
  <c r="R72" i="5" s="1"/>
  <c r="S73" i="5"/>
  <c r="T73" i="5" s="1"/>
  <c r="W73" i="5"/>
  <c r="Y75" i="5"/>
  <c r="AK75" i="5"/>
  <c r="L76" i="5"/>
  <c r="R76" i="5" s="1"/>
  <c r="Z78" i="5"/>
  <c r="AA78" i="5" s="1"/>
  <c r="AD78" i="5"/>
  <c r="L80" i="5"/>
  <c r="R80" i="5" s="1"/>
  <c r="AF80" i="5"/>
  <c r="S81" i="5"/>
  <c r="T81" i="5" s="1"/>
  <c r="L84" i="5"/>
  <c r="R84" i="5" s="1"/>
  <c r="AF84" i="5"/>
  <c r="Z86" i="5"/>
  <c r="AA86" i="5" s="1"/>
  <c r="AD86" i="5"/>
  <c r="L88" i="5"/>
  <c r="R88" i="5" s="1"/>
  <c r="S89" i="5"/>
  <c r="T89" i="5" s="1"/>
  <c r="W89" i="5"/>
  <c r="Z90" i="5"/>
  <c r="AA90" i="5" s="1"/>
  <c r="AD90" i="5"/>
  <c r="W91" i="5"/>
  <c r="AH91" i="5"/>
  <c r="L92" i="5"/>
  <c r="R92" i="5" s="1"/>
  <c r="Z92" i="5"/>
  <c r="AA92" i="5" s="1"/>
  <c r="AF96" i="5"/>
  <c r="AD97" i="5"/>
  <c r="W99" i="5"/>
  <c r="AD104" i="5"/>
  <c r="Z104" i="5"/>
  <c r="AC104" i="5"/>
  <c r="AC105" i="5"/>
  <c r="AD105" i="5"/>
  <c r="Z105" i="5"/>
  <c r="AC109" i="5"/>
  <c r="AD109" i="5"/>
  <c r="Z109" i="5"/>
  <c r="AD112" i="5"/>
  <c r="Z112" i="5"/>
  <c r="AC112" i="5"/>
  <c r="AC113" i="5"/>
  <c r="AD113" i="5"/>
  <c r="Z113" i="5"/>
  <c r="AD120" i="5"/>
  <c r="Z120" i="5"/>
  <c r="AC120" i="5"/>
  <c r="Y80" i="5"/>
  <c r="S91" i="5"/>
  <c r="T91" i="5" s="1"/>
  <c r="Z98" i="5"/>
  <c r="AD108" i="5"/>
  <c r="Z108" i="5"/>
  <c r="AC108" i="5"/>
  <c r="AQ111" i="5"/>
  <c r="AR111" i="5"/>
  <c r="AN111" i="5"/>
  <c r="AD116" i="5"/>
  <c r="Z116" i="5"/>
  <c r="AC116" i="5"/>
  <c r="W117" i="5"/>
  <c r="S117" i="5"/>
  <c r="V117" i="5"/>
  <c r="AW92" i="5"/>
  <c r="W95" i="5"/>
  <c r="S95" i="5"/>
  <c r="V95" i="5"/>
  <c r="AD96" i="5"/>
  <c r="Z96" i="5"/>
  <c r="AC96" i="5"/>
  <c r="AO96" i="5"/>
  <c r="AD100" i="5"/>
  <c r="Z100" i="5"/>
  <c r="AC100" i="5"/>
  <c r="AC101" i="5"/>
  <c r="AD101" i="5"/>
  <c r="Z101" i="5"/>
  <c r="W103" i="5"/>
  <c r="S103" i="5"/>
  <c r="V103" i="5"/>
  <c r="AQ107" i="5"/>
  <c r="AR107" i="5"/>
  <c r="AN107" i="5"/>
  <c r="W111" i="5"/>
  <c r="V111" i="5"/>
  <c r="AD121" i="5"/>
  <c r="AC121" i="5"/>
  <c r="Z121" i="5"/>
  <c r="V122" i="5"/>
  <c r="S122" i="5"/>
  <c r="W122" i="5"/>
  <c r="AD92" i="5"/>
  <c r="Y93" i="5"/>
  <c r="AA94" i="5"/>
  <c r="AH95" i="5"/>
  <c r="L96" i="5"/>
  <c r="R96" i="5" s="1"/>
  <c r="AP96" i="5"/>
  <c r="Z97" i="5"/>
  <c r="AA97" i="5" s="1"/>
  <c r="AR98" i="5"/>
  <c r="AN98" i="5"/>
  <c r="AQ98" i="5"/>
  <c r="AO99" i="5"/>
  <c r="AK99" i="5"/>
  <c r="AR99" i="5"/>
  <c r="AP99" i="5" s="1"/>
  <c r="W107" i="5"/>
  <c r="S107" i="5"/>
  <c r="W115" i="5"/>
  <c r="S115" i="5"/>
  <c r="V115" i="5"/>
  <c r="W119" i="5"/>
  <c r="S119" i="5"/>
  <c r="V119" i="5"/>
  <c r="AC102" i="5"/>
  <c r="AJ103" i="5"/>
  <c r="AC106" i="5"/>
  <c r="AJ107" i="5"/>
  <c r="AC110" i="5"/>
  <c r="AC114" i="5"/>
  <c r="AC118" i="5"/>
  <c r="Y122" i="5"/>
  <c r="AH122" i="5"/>
  <c r="AD123" i="5"/>
  <c r="V124" i="5"/>
  <c r="W124" i="5"/>
  <c r="S124" i="5"/>
  <c r="AC125" i="5"/>
  <c r="AD125" i="5"/>
  <c r="Z125" i="5"/>
  <c r="AK132" i="5"/>
  <c r="AG132" i="5"/>
  <c r="AJ132" i="5"/>
  <c r="W134" i="5"/>
  <c r="S134" i="5"/>
  <c r="V134" i="5"/>
  <c r="AC137" i="5"/>
  <c r="AD137" i="5"/>
  <c r="Z137" i="5"/>
  <c r="W138" i="5"/>
  <c r="S138" i="5"/>
  <c r="V138" i="5"/>
  <c r="W140" i="5"/>
  <c r="S140" i="5"/>
  <c r="V140" i="5"/>
  <c r="L100" i="5"/>
  <c r="R100" i="5" s="1"/>
  <c r="V102" i="5"/>
  <c r="Z102" i="5"/>
  <c r="AG103" i="5"/>
  <c r="AI103" i="5" s="1"/>
  <c r="L104" i="5"/>
  <c r="R104" i="5" s="1"/>
  <c r="V106" i="5"/>
  <c r="Z106" i="5"/>
  <c r="AB106" i="5" s="1"/>
  <c r="AG107" i="5"/>
  <c r="AI107" i="5" s="1"/>
  <c r="L108" i="5"/>
  <c r="R108" i="5" s="1"/>
  <c r="AF108" i="5"/>
  <c r="AM109" i="5"/>
  <c r="V110" i="5"/>
  <c r="Z110" i="5"/>
  <c r="AB110" i="5" s="1"/>
  <c r="AG111" i="5"/>
  <c r="AI111" i="5" s="1"/>
  <c r="L112" i="5"/>
  <c r="R112" i="5" s="1"/>
  <c r="V114" i="5"/>
  <c r="Z114" i="5"/>
  <c r="AB114" i="5" s="1"/>
  <c r="AC115" i="5"/>
  <c r="L116" i="5"/>
  <c r="R116" i="5" s="1"/>
  <c r="Z118" i="5"/>
  <c r="AB118" i="5" s="1"/>
  <c r="AC119" i="5"/>
  <c r="L120" i="5"/>
  <c r="R120" i="5" s="1"/>
  <c r="AF120" i="5"/>
  <c r="W125" i="5"/>
  <c r="S125" i="5"/>
  <c r="V125" i="5"/>
  <c r="W129" i="5"/>
  <c r="S129" i="5"/>
  <c r="V129" i="5"/>
  <c r="W135" i="5"/>
  <c r="S135" i="5"/>
  <c r="V135" i="5"/>
  <c r="W137" i="5"/>
  <c r="S137" i="5"/>
  <c r="V137" i="5"/>
  <c r="L97" i="5"/>
  <c r="R97" i="5" s="1"/>
  <c r="AT99" i="5"/>
  <c r="L101" i="5"/>
  <c r="R101" i="5" s="1"/>
  <c r="AF101" i="5"/>
  <c r="Z103" i="5"/>
  <c r="AB103" i="5" s="1"/>
  <c r="L105" i="5"/>
  <c r="R105" i="5" s="1"/>
  <c r="AF105" i="5"/>
  <c r="S106" i="5"/>
  <c r="U106" i="5" s="1"/>
  <c r="L109" i="5"/>
  <c r="R109" i="5" s="1"/>
  <c r="AF109" i="5"/>
  <c r="Z111" i="5"/>
  <c r="AB111" i="5" s="1"/>
  <c r="L113" i="5"/>
  <c r="R113" i="5" s="1"/>
  <c r="AF113" i="5"/>
  <c r="S114" i="5"/>
  <c r="U114" i="5" s="1"/>
  <c r="Z115" i="5"/>
  <c r="AB115" i="5" s="1"/>
  <c r="S118" i="5"/>
  <c r="U118" i="5" s="1"/>
  <c r="Z119" i="5"/>
  <c r="AB119" i="5" s="1"/>
  <c r="L121" i="5"/>
  <c r="R121" i="5" s="1"/>
  <c r="W123" i="5"/>
  <c r="Z123" i="5"/>
  <c r="AA123" i="5" s="1"/>
  <c r="AD127" i="5"/>
  <c r="Z127" i="5"/>
  <c r="AC127" i="5"/>
  <c r="V128" i="5"/>
  <c r="W128" i="5"/>
  <c r="S128" i="5"/>
  <c r="W130" i="5"/>
  <c r="S130" i="5"/>
  <c r="V130" i="5"/>
  <c r="V136" i="5"/>
  <c r="W136" i="5"/>
  <c r="S136" i="5"/>
  <c r="W126" i="5"/>
  <c r="S126" i="5"/>
  <c r="V126" i="5"/>
  <c r="W131" i="5"/>
  <c r="S131" i="5"/>
  <c r="V131" i="5"/>
  <c r="W133" i="5"/>
  <c r="S133" i="5"/>
  <c r="V133" i="5"/>
  <c r="V139" i="5"/>
  <c r="S139" i="5"/>
  <c r="W139" i="5"/>
  <c r="Y126" i="5"/>
  <c r="L127" i="5"/>
  <c r="R127" i="5" s="1"/>
  <c r="AF127" i="5"/>
  <c r="AT137" i="5"/>
  <c r="Y138" i="5"/>
  <c r="V142" i="5"/>
  <c r="W142" i="5"/>
  <c r="S142" i="5"/>
  <c r="S145" i="5"/>
  <c r="AD150" i="5"/>
  <c r="Z150" i="5"/>
  <c r="AC150" i="5"/>
  <c r="L132" i="5"/>
  <c r="R132" i="5" s="1"/>
  <c r="AM137" i="5"/>
  <c r="AW138" i="5"/>
  <c r="AV139" i="5"/>
  <c r="W141" i="5"/>
  <c r="S141" i="5"/>
  <c r="V141" i="5"/>
  <c r="V150" i="5"/>
  <c r="AC151" i="5"/>
  <c r="AD151" i="5"/>
  <c r="Z151" i="5"/>
  <c r="AD154" i="5"/>
  <c r="Z154" i="5"/>
  <c r="AC154" i="5"/>
  <c r="AC132" i="5"/>
  <c r="AJ137" i="5"/>
  <c r="AA140" i="5"/>
  <c r="AD141" i="5"/>
  <c r="Z141" i="5"/>
  <c r="AA141" i="5" s="1"/>
  <c r="AC143" i="5"/>
  <c r="AD143" i="5"/>
  <c r="Z143" i="5"/>
  <c r="AD146" i="5"/>
  <c r="Z146" i="5"/>
  <c r="AC146" i="5"/>
  <c r="AK149" i="5"/>
  <c r="AG149" i="5"/>
  <c r="AJ149" i="5"/>
  <c r="V154" i="5"/>
  <c r="W154" i="5"/>
  <c r="S154" i="5"/>
  <c r="AC155" i="5"/>
  <c r="AD155" i="5"/>
  <c r="Z155" i="5"/>
  <c r="Z132" i="5"/>
  <c r="AB132" i="5" s="1"/>
  <c r="AG137" i="5"/>
  <c r="AI137" i="5" s="1"/>
  <c r="AP141" i="5"/>
  <c r="V146" i="5"/>
  <c r="W146" i="5"/>
  <c r="S146" i="5"/>
  <c r="AC147" i="5"/>
  <c r="AD147" i="5"/>
  <c r="Z147" i="5"/>
  <c r="W153" i="5"/>
  <c r="S153" i="5"/>
  <c r="V153" i="5"/>
  <c r="L149" i="5"/>
  <c r="R149" i="5" s="1"/>
  <c r="AD156" i="5"/>
  <c r="Z156" i="5"/>
  <c r="AA156" i="5" s="1"/>
  <c r="AG157" i="5"/>
  <c r="W161" i="5"/>
  <c r="S161" i="5"/>
  <c r="V161" i="5"/>
  <c r="AC165" i="5"/>
  <c r="AD165" i="5"/>
  <c r="Z165" i="5"/>
  <c r="AD171" i="5"/>
  <c r="Z171" i="5"/>
  <c r="AC171" i="5"/>
  <c r="V144" i="5"/>
  <c r="AC145" i="5"/>
  <c r="V148" i="5"/>
  <c r="V152" i="5"/>
  <c r="AP156" i="5"/>
  <c r="AC157" i="5"/>
  <c r="AD157" i="5"/>
  <c r="Z157" i="5"/>
  <c r="W162" i="5"/>
  <c r="S162" i="5"/>
  <c r="V162" i="5"/>
  <c r="W165" i="5"/>
  <c r="S165" i="5"/>
  <c r="V165" i="5"/>
  <c r="W166" i="5"/>
  <c r="S166" i="5"/>
  <c r="V166" i="5"/>
  <c r="W171" i="5"/>
  <c r="S171" i="5"/>
  <c r="V171" i="5"/>
  <c r="Z172" i="5"/>
  <c r="AD172" i="5"/>
  <c r="AC172" i="5"/>
  <c r="AK173" i="5"/>
  <c r="AJ173" i="5"/>
  <c r="AG173" i="5"/>
  <c r="L143" i="5"/>
  <c r="R143" i="5" s="1"/>
  <c r="AF143" i="5"/>
  <c r="S144" i="5"/>
  <c r="U144" i="5" s="1"/>
  <c r="Z145" i="5"/>
  <c r="AB145" i="5" s="1"/>
  <c r="L147" i="5"/>
  <c r="R147" i="5" s="1"/>
  <c r="S148" i="5"/>
  <c r="U148" i="5" s="1"/>
  <c r="Z149" i="5"/>
  <c r="AB149" i="5" s="1"/>
  <c r="L151" i="5"/>
  <c r="R151" i="5" s="1"/>
  <c r="S152" i="5"/>
  <c r="U152" i="5" s="1"/>
  <c r="L155" i="5"/>
  <c r="R155" i="5" s="1"/>
  <c r="AF155" i="5"/>
  <c r="W157" i="5"/>
  <c r="S157" i="5"/>
  <c r="V157" i="5"/>
  <c r="AP157" i="5"/>
  <c r="AJ158" i="5"/>
  <c r="AK158" i="5"/>
  <c r="AG158" i="5"/>
  <c r="AD159" i="5"/>
  <c r="Z159" i="5"/>
  <c r="AC159" i="5"/>
  <c r="AD160" i="5"/>
  <c r="Z160" i="5"/>
  <c r="AC160" i="5"/>
  <c r="W163" i="5"/>
  <c r="S163" i="5"/>
  <c r="V163" i="5"/>
  <c r="W167" i="5"/>
  <c r="S167" i="5"/>
  <c r="V167" i="5"/>
  <c r="W169" i="5"/>
  <c r="S169" i="5"/>
  <c r="V169" i="5"/>
  <c r="V156" i="5"/>
  <c r="W156" i="5"/>
  <c r="S156" i="5"/>
  <c r="AI156" i="5"/>
  <c r="AC161" i="5"/>
  <c r="AD161" i="5"/>
  <c r="Z161" i="5"/>
  <c r="AD164" i="5"/>
  <c r="Z164" i="5"/>
  <c r="AC164" i="5"/>
  <c r="V168" i="5"/>
  <c r="W168" i="5"/>
  <c r="S168" i="5"/>
  <c r="AJ170" i="5"/>
  <c r="AK170" i="5"/>
  <c r="AG170" i="5"/>
  <c r="Y158" i="5"/>
  <c r="L159" i="5"/>
  <c r="R159" i="5" s="1"/>
  <c r="AF159" i="5"/>
  <c r="Y170" i="5"/>
  <c r="W174" i="5"/>
  <c r="S174" i="5"/>
  <c r="AK174" i="5"/>
  <c r="AG174" i="5"/>
  <c r="W175" i="5"/>
  <c r="S175" i="5"/>
  <c r="V175" i="5"/>
  <c r="AD175" i="5"/>
  <c r="Z175" i="5"/>
  <c r="AA175" i="5" s="1"/>
  <c r="AD176" i="5"/>
  <c r="Z176" i="5"/>
  <c r="AC176" i="5"/>
  <c r="AC180" i="5"/>
  <c r="V184" i="5"/>
  <c r="W184" i="5"/>
  <c r="S184" i="5"/>
  <c r="W185" i="5"/>
  <c r="S185" i="5"/>
  <c r="V185" i="5"/>
  <c r="L160" i="5"/>
  <c r="R160" i="5" s="1"/>
  <c r="L164" i="5"/>
  <c r="R164" i="5" s="1"/>
  <c r="L172" i="5"/>
  <c r="R172" i="5" s="1"/>
  <c r="V176" i="5"/>
  <c r="W176" i="5"/>
  <c r="S176" i="5"/>
  <c r="V180" i="5"/>
  <c r="W180" i="5"/>
  <c r="S180" i="5"/>
  <c r="AC181" i="5"/>
  <c r="AD181" i="5"/>
  <c r="Z181" i="5"/>
  <c r="W182" i="5"/>
  <c r="S182" i="5"/>
  <c r="V182" i="5"/>
  <c r="AJ161" i="5"/>
  <c r="Y173" i="5"/>
  <c r="V174" i="5"/>
  <c r="AJ174" i="5"/>
  <c r="AI175" i="5"/>
  <c r="AQ183" i="5"/>
  <c r="AR183" i="5"/>
  <c r="AN183" i="5"/>
  <c r="W186" i="5"/>
  <c r="S186" i="5"/>
  <c r="V186" i="5"/>
  <c r="V188" i="5"/>
  <c r="W188" i="5"/>
  <c r="S188" i="5"/>
  <c r="L158" i="5"/>
  <c r="R158" i="5" s="1"/>
  <c r="AG161" i="5"/>
  <c r="AI161" i="5" s="1"/>
  <c r="L170" i="5"/>
  <c r="R170" i="5" s="1"/>
  <c r="AI172" i="5"/>
  <c r="L173" i="5"/>
  <c r="R173" i="5" s="1"/>
  <c r="AP176" i="5"/>
  <c r="AC177" i="5"/>
  <c r="AD177" i="5"/>
  <c r="Z177" i="5"/>
  <c r="W178" i="5"/>
  <c r="S178" i="5"/>
  <c r="V178" i="5"/>
  <c r="AD179" i="5"/>
  <c r="Z179" i="5"/>
  <c r="AC179" i="5"/>
  <c r="AD184" i="5"/>
  <c r="Z184" i="5"/>
  <c r="AC184" i="5"/>
  <c r="AK187" i="5"/>
  <c r="AG187" i="5"/>
  <c r="AJ187" i="5"/>
  <c r="AC189" i="5"/>
  <c r="AD189" i="5"/>
  <c r="Z189" i="5"/>
  <c r="Y178" i="5"/>
  <c r="L179" i="5"/>
  <c r="R179" i="5" s="1"/>
  <c r="Y182" i="5"/>
  <c r="L183" i="5"/>
  <c r="R183" i="5" s="1"/>
  <c r="AF183" i="5"/>
  <c r="L187" i="5"/>
  <c r="R187" i="5" s="1"/>
  <c r="AC183" i="5"/>
  <c r="AC187" i="5"/>
  <c r="L177" i="5"/>
  <c r="R177" i="5" s="1"/>
  <c r="L181" i="5"/>
  <c r="R181" i="5" s="1"/>
  <c r="Z183" i="5"/>
  <c r="AB183" i="5" s="1"/>
  <c r="Z187" i="5"/>
  <c r="AB187" i="5" s="1"/>
  <c r="L189" i="5"/>
  <c r="R189" i="5" s="1"/>
  <c r="R308" i="6"/>
  <c r="Q308" i="6"/>
  <c r="P308" i="6"/>
  <c r="P267" i="6"/>
  <c r="Q267" i="6"/>
  <c r="O267" i="6"/>
  <c r="R267" i="6"/>
  <c r="R240" i="6"/>
  <c r="P240" i="6"/>
  <c r="Q240" i="6"/>
  <c r="O240" i="6"/>
  <c r="Q75" i="6"/>
  <c r="N41" i="6"/>
  <c r="R120" i="6"/>
  <c r="Q120" i="6"/>
  <c r="P120" i="6"/>
  <c r="O75" i="6"/>
  <c r="R75" i="6"/>
  <c r="P75" i="6"/>
  <c r="N147" i="6"/>
  <c r="W417" i="6"/>
  <c r="V417" i="6"/>
  <c r="W413" i="6"/>
  <c r="V413" i="6"/>
  <c r="W401" i="6"/>
  <c r="V401" i="6"/>
  <c r="W397" i="6"/>
  <c r="V397" i="6"/>
  <c r="W385" i="6"/>
  <c r="V385" i="6"/>
  <c r="W381" i="6"/>
  <c r="V381" i="6"/>
  <c r="W353" i="6"/>
  <c r="V353" i="6"/>
  <c r="W349" i="6"/>
  <c r="V349" i="6"/>
  <c r="W337" i="6"/>
  <c r="V337" i="6"/>
  <c r="W333" i="6"/>
  <c r="V333" i="6"/>
  <c r="W321" i="6"/>
  <c r="V321" i="6"/>
  <c r="W317" i="6"/>
  <c r="V317" i="6"/>
  <c r="W313" i="6"/>
  <c r="V313" i="6"/>
  <c r="W309" i="6"/>
  <c r="V309" i="6"/>
  <c r="W297" i="6"/>
  <c r="V297" i="6"/>
  <c r="W293" i="6"/>
  <c r="V293" i="6"/>
  <c r="W273" i="6"/>
  <c r="V273" i="6"/>
  <c r="W257" i="6"/>
  <c r="V257" i="6"/>
  <c r="W201" i="6"/>
  <c r="V201" i="6"/>
  <c r="W197" i="6"/>
  <c r="V197" i="6"/>
  <c r="W189" i="6"/>
  <c r="V189" i="6"/>
  <c r="W173" i="6"/>
  <c r="V173" i="6"/>
  <c r="W40" i="6"/>
  <c r="V43" i="6"/>
  <c r="W56" i="6"/>
  <c r="V59" i="6"/>
  <c r="V75" i="6"/>
  <c r="V91" i="6"/>
  <c r="V107" i="6"/>
  <c r="V123" i="6"/>
  <c r="V151" i="6"/>
  <c r="V155" i="6"/>
  <c r="W159" i="6"/>
  <c r="V170" i="6"/>
  <c r="V175" i="6"/>
  <c r="W227" i="6"/>
  <c r="V227" i="6"/>
  <c r="V249" i="6"/>
  <c r="V261" i="6"/>
  <c r="V285" i="6"/>
  <c r="V318" i="6"/>
  <c r="V325" i="6"/>
  <c r="W361" i="6"/>
  <c r="V369" i="6"/>
  <c r="W378" i="6"/>
  <c r="V378" i="6"/>
  <c r="V382" i="6"/>
  <c r="V389" i="6"/>
  <c r="W425" i="6"/>
  <c r="V433" i="6"/>
  <c r="W365" i="6"/>
  <c r="V365" i="6"/>
  <c r="W394" i="6"/>
  <c r="V394" i="6"/>
  <c r="W429" i="6"/>
  <c r="V429" i="6"/>
  <c r="W36" i="6"/>
  <c r="V39" i="6"/>
  <c r="W52" i="6"/>
  <c r="V55" i="6"/>
  <c r="V63" i="6"/>
  <c r="V79" i="6"/>
  <c r="V95" i="6"/>
  <c r="V111" i="6"/>
  <c r="V127" i="6"/>
  <c r="V167" i="6"/>
  <c r="V179" i="6"/>
  <c r="W186" i="6"/>
  <c r="V199" i="6"/>
  <c r="W202" i="6"/>
  <c r="W207" i="6"/>
  <c r="V207" i="6"/>
  <c r="W215" i="6"/>
  <c r="V215" i="6"/>
  <c r="V235" i="6"/>
  <c r="V281" i="6"/>
  <c r="W305" i="6"/>
  <c r="W345" i="6"/>
  <c r="W362" i="6"/>
  <c r="V362" i="6"/>
  <c r="V366" i="6"/>
  <c r="V373" i="6"/>
  <c r="W409" i="6"/>
  <c r="W426" i="6"/>
  <c r="V426" i="6"/>
  <c r="V430" i="6"/>
  <c r="W210" i="6"/>
  <c r="V210" i="6"/>
  <c r="W290" i="6"/>
  <c r="V290" i="6"/>
  <c r="W330" i="6"/>
  <c r="V330" i="6"/>
  <c r="V269" i="6"/>
  <c r="W269" i="6"/>
  <c r="W253" i="6"/>
  <c r="V253" i="6"/>
  <c r="W48" i="6"/>
  <c r="W183" i="6"/>
  <c r="V223" i="6"/>
  <c r="W247" i="6"/>
  <c r="V247" i="6"/>
  <c r="W255" i="6"/>
  <c r="V255" i="6"/>
  <c r="W289" i="6"/>
  <c r="W306" i="6"/>
  <c r="V306" i="6"/>
  <c r="V310" i="6"/>
  <c r="W329" i="6"/>
  <c r="W346" i="6"/>
  <c r="V346" i="6"/>
  <c r="V350" i="6"/>
  <c r="W393" i="6"/>
  <c r="W410" i="6"/>
  <c r="V410" i="6"/>
  <c r="V414" i="6"/>
  <c r="W244" i="6"/>
  <c r="V280" i="6"/>
  <c r="W300" i="6"/>
  <c r="V300" i="6"/>
  <c r="W268" i="6"/>
  <c r="V268" i="6"/>
  <c r="V204" i="6"/>
  <c r="W204" i="6"/>
  <c r="V200" i="6"/>
  <c r="W200" i="6"/>
  <c r="V196" i="6"/>
  <c r="W196" i="6"/>
  <c r="V192" i="6"/>
  <c r="W192" i="6"/>
  <c r="V188" i="6"/>
  <c r="W188" i="6"/>
  <c r="V184" i="6"/>
  <c r="W184" i="6"/>
  <c r="V180" i="6"/>
  <c r="W180" i="6"/>
  <c r="V176" i="6"/>
  <c r="W176" i="6"/>
  <c r="V172" i="6"/>
  <c r="W172" i="6"/>
  <c r="V168" i="6"/>
  <c r="W168" i="6"/>
  <c r="V164" i="6"/>
  <c r="W164" i="6"/>
  <c r="V160" i="6"/>
  <c r="W160" i="6"/>
  <c r="V156" i="6"/>
  <c r="W156" i="6"/>
  <c r="V152" i="6"/>
  <c r="W152" i="6"/>
  <c r="V148" i="6"/>
  <c r="W148" i="6"/>
  <c r="V144" i="6"/>
  <c r="W144" i="6"/>
  <c r="V140" i="6"/>
  <c r="W140" i="6"/>
  <c r="V136" i="6"/>
  <c r="W136" i="6"/>
  <c r="V132" i="6"/>
  <c r="W132" i="6"/>
  <c r="V128" i="6"/>
  <c r="W128" i="6"/>
  <c r="V124" i="6"/>
  <c r="W124" i="6"/>
  <c r="V120" i="6"/>
  <c r="W120" i="6"/>
  <c r="V116" i="6"/>
  <c r="W116" i="6"/>
  <c r="V112" i="6"/>
  <c r="W112" i="6"/>
  <c r="V108" i="6"/>
  <c r="W108" i="6"/>
  <c r="V104" i="6"/>
  <c r="W104" i="6"/>
  <c r="V100" i="6"/>
  <c r="W100" i="6"/>
  <c r="V96" i="6"/>
  <c r="W96" i="6"/>
  <c r="V92" i="6"/>
  <c r="W92" i="6"/>
  <c r="V88" i="6"/>
  <c r="W88" i="6"/>
  <c r="V84" i="6"/>
  <c r="W84" i="6"/>
  <c r="V80" i="6"/>
  <c r="W80" i="6"/>
  <c r="V76" i="6"/>
  <c r="W76" i="6"/>
  <c r="V72" i="6"/>
  <c r="W72" i="6"/>
  <c r="V68" i="6"/>
  <c r="W68" i="6"/>
  <c r="V64" i="6"/>
  <c r="W64" i="6"/>
  <c r="V60" i="6"/>
  <c r="W60" i="6"/>
  <c r="W218" i="6"/>
  <c r="V218" i="6"/>
  <c r="W226" i="6"/>
  <c r="V226" i="6"/>
  <c r="W234" i="6"/>
  <c r="V234" i="6"/>
  <c r="W242" i="6"/>
  <c r="V242" i="6"/>
  <c r="W254" i="6"/>
  <c r="V254" i="6"/>
  <c r="W284" i="6"/>
  <c r="V284" i="6"/>
  <c r="W316" i="6"/>
  <c r="V316" i="6"/>
  <c r="W432" i="6"/>
  <c r="V432" i="6"/>
  <c r="W428" i="6"/>
  <c r="V428" i="6"/>
  <c r="W424" i="6"/>
  <c r="V424" i="6"/>
  <c r="W420" i="6"/>
  <c r="V420" i="6"/>
  <c r="W416" i="6"/>
  <c r="V416" i="6"/>
  <c r="W412" i="6"/>
  <c r="V412" i="6"/>
  <c r="W408" i="6"/>
  <c r="V408" i="6"/>
  <c r="W404" i="6"/>
  <c r="V404" i="6"/>
  <c r="W400" i="6"/>
  <c r="V400" i="6"/>
  <c r="W396" i="6"/>
  <c r="V396" i="6"/>
  <c r="W392" i="6"/>
  <c r="V392" i="6"/>
  <c r="W388" i="6"/>
  <c r="V388" i="6"/>
  <c r="W384" i="6"/>
  <c r="V384" i="6"/>
  <c r="W380" i="6"/>
  <c r="V380" i="6"/>
  <c r="W376" i="6"/>
  <c r="V376" i="6"/>
  <c r="W372" i="6"/>
  <c r="V372" i="6"/>
  <c r="W368" i="6"/>
  <c r="V368" i="6"/>
  <c r="W364" i="6"/>
  <c r="V364" i="6"/>
  <c r="W360" i="6"/>
  <c r="V360" i="6"/>
  <c r="W356" i="6"/>
  <c r="V356" i="6"/>
  <c r="W352" i="6"/>
  <c r="V352" i="6"/>
  <c r="W348" i="6"/>
  <c r="V348" i="6"/>
  <c r="W344" i="6"/>
  <c r="V344" i="6"/>
  <c r="W340" i="6"/>
  <c r="V340" i="6"/>
  <c r="W336" i="6"/>
  <c r="V336" i="6"/>
  <c r="W332" i="6"/>
  <c r="V332" i="6"/>
  <c r="W328" i="6"/>
  <c r="V328" i="6"/>
  <c r="W324" i="6"/>
  <c r="V324" i="6"/>
  <c r="W320" i="6"/>
  <c r="V320" i="6"/>
  <c r="W308" i="6"/>
  <c r="V308" i="6"/>
  <c r="W304" i="6"/>
  <c r="V304" i="6"/>
  <c r="W292" i="6"/>
  <c r="V292" i="6"/>
  <c r="W288" i="6"/>
  <c r="V288" i="6"/>
  <c r="W276" i="6"/>
  <c r="V276" i="6"/>
  <c r="W272" i="6"/>
  <c r="V272" i="6"/>
  <c r="W264" i="6"/>
  <c r="V264" i="6"/>
  <c r="V34" i="6"/>
  <c r="V38" i="6"/>
  <c r="V42" i="6"/>
  <c r="V46" i="6"/>
  <c r="V50" i="6"/>
  <c r="V54" i="6"/>
  <c r="V58" i="6"/>
  <c r="V62" i="6"/>
  <c r="V66" i="6"/>
  <c r="V70" i="6"/>
  <c r="V74" i="6"/>
  <c r="V78" i="6"/>
  <c r="V82" i="6"/>
  <c r="V86" i="6"/>
  <c r="V90" i="6"/>
  <c r="V94" i="6"/>
  <c r="V98" i="6"/>
  <c r="V102" i="6"/>
  <c r="V106" i="6"/>
  <c r="V110" i="6"/>
  <c r="V114" i="6"/>
  <c r="V118" i="6"/>
  <c r="V122" i="6"/>
  <c r="V126" i="6"/>
  <c r="V130" i="6"/>
  <c r="V134" i="6"/>
  <c r="V138" i="6"/>
  <c r="V142" i="6"/>
  <c r="V146" i="6"/>
  <c r="V150" i="6"/>
  <c r="V154" i="6"/>
  <c r="V158" i="6"/>
  <c r="V162" i="6"/>
  <c r="V166" i="6"/>
  <c r="V206" i="6"/>
  <c r="W208" i="6"/>
  <c r="W250" i="6"/>
  <c r="V250" i="6"/>
  <c r="W252" i="6"/>
  <c r="W271" i="6"/>
  <c r="V271" i="6"/>
  <c r="W303" i="6"/>
  <c r="V303" i="6"/>
  <c r="W34" i="6"/>
  <c r="V37" i="6"/>
  <c r="V41" i="6"/>
  <c r="V45" i="6"/>
  <c r="V49" i="6"/>
  <c r="V53" i="6"/>
  <c r="V57" i="6"/>
  <c r="V61" i="6"/>
  <c r="V65" i="6"/>
  <c r="V69" i="6"/>
  <c r="V73" i="6"/>
  <c r="V77" i="6"/>
  <c r="V81" i="6"/>
  <c r="V85" i="6"/>
  <c r="V89" i="6"/>
  <c r="V93" i="6"/>
  <c r="V97" i="6"/>
  <c r="V101" i="6"/>
  <c r="V105" i="6"/>
  <c r="V109" i="6"/>
  <c r="V113" i="6"/>
  <c r="V117" i="6"/>
  <c r="V121" i="6"/>
  <c r="V125" i="6"/>
  <c r="V129" i="6"/>
  <c r="V133" i="6"/>
  <c r="V137" i="6"/>
  <c r="V141" i="6"/>
  <c r="V145" i="6"/>
  <c r="V149" i="6"/>
  <c r="V153" i="6"/>
  <c r="V157" i="6"/>
  <c r="V161" i="6"/>
  <c r="V165" i="6"/>
  <c r="V169" i="6"/>
  <c r="V174" i="6"/>
  <c r="V177" i="6"/>
  <c r="V182" i="6"/>
  <c r="V185" i="6"/>
  <c r="V190" i="6"/>
  <c r="V193" i="6"/>
  <c r="W209" i="6"/>
  <c r="V209" i="6"/>
  <c r="W214" i="6"/>
  <c r="V214" i="6"/>
  <c r="W216" i="6"/>
  <c r="W222" i="6"/>
  <c r="V222" i="6"/>
  <c r="W224" i="6"/>
  <c r="W230" i="6"/>
  <c r="V230" i="6"/>
  <c r="W232" i="6"/>
  <c r="W238" i="6"/>
  <c r="V238" i="6"/>
  <c r="W240" i="6"/>
  <c r="W246" i="6"/>
  <c r="V246" i="6"/>
  <c r="W248" i="6"/>
  <c r="W262" i="6"/>
  <c r="V262" i="6"/>
  <c r="W265" i="6"/>
  <c r="V265" i="6"/>
  <c r="V296" i="6"/>
  <c r="W205" i="6"/>
  <c r="V205" i="6"/>
  <c r="W258" i="6"/>
  <c r="V258" i="6"/>
  <c r="W260" i="6"/>
  <c r="W287" i="6"/>
  <c r="V287" i="6"/>
  <c r="W319" i="6"/>
  <c r="V319" i="6"/>
  <c r="W275" i="6"/>
  <c r="V275" i="6"/>
  <c r="W291" i="6"/>
  <c r="V291" i="6"/>
  <c r="W307" i="6"/>
  <c r="V307" i="6"/>
  <c r="W323" i="6"/>
  <c r="V323" i="6"/>
  <c r="V213" i="6"/>
  <c r="V217" i="6"/>
  <c r="V221" i="6"/>
  <c r="V225" i="6"/>
  <c r="V229" i="6"/>
  <c r="V233" i="6"/>
  <c r="V237" i="6"/>
  <c r="V241" i="6"/>
  <c r="V245" i="6"/>
  <c r="W279" i="6"/>
  <c r="V279" i="6"/>
  <c r="W295" i="6"/>
  <c r="V295" i="6"/>
  <c r="W311" i="6"/>
  <c r="V311" i="6"/>
  <c r="W267" i="6"/>
  <c r="W283" i="6"/>
  <c r="V283" i="6"/>
  <c r="W299" i="6"/>
  <c r="V299" i="6"/>
  <c r="W315" i="6"/>
  <c r="V315" i="6"/>
  <c r="V327" i="6"/>
  <c r="V331" i="6"/>
  <c r="V335" i="6"/>
  <c r="V339" i="6"/>
  <c r="V343" i="6"/>
  <c r="V347" i="6"/>
  <c r="V351" i="6"/>
  <c r="V355" i="6"/>
  <c r="V359" i="6"/>
  <c r="V363" i="6"/>
  <c r="V367" i="6"/>
  <c r="V371" i="6"/>
  <c r="V375" i="6"/>
  <c r="V379" i="6"/>
  <c r="V383" i="6"/>
  <c r="V387" i="6"/>
  <c r="V391" i="6"/>
  <c r="V395" i="6"/>
  <c r="V399" i="6"/>
  <c r="V403" i="6"/>
  <c r="V407" i="6"/>
  <c r="V411" i="6"/>
  <c r="V415" i="6"/>
  <c r="V419" i="6"/>
  <c r="V423" i="6"/>
  <c r="V427" i="6"/>
  <c r="V431" i="6"/>
  <c r="AB198" i="5" l="1"/>
  <c r="AB202" i="5"/>
  <c r="AP199" i="5"/>
  <c r="AV199" i="5"/>
  <c r="AJ157" i="5"/>
  <c r="S123" i="5"/>
  <c r="T123" i="5" s="1"/>
  <c r="Z107" i="5"/>
  <c r="AB107" i="5" s="1"/>
  <c r="S98" i="5"/>
  <c r="U98" i="5" s="1"/>
  <c r="AG115" i="5"/>
  <c r="AI115" i="5" s="1"/>
  <c r="AC107" i="5"/>
  <c r="V98" i="5"/>
  <c r="AD124" i="5"/>
  <c r="V75" i="5"/>
  <c r="W51" i="5"/>
  <c r="S19" i="5"/>
  <c r="U19" i="5" s="1"/>
  <c r="S25" i="5"/>
  <c r="W21" i="5"/>
  <c r="AA186" i="5"/>
  <c r="AH130" i="5"/>
  <c r="AO159" i="5"/>
  <c r="AW67" i="5"/>
  <c r="AV144" i="5"/>
  <c r="AO94" i="5"/>
  <c r="AB45" i="5"/>
  <c r="AV26" i="5"/>
  <c r="AV154" i="5"/>
  <c r="AV134" i="5"/>
  <c r="AW186" i="5"/>
  <c r="AH179" i="5"/>
  <c r="AO164" i="5"/>
  <c r="AA167" i="5"/>
  <c r="AI147" i="5"/>
  <c r="AP130" i="5"/>
  <c r="AO148" i="5"/>
  <c r="AW106" i="5"/>
  <c r="AV97" i="5"/>
  <c r="AW93" i="5"/>
  <c r="AV89" i="5"/>
  <c r="AO73" i="5"/>
  <c r="AO70" i="5"/>
  <c r="AP46" i="5"/>
  <c r="AD174" i="5"/>
  <c r="Z174" i="5"/>
  <c r="AA174" i="5" s="1"/>
  <c r="AC149" i="5"/>
  <c r="S85" i="5"/>
  <c r="T85" i="5" s="1"/>
  <c r="AW68" i="5"/>
  <c r="Z48" i="5"/>
  <c r="AA48" i="5" s="1"/>
  <c r="AJ23" i="5"/>
  <c r="V21" i="5"/>
  <c r="AI43" i="5"/>
  <c r="AP34" i="5"/>
  <c r="AV142" i="5"/>
  <c r="AW86" i="5"/>
  <c r="AH13" i="5"/>
  <c r="AW15" i="5"/>
  <c r="T192" i="5"/>
  <c r="AV114" i="5"/>
  <c r="AH78" i="5"/>
  <c r="AO15" i="5"/>
  <c r="Z124" i="5"/>
  <c r="AA124" i="5" s="1"/>
  <c r="AK49" i="5"/>
  <c r="AO166" i="5"/>
  <c r="AA33" i="5"/>
  <c r="AP41" i="5"/>
  <c r="AV164" i="5"/>
  <c r="AV159" i="5"/>
  <c r="AI162" i="5"/>
  <c r="AW140" i="5"/>
  <c r="AO150" i="5"/>
  <c r="AO123" i="5"/>
  <c r="AH119" i="5"/>
  <c r="AO134" i="5"/>
  <c r="AP59" i="5"/>
  <c r="AW157" i="5"/>
  <c r="V35" i="5"/>
  <c r="S35" i="5"/>
  <c r="S49" i="5"/>
  <c r="S17" i="5"/>
  <c r="W9" i="5"/>
  <c r="S7" i="5"/>
  <c r="AO151" i="5"/>
  <c r="AB133" i="5"/>
  <c r="AB81" i="5"/>
  <c r="T196" i="5"/>
  <c r="AA197" i="5"/>
  <c r="AW199" i="5"/>
  <c r="AC201" i="5"/>
  <c r="AW8" i="5"/>
  <c r="AC111" i="5"/>
  <c r="AC103" i="5"/>
  <c r="V99" i="5"/>
  <c r="W77" i="5"/>
  <c r="AK57" i="5"/>
  <c r="Z4" i="5"/>
  <c r="AA4" i="5" s="1"/>
  <c r="AH118" i="5"/>
  <c r="AP66" i="5"/>
  <c r="AP43" i="5"/>
  <c r="AV168" i="5"/>
  <c r="AW37" i="5"/>
  <c r="AV23" i="5"/>
  <c r="AP88" i="5"/>
  <c r="AA81" i="5"/>
  <c r="AA89" i="5"/>
  <c r="AI27" i="5"/>
  <c r="AW165" i="5"/>
  <c r="AI163" i="5"/>
  <c r="AV103" i="5"/>
  <c r="AO83" i="5"/>
  <c r="AV116" i="5"/>
  <c r="AD197" i="5"/>
  <c r="Z201" i="5"/>
  <c r="AA201" i="5" s="1"/>
  <c r="AB87" i="5"/>
  <c r="AP93" i="5"/>
  <c r="AJ111" i="5"/>
  <c r="AG99" i="5"/>
  <c r="AH99" i="5" s="1"/>
  <c r="S77" i="5"/>
  <c r="T77" i="5" s="1"/>
  <c r="W65" i="5"/>
  <c r="V71" i="5"/>
  <c r="AG57" i="5"/>
  <c r="AH57" i="5" s="1"/>
  <c r="AD44" i="5"/>
  <c r="AD40" i="5"/>
  <c r="U30" i="5"/>
  <c r="Z20" i="5"/>
  <c r="AB20" i="5" s="1"/>
  <c r="AJ60" i="5"/>
  <c r="W13" i="5"/>
  <c r="AD4" i="5"/>
  <c r="AP134" i="5"/>
  <c r="AW163" i="5"/>
  <c r="AI186" i="5"/>
  <c r="AB153" i="5"/>
  <c r="AW71" i="5"/>
  <c r="U193" i="5"/>
  <c r="AV60" i="5"/>
  <c r="AW107" i="5"/>
  <c r="AI199" i="5"/>
  <c r="S55" i="5"/>
  <c r="T55" i="5" s="1"/>
  <c r="AN57" i="5"/>
  <c r="AD30" i="5"/>
  <c r="AC20" i="5"/>
  <c r="V13" i="5"/>
  <c r="AP194" i="5"/>
  <c r="AP51" i="5"/>
  <c r="AA46" i="5"/>
  <c r="AJ197" i="5"/>
  <c r="AH197" i="5" s="1"/>
  <c r="AC199" i="5"/>
  <c r="AJ200" i="5"/>
  <c r="U201" i="5"/>
  <c r="AG49" i="5"/>
  <c r="AH49" i="5" s="1"/>
  <c r="AR57" i="5"/>
  <c r="AO188" i="5"/>
  <c r="AB51" i="5"/>
  <c r="U194" i="5"/>
  <c r="AV186" i="5"/>
  <c r="AI185" i="5"/>
  <c r="AW184" i="5"/>
  <c r="AV169" i="5"/>
  <c r="AK197" i="5"/>
  <c r="AI197" i="5" s="1"/>
  <c r="Z200" i="5"/>
  <c r="AA200" i="5" s="1"/>
  <c r="AG200" i="5"/>
  <c r="AI200" i="5" s="1"/>
  <c r="AH164" i="5"/>
  <c r="T201" i="5"/>
  <c r="AO93" i="5"/>
  <c r="AA195" i="5"/>
  <c r="AV130" i="5"/>
  <c r="AC30" i="5"/>
  <c r="AA30" i="5" s="1"/>
  <c r="AO127" i="5"/>
  <c r="AI90" i="5"/>
  <c r="AD195" i="5"/>
  <c r="AV183" i="5"/>
  <c r="AW143" i="5"/>
  <c r="AI150" i="5"/>
  <c r="AA148" i="5"/>
  <c r="AV141" i="5"/>
  <c r="Z199" i="5"/>
  <c r="AB199" i="5" s="1"/>
  <c r="AP165" i="5"/>
  <c r="T176" i="5"/>
  <c r="AD180" i="5"/>
  <c r="S150" i="5"/>
  <c r="S110" i="5"/>
  <c r="U110" i="5" s="1"/>
  <c r="S102" i="5"/>
  <c r="U102" i="5" s="1"/>
  <c r="Z99" i="5"/>
  <c r="AB99" i="5" s="1"/>
  <c r="V118" i="5"/>
  <c r="AC99" i="5"/>
  <c r="W71" i="5"/>
  <c r="Z56" i="5"/>
  <c r="AA56" i="5" s="1"/>
  <c r="W43" i="5"/>
  <c r="AQ49" i="5"/>
  <c r="AO49" i="5" s="1"/>
  <c r="AX25" i="5"/>
  <c r="AK60" i="5"/>
  <c r="AH147" i="5"/>
  <c r="AO121" i="5"/>
  <c r="AH116" i="5"/>
  <c r="AW122" i="5"/>
  <c r="AW108" i="5"/>
  <c r="AB129" i="5"/>
  <c r="AH72" i="5"/>
  <c r="Z191" i="5"/>
  <c r="AA191" i="5" s="1"/>
  <c r="AV90" i="5"/>
  <c r="AP200" i="5"/>
  <c r="AH135" i="5"/>
  <c r="AV53" i="5"/>
  <c r="V145" i="5"/>
  <c r="AB102" i="5"/>
  <c r="AJ115" i="5"/>
  <c r="AC98" i="5"/>
  <c r="W85" i="5"/>
  <c r="W81" i="5"/>
  <c r="T59" i="5"/>
  <c r="W55" i="5"/>
  <c r="S43" i="5"/>
  <c r="T43" i="5" s="1"/>
  <c r="AW151" i="5"/>
  <c r="AH104" i="5"/>
  <c r="AH74" i="5"/>
  <c r="AW97" i="5"/>
  <c r="AW89" i="5"/>
  <c r="AW130" i="5"/>
  <c r="AH68" i="5"/>
  <c r="AH102" i="5"/>
  <c r="U191" i="5"/>
  <c r="T194" i="5"/>
  <c r="U195" i="5"/>
  <c r="AH185" i="5"/>
  <c r="AH152" i="5"/>
  <c r="AP148" i="5"/>
  <c r="AH142" i="5"/>
  <c r="AV112" i="5"/>
  <c r="AO58" i="5"/>
  <c r="AG201" i="5"/>
  <c r="AJ201" i="5"/>
  <c r="AW187" i="5"/>
  <c r="AV150" i="5"/>
  <c r="T199" i="5"/>
  <c r="AH169" i="5"/>
  <c r="AO155" i="5"/>
  <c r="AQ197" i="5"/>
  <c r="AR197" i="5"/>
  <c r="AN197" i="5"/>
  <c r="U197" i="5"/>
  <c r="AB139" i="5"/>
  <c r="AB92" i="5"/>
  <c r="AG75" i="5"/>
  <c r="AH75" i="5" s="1"/>
  <c r="T69" i="5"/>
  <c r="AD56" i="5"/>
  <c r="Z52" i="5"/>
  <c r="AA52" i="5" s="1"/>
  <c r="AH150" i="5"/>
  <c r="AP73" i="5"/>
  <c r="AH27" i="5"/>
  <c r="AP110" i="5"/>
  <c r="AI67" i="5"/>
  <c r="T193" i="5"/>
  <c r="AH162" i="5"/>
  <c r="AV158" i="5"/>
  <c r="AV152" i="5"/>
  <c r="AO149" i="5"/>
  <c r="AI146" i="5"/>
  <c r="AH146" i="5"/>
  <c r="AP140" i="5"/>
  <c r="AW112" i="5"/>
  <c r="AK201" i="5"/>
  <c r="AD200" i="5"/>
  <c r="AB200" i="5" s="1"/>
  <c r="AX197" i="5"/>
  <c r="AY197" i="5"/>
  <c r="AU197" i="5"/>
  <c r="AV201" i="5"/>
  <c r="AH166" i="5"/>
  <c r="AP152" i="5"/>
  <c r="U199" i="5"/>
  <c r="AV153" i="5"/>
  <c r="AP26" i="5"/>
  <c r="T200" i="5"/>
  <c r="AV200" i="5"/>
  <c r="AH199" i="5"/>
  <c r="AB197" i="5"/>
  <c r="AA152" i="5"/>
  <c r="AO5" i="5"/>
  <c r="AW190" i="5"/>
  <c r="AW192" i="5"/>
  <c r="AB195" i="5"/>
  <c r="U192" i="5"/>
  <c r="U196" i="5"/>
  <c r="T191" i="5"/>
  <c r="U190" i="5"/>
  <c r="AV161" i="5"/>
  <c r="AW164" i="5"/>
  <c r="AH153" i="5"/>
  <c r="AH154" i="5"/>
  <c r="AV59" i="5"/>
  <c r="AO59" i="5"/>
  <c r="AC47" i="5"/>
  <c r="AD47" i="5"/>
  <c r="Z47" i="5"/>
  <c r="AH194" i="5"/>
  <c r="AO130" i="5"/>
  <c r="AB140" i="5"/>
  <c r="AI136" i="5"/>
  <c r="AV126" i="5"/>
  <c r="AW118" i="5"/>
  <c r="AI117" i="5"/>
  <c r="AW114" i="5"/>
  <c r="AV95" i="5"/>
  <c r="AV52" i="5"/>
  <c r="AI58" i="5"/>
  <c r="AV24" i="5"/>
  <c r="AI110" i="5"/>
  <c r="T195" i="5"/>
  <c r="T190" i="5"/>
  <c r="AB166" i="5"/>
  <c r="AW149" i="5"/>
  <c r="AK141" i="5"/>
  <c r="AG141" i="5"/>
  <c r="AJ141" i="5"/>
  <c r="AI154" i="5"/>
  <c r="AO85" i="5"/>
  <c r="AA134" i="5"/>
  <c r="AW109" i="5"/>
  <c r="AP108" i="5"/>
  <c r="AO81" i="5"/>
  <c r="AW76" i="5"/>
  <c r="AN191" i="5"/>
  <c r="AQ191" i="5"/>
  <c r="AR191" i="5"/>
  <c r="Z192" i="5"/>
  <c r="AB192" i="5" s="1"/>
  <c r="AC192" i="5"/>
  <c r="AG195" i="5"/>
  <c r="AI195" i="5" s="1"/>
  <c r="AJ195" i="5"/>
  <c r="Z190" i="5"/>
  <c r="AB190" i="5" s="1"/>
  <c r="AC190" i="5"/>
  <c r="AG191" i="5"/>
  <c r="AI191" i="5" s="1"/>
  <c r="AJ191" i="5"/>
  <c r="AC193" i="5"/>
  <c r="AD193" i="5"/>
  <c r="Z193" i="5"/>
  <c r="AJ196" i="5"/>
  <c r="AK196" i="5"/>
  <c r="AG196" i="5"/>
  <c r="AG192" i="5"/>
  <c r="AJ192" i="5"/>
  <c r="AK192" i="5"/>
  <c r="AG193" i="5"/>
  <c r="AJ193" i="5"/>
  <c r="AK193" i="5"/>
  <c r="Z196" i="5"/>
  <c r="AB196" i="5" s="1"/>
  <c r="AC196" i="5"/>
  <c r="AB191" i="5"/>
  <c r="AI194" i="5"/>
  <c r="AW196" i="5"/>
  <c r="AP193" i="5"/>
  <c r="AJ98" i="5"/>
  <c r="AK98" i="5"/>
  <c r="AG98" i="5"/>
  <c r="AC73" i="5"/>
  <c r="Z73" i="5"/>
  <c r="AD73" i="5"/>
  <c r="AA67" i="5"/>
  <c r="AI49" i="5"/>
  <c r="AA51" i="5"/>
  <c r="AJ73" i="5"/>
  <c r="AG73" i="5"/>
  <c r="AK73" i="5"/>
  <c r="AJ106" i="5"/>
  <c r="AK106" i="5"/>
  <c r="AG106" i="5"/>
  <c r="AB85" i="5"/>
  <c r="AD27" i="5"/>
  <c r="AC27" i="5"/>
  <c r="Z27" i="5"/>
  <c r="AB31" i="5"/>
  <c r="AB175" i="5"/>
  <c r="U174" i="5"/>
  <c r="AB160" i="5"/>
  <c r="AI48" i="5"/>
  <c r="T40" i="5"/>
  <c r="AO38" i="5"/>
  <c r="AC55" i="5"/>
  <c r="Z55" i="5"/>
  <c r="AD55" i="5"/>
  <c r="AB55" i="5" s="1"/>
  <c r="AJ114" i="5"/>
  <c r="AK114" i="5"/>
  <c r="AG114" i="5"/>
  <c r="AB89" i="5"/>
  <c r="AC43" i="5"/>
  <c r="AD43" i="5"/>
  <c r="Z43" i="5"/>
  <c r="AB184" i="5"/>
  <c r="T178" i="5"/>
  <c r="AB177" i="5"/>
  <c r="T174" i="5"/>
  <c r="AB155" i="5"/>
  <c r="T154" i="5"/>
  <c r="AA146" i="5"/>
  <c r="AB143" i="5"/>
  <c r="AA154" i="5"/>
  <c r="AB151" i="5"/>
  <c r="T150" i="5"/>
  <c r="T145" i="5"/>
  <c r="U139" i="5"/>
  <c r="T137" i="5"/>
  <c r="U129" i="5"/>
  <c r="AB125" i="5"/>
  <c r="U115" i="5"/>
  <c r="T111" i="5"/>
  <c r="U103" i="5"/>
  <c r="AA100" i="5"/>
  <c r="AA98" i="5"/>
  <c r="AP111" i="5"/>
  <c r="AA109" i="5"/>
  <c r="AA104" i="5"/>
  <c r="U89" i="5"/>
  <c r="U74" i="5"/>
  <c r="AB66" i="5"/>
  <c r="U82" i="5"/>
  <c r="AB72" i="5"/>
  <c r="U70" i="5"/>
  <c r="AB60" i="5"/>
  <c r="AB52" i="5"/>
  <c r="AB48" i="5"/>
  <c r="AB44" i="5"/>
  <c r="U39" i="5"/>
  <c r="T61" i="5"/>
  <c r="T45" i="5"/>
  <c r="AH56" i="5"/>
  <c r="AO57" i="5"/>
  <c r="AA155" i="5"/>
  <c r="T142" i="5"/>
  <c r="AA125" i="5"/>
  <c r="AO107" i="5"/>
  <c r="T79" i="5"/>
  <c r="AA71" i="5"/>
  <c r="U178" i="5"/>
  <c r="AH174" i="5"/>
  <c r="U180" i="5"/>
  <c r="AH173" i="5"/>
  <c r="U162" i="5"/>
  <c r="U146" i="5"/>
  <c r="AB146" i="5"/>
  <c r="AB154" i="5"/>
  <c r="U145" i="5"/>
  <c r="T139" i="5"/>
  <c r="U137" i="5"/>
  <c r="T129" i="5"/>
  <c r="U140" i="5"/>
  <c r="AI132" i="5"/>
  <c r="AA110" i="5"/>
  <c r="AA102" i="5"/>
  <c r="AI99" i="5"/>
  <c r="AP98" i="5"/>
  <c r="U122" i="5"/>
  <c r="AA121" i="5"/>
  <c r="U111" i="5"/>
  <c r="T103" i="5"/>
  <c r="AB98" i="5"/>
  <c r="AB90" i="5"/>
  <c r="T74" i="5"/>
  <c r="U93" i="5"/>
  <c r="AA72" i="5"/>
  <c r="AP57" i="5"/>
  <c r="AA54" i="5"/>
  <c r="U37" i="5"/>
  <c r="AH25" i="5"/>
  <c r="U25" i="5"/>
  <c r="AB23" i="5"/>
  <c r="AB22" i="5"/>
  <c r="AA21" i="5"/>
  <c r="AA19" i="5"/>
  <c r="T17" i="5"/>
  <c r="AH16" i="5"/>
  <c r="AA14" i="5"/>
  <c r="AB13" i="5"/>
  <c r="T11" i="5"/>
  <c r="AB11" i="5"/>
  <c r="AB10" i="5"/>
  <c r="AA9" i="5"/>
  <c r="AI8" i="5"/>
  <c r="U7" i="5"/>
  <c r="AA6" i="5"/>
  <c r="AI5" i="5"/>
  <c r="U4" i="5"/>
  <c r="AB179" i="5"/>
  <c r="T186" i="5"/>
  <c r="AP183" i="5"/>
  <c r="AB174" i="5"/>
  <c r="U184" i="5"/>
  <c r="AB180" i="5"/>
  <c r="U175" i="5"/>
  <c r="AB161" i="5"/>
  <c r="U156" i="5"/>
  <c r="U169" i="5"/>
  <c r="AB159" i="5"/>
  <c r="U171" i="5"/>
  <c r="AB157" i="5"/>
  <c r="AB165" i="5"/>
  <c r="U161" i="5"/>
  <c r="AB156" i="5"/>
  <c r="U153" i="5"/>
  <c r="AH149" i="5"/>
  <c r="T126" i="5"/>
  <c r="U138" i="5"/>
  <c r="U124" i="5"/>
  <c r="U119" i="5"/>
  <c r="T117" i="5"/>
  <c r="AA88" i="5"/>
  <c r="U78" i="5"/>
  <c r="U69" i="5"/>
  <c r="U87" i="5"/>
  <c r="U67" i="5"/>
  <c r="AV49" i="5"/>
  <c r="AW62" i="5"/>
  <c r="AI57" i="5"/>
  <c r="AB56" i="5"/>
  <c r="AB53" i="5"/>
  <c r="U52" i="5"/>
  <c r="AB58" i="5"/>
  <c r="U57" i="5"/>
  <c r="AI60" i="5"/>
  <c r="AO55" i="5"/>
  <c r="AA16" i="5"/>
  <c r="AA23" i="5"/>
  <c r="T21" i="5"/>
  <c r="AA11" i="5"/>
  <c r="T9" i="5"/>
  <c r="T5" i="5"/>
  <c r="AB4" i="5"/>
  <c r="T184" i="5"/>
  <c r="AA161" i="5"/>
  <c r="T156" i="5"/>
  <c r="AA157" i="5"/>
  <c r="AA165" i="5"/>
  <c r="AA111" i="5"/>
  <c r="AA103" i="5"/>
  <c r="T124" i="5"/>
  <c r="U75" i="5"/>
  <c r="U66" i="5"/>
  <c r="U71" i="5"/>
  <c r="U90" i="5"/>
  <c r="U61" i="5"/>
  <c r="AH7" i="5"/>
  <c r="U186" i="5"/>
  <c r="U182" i="5"/>
  <c r="U176" i="5"/>
  <c r="U185" i="5"/>
  <c r="AA180" i="5"/>
  <c r="T175" i="5"/>
  <c r="AI174" i="5"/>
  <c r="U168" i="5"/>
  <c r="AB164" i="5"/>
  <c r="T169" i="5"/>
  <c r="U163" i="5"/>
  <c r="AA159" i="5"/>
  <c r="AI158" i="5"/>
  <c r="AI173" i="5"/>
  <c r="T171" i="5"/>
  <c r="U165" i="5"/>
  <c r="AH157" i="5"/>
  <c r="AA145" i="5"/>
  <c r="AB171" i="5"/>
  <c r="U154" i="5"/>
  <c r="AI149" i="5"/>
  <c r="AB141" i="5"/>
  <c r="AA132" i="5"/>
  <c r="U150" i="5"/>
  <c r="U126" i="5"/>
  <c r="T136" i="5"/>
  <c r="U107" i="5"/>
  <c r="AA101" i="5"/>
  <c r="U95" i="5"/>
  <c r="U117" i="5"/>
  <c r="T99" i="5"/>
  <c r="AB86" i="5"/>
  <c r="U77" i="5"/>
  <c r="U79" i="5"/>
  <c r="AB76" i="5"/>
  <c r="T67" i="5"/>
  <c r="AB71" i="5"/>
  <c r="AB67" i="5"/>
  <c r="U45" i="5"/>
  <c r="AA37" i="5"/>
  <c r="T52" i="5"/>
  <c r="AP38" i="5"/>
  <c r="T35" i="5"/>
  <c r="U33" i="5"/>
  <c r="AV25" i="5"/>
  <c r="AA58" i="5"/>
  <c r="T57" i="5"/>
  <c r="AI44" i="5"/>
  <c r="T41" i="5"/>
  <c r="AH60" i="5"/>
  <c r="AP55" i="5"/>
  <c r="T53" i="5"/>
  <c r="AB30" i="5"/>
  <c r="U27" i="5"/>
  <c r="U21" i="5"/>
  <c r="AB19" i="5"/>
  <c r="AI16" i="5"/>
  <c r="U9" i="5"/>
  <c r="U5" i="5"/>
  <c r="AA183" i="5"/>
  <c r="AB189" i="5"/>
  <c r="AI187" i="5"/>
  <c r="AA179" i="5"/>
  <c r="AA177" i="5"/>
  <c r="U188" i="5"/>
  <c r="AO183" i="5"/>
  <c r="T182" i="5"/>
  <c r="AB181" i="5"/>
  <c r="T180" i="5"/>
  <c r="AB176" i="5"/>
  <c r="AI170" i="5"/>
  <c r="T168" i="5"/>
  <c r="U167" i="5"/>
  <c r="AA160" i="5"/>
  <c r="AH158" i="5"/>
  <c r="U157" i="5"/>
  <c r="AA172" i="5"/>
  <c r="U166" i="5"/>
  <c r="T162" i="5"/>
  <c r="T152" i="5"/>
  <c r="T144" i="5"/>
  <c r="T161" i="5"/>
  <c r="AI157" i="5"/>
  <c r="T153" i="5"/>
  <c r="AB147" i="5"/>
  <c r="T146" i="5"/>
  <c r="AA143" i="5"/>
  <c r="AA151" i="5"/>
  <c r="U141" i="5"/>
  <c r="AB150" i="5"/>
  <c r="U133" i="5"/>
  <c r="U131" i="5"/>
  <c r="T130" i="5"/>
  <c r="U128" i="5"/>
  <c r="AB127" i="5"/>
  <c r="U123" i="5"/>
  <c r="T135" i="5"/>
  <c r="U125" i="5"/>
  <c r="T114" i="5"/>
  <c r="T106" i="5"/>
  <c r="T98" i="5"/>
  <c r="T138" i="5"/>
  <c r="AB137" i="5"/>
  <c r="U134" i="5"/>
  <c r="AB124" i="5"/>
  <c r="AB123" i="5"/>
  <c r="AH115" i="5"/>
  <c r="AH107" i="5"/>
  <c r="T119" i="5"/>
  <c r="T115" i="5"/>
  <c r="AB121" i="5"/>
  <c r="AB96" i="5"/>
  <c r="AB116" i="5"/>
  <c r="AB97" i="5"/>
  <c r="AA187" i="5"/>
  <c r="AA189" i="5"/>
  <c r="AA184" i="5"/>
  <c r="T188" i="5"/>
  <c r="AA181" i="5"/>
  <c r="T185" i="5"/>
  <c r="AH170" i="5"/>
  <c r="AA164" i="5"/>
  <c r="T163" i="5"/>
  <c r="AB172" i="5"/>
  <c r="T165" i="5"/>
  <c r="AA149" i="5"/>
  <c r="AA171" i="5"/>
  <c r="AA147" i="5"/>
  <c r="AH137" i="5"/>
  <c r="T128" i="5"/>
  <c r="AA119" i="5"/>
  <c r="T102" i="5"/>
  <c r="T140" i="5"/>
  <c r="AA137" i="5"/>
  <c r="AH132" i="5"/>
  <c r="AA114" i="5"/>
  <c r="AA106" i="5"/>
  <c r="T107" i="5"/>
  <c r="AO98" i="5"/>
  <c r="T122" i="5"/>
  <c r="AP107" i="5"/>
  <c r="AB101" i="5"/>
  <c r="AB100" i="5"/>
  <c r="T95" i="5"/>
  <c r="AA113" i="5"/>
  <c r="AH187" i="5"/>
  <c r="AH161" i="5"/>
  <c r="AA176" i="5"/>
  <c r="T167" i="5"/>
  <c r="T157" i="5"/>
  <c r="T166" i="5"/>
  <c r="T148" i="5"/>
  <c r="T141" i="5"/>
  <c r="AA150" i="5"/>
  <c r="U142" i="5"/>
  <c r="T133" i="5"/>
  <c r="T131" i="5"/>
  <c r="U136" i="5"/>
  <c r="U130" i="5"/>
  <c r="AA127" i="5"/>
  <c r="U135" i="5"/>
  <c r="T125" i="5"/>
  <c r="AA115" i="5"/>
  <c r="AA107" i="5"/>
  <c r="T134" i="5"/>
  <c r="AH111" i="5"/>
  <c r="AH103" i="5"/>
  <c r="AA96" i="5"/>
  <c r="AA116" i="5"/>
  <c r="AA108" i="5"/>
  <c r="AA120" i="5"/>
  <c r="AA112" i="5"/>
  <c r="AB109" i="5"/>
  <c r="AB105" i="5"/>
  <c r="AB104" i="5"/>
  <c r="T118" i="5"/>
  <c r="AA118" i="5"/>
  <c r="AI75" i="5"/>
  <c r="AA84" i="5"/>
  <c r="T94" i="5"/>
  <c r="T86" i="5"/>
  <c r="T83" i="5"/>
  <c r="AO75" i="5"/>
  <c r="T93" i="5"/>
  <c r="AO80" i="5"/>
  <c r="U55" i="5"/>
  <c r="T31" i="5"/>
  <c r="U64" i="5"/>
  <c r="AO42" i="5"/>
  <c r="AA50" i="5"/>
  <c r="T49" i="5"/>
  <c r="T46" i="5"/>
  <c r="AA41" i="5"/>
  <c r="T36" i="5"/>
  <c r="AA20" i="5"/>
  <c r="AA26" i="5"/>
  <c r="AO25" i="5"/>
  <c r="T20" i="5"/>
  <c r="T18" i="5"/>
  <c r="AA17" i="5"/>
  <c r="AA15" i="5"/>
  <c r="T13" i="5"/>
  <c r="AH12" i="5"/>
  <c r="AA7" i="5"/>
  <c r="AH11" i="5"/>
  <c r="T19" i="5"/>
  <c r="AB84" i="5"/>
  <c r="AI71" i="5"/>
  <c r="AI63" i="5"/>
  <c r="U94" i="5"/>
  <c r="U86" i="5"/>
  <c r="U83" i="5"/>
  <c r="AP75" i="5"/>
  <c r="AB63" i="5"/>
  <c r="AH55" i="5"/>
  <c r="AB70" i="5"/>
  <c r="AP49" i="5"/>
  <c r="AH23" i="5"/>
  <c r="U31" i="5"/>
  <c r="AB50" i="5"/>
  <c r="U49" i="5"/>
  <c r="U46" i="5"/>
  <c r="AB41" i="5"/>
  <c r="U36" i="5"/>
  <c r="U29" i="5"/>
  <c r="AA24" i="5"/>
  <c r="AH28" i="5"/>
  <c r="AB26" i="5"/>
  <c r="AI24" i="5"/>
  <c r="U20" i="5"/>
  <c r="AB17" i="5"/>
  <c r="U13" i="5"/>
  <c r="AH8" i="5"/>
  <c r="AO111" i="5"/>
  <c r="AB108" i="5"/>
  <c r="AB120" i="5"/>
  <c r="AB113" i="5"/>
  <c r="AB112" i="5"/>
  <c r="AA105" i="5"/>
  <c r="U99" i="5"/>
  <c r="U91" i="5"/>
  <c r="U85" i="5"/>
  <c r="U81" i="5"/>
  <c r="AB78" i="5"/>
  <c r="U73" i="5"/>
  <c r="AB88" i="5"/>
  <c r="T78" i="5"/>
  <c r="U65" i="5"/>
  <c r="T82" i="5"/>
  <c r="AA76" i="5"/>
  <c r="T75" i="5"/>
  <c r="T66" i="5"/>
  <c r="T87" i="5"/>
  <c r="T71" i="5"/>
  <c r="AA70" i="5"/>
  <c r="AH51" i="5"/>
  <c r="T90" i="5"/>
  <c r="AP80" i="5"/>
  <c r="T70" i="5"/>
  <c r="U59" i="5"/>
  <c r="AI53" i="5"/>
  <c r="U51" i="5"/>
  <c r="U47" i="5"/>
  <c r="U43" i="5"/>
  <c r="AB40" i="5"/>
  <c r="AA53" i="5"/>
  <c r="AH48" i="5"/>
  <c r="U40" i="5"/>
  <c r="AB37" i="5"/>
  <c r="T33" i="5"/>
  <c r="T29" i="5"/>
  <c r="AH19" i="5"/>
  <c r="T64" i="5"/>
  <c r="AI56" i="5"/>
  <c r="AH44" i="5"/>
  <c r="AP42" i="5"/>
  <c r="U41" i="5"/>
  <c r="U35" i="5"/>
  <c r="AB54" i="5"/>
  <c r="U53" i="5"/>
  <c r="T37" i="5"/>
  <c r="AB36" i="5"/>
  <c r="T23" i="5"/>
  <c r="T15" i="5"/>
  <c r="AI28" i="5"/>
  <c r="T25" i="5"/>
  <c r="AP25" i="5"/>
  <c r="AH24" i="5"/>
  <c r="AA22" i="5"/>
  <c r="AB21" i="5"/>
  <c r="U18" i="5"/>
  <c r="U17" i="5"/>
  <c r="AB15" i="5"/>
  <c r="AB14" i="5"/>
  <c r="AA13" i="5"/>
  <c r="AI12" i="5"/>
  <c r="U11" i="5"/>
  <c r="AA10" i="5"/>
  <c r="AB9" i="5"/>
  <c r="T7" i="5"/>
  <c r="AB7" i="5"/>
  <c r="AB6" i="5"/>
  <c r="T4" i="5"/>
  <c r="W189" i="5"/>
  <c r="S189" i="5"/>
  <c r="V189" i="5"/>
  <c r="W181" i="5"/>
  <c r="S181" i="5"/>
  <c r="V181" i="5"/>
  <c r="W177" i="5"/>
  <c r="S177" i="5"/>
  <c r="V177" i="5"/>
  <c r="W187" i="5"/>
  <c r="S187" i="5"/>
  <c r="V187" i="5"/>
  <c r="AK183" i="5"/>
  <c r="AG183" i="5"/>
  <c r="AJ183" i="5"/>
  <c r="W183" i="5"/>
  <c r="S183" i="5"/>
  <c r="V183" i="5"/>
  <c r="AD182" i="5"/>
  <c r="Z182" i="5"/>
  <c r="AC182" i="5"/>
  <c r="W179" i="5"/>
  <c r="S179" i="5"/>
  <c r="V179" i="5"/>
  <c r="AD178" i="5"/>
  <c r="Z178" i="5"/>
  <c r="AC178" i="5"/>
  <c r="V173" i="5"/>
  <c r="S173" i="5"/>
  <c r="W173" i="5"/>
  <c r="W170" i="5"/>
  <c r="S170" i="5"/>
  <c r="V170" i="5"/>
  <c r="W158" i="5"/>
  <c r="S158" i="5"/>
  <c r="V158" i="5"/>
  <c r="AD173" i="5"/>
  <c r="Z173" i="5"/>
  <c r="AC173" i="5"/>
  <c r="W172" i="5"/>
  <c r="V172" i="5"/>
  <c r="S172" i="5"/>
  <c r="V164" i="5"/>
  <c r="W164" i="5"/>
  <c r="S164" i="5"/>
  <c r="V160" i="5"/>
  <c r="W160" i="5"/>
  <c r="S160" i="5"/>
  <c r="AD170" i="5"/>
  <c r="Z170" i="5"/>
  <c r="AC170" i="5"/>
  <c r="AK159" i="5"/>
  <c r="AG159" i="5"/>
  <c r="AJ159" i="5"/>
  <c r="W159" i="5"/>
  <c r="S159" i="5"/>
  <c r="V159" i="5"/>
  <c r="AD158" i="5"/>
  <c r="Z158" i="5"/>
  <c r="AC158" i="5"/>
  <c r="AK155" i="5"/>
  <c r="AG155" i="5"/>
  <c r="AJ155" i="5"/>
  <c r="W155" i="5"/>
  <c r="S155" i="5"/>
  <c r="V155" i="5"/>
  <c r="W151" i="5"/>
  <c r="S151" i="5"/>
  <c r="V151" i="5"/>
  <c r="W147" i="5"/>
  <c r="S147" i="5"/>
  <c r="V147" i="5"/>
  <c r="AK143" i="5"/>
  <c r="AG143" i="5"/>
  <c r="AJ143" i="5"/>
  <c r="W143" i="5"/>
  <c r="S143" i="5"/>
  <c r="V143" i="5"/>
  <c r="W149" i="5"/>
  <c r="S149" i="5"/>
  <c r="V149" i="5"/>
  <c r="AR137" i="5"/>
  <c r="AN137" i="5"/>
  <c r="AQ137" i="5"/>
  <c r="V132" i="5"/>
  <c r="W132" i="5"/>
  <c r="S132" i="5"/>
  <c r="AD138" i="5"/>
  <c r="Z138" i="5"/>
  <c r="AC138" i="5"/>
  <c r="AY137" i="5"/>
  <c r="AU137" i="5"/>
  <c r="AX137" i="5"/>
  <c r="AK127" i="5"/>
  <c r="AG127" i="5"/>
  <c r="AJ127" i="5"/>
  <c r="W127" i="5"/>
  <c r="S127" i="5"/>
  <c r="V127" i="5"/>
  <c r="AD126" i="5"/>
  <c r="Z126" i="5"/>
  <c r="AC126" i="5"/>
  <c r="W121" i="5"/>
  <c r="S121" i="5"/>
  <c r="V121" i="5"/>
  <c r="AK113" i="5"/>
  <c r="AG113" i="5"/>
  <c r="AJ113" i="5"/>
  <c r="W113" i="5"/>
  <c r="S113" i="5"/>
  <c r="V113" i="5"/>
  <c r="AK109" i="5"/>
  <c r="AG109" i="5"/>
  <c r="AJ109" i="5"/>
  <c r="W109" i="5"/>
  <c r="S109" i="5"/>
  <c r="V109" i="5"/>
  <c r="AK105" i="5"/>
  <c r="AG105" i="5"/>
  <c r="AJ105" i="5"/>
  <c r="W105" i="5"/>
  <c r="S105" i="5"/>
  <c r="V105" i="5"/>
  <c r="AK101" i="5"/>
  <c r="AG101" i="5"/>
  <c r="AJ101" i="5"/>
  <c r="W101" i="5"/>
  <c r="S101" i="5"/>
  <c r="V101" i="5"/>
  <c r="AY99" i="5"/>
  <c r="AU99" i="5"/>
  <c r="AX99" i="5"/>
  <c r="W97" i="5"/>
  <c r="S97" i="5"/>
  <c r="V97" i="5"/>
  <c r="AK120" i="5"/>
  <c r="AG120" i="5"/>
  <c r="AJ120" i="5"/>
  <c r="V120" i="5"/>
  <c r="W120" i="5"/>
  <c r="S120" i="5"/>
  <c r="V116" i="5"/>
  <c r="W116" i="5"/>
  <c r="S116" i="5"/>
  <c r="V112" i="5"/>
  <c r="W112" i="5"/>
  <c r="S112" i="5"/>
  <c r="AR109" i="5"/>
  <c r="AN109" i="5"/>
  <c r="AQ109" i="5"/>
  <c r="AK108" i="5"/>
  <c r="AG108" i="5"/>
  <c r="AJ108" i="5"/>
  <c r="V108" i="5"/>
  <c r="W108" i="5"/>
  <c r="S108" i="5"/>
  <c r="V104" i="5"/>
  <c r="W104" i="5"/>
  <c r="S104" i="5"/>
  <c r="V100" i="5"/>
  <c r="W100" i="5"/>
  <c r="S100" i="5"/>
  <c r="AD122" i="5"/>
  <c r="Z122" i="5"/>
  <c r="AC122" i="5"/>
  <c r="V96" i="5"/>
  <c r="W96" i="5"/>
  <c r="S96" i="5"/>
  <c r="AD93" i="5"/>
  <c r="AC93" i="5"/>
  <c r="Z93" i="5"/>
  <c r="AD80" i="5"/>
  <c r="Z80" i="5"/>
  <c r="AC80" i="5"/>
  <c r="AK96" i="5"/>
  <c r="AG96" i="5"/>
  <c r="AJ96" i="5"/>
  <c r="S92" i="5"/>
  <c r="W92" i="5"/>
  <c r="V92" i="5"/>
  <c r="W88" i="5"/>
  <c r="S88" i="5"/>
  <c r="V88" i="5"/>
  <c r="AK84" i="5"/>
  <c r="AG84" i="5"/>
  <c r="AJ84" i="5"/>
  <c r="W84" i="5"/>
  <c r="S84" i="5"/>
  <c r="V84" i="5"/>
  <c r="AK80" i="5"/>
  <c r="AG80" i="5"/>
  <c r="AJ80" i="5"/>
  <c r="W80" i="5"/>
  <c r="S80" i="5"/>
  <c r="V80" i="5"/>
  <c r="W76" i="5"/>
  <c r="S76" i="5"/>
  <c r="V76" i="5"/>
  <c r="AD75" i="5"/>
  <c r="Z75" i="5"/>
  <c r="AC75" i="5"/>
  <c r="W72" i="5"/>
  <c r="S72" i="5"/>
  <c r="V72" i="5"/>
  <c r="V68" i="5"/>
  <c r="W68" i="5"/>
  <c r="S68" i="5"/>
  <c r="AD68" i="5"/>
  <c r="Z68" i="5"/>
  <c r="AC68" i="5"/>
  <c r="AD64" i="5"/>
  <c r="AC64" i="5"/>
  <c r="Z64" i="5"/>
  <c r="AR62" i="5"/>
  <c r="AQ62" i="5"/>
  <c r="AN62" i="5"/>
  <c r="V63" i="5"/>
  <c r="S63" i="5"/>
  <c r="W63" i="5"/>
  <c r="W60" i="5"/>
  <c r="S60" i="5"/>
  <c r="V60" i="5"/>
  <c r="W56" i="5"/>
  <c r="S56" i="5"/>
  <c r="V56" i="5"/>
  <c r="W48" i="5"/>
  <c r="S48" i="5"/>
  <c r="V48" i="5"/>
  <c r="W44" i="5"/>
  <c r="S44" i="5"/>
  <c r="V44" i="5"/>
  <c r="AG62" i="5"/>
  <c r="AK62" i="5"/>
  <c r="AJ62" i="5"/>
  <c r="AR56" i="5"/>
  <c r="AN56" i="5"/>
  <c r="AQ56" i="5"/>
  <c r="AR48" i="5"/>
  <c r="AN48" i="5"/>
  <c r="AQ48" i="5"/>
  <c r="AD42" i="5"/>
  <c r="Z42" i="5"/>
  <c r="AC42" i="5"/>
  <c r="AD38" i="5"/>
  <c r="Z38" i="5"/>
  <c r="AC38" i="5"/>
  <c r="AD62" i="5"/>
  <c r="Z62" i="5"/>
  <c r="AC62" i="5"/>
  <c r="V62" i="5"/>
  <c r="S62" i="5"/>
  <c r="W62" i="5"/>
  <c r="W58" i="5"/>
  <c r="S58" i="5"/>
  <c r="V58" i="5"/>
  <c r="AD57" i="5"/>
  <c r="Z57" i="5"/>
  <c r="AC57" i="5"/>
  <c r="AY56" i="5"/>
  <c r="AU56" i="5"/>
  <c r="AX56" i="5"/>
  <c r="W54" i="5"/>
  <c r="S54" i="5"/>
  <c r="V54" i="5"/>
  <c r="W50" i="5"/>
  <c r="S50" i="5"/>
  <c r="V50" i="5"/>
  <c r="AD49" i="5"/>
  <c r="Z49" i="5"/>
  <c r="AC49" i="5"/>
  <c r="AK42" i="5"/>
  <c r="AG42" i="5"/>
  <c r="AJ42" i="5"/>
  <c r="W42" i="5"/>
  <c r="S42" i="5"/>
  <c r="V42" i="5"/>
  <c r="AK38" i="5"/>
  <c r="AG38" i="5"/>
  <c r="AJ38" i="5"/>
  <c r="W38" i="5"/>
  <c r="S38" i="5"/>
  <c r="V38" i="5"/>
  <c r="V28" i="5"/>
  <c r="S28" i="5"/>
  <c r="W28" i="5"/>
  <c r="W24" i="5"/>
  <c r="S24" i="5"/>
  <c r="V24" i="5"/>
  <c r="W16" i="5"/>
  <c r="S16" i="5"/>
  <c r="V16" i="5"/>
  <c r="W12" i="5"/>
  <c r="S12" i="5"/>
  <c r="V12" i="5"/>
  <c r="W8" i="5"/>
  <c r="S8" i="5"/>
  <c r="V8" i="5"/>
  <c r="AD32" i="5"/>
  <c r="Z32" i="5"/>
  <c r="AC32" i="5"/>
  <c r="AD28" i="5"/>
  <c r="Z28" i="5"/>
  <c r="AC28" i="5"/>
  <c r="AR12" i="5"/>
  <c r="AN12" i="5"/>
  <c r="AQ12" i="5"/>
  <c r="AK26" i="5"/>
  <c r="AG26" i="5"/>
  <c r="AJ26" i="5"/>
  <c r="V26" i="5"/>
  <c r="W26" i="5"/>
  <c r="S26" i="5"/>
  <c r="AD25" i="5"/>
  <c r="Z25" i="5"/>
  <c r="AC25" i="5"/>
  <c r="AK22" i="5"/>
  <c r="AG22" i="5"/>
  <c r="AJ22" i="5"/>
  <c r="V22" i="5"/>
  <c r="W22" i="5"/>
  <c r="S22" i="5"/>
  <c r="AK14" i="5"/>
  <c r="AG14" i="5"/>
  <c r="AJ14" i="5"/>
  <c r="V14" i="5"/>
  <c r="W14" i="5"/>
  <c r="S14" i="5"/>
  <c r="AK10" i="5"/>
  <c r="AG10" i="5"/>
  <c r="AJ10" i="5"/>
  <c r="V10" i="5"/>
  <c r="W10" i="5"/>
  <c r="S10" i="5"/>
  <c r="AK6" i="5"/>
  <c r="AG6" i="5"/>
  <c r="AJ6" i="5"/>
  <c r="V6" i="5"/>
  <c r="W6" i="5"/>
  <c r="S6" i="5"/>
  <c r="AD5" i="5"/>
  <c r="Z5" i="5"/>
  <c r="AC5" i="5"/>
  <c r="AD12" i="5"/>
  <c r="Z12" i="5"/>
  <c r="AC12" i="5"/>
  <c r="V34" i="5"/>
  <c r="W34" i="5"/>
  <c r="S34" i="5"/>
  <c r="AD34" i="5"/>
  <c r="Z34" i="5"/>
  <c r="AC34" i="5"/>
  <c r="V32" i="5"/>
  <c r="S32" i="5"/>
  <c r="W32" i="5"/>
  <c r="AJ32" i="5"/>
  <c r="AG32" i="5"/>
  <c r="AK32" i="5"/>
  <c r="AD8" i="5"/>
  <c r="Z8" i="5"/>
  <c r="AC8" i="5"/>
  <c r="W41" i="6"/>
  <c r="P41" i="6"/>
  <c r="Q41" i="6"/>
  <c r="O41" i="6"/>
  <c r="J3" i="6"/>
  <c r="R41" i="6"/>
  <c r="V3" i="6"/>
  <c r="M4" i="6"/>
  <c r="O147" i="6"/>
  <c r="W147" i="6"/>
  <c r="G3" i="6"/>
  <c r="V147" i="6"/>
  <c r="G2" i="6"/>
  <c r="P147" i="6"/>
  <c r="P5" i="6" s="1"/>
  <c r="V2" i="6"/>
  <c r="J4" i="6"/>
  <c r="N5" i="6"/>
  <c r="M5" i="6"/>
  <c r="R147" i="6"/>
  <c r="Q147" i="6"/>
  <c r="AI201" i="5" l="1"/>
  <c r="AB201" i="5"/>
  <c r="AH22" i="5"/>
  <c r="T12" i="5"/>
  <c r="T38" i="5"/>
  <c r="AA49" i="5"/>
  <c r="AA38" i="5"/>
  <c r="AA99" i="5"/>
  <c r="AB43" i="5"/>
  <c r="AI114" i="5"/>
  <c r="AA55" i="5"/>
  <c r="AB193" i="5"/>
  <c r="AH200" i="5"/>
  <c r="AP197" i="5"/>
  <c r="AI196" i="5"/>
  <c r="AA193" i="5"/>
  <c r="AO197" i="5"/>
  <c r="AA199" i="5"/>
  <c r="T97" i="5"/>
  <c r="T105" i="5"/>
  <c r="T113" i="5"/>
  <c r="T127" i="5"/>
  <c r="AH143" i="5"/>
  <c r="AH155" i="5"/>
  <c r="AA173" i="5"/>
  <c r="AA178" i="5"/>
  <c r="T110" i="5"/>
  <c r="AA43" i="5"/>
  <c r="AH114" i="5"/>
  <c r="AB73" i="5"/>
  <c r="AA47" i="5"/>
  <c r="AA196" i="5"/>
  <c r="AA190" i="5"/>
  <c r="AA192" i="5"/>
  <c r="AA27" i="5"/>
  <c r="AI106" i="5"/>
  <c r="AH73" i="5"/>
  <c r="AW197" i="5"/>
  <c r="T183" i="5"/>
  <c r="AO191" i="5"/>
  <c r="AV197" i="5"/>
  <c r="AH201" i="5"/>
  <c r="AB27" i="5"/>
  <c r="AH106" i="5"/>
  <c r="AI192" i="5"/>
  <c r="AH196" i="5"/>
  <c r="AH191" i="5"/>
  <c r="T177" i="5"/>
  <c r="AI73" i="5"/>
  <c r="AI193" i="5"/>
  <c r="AH192" i="5"/>
  <c r="AH195" i="5"/>
  <c r="AP191" i="5"/>
  <c r="AH141" i="5"/>
  <c r="AH193" i="5"/>
  <c r="AI141" i="5"/>
  <c r="AB47" i="5"/>
  <c r="T189" i="5"/>
  <c r="AA73" i="5"/>
  <c r="AI98" i="5"/>
  <c r="AH98" i="5"/>
  <c r="U8" i="5"/>
  <c r="T28" i="5"/>
  <c r="AI42" i="5"/>
  <c r="AW56" i="5"/>
  <c r="AB62" i="5"/>
  <c r="AP56" i="5"/>
  <c r="U56" i="5"/>
  <c r="AO62" i="5"/>
  <c r="AB75" i="5"/>
  <c r="U84" i="5"/>
  <c r="AI96" i="5"/>
  <c r="U96" i="5"/>
  <c r="AB122" i="5"/>
  <c r="U108" i="5"/>
  <c r="AI108" i="5"/>
  <c r="U116" i="5"/>
  <c r="U101" i="5"/>
  <c r="U109" i="5"/>
  <c r="U121" i="5"/>
  <c r="AW137" i="5"/>
  <c r="U149" i="5"/>
  <c r="U151" i="5"/>
  <c r="U159" i="5"/>
  <c r="AA170" i="5"/>
  <c r="U160" i="5"/>
  <c r="U170" i="5"/>
  <c r="AB182" i="5"/>
  <c r="AH32" i="5"/>
  <c r="U34" i="5"/>
  <c r="AB12" i="5"/>
  <c r="U26" i="5"/>
  <c r="AI26" i="5"/>
  <c r="U32" i="5"/>
  <c r="T34" i="5"/>
  <c r="AA5" i="5"/>
  <c r="U6" i="5"/>
  <c r="AI6" i="5"/>
  <c r="AH10" i="5"/>
  <c r="U14" i="5"/>
  <c r="AI14" i="5"/>
  <c r="T26" i="5"/>
  <c r="AO12" i="5"/>
  <c r="AB32" i="5"/>
  <c r="U24" i="5"/>
  <c r="U42" i="5"/>
  <c r="U54" i="5"/>
  <c r="AA57" i="5"/>
  <c r="T62" i="5"/>
  <c r="AP48" i="5"/>
  <c r="AH62" i="5"/>
  <c r="U48" i="5"/>
  <c r="AP62" i="5"/>
  <c r="U68" i="5"/>
  <c r="U72" i="5"/>
  <c r="AI80" i="5"/>
  <c r="AA93" i="5"/>
  <c r="T96" i="5"/>
  <c r="U104" i="5"/>
  <c r="T108" i="5"/>
  <c r="T116" i="5"/>
  <c r="U132" i="5"/>
  <c r="AP137" i="5"/>
  <c r="T160" i="5"/>
  <c r="U187" i="5"/>
  <c r="U189" i="5"/>
  <c r="AI32" i="5"/>
  <c r="AA12" i="5"/>
  <c r="T14" i="5"/>
  <c r="AH26" i="5"/>
  <c r="T8" i="5"/>
  <c r="U28" i="5"/>
  <c r="AH42" i="5"/>
  <c r="AV56" i="5"/>
  <c r="AA62" i="5"/>
  <c r="AO56" i="5"/>
  <c r="AI62" i="5"/>
  <c r="T56" i="5"/>
  <c r="T68" i="5"/>
  <c r="AA75" i="5"/>
  <c r="T84" i="5"/>
  <c r="AH96" i="5"/>
  <c r="AB93" i="5"/>
  <c r="AA122" i="5"/>
  <c r="U100" i="5"/>
  <c r="T104" i="5"/>
  <c r="AH108" i="5"/>
  <c r="T112" i="5"/>
  <c r="U97" i="5"/>
  <c r="T101" i="5"/>
  <c r="T109" i="5"/>
  <c r="T121" i="5"/>
  <c r="U127" i="5"/>
  <c r="AV137" i="5"/>
  <c r="T132" i="5"/>
  <c r="T149" i="5"/>
  <c r="T151" i="5"/>
  <c r="T159" i="5"/>
  <c r="T170" i="5"/>
  <c r="AA182" i="5"/>
  <c r="U44" i="5"/>
  <c r="T63" i="5"/>
  <c r="U80" i="5"/>
  <c r="U88" i="5"/>
  <c r="U105" i="5"/>
  <c r="U113" i="5"/>
  <c r="AI143" i="5"/>
  <c r="AI155" i="5"/>
  <c r="AB170" i="5"/>
  <c r="AB178" i="5"/>
  <c r="AB8" i="5"/>
  <c r="T60" i="5"/>
  <c r="AA68" i="5"/>
  <c r="T76" i="5"/>
  <c r="AH84" i="5"/>
  <c r="AA80" i="5"/>
  <c r="AO109" i="5"/>
  <c r="U112" i="5"/>
  <c r="AH120" i="5"/>
  <c r="AW99" i="5"/>
  <c r="AH101" i="5"/>
  <c r="AI105" i="5"/>
  <c r="AH109" i="5"/>
  <c r="AI113" i="5"/>
  <c r="AA126" i="5"/>
  <c r="AI127" i="5"/>
  <c r="AA138" i="5"/>
  <c r="T143" i="5"/>
  <c r="U147" i="5"/>
  <c r="T155" i="5"/>
  <c r="AB158" i="5"/>
  <c r="AH159" i="5"/>
  <c r="U158" i="5"/>
  <c r="U173" i="5"/>
  <c r="U179" i="5"/>
  <c r="AB34" i="5"/>
  <c r="T6" i="5"/>
  <c r="AB25" i="5"/>
  <c r="AB28" i="5"/>
  <c r="U16" i="5"/>
  <c r="AI38" i="5"/>
  <c r="U50" i="5"/>
  <c r="U58" i="5"/>
  <c r="AB42" i="5"/>
  <c r="T172" i="5"/>
  <c r="AB173" i="5"/>
  <c r="AI183" i="5"/>
  <c r="U181" i="5"/>
  <c r="AA8" i="5"/>
  <c r="T32" i="5"/>
  <c r="AB5" i="5"/>
  <c r="AH6" i="5"/>
  <c r="U10" i="5"/>
  <c r="AI10" i="5"/>
  <c r="AH14" i="5"/>
  <c r="U22" i="5"/>
  <c r="AI22" i="5"/>
  <c r="AP12" i="5"/>
  <c r="AA32" i="5"/>
  <c r="U12" i="5"/>
  <c r="T24" i="5"/>
  <c r="U38" i="5"/>
  <c r="T42" i="5"/>
  <c r="AB49" i="5"/>
  <c r="T54" i="5"/>
  <c r="AB57" i="5"/>
  <c r="U62" i="5"/>
  <c r="AB38" i="5"/>
  <c r="AO48" i="5"/>
  <c r="T48" i="5"/>
  <c r="U60" i="5"/>
  <c r="AA64" i="5"/>
  <c r="AB68" i="5"/>
  <c r="T72" i="5"/>
  <c r="U76" i="5"/>
  <c r="AH80" i="5"/>
  <c r="AI84" i="5"/>
  <c r="T92" i="5"/>
  <c r="AB80" i="5"/>
  <c r="T100" i="5"/>
  <c r="AP109" i="5"/>
  <c r="U120" i="5"/>
  <c r="AI120" i="5"/>
  <c r="AV99" i="5"/>
  <c r="AI101" i="5"/>
  <c r="AH105" i="5"/>
  <c r="AI109" i="5"/>
  <c r="AH113" i="5"/>
  <c r="AB126" i="5"/>
  <c r="AH127" i="5"/>
  <c r="AB138" i="5"/>
  <c r="AO137" i="5"/>
  <c r="U143" i="5"/>
  <c r="T147" i="5"/>
  <c r="U155" i="5"/>
  <c r="AA158" i="5"/>
  <c r="AI159" i="5"/>
  <c r="U164" i="5"/>
  <c r="U172" i="5"/>
  <c r="T158" i="5"/>
  <c r="T173" i="5"/>
  <c r="T179" i="5"/>
  <c r="U183" i="5"/>
  <c r="T187" i="5"/>
  <c r="U177" i="5"/>
  <c r="AA34" i="5"/>
  <c r="T10" i="5"/>
  <c r="T22" i="5"/>
  <c r="AA25" i="5"/>
  <c r="AA28" i="5"/>
  <c r="T16" i="5"/>
  <c r="AH38" i="5"/>
  <c r="T50" i="5"/>
  <c r="T58" i="5"/>
  <c r="AA42" i="5"/>
  <c r="T44" i="5"/>
  <c r="U63" i="5"/>
  <c r="AB64" i="5"/>
  <c r="T80" i="5"/>
  <c r="T88" i="5"/>
  <c r="U92" i="5"/>
  <c r="T120" i="5"/>
  <c r="T164" i="5"/>
  <c r="AH183" i="5"/>
  <c r="T181" i="5"/>
  <c r="V4" i="6"/>
  <c r="V5" i="6" s="1"/>
  <c r="Q5" i="6"/>
  <c r="J5" i="6"/>
  <c r="R5" i="6"/>
  <c r="O5" i="6"/>
  <c r="G4" i="6"/>
  <c r="G5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<sst xmlns="http://schemas.openxmlformats.org/spreadsheetml/2006/main" count="27236" uniqueCount="351">
  <si>
    <t>DATE</t>
  </si>
  <si>
    <t>TRANSACTION ID</t>
  </si>
  <si>
    <t>QUANTITY</t>
  </si>
  <si>
    <t>SYMBOL</t>
  </si>
  <si>
    <t>PRICE</t>
  </si>
  <si>
    <t>COMMISSION</t>
  </si>
  <si>
    <t>AMOUNT</t>
  </si>
  <si>
    <t>ALLG</t>
  </si>
  <si>
    <t>TLRY</t>
  </si>
  <si>
    <t>MULN</t>
  </si>
  <si>
    <t>ANY</t>
  </si>
  <si>
    <t>MF</t>
  </si>
  <si>
    <t>SBFM</t>
  </si>
  <si>
    <t>MDVL</t>
  </si>
  <si>
    <t>ATER</t>
  </si>
  <si>
    <t>CRXT</t>
  </si>
  <si>
    <t>ALVR</t>
  </si>
  <si>
    <t>ERYP</t>
  </si>
  <si>
    <t>CYN</t>
  </si>
  <si>
    <t>ACCD</t>
  </si>
  <si>
    <t>BTTX</t>
  </si>
  <si>
    <t>BWV</t>
  </si>
  <si>
    <t>AGRI</t>
  </si>
  <si>
    <t>INDP</t>
  </si>
  <si>
    <t>TXMD</t>
  </si>
  <si>
    <t>GOVX</t>
  </si>
  <si>
    <t>RDBX</t>
  </si>
  <si>
    <t>HUSA</t>
  </si>
  <si>
    <t>TNXP</t>
  </si>
  <si>
    <t>HSDT</t>
  </si>
  <si>
    <t>RPTX</t>
  </si>
  <si>
    <t>EFOI</t>
  </si>
  <si>
    <t>QNRX</t>
  </si>
  <si>
    <t>DIDI</t>
  </si>
  <si>
    <t>JAN</t>
  </si>
  <si>
    <t>AERC</t>
  </si>
  <si>
    <t>SIDU</t>
  </si>
  <si>
    <t>EVOK</t>
  </si>
  <si>
    <t>ADN</t>
  </si>
  <si>
    <t>BKSY</t>
  </si>
  <si>
    <t>BOXD</t>
  </si>
  <si>
    <t>PEV</t>
  </si>
  <si>
    <t>REV</t>
  </si>
  <si>
    <t>AFIB</t>
  </si>
  <si>
    <t>WEJO</t>
  </si>
  <si>
    <t>TWOU</t>
  </si>
  <si>
    <t>MTEK</t>
  </si>
  <si>
    <t>VLCN</t>
  </si>
  <si>
    <t>GOEV</t>
  </si>
  <si>
    <t>CLNN</t>
  </si>
  <si>
    <t>ILAG</t>
  </si>
  <si>
    <t>TBLT</t>
  </si>
  <si>
    <t>USEA</t>
  </si>
  <si>
    <t>KRKR</t>
  </si>
  <si>
    <t>VRAX</t>
  </si>
  <si>
    <t>INDO</t>
  </si>
  <si>
    <t>DRUG</t>
  </si>
  <si>
    <t>NERV</t>
  </si>
  <si>
    <t>ALLK</t>
  </si>
  <si>
    <t>FRZA</t>
  </si>
  <si>
    <t>IMRA</t>
  </si>
  <si>
    <t>ARQQ</t>
  </si>
  <si>
    <t>BEAT</t>
  </si>
  <si>
    <t>AMTD</t>
  </si>
  <si>
    <t>PRPL</t>
  </si>
  <si>
    <t>AMPX</t>
  </si>
  <si>
    <t>BIAF</t>
  </si>
  <si>
    <t>TOPS</t>
  </si>
  <si>
    <t>ABOS</t>
  </si>
  <si>
    <t>ATXI</t>
  </si>
  <si>
    <t>INM</t>
  </si>
  <si>
    <t>PEGY</t>
  </si>
  <si>
    <t>APDN</t>
  </si>
  <si>
    <t>SOBR</t>
  </si>
  <si>
    <t>MVST</t>
  </si>
  <si>
    <t>CYH</t>
  </si>
  <si>
    <t>EFSH</t>
  </si>
  <si>
    <t>SNOA</t>
  </si>
  <si>
    <t>KALA</t>
  </si>
  <si>
    <t>NRBO</t>
  </si>
  <si>
    <t>ARDX</t>
  </si>
  <si>
    <t>ENSC</t>
  </si>
  <si>
    <t>MMAT</t>
  </si>
  <si>
    <t>KPRX</t>
  </si>
  <si>
    <t>PXMD</t>
  </si>
  <si>
    <t>YTRA</t>
  </si>
  <si>
    <t>SHC</t>
  </si>
  <si>
    <t>PALI</t>
  </si>
  <si>
    <t>***END OF FILE***</t>
  </si>
  <si>
    <t>Date</t>
  </si>
  <si>
    <t>Symbol</t>
  </si>
  <si>
    <t>Shares</t>
  </si>
  <si>
    <t>Purch Value</t>
  </si>
  <si>
    <t>Entry price</t>
  </si>
  <si>
    <t>Sell Value</t>
  </si>
  <si>
    <t>Exit Price</t>
  </si>
  <si>
    <t>BUY/SELL</t>
  </si>
  <si>
    <t>Buy</t>
  </si>
  <si>
    <t>Sell</t>
  </si>
  <si>
    <t>Bought</t>
  </si>
  <si>
    <t>TRADE ACCT</t>
  </si>
  <si>
    <t>TOS</t>
  </si>
  <si>
    <t>SME</t>
  </si>
  <si>
    <t>GTII</t>
  </si>
  <si>
    <t>XPEV</t>
  </si>
  <si>
    <t>IQ</t>
  </si>
  <si>
    <t>DBGI</t>
  </si>
  <si>
    <t>MoneyLink Transfer</t>
  </si>
  <si>
    <t>PERF</t>
  </si>
  <si>
    <t>PRCH</t>
  </si>
  <si>
    <t>RLX</t>
  </si>
  <si>
    <t>11/16/2022 as of 11/15/2022</t>
  </si>
  <si>
    <t>Bank Interest</t>
  </si>
  <si>
    <t>TLS</t>
  </si>
  <si>
    <t>COMP</t>
  </si>
  <si>
    <t>GRWG</t>
  </si>
  <si>
    <t>RIDE</t>
  </si>
  <si>
    <t>DUO</t>
  </si>
  <si>
    <t>SONN</t>
  </si>
  <si>
    <t>ARAV</t>
  </si>
  <si>
    <t>AGLE</t>
  </si>
  <si>
    <t>QNGY</t>
  </si>
  <si>
    <t>TAL</t>
  </si>
  <si>
    <t>VIEW</t>
  </si>
  <si>
    <t>SNAP</t>
  </si>
  <si>
    <t>EPIX</t>
  </si>
  <si>
    <t>MOTS</t>
  </si>
  <si>
    <t>AGFY</t>
  </si>
  <si>
    <t>AVCT</t>
  </si>
  <si>
    <t>FNHC</t>
  </si>
  <si>
    <t>10/17/2022 as of 10/15/2022</t>
  </si>
  <si>
    <t>PRVB</t>
  </si>
  <si>
    <t>SNTI</t>
  </si>
  <si>
    <t>BBAI</t>
  </si>
  <si>
    <t>ADTX</t>
  </si>
  <si>
    <t>FFIE</t>
  </si>
  <si>
    <t>LITM</t>
  </si>
  <si>
    <t>SPRO</t>
  </si>
  <si>
    <t>AAOI</t>
  </si>
  <si>
    <t>09/16/2022 as of 09/15/2022</t>
  </si>
  <si>
    <t>SPRC</t>
  </si>
  <si>
    <t>NVTA</t>
  </si>
  <si>
    <t>DMS</t>
  </si>
  <si>
    <t>BDSX</t>
  </si>
  <si>
    <t>BGXX</t>
  </si>
  <si>
    <t>CMRA</t>
  </si>
  <si>
    <t>INAB</t>
  </si>
  <si>
    <t>APE</t>
  </si>
  <si>
    <t>SMMT</t>
  </si>
  <si>
    <t>08/16/2022 as of 08/15/2022</t>
  </si>
  <si>
    <t>MEGL</t>
  </si>
  <si>
    <t>VRDN</t>
  </si>
  <si>
    <t>PACB</t>
  </si>
  <si>
    <t>BNGO</t>
  </si>
  <si>
    <t>MTTR</t>
  </si>
  <si>
    <t>VRM</t>
  </si>
  <si>
    <t>VERU</t>
  </si>
  <si>
    <t>HLBZ</t>
  </si>
  <si>
    <t>AMC</t>
  </si>
  <si>
    <t>MGAM</t>
  </si>
  <si>
    <t>ADXN</t>
  </si>
  <si>
    <t>SDIG</t>
  </si>
  <si>
    <t>FTCH</t>
  </si>
  <si>
    <t>07/18/2022 as of 07/15/2022</t>
  </si>
  <si>
    <t>CLVS</t>
  </si>
  <si>
    <t>ORMP</t>
  </si>
  <si>
    <t>RDHL</t>
  </si>
  <si>
    <t>IINN</t>
  </si>
  <si>
    <t>LYT</t>
  </si>
  <si>
    <t>TRVI</t>
  </si>
  <si>
    <t>HTGM</t>
  </si>
  <si>
    <t>EVFM</t>
  </si>
  <si>
    <t>AGRX</t>
  </si>
  <si>
    <t>SFT</t>
  </si>
  <si>
    <t>BLUE</t>
  </si>
  <si>
    <t>KZIA</t>
  </si>
  <si>
    <t>VIVK</t>
  </si>
  <si>
    <t>06/16/2022 as of 06/15/2022</t>
  </si>
  <si>
    <t>DAWN</t>
  </si>
  <si>
    <t>IMPP</t>
  </si>
  <si>
    <t>COGT</t>
  </si>
  <si>
    <t>NIO</t>
  </si>
  <si>
    <t>SOPA</t>
  </si>
  <si>
    <t>06/02/2022 as of 05/13/2022</t>
  </si>
  <si>
    <t>Misc Cash Entry</t>
  </si>
  <si>
    <t>CBIO</t>
  </si>
  <si>
    <t>SIGA</t>
  </si>
  <si>
    <t>IMMX</t>
  </si>
  <si>
    <t>DTST</t>
  </si>
  <si>
    <t>05/16/2022 as of 05/15/2022</t>
  </si>
  <si>
    <t>HOOD</t>
  </si>
  <si>
    <t>NKLA</t>
  </si>
  <si>
    <t>RVSN</t>
  </si>
  <si>
    <t>SOUN</t>
  </si>
  <si>
    <t>APRN</t>
  </si>
  <si>
    <t>SWVL</t>
  </si>
  <si>
    <t>IDAI</t>
  </si>
  <si>
    <t>MITQ</t>
  </si>
  <si>
    <t>STSS</t>
  </si>
  <si>
    <t>CASA</t>
  </si>
  <si>
    <t>04/18/2022 as of 04/15/2022</t>
  </si>
  <si>
    <t>LIXT</t>
  </si>
  <si>
    <t>PTE</t>
  </si>
  <si>
    <t>HOTH</t>
  </si>
  <si>
    <t>DDL</t>
  </si>
  <si>
    <t>PLX</t>
  </si>
  <si>
    <t>RCAT</t>
  </si>
  <si>
    <t>ACER</t>
  </si>
  <si>
    <t>GFAI</t>
  </si>
  <si>
    <t>LGVN</t>
  </si>
  <si>
    <t>DRCT</t>
  </si>
  <si>
    <t>ADGI</t>
  </si>
  <si>
    <t>NAOV</t>
  </si>
  <si>
    <t>CLVR</t>
  </si>
  <si>
    <t>CELZ</t>
  </si>
  <si>
    <t>LLL</t>
  </si>
  <si>
    <t>BVXV</t>
  </si>
  <si>
    <t>CEI</t>
  </si>
  <si>
    <t>MGLD</t>
  </si>
  <si>
    <t>DPRO</t>
  </si>
  <si>
    <t>PIK</t>
  </si>
  <si>
    <t>03/16/2022 as of 03/15/2022</t>
  </si>
  <si>
    <t>HYMC</t>
  </si>
  <si>
    <t>NINE</t>
  </si>
  <si>
    <t>BBBY</t>
  </si>
  <si>
    <t>GRAB</t>
  </si>
  <si>
    <t>CAN</t>
  </si>
  <si>
    <t>MOHO</t>
  </si>
  <si>
    <t>KAVL</t>
  </si>
  <si>
    <t>LCID</t>
  </si>
  <si>
    <t>CYRN</t>
  </si>
  <si>
    <t>BBIG</t>
  </si>
  <si>
    <t>SPCE</t>
  </si>
  <si>
    <t>GLS</t>
  </si>
  <si>
    <t>HOOK</t>
  </si>
  <si>
    <t>MRIN</t>
  </si>
  <si>
    <t>SOFI</t>
  </si>
  <si>
    <t>BKKT</t>
  </si>
  <si>
    <t>02/16/2022 as of 02/15/2022</t>
  </si>
  <si>
    <t>IPW</t>
  </si>
  <si>
    <t>ORPH</t>
  </si>
  <si>
    <t>PROG</t>
  </si>
  <si>
    <t>PHUN</t>
  </si>
  <si>
    <t>AREB</t>
  </si>
  <si>
    <t>NVCT</t>
  </si>
  <si>
    <t>UVXY</t>
  </si>
  <si>
    <t>KSCP</t>
  </si>
  <si>
    <t>BCDA</t>
  </si>
  <si>
    <t>ARVL</t>
  </si>
  <si>
    <t>DATS</t>
  </si>
  <si>
    <t>APM</t>
  </si>
  <si>
    <t>RELI</t>
  </si>
  <si>
    <t>01/18/2022 as of 01/15/2022</t>
  </si>
  <si>
    <t>SBEV</t>
  </si>
  <si>
    <t>DAVE</t>
  </si>
  <si>
    <t>DAL</t>
  </si>
  <si>
    <t>DWAC</t>
  </si>
  <si>
    <t>OCGN</t>
  </si>
  <si>
    <t>ISIG</t>
  </si>
  <si>
    <t>EAR</t>
  </si>
  <si>
    <t>ZSAN</t>
  </si>
  <si>
    <t>ISPC</t>
  </si>
  <si>
    <t>Transactions Total</t>
  </si>
  <si>
    <t>FEES &amp; COMM</t>
  </si>
  <si>
    <t>Total Win Trades</t>
  </si>
  <si>
    <t>Total Loss Trades</t>
  </si>
  <si>
    <t>Average win</t>
  </si>
  <si>
    <t>Total Trades</t>
  </si>
  <si>
    <t>Average Loss</t>
  </si>
  <si>
    <t>Largest Win</t>
  </si>
  <si>
    <t>Total Gain</t>
  </si>
  <si>
    <t xml:space="preserve">Total Win </t>
  </si>
  <si>
    <t>Total Loss</t>
  </si>
  <si>
    <t>Total Win %</t>
  </si>
  <si>
    <t>Total Loss %</t>
  </si>
  <si>
    <t>Win Rate %</t>
  </si>
  <si>
    <t>Risk/Reward</t>
  </si>
  <si>
    <t>Largest Loss</t>
  </si>
  <si>
    <t>DAY</t>
  </si>
  <si>
    <t>Time of Day</t>
  </si>
  <si>
    <t>Followed</t>
  </si>
  <si>
    <t>Stock</t>
  </si>
  <si>
    <t xml:space="preserve">Day/ Swing </t>
  </si>
  <si>
    <t>Equity</t>
  </si>
  <si>
    <t>#</t>
  </si>
  <si>
    <t>Entry</t>
  </si>
  <si>
    <t>Exit</t>
  </si>
  <si>
    <t>Net $</t>
  </si>
  <si>
    <t>Win</t>
  </si>
  <si>
    <t>Loss</t>
  </si>
  <si>
    <t>Return</t>
  </si>
  <si>
    <t>Gross</t>
  </si>
  <si>
    <t>Total</t>
  </si>
  <si>
    <t>Plan?</t>
  </si>
  <si>
    <t>Ticker</t>
  </si>
  <si>
    <t>Trade</t>
  </si>
  <si>
    <t>Options</t>
  </si>
  <si>
    <t>Long/Short</t>
  </si>
  <si>
    <t>Set up</t>
  </si>
  <si>
    <t>$ Per</t>
  </si>
  <si>
    <t>Gain/Loss</t>
  </si>
  <si>
    <t>Per Share</t>
  </si>
  <si>
    <t>Per share</t>
  </si>
  <si>
    <t>Rate % +</t>
  </si>
  <si>
    <t>Rate % -</t>
  </si>
  <si>
    <t>Exposure</t>
  </si>
  <si>
    <t>Comissions</t>
  </si>
  <si>
    <t>Notes</t>
  </si>
  <si>
    <t>Sym</t>
  </si>
  <si>
    <t>LONG</t>
  </si>
  <si>
    <t>Profit/Loss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</si>
  <si>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</si>
  <si>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</si>
  <si>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</si>
  <si>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</si>
  <si>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</si>
  <si>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</si>
  <si>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</si>
  <si>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</si>
  <si>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</si>
  <si>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</si>
  <si>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</si>
  <si>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</si>
  <si>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</si>
  <si>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Sum of Profit/Loss</t>
  </si>
  <si>
    <t>Day</t>
  </si>
  <si>
    <t>Column Labels</t>
  </si>
  <si>
    <t>Months</t>
  </si>
  <si>
    <t>CFVI</t>
  </si>
  <si>
    <t>OMER</t>
  </si>
  <si>
    <t>PTPI</t>
  </si>
  <si>
    <t>GMTX</t>
  </si>
  <si>
    <t>GRTX</t>
  </si>
  <si>
    <t>BCTX</t>
  </si>
  <si>
    <t>KXIN</t>
  </si>
  <si>
    <t>SNAX</t>
  </si>
  <si>
    <t>SEAC</t>
  </si>
  <si>
    <t>BFRI</t>
  </si>
  <si>
    <t>KTTA</t>
  </si>
  <si>
    <t>CPOP</t>
  </si>
  <si>
    <t>(All)</t>
  </si>
  <si>
    <t>Used XLOOUP to populate all dates trades took place. One per row</t>
  </si>
  <si>
    <t>Notes:</t>
  </si>
  <si>
    <t xml:space="preserve">Because only one unique date could be provided per row TRANSPOSE was used to populate all unique symbols, spilling them to the right. </t>
  </si>
  <si>
    <t xml:space="preserve">Because not every date has the same number of traded symbols the some calculated values have #DIV/0! Erros. </t>
  </si>
  <si>
    <t>Sheets ToS_Year's_Trades is merged with SME_Year's_Trades in sheet Merged_Data</t>
  </si>
  <si>
    <t>Profit/Loss Per Day Per Month</t>
  </si>
  <si>
    <t>Biggest Winners/Losers</t>
  </si>
  <si>
    <t>P&amp;L</t>
  </si>
  <si>
    <t xml:space="preserve">This is all trading history from Charles Schwab from the last year from student: John321.  John321 also trades with a Charles TDAmeritrade. </t>
  </si>
  <si>
    <t xml:space="preserve">This is all trading history from TDAmeritrade from the last year from student: John321.  John321 also trades with a Charles Schwab account.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</si>
</sst>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m/d/yy;@"/>
    <numFmt numFmtId="166" formatCode="h:mm;@"/>
    <numFmt numFmtId="167" formatCode="#,##0.000_);[Red]\(#,##0.000\)"/>
    <numFmt numFmtId="168" formatCode="#,##0.000"/>
    <numFmt numFmtId="169" formatCode="#,##0.00;[Red]#,##0.00"/>
    <numFmt numFmtId="170" formatCode="ddd"/>
    <numFmt numFmtId="174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Franklin Gothic Medium Cond"/>
      <family val="2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F9F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608C"/>
        <bgColor indexed="64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7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0" borderId="0" xfId="0" applyNumberFormat="1" applyBorder="1"/>
    <xf numFmtId="0" fontId="16" fillId="0" borderId="0" xfId="0" applyFont="1" applyBorder="1"/>
    <xf numFmtId="0" fontId="0" fillId="33" borderId="0" xfId="0" applyFill="1" applyBorder="1"/>
    <xf numFmtId="0" fontId="0" fillId="0" borderId="0" xfId="0" applyBorder="1"/>
    <xf numFmtId="0" fontId="0" fillId="33" borderId="16" xfId="0" applyFill="1" applyBorder="1"/>
    <xf numFmtId="0" fontId="0" fillId="0" borderId="15" xfId="0" applyBorder="1"/>
    <xf numFmtId="0" fontId="0" fillId="33" borderId="18" xfId="0" applyFill="1" applyBorder="1"/>
    <xf numFmtId="0" fontId="0" fillId="0" borderId="16" xfId="0" applyBorder="1"/>
    <xf numFmtId="0" fontId="0" fillId="33" borderId="24" xfId="0" applyFill="1" applyBorder="1"/>
    <xf numFmtId="14" fontId="0" fillId="34" borderId="0" xfId="0" applyNumberFormat="1" applyFill="1"/>
    <xf numFmtId="14" fontId="0" fillId="33" borderId="19" xfId="0" applyNumberFormat="1" applyFill="1" applyBorder="1"/>
    <xf numFmtId="14" fontId="0" fillId="0" borderId="0" xfId="0" applyNumberFormat="1" applyFill="1"/>
    <xf numFmtId="0" fontId="0" fillId="0" borderId="0" xfId="0" applyFill="1"/>
    <xf numFmtId="0" fontId="0" fillId="0" borderId="0" xfId="0" applyFill="1" applyBorder="1"/>
    <xf numFmtId="8" fontId="0" fillId="0" borderId="0" xfId="0" applyNumberFormat="1"/>
    <xf numFmtId="3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44" fontId="0" fillId="0" borderId="0" xfId="0" applyNumberFormat="1" applyProtection="1">
      <protection locked="0"/>
    </xf>
    <xf numFmtId="0" fontId="20" fillId="0" borderId="0" xfId="0" applyFont="1" applyProtection="1">
      <protection locked="0"/>
    </xf>
    <xf numFmtId="0" fontId="21" fillId="0" borderId="0" xfId="0" applyFont="1" applyProtection="1">
      <protection locked="0"/>
    </xf>
    <xf numFmtId="2" fontId="0" fillId="0" borderId="0" xfId="0" applyNumberFormat="1" applyProtection="1">
      <protection locked="0"/>
    </xf>
    <xf numFmtId="0" fontId="0" fillId="35" borderId="12" xfId="0" applyFill="1" applyBorder="1" applyProtection="1">
      <protection locked="0"/>
    </xf>
    <xf numFmtId="0" fontId="0" fillId="35" borderId="13" xfId="0" applyFill="1" applyBorder="1" applyProtection="1">
      <protection locked="0"/>
    </xf>
    <xf numFmtId="0" fontId="18" fillId="0" borderId="21" xfId="0" applyFont="1" applyBorder="1" applyProtection="1">
      <protection hidden="1"/>
    </xf>
    <xf numFmtId="0" fontId="0" fillId="35" borderId="15" xfId="0" applyFill="1" applyBorder="1" applyProtection="1">
      <protection locked="0"/>
    </xf>
    <xf numFmtId="0" fontId="0" fillId="35" borderId="0" xfId="0" applyFill="1" applyProtection="1">
      <protection locked="0"/>
    </xf>
    <xf numFmtId="0" fontId="18" fillId="0" borderId="22" xfId="0" applyFont="1" applyBorder="1" applyProtection="1">
      <protection hidden="1"/>
    </xf>
    <xf numFmtId="4" fontId="18" fillId="0" borderId="21" xfId="0" applyNumberFormat="1" applyFont="1" applyBorder="1" applyProtection="1">
      <protection hidden="1"/>
    </xf>
    <xf numFmtId="44" fontId="0" fillId="35" borderId="21" xfId="0" applyNumberFormat="1" applyFill="1" applyBorder="1" applyProtection="1">
      <protection locked="0"/>
    </xf>
    <xf numFmtId="44" fontId="0" fillId="0" borderId="21" xfId="0" applyNumberFormat="1" applyBorder="1" applyProtection="1">
      <protection hidden="1"/>
    </xf>
    <xf numFmtId="0" fontId="22" fillId="36" borderId="11" xfId="0" applyFont="1" applyFill="1" applyBorder="1" applyProtection="1">
      <protection locked="0"/>
    </xf>
    <xf numFmtId="0" fontId="0" fillId="35" borderId="19" xfId="0" applyFill="1" applyBorder="1" applyProtection="1">
      <protection locked="0"/>
    </xf>
    <xf numFmtId="0" fontId="0" fillId="35" borderId="24" xfId="0" applyFill="1" applyBorder="1" applyProtection="1">
      <protection locked="0"/>
    </xf>
    <xf numFmtId="0" fontId="0" fillId="35" borderId="20" xfId="0" applyFill="1" applyBorder="1" applyProtection="1">
      <protection locked="0"/>
    </xf>
    <xf numFmtId="0" fontId="0" fillId="35" borderId="17" xfId="0" applyFill="1" applyBorder="1" applyProtection="1">
      <protection locked="0"/>
    </xf>
    <xf numFmtId="0" fontId="0" fillId="35" borderId="10" xfId="0" applyFill="1" applyBorder="1" applyProtection="1">
      <protection locked="0"/>
    </xf>
    <xf numFmtId="164" fontId="18" fillId="37" borderId="23" xfId="0" applyNumberFormat="1" applyFont="1" applyFill="1" applyBorder="1" applyProtection="1">
      <protection hidden="1"/>
    </xf>
    <xf numFmtId="0" fontId="18" fillId="35" borderId="17" xfId="0" applyFont="1" applyFill="1" applyBorder="1" applyProtection="1">
      <protection locked="0"/>
    </xf>
    <xf numFmtId="2" fontId="18" fillId="37" borderId="25" xfId="0" applyNumberFormat="1" applyFont="1" applyFill="1" applyBorder="1" applyProtection="1">
      <protection hidden="1"/>
    </xf>
    <xf numFmtId="44" fontId="0" fillId="35" borderId="23" xfId="0" applyNumberFormat="1" applyFill="1" applyBorder="1" applyProtection="1">
      <protection locked="0"/>
    </xf>
    <xf numFmtId="44" fontId="0" fillId="0" borderId="23" xfId="0" applyNumberFormat="1" applyBorder="1" applyProtection="1">
      <protection hidden="1"/>
    </xf>
    <xf numFmtId="4" fontId="20" fillId="0" borderId="19" xfId="0" applyNumberFormat="1" applyFont="1" applyBorder="1"/>
    <xf numFmtId="4" fontId="0" fillId="0" borderId="19" xfId="0" applyNumberFormat="1" applyBorder="1" applyProtection="1">
      <protection hidden="1"/>
    </xf>
    <xf numFmtId="4" fontId="0" fillId="0" borderId="10" xfId="0" applyNumberFormat="1" applyBorder="1" applyProtection="1">
      <protection hidden="1"/>
    </xf>
    <xf numFmtId="10" fontId="0" fillId="0" borderId="10" xfId="0" applyNumberFormat="1" applyBorder="1" applyProtection="1">
      <protection hidden="1"/>
    </xf>
    <xf numFmtId="10" fontId="0" fillId="0" borderId="18" xfId="0" applyNumberFormat="1" applyBorder="1" applyProtection="1">
      <protection hidden="1"/>
    </xf>
    <xf numFmtId="165" fontId="16" fillId="38" borderId="12" xfId="0" applyNumberFormat="1" applyFont="1" applyFill="1" applyBorder="1" applyAlignment="1" applyProtection="1">
      <alignment horizontal="center"/>
      <protection locked="0"/>
    </xf>
    <xf numFmtId="165" fontId="16" fillId="38" borderId="13" xfId="0" applyNumberFormat="1" applyFont="1" applyFill="1" applyBorder="1" applyAlignment="1" applyProtection="1">
      <alignment horizontal="center" vertical="center"/>
      <protection locked="0"/>
    </xf>
    <xf numFmtId="165" fontId="16" fillId="38" borderId="13" xfId="0" applyNumberFormat="1" applyFont="1" applyFill="1" applyBorder="1" applyAlignment="1" applyProtection="1">
      <alignment horizontal="center"/>
      <protection locked="0"/>
    </xf>
    <xf numFmtId="166" fontId="16" fillId="38" borderId="13" xfId="0" applyNumberFormat="1" applyFont="1" applyFill="1" applyBorder="1" applyAlignment="1" applyProtection="1">
      <alignment horizontal="center"/>
      <protection locked="0"/>
    </xf>
    <xf numFmtId="0" fontId="16" fillId="38" borderId="13" xfId="0" applyFont="1" applyFill="1" applyBorder="1" applyAlignment="1" applyProtection="1">
      <alignment horizontal="center"/>
      <protection locked="0"/>
    </xf>
    <xf numFmtId="3" fontId="16" fillId="38" borderId="13" xfId="0" applyNumberFormat="1" applyFont="1" applyFill="1" applyBorder="1" applyAlignment="1" applyProtection="1">
      <alignment horizontal="center"/>
      <protection locked="0"/>
    </xf>
    <xf numFmtId="44" fontId="16" fillId="38" borderId="13" xfId="0" applyNumberFormat="1" applyFont="1" applyFill="1" applyBorder="1" applyAlignment="1" applyProtection="1">
      <alignment horizontal="center"/>
      <protection locked="0"/>
    </xf>
    <xf numFmtId="44" fontId="16" fillId="38" borderId="14" xfId="0" applyNumberFormat="1" applyFont="1" applyFill="1" applyBorder="1" applyAlignment="1" applyProtection="1">
      <alignment horizontal="center" wrapText="1"/>
      <protection locked="0"/>
    </xf>
    <xf numFmtId="167" fontId="23" fillId="35" borderId="13" xfId="0" applyNumberFormat="1" applyFont="1" applyFill="1" applyBorder="1" applyAlignment="1" applyProtection="1">
      <alignment horizontal="center"/>
      <protection locked="0"/>
    </xf>
    <xf numFmtId="10" fontId="23" fillId="35" borderId="13" xfId="0" applyNumberFormat="1" applyFont="1" applyFill="1" applyBorder="1" applyAlignment="1" applyProtection="1">
      <alignment horizontal="center"/>
      <protection locked="0"/>
    </xf>
    <xf numFmtId="168" fontId="23" fillId="36" borderId="13" xfId="0" applyNumberFormat="1" applyFont="1" applyFill="1" applyBorder="1" applyAlignment="1" applyProtection="1">
      <alignment horizontal="center"/>
      <protection locked="0"/>
    </xf>
    <xf numFmtId="2" fontId="16" fillId="38" borderId="21" xfId="0" applyNumberFormat="1" applyFont="1" applyFill="1" applyBorder="1" applyAlignment="1" applyProtection="1">
      <alignment horizontal="center"/>
      <protection locked="0"/>
    </xf>
    <xf numFmtId="0" fontId="23" fillId="36" borderId="13" xfId="0" applyFont="1" applyFill="1" applyBorder="1" applyAlignment="1" applyProtection="1">
      <alignment horizontal="center"/>
      <protection locked="0"/>
    </xf>
    <xf numFmtId="0" fontId="23" fillId="36" borderId="13" xfId="0" applyFont="1" applyFill="1" applyBorder="1" applyAlignment="1" applyProtection="1">
      <alignment horizontal="left"/>
      <protection locked="0"/>
    </xf>
    <xf numFmtId="49" fontId="16" fillId="38" borderId="21" xfId="0" applyNumberFormat="1" applyFont="1" applyFill="1" applyBorder="1" applyAlignment="1" applyProtection="1">
      <alignment horizontal="center"/>
      <protection locked="0"/>
    </xf>
    <xf numFmtId="165" fontId="16" fillId="38" borderId="17" xfId="0" applyNumberFormat="1" applyFont="1" applyFill="1" applyBorder="1" applyAlignment="1" applyProtection="1">
      <alignment horizontal="center"/>
      <protection locked="0"/>
    </xf>
    <xf numFmtId="165" fontId="16" fillId="38" borderId="10" xfId="0" applyNumberFormat="1" applyFont="1" applyFill="1" applyBorder="1" applyAlignment="1" applyProtection="1">
      <alignment horizontal="center" vertical="center"/>
      <protection locked="0"/>
    </xf>
    <xf numFmtId="165" fontId="16" fillId="38" borderId="10" xfId="0" applyNumberFormat="1" applyFont="1" applyFill="1" applyBorder="1" applyAlignment="1" applyProtection="1">
      <alignment horizontal="center"/>
      <protection locked="0"/>
    </xf>
    <xf numFmtId="0" fontId="16" fillId="38" borderId="10" xfId="0" applyFont="1" applyFill="1" applyBorder="1" applyAlignment="1" applyProtection="1">
      <alignment horizontal="center"/>
      <protection locked="0"/>
    </xf>
    <xf numFmtId="3" fontId="16" fillId="38" borderId="10" xfId="0" applyNumberFormat="1" applyFont="1" applyFill="1" applyBorder="1" applyAlignment="1" applyProtection="1">
      <alignment horizontal="center"/>
      <protection locked="0"/>
    </xf>
    <xf numFmtId="44" fontId="16" fillId="38" borderId="10" xfId="0" applyNumberFormat="1" applyFont="1" applyFill="1" applyBorder="1" applyAlignment="1" applyProtection="1">
      <alignment horizontal="center" wrapText="1"/>
      <protection locked="0"/>
    </xf>
    <xf numFmtId="44" fontId="16" fillId="38" borderId="18" xfId="0" applyNumberFormat="1" applyFont="1" applyFill="1" applyBorder="1" applyAlignment="1" applyProtection="1">
      <alignment horizontal="center" wrapText="1"/>
      <protection locked="0"/>
    </xf>
    <xf numFmtId="167" fontId="23" fillId="35" borderId="10" xfId="0" applyNumberFormat="1" applyFont="1" applyFill="1" applyBorder="1" applyAlignment="1" applyProtection="1">
      <alignment horizontal="center" wrapText="1"/>
      <protection locked="0"/>
    </xf>
    <xf numFmtId="10" fontId="23" fillId="35" borderId="10" xfId="0" applyNumberFormat="1" applyFont="1" applyFill="1" applyBorder="1" applyAlignment="1" applyProtection="1">
      <alignment horizontal="center" wrapText="1"/>
      <protection locked="0"/>
    </xf>
    <xf numFmtId="168" fontId="23" fillId="36" borderId="10" xfId="0" applyNumberFormat="1" applyFont="1" applyFill="1" applyBorder="1" applyAlignment="1" applyProtection="1">
      <alignment horizontal="center"/>
      <protection locked="0"/>
    </xf>
    <xf numFmtId="2" fontId="16" fillId="38" borderId="23" xfId="0" applyNumberFormat="1" applyFont="1" applyFill="1" applyBorder="1" applyAlignment="1" applyProtection="1">
      <alignment horizontal="center"/>
      <protection locked="0"/>
    </xf>
    <xf numFmtId="0" fontId="23" fillId="36" borderId="10" xfId="0" applyFont="1" applyFill="1" applyBorder="1" applyAlignment="1" applyProtection="1">
      <alignment horizontal="center"/>
      <protection locked="0"/>
    </xf>
    <xf numFmtId="0" fontId="23" fillId="36" borderId="10" xfId="0" applyFont="1" applyFill="1" applyBorder="1" applyAlignment="1" applyProtection="1">
      <alignment horizontal="left"/>
      <protection locked="0"/>
    </xf>
    <xf numFmtId="49" fontId="16" fillId="38" borderId="23" xfId="0" applyNumberFormat="1" applyFont="1" applyFill="1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3" xfId="0" applyBorder="1" applyProtection="1">
      <protection locked="0"/>
    </xf>
    <xf numFmtId="44" fontId="0" fillId="0" borderId="13" xfId="0" applyNumberFormat="1" applyBorder="1" applyProtection="1">
      <protection locked="0"/>
    </xf>
    <xf numFmtId="44" fontId="0" fillId="0" borderId="14" xfId="0" applyNumberFormat="1" applyBorder="1" applyProtection="1">
      <protection locked="0"/>
    </xf>
    <xf numFmtId="4" fontId="0" fillId="0" borderId="0" xfId="0" applyNumberFormat="1" applyProtection="1">
      <protection hidden="1"/>
    </xf>
    <xf numFmtId="4" fontId="20" fillId="0" borderId="0" xfId="0" applyNumberFormat="1" applyFont="1" applyProtection="1">
      <protection hidden="1"/>
    </xf>
    <xf numFmtId="4" fontId="21" fillId="0" borderId="0" xfId="0" applyNumberFormat="1" applyFont="1" applyProtection="1">
      <protection hidden="1"/>
    </xf>
    <xf numFmtId="10" fontId="20" fillId="0" borderId="0" xfId="0" applyNumberFormat="1" applyFont="1" applyProtection="1">
      <protection hidden="1"/>
    </xf>
    <xf numFmtId="10" fontId="21" fillId="0" borderId="0" xfId="0" applyNumberFormat="1" applyFont="1" applyProtection="1">
      <protection hidden="1"/>
    </xf>
    <xf numFmtId="169" fontId="0" fillId="0" borderId="0" xfId="0" applyNumberFormat="1" applyProtection="1">
      <protection hidden="1"/>
    </xf>
    <xf numFmtId="40" fontId="0" fillId="0" borderId="0" xfId="0" applyNumberFormat="1" applyProtection="1">
      <protection hidden="1"/>
    </xf>
    <xf numFmtId="0" fontId="0" fillId="0" borderId="0" xfId="0" applyProtection="1">
      <protection hidden="1"/>
    </xf>
    <xf numFmtId="0" fontId="0" fillId="0" borderId="22" xfId="0" applyBorder="1" applyProtection="1">
      <protection locked="0"/>
    </xf>
    <xf numFmtId="44" fontId="0" fillId="0" borderId="16" xfId="0" applyNumberFormat="1" applyBorder="1" applyProtection="1">
      <protection locked="0"/>
    </xf>
    <xf numFmtId="16" fontId="0" fillId="0" borderId="22" xfId="0" applyNumberFormat="1" applyBorder="1" applyProtection="1">
      <protection locked="0"/>
    </xf>
    <xf numFmtId="0" fontId="0" fillId="39" borderId="21" xfId="0" applyFill="1" applyBorder="1" applyProtection="1">
      <protection locked="0"/>
    </xf>
    <xf numFmtId="0" fontId="0" fillId="39" borderId="13" xfId="0" applyFill="1" applyBorder="1" applyProtection="1">
      <protection locked="0"/>
    </xf>
    <xf numFmtId="0" fontId="0" fillId="33" borderId="24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19" fillId="0" borderId="0" xfId="0" applyFont="1" applyBorder="1" applyAlignment="1">
      <alignment horizontal="center" vertical="center"/>
    </xf>
    <xf numFmtId="14" fontId="0" fillId="0" borderId="0" xfId="0" applyNumberFormat="1" applyFill="1" applyBorder="1"/>
    <xf numFmtId="0" fontId="16" fillId="0" borderId="0" xfId="0" applyFont="1" applyFill="1" applyBorder="1"/>
    <xf numFmtId="0" fontId="0" fillId="40" borderId="0" xfId="0" applyFill="1"/>
    <xf numFmtId="14" fontId="0" fillId="40" borderId="0" xfId="0" applyNumberFormat="1" applyFill="1"/>
    <xf numFmtId="4" fontId="0" fillId="0" borderId="0" xfId="0" applyNumberFormat="1" applyFill="1" applyProtection="1">
      <protection hidden="1"/>
    </xf>
    <xf numFmtId="170" fontId="0" fillId="0" borderId="13" xfId="0" applyNumberFormat="1" applyBorder="1" applyAlignment="1" applyProtection="1">
      <alignment horizontal="center" vertical="center"/>
      <protection locked="0"/>
    </xf>
    <xf numFmtId="170" fontId="0" fillId="0" borderId="0" xfId="0" applyNumberFormat="1" applyBorder="1" applyAlignment="1" applyProtection="1">
      <alignment horizontal="center" vertical="center"/>
      <protection locked="0"/>
    </xf>
    <xf numFmtId="14" fontId="0" fillId="0" borderId="0" xfId="0" applyNumberFormat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4" fontId="0" fillId="0" borderId="0" xfId="0" applyNumberFormat="1" applyBorder="1" applyProtection="1">
      <protection locked="0"/>
    </xf>
    <xf numFmtId="14" fontId="0" fillId="0" borderId="13" xfId="0" applyNumberFormat="1" applyBorder="1" applyProtection="1">
      <protection locked="0"/>
    </xf>
    <xf numFmtId="0" fontId="0" fillId="0" borderId="13" xfId="0" applyBorder="1"/>
    <xf numFmtId="4" fontId="0" fillId="0" borderId="13" xfId="0" applyNumberFormat="1" applyBorder="1" applyProtection="1">
      <protection hidden="1"/>
    </xf>
    <xf numFmtId="4" fontId="20" fillId="0" borderId="13" xfId="0" applyNumberFormat="1" applyFont="1" applyBorder="1" applyProtection="1">
      <protection hidden="1"/>
    </xf>
    <xf numFmtId="4" fontId="21" fillId="0" borderId="13" xfId="0" applyNumberFormat="1" applyFont="1" applyBorder="1" applyProtection="1">
      <protection hidden="1"/>
    </xf>
    <xf numFmtId="10" fontId="20" fillId="0" borderId="13" xfId="0" applyNumberFormat="1" applyFont="1" applyBorder="1" applyProtection="1">
      <protection hidden="1"/>
    </xf>
    <xf numFmtId="10" fontId="21" fillId="0" borderId="13" xfId="0" applyNumberFormat="1" applyFont="1" applyBorder="1" applyProtection="1">
      <protection hidden="1"/>
    </xf>
    <xf numFmtId="169" fontId="0" fillId="0" borderId="13" xfId="0" applyNumberFormat="1" applyBorder="1" applyProtection="1">
      <protection hidden="1"/>
    </xf>
    <xf numFmtId="2" fontId="0" fillId="0" borderId="13" xfId="0" applyNumberFormat="1" applyBorder="1" applyProtection="1">
      <protection locked="0"/>
    </xf>
    <xf numFmtId="40" fontId="0" fillId="0" borderId="13" xfId="0" applyNumberFormat="1" applyBorder="1" applyProtection="1">
      <protection hidden="1"/>
    </xf>
    <xf numFmtId="0" fontId="0" fillId="0" borderId="13" xfId="0" applyBorder="1" applyProtection="1">
      <protection hidden="1"/>
    </xf>
    <xf numFmtId="170" fontId="0" fillId="0" borderId="0" xfId="0" applyNumberFormat="1"/>
    <xf numFmtId="0" fontId="16" fillId="0" borderId="11" xfId="0" applyNumberFormat="1" applyFont="1" applyBorder="1"/>
    <xf numFmtId="0" fontId="0" fillId="41" borderId="12" xfId="0" applyFill="1" applyBorder="1"/>
    <xf numFmtId="0" fontId="0" fillId="41" borderId="13" xfId="0" applyFill="1" applyBorder="1"/>
    <xf numFmtId="0" fontId="0" fillId="41" borderId="14" xfId="0" applyFill="1" applyBorder="1"/>
    <xf numFmtId="14" fontId="0" fillId="0" borderId="15" xfId="0" applyNumberFormat="1" applyBorder="1"/>
    <xf numFmtId="170" fontId="0" fillId="0" borderId="0" xfId="0" applyNumberFormat="1" applyBorder="1"/>
    <xf numFmtId="0" fontId="0" fillId="0" borderId="18" xfId="0" applyBorder="1"/>
    <xf numFmtId="170" fontId="0" fillId="0" borderId="0" xfId="0" applyNumberFormat="1" applyFill="1" applyBorder="1" applyAlignment="1" applyProtection="1">
      <alignment horizontal="center" vertical="center"/>
      <protection locked="0"/>
    </xf>
    <xf numFmtId="4" fontId="20" fillId="0" borderId="0" xfId="0" applyNumberFormat="1" applyFont="1" applyFill="1" applyProtection="1">
      <protection hidden="1"/>
    </xf>
    <xf numFmtId="4" fontId="21" fillId="0" borderId="0" xfId="0" applyNumberFormat="1" applyFont="1" applyFill="1" applyProtection="1">
      <protection hidden="1"/>
    </xf>
    <xf numFmtId="10" fontId="20" fillId="0" borderId="0" xfId="0" applyNumberFormat="1" applyFont="1" applyFill="1" applyProtection="1">
      <protection hidden="1"/>
    </xf>
    <xf numFmtId="10" fontId="21" fillId="0" borderId="0" xfId="0" applyNumberFormat="1" applyFont="1" applyFill="1" applyProtection="1">
      <protection hidden="1"/>
    </xf>
    <xf numFmtId="169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locked="0"/>
    </xf>
    <xf numFmtId="40" fontId="0" fillId="0" borderId="0" xfId="0" applyNumberFormat="1" applyFill="1" applyProtection="1">
      <protection hidden="1"/>
    </xf>
    <xf numFmtId="0" fontId="0" fillId="0" borderId="0" xfId="0" applyFill="1" applyProtection="1">
      <protection hidden="1"/>
    </xf>
    <xf numFmtId="0" fontId="0" fillId="42" borderId="0" xfId="0" applyFill="1" applyBorder="1" applyProtection="1">
      <protection locked="0"/>
    </xf>
    <xf numFmtId="0" fontId="0" fillId="42" borderId="0" xfId="0" applyFill="1" applyBorder="1"/>
    <xf numFmtId="14" fontId="0" fillId="43" borderId="0" xfId="0" applyNumberFormat="1" applyFill="1"/>
    <xf numFmtId="0" fontId="0" fillId="43" borderId="0" xfId="0" applyNumberFormat="1" applyFill="1"/>
    <xf numFmtId="0" fontId="0" fillId="43" borderId="0" xfId="0" applyFill="1"/>
    <xf numFmtId="8" fontId="0" fillId="43" borderId="0" xfId="0" applyNumberFormat="1" applyFill="1"/>
    <xf numFmtId="14" fontId="0" fillId="44" borderId="0" xfId="0" applyNumberFormat="1" applyFill="1"/>
    <xf numFmtId="0" fontId="0" fillId="44" borderId="0" xfId="0" applyNumberFormat="1" applyFill="1"/>
    <xf numFmtId="0" fontId="0" fillId="44" borderId="0" xfId="0" applyFill="1"/>
    <xf numFmtId="8" fontId="0" fillId="44" borderId="0" xfId="0" applyNumberFormat="1" applyFill="1"/>
    <xf numFmtId="14" fontId="0" fillId="45" borderId="0" xfId="0" applyNumberFormat="1" applyFill="1"/>
    <xf numFmtId="0" fontId="0" fillId="45" borderId="0" xfId="0" applyNumberFormat="1" applyFill="1"/>
    <xf numFmtId="0" fontId="0" fillId="45" borderId="0" xfId="0" applyFill="1"/>
    <xf numFmtId="8" fontId="0" fillId="45" borderId="0" xfId="0" applyNumberFormat="1" applyFill="1"/>
    <xf numFmtId="14" fontId="0" fillId="41" borderId="0" xfId="0" applyNumberFormat="1" applyFill="1"/>
    <xf numFmtId="0" fontId="0" fillId="41" borderId="0" xfId="0" applyNumberFormat="1" applyFill="1"/>
    <xf numFmtId="0" fontId="0" fillId="41" borderId="0" xfId="0" applyFill="1"/>
    <xf numFmtId="8" fontId="0" fillId="41" borderId="0" xfId="0" applyNumberFormat="1" applyFill="1"/>
    <xf numFmtId="14" fontId="0" fillId="46" borderId="0" xfId="0" applyNumberFormat="1" applyFill="1"/>
    <xf numFmtId="0" fontId="0" fillId="46" borderId="0" xfId="0" applyNumberFormat="1" applyFill="1"/>
    <xf numFmtId="0" fontId="0" fillId="46" borderId="0" xfId="0" applyFill="1"/>
    <xf numFmtId="8" fontId="0" fillId="46" borderId="0" xfId="0" applyNumberFormat="1" applyFill="1"/>
    <xf numFmtId="14" fontId="0" fillId="0" borderId="15" xfId="0" applyNumberFormat="1" applyFill="1" applyBorder="1"/>
    <xf numFmtId="0" fontId="0" fillId="47" borderId="0" xfId="0" applyFill="1" applyBorder="1"/>
    <xf numFmtId="0" fontId="0" fillId="50" borderId="19" xfId="0" applyFill="1" applyBorder="1"/>
    <xf numFmtId="0" fontId="0" fillId="50" borderId="24" xfId="0" applyFill="1" applyBorder="1"/>
    <xf numFmtId="14" fontId="0" fillId="0" borderId="17" xfId="0" applyNumberFormat="1" applyFill="1" applyBorder="1"/>
    <xf numFmtId="0" fontId="0" fillId="0" borderId="10" xfId="0" applyFill="1" applyBorder="1"/>
    <xf numFmtId="0" fontId="0" fillId="48" borderId="26" xfId="0" applyFill="1" applyBorder="1"/>
    <xf numFmtId="0" fontId="0" fillId="48" borderId="27" xfId="0" applyFill="1" applyBorder="1"/>
    <xf numFmtId="0" fontId="0" fillId="48" borderId="28" xfId="0" applyFill="1" applyBorder="1"/>
    <xf numFmtId="14" fontId="0" fillId="0" borderId="29" xfId="0" applyNumberFormat="1" applyBorder="1"/>
    <xf numFmtId="0" fontId="0" fillId="0" borderId="30" xfId="0" applyBorder="1"/>
    <xf numFmtId="14" fontId="0" fillId="0" borderId="29" xfId="0" applyNumberFormat="1" applyFill="1" applyBorder="1"/>
    <xf numFmtId="0" fontId="0" fillId="0" borderId="30" xfId="0" applyFill="1" applyBorder="1"/>
    <xf numFmtId="14" fontId="0" fillId="0" borderId="31" xfId="0" applyNumberFormat="1" applyFill="1" applyBorder="1"/>
    <xf numFmtId="0" fontId="16" fillId="0" borderId="32" xfId="0" applyFont="1" applyFill="1" applyBorder="1"/>
    <xf numFmtId="0" fontId="0" fillId="47" borderId="32" xfId="0" applyFill="1" applyBorder="1"/>
    <xf numFmtId="0" fontId="0" fillId="0" borderId="32" xfId="0" applyFill="1" applyBorder="1"/>
    <xf numFmtId="0" fontId="0" fillId="0" borderId="33" xfId="0" applyFill="1" applyBorder="1"/>
    <xf numFmtId="0" fontId="0" fillId="42" borderId="26" xfId="0" applyFill="1" applyBorder="1"/>
    <xf numFmtId="0" fontId="0" fillId="42" borderId="27" xfId="0" applyFill="1" applyBorder="1"/>
    <xf numFmtId="0" fontId="0" fillId="42" borderId="28" xfId="0" applyFill="1" applyBorder="1"/>
    <xf numFmtId="0" fontId="0" fillId="49" borderId="26" xfId="0" applyFill="1" applyBorder="1"/>
    <xf numFmtId="0" fontId="0" fillId="49" borderId="27" xfId="0" applyFill="1" applyBorder="1"/>
    <xf numFmtId="0" fontId="0" fillId="49" borderId="28" xfId="0" applyFill="1" applyBorder="1"/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14" fontId="0" fillId="34" borderId="0" xfId="0" applyNumberFormat="1" applyFill="1" applyBorder="1"/>
    <xf numFmtId="0" fontId="19" fillId="0" borderId="10" xfId="0" applyFont="1" applyBorder="1" applyAlignment="1">
      <alignment horizontal="center" vertical="center"/>
    </xf>
    <xf numFmtId="0" fontId="0" fillId="0" borderId="34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3" borderId="0" xfId="0" applyFill="1"/>
    <xf numFmtId="0" fontId="0" fillId="0" borderId="10" xfId="0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pivotButton="1" applyBorder="1"/>
    <xf numFmtId="0" fontId="0" fillId="0" borderId="15" xfId="0" pivotButton="1" applyBorder="1"/>
    <xf numFmtId="0" fontId="0" fillId="0" borderId="0" xfId="0" pivotButton="1" applyBorder="1"/>
    <xf numFmtId="170" fontId="0" fillId="0" borderId="15" xfId="0" applyNumberFormat="1" applyBorder="1" applyAlignment="1">
      <alignment horizontal="left"/>
    </xf>
    <xf numFmtId="0" fontId="0" fillId="0" borderId="0" xfId="0" applyNumberFormat="1" applyBorder="1"/>
    <xf numFmtId="0" fontId="0" fillId="0" borderId="16" xfId="0" applyNumberFormat="1" applyBorder="1"/>
    <xf numFmtId="170" fontId="0" fillId="0" borderId="17" xfId="0" applyNumberFormat="1" applyBorder="1" applyAlignment="1">
      <alignment horizontal="left"/>
    </xf>
    <xf numFmtId="0" fontId="0" fillId="0" borderId="10" xfId="0" applyNumberFormat="1" applyBorder="1"/>
    <xf numFmtId="0" fontId="0" fillId="0" borderId="18" xfId="0" applyNumberFormat="1" applyBorder="1"/>
    <xf numFmtId="0" fontId="0" fillId="0" borderId="12" xfId="0" applyBorder="1"/>
    <xf numFmtId="0" fontId="0" fillId="0" borderId="14" xfId="0" applyBorder="1"/>
    <xf numFmtId="0" fontId="24" fillId="0" borderId="15" xfId="0" pivotButton="1" applyFont="1" applyBorder="1"/>
    <xf numFmtId="0" fontId="0" fillId="0" borderId="13" xfId="0" pivotButton="1" applyBorder="1"/>
    <xf numFmtId="17" fontId="0" fillId="0" borderId="0" xfId="0" applyNumberFormat="1"/>
    <xf numFmtId="174" fontId="0" fillId="0" borderId="0" xfId="0" applyNumberFormat="1"/>
    <xf numFmtId="14" fontId="0" fillId="33" borderId="15" xfId="0" applyNumberFormat="1" applyFill="1" applyBorder="1"/>
    <xf numFmtId="170" fontId="0" fillId="33" borderId="0" xfId="0" applyNumberFormat="1" applyFill="1" applyBorder="1"/>
    <xf numFmtId="14" fontId="0" fillId="33" borderId="17" xfId="0" applyNumberFormat="1" applyFill="1" applyBorder="1"/>
    <xf numFmtId="170" fontId="0" fillId="33" borderId="10" xfId="0" applyNumberFormat="1" applyFill="1" applyBorder="1"/>
    <xf numFmtId="170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8078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8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F9FE"/>
      <color rgb="FFEE608C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[Student'sExcel_Stock_Analysis.xlsx]Final_Table!PivotTable8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latin typeface="Amasis MT Pro Medium" panose="020B0604020202020204" pitchFamily="18" charset="0"/>
              </a:rPr>
              <a:t>Profit</a:t>
            </a:r>
            <a:r>
              <a:rPr lang="en-US" sz="2400" b="1" baseline="0">
                <a:latin typeface="Amasis MT Pro Medium" panose="020B0604020202020204" pitchFamily="18" charset="0"/>
              </a:rPr>
              <a:t> Loss Day of Week </a:t>
            </a:r>
            <a:endParaRPr lang="en-US" sz="2400" b="1">
              <a:latin typeface="Amasis MT Pro Medium" panose="020B0604020202020204" pitchFamily="18" charset="0"/>
            </a:endParaRPr>
          </a:p>
        </c:rich>
      </c:tx>
      <c:layout>
        <c:manualLayout>
          <c:xMode val="edge"/>
          <c:yMode val="edge"/>
          <c:x val="0.12679017871165951"/>
          <c:y val="0.139423925102145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Final_Table!$J$24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cat>
            <c:strRef>
              <c:f>Final_Table!$I$25:$I$30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Final_Table!$J$25:$J$30</c:f>
              <c:numCache>
                <c:formatCode>General</c:formatCode>
                <c:ptCount val="5"/>
                <c:pt idx="0">
                  <c:v>-892.76999999999919</c:v>
                </c:pt>
                <c:pt idx="1">
                  <c:v>-350.11999999999694</c:v>
                </c:pt>
                <c:pt idx="2">
                  <c:v>-245.72999999999905</c:v>
                </c:pt>
                <c:pt idx="3">
                  <c:v>333.80000000000354</c:v>
                </c:pt>
                <c:pt idx="4">
                  <c:v>-688.49000000000092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F-4AE3-8450-5CB492757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6244415"/>
        <c:axId val="1026246079"/>
      </c:barChart>
      <c:catAx>
        <c:axId val="102624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46079"/>
        <c:crosses val="autoZero"/>
        <c:auto val="1"/>
        <c:lblAlgn val="ctr"/>
        <c:lblOffset val="100"/>
        <c:noMultiLvlLbl val="0"/>
      </c:catAx>
      <c:valAx>
        <c:axId val="102624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4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Chart!$A$2:$A$424</c:f>
              <c:numCache>
                <c:formatCode>m/d/yyyy</c:formatCode>
                <c:ptCount val="423"/>
                <c:pt idx="0">
                  <c:v>44565</c:v>
                </c:pt>
                <c:pt idx="1">
                  <c:v>44565</c:v>
                </c:pt>
                <c:pt idx="2">
                  <c:v>44566</c:v>
                </c:pt>
                <c:pt idx="3">
                  <c:v>44566</c:v>
                </c:pt>
                <c:pt idx="4">
                  <c:v>44566</c:v>
                </c:pt>
                <c:pt idx="5">
                  <c:v>44566</c:v>
                </c:pt>
                <c:pt idx="6">
                  <c:v>44567</c:v>
                </c:pt>
                <c:pt idx="7">
                  <c:v>44567</c:v>
                </c:pt>
                <c:pt idx="8">
                  <c:v>44567</c:v>
                </c:pt>
                <c:pt idx="9">
                  <c:v>44568</c:v>
                </c:pt>
                <c:pt idx="10">
                  <c:v>44568</c:v>
                </c:pt>
                <c:pt idx="11">
                  <c:v>44568</c:v>
                </c:pt>
                <c:pt idx="12">
                  <c:v>44571</c:v>
                </c:pt>
                <c:pt idx="13">
                  <c:v>44571</c:v>
                </c:pt>
                <c:pt idx="14">
                  <c:v>44571</c:v>
                </c:pt>
                <c:pt idx="15">
                  <c:v>44572</c:v>
                </c:pt>
                <c:pt idx="16">
                  <c:v>44572</c:v>
                </c:pt>
                <c:pt idx="17">
                  <c:v>44573</c:v>
                </c:pt>
                <c:pt idx="18">
                  <c:v>44573</c:v>
                </c:pt>
                <c:pt idx="19">
                  <c:v>44573</c:v>
                </c:pt>
                <c:pt idx="20">
                  <c:v>44574</c:v>
                </c:pt>
                <c:pt idx="21">
                  <c:v>44574</c:v>
                </c:pt>
                <c:pt idx="22">
                  <c:v>44574</c:v>
                </c:pt>
                <c:pt idx="23">
                  <c:v>44575</c:v>
                </c:pt>
                <c:pt idx="24">
                  <c:v>44575</c:v>
                </c:pt>
                <c:pt idx="25">
                  <c:v>44575</c:v>
                </c:pt>
                <c:pt idx="26">
                  <c:v>44575</c:v>
                </c:pt>
                <c:pt idx="27">
                  <c:v>44579</c:v>
                </c:pt>
                <c:pt idx="28">
                  <c:v>44579</c:v>
                </c:pt>
                <c:pt idx="29">
                  <c:v>44580</c:v>
                </c:pt>
                <c:pt idx="30">
                  <c:v>44580</c:v>
                </c:pt>
                <c:pt idx="31">
                  <c:v>44580</c:v>
                </c:pt>
                <c:pt idx="32">
                  <c:v>44581</c:v>
                </c:pt>
                <c:pt idx="33">
                  <c:v>44581</c:v>
                </c:pt>
                <c:pt idx="34">
                  <c:v>44582</c:v>
                </c:pt>
                <c:pt idx="35">
                  <c:v>44582</c:v>
                </c:pt>
                <c:pt idx="36">
                  <c:v>44582</c:v>
                </c:pt>
                <c:pt idx="37">
                  <c:v>44586</c:v>
                </c:pt>
                <c:pt idx="38">
                  <c:v>44586</c:v>
                </c:pt>
                <c:pt idx="39">
                  <c:v>44587</c:v>
                </c:pt>
                <c:pt idx="40">
                  <c:v>44589</c:v>
                </c:pt>
                <c:pt idx="41">
                  <c:v>44589</c:v>
                </c:pt>
                <c:pt idx="42">
                  <c:v>44589</c:v>
                </c:pt>
                <c:pt idx="43">
                  <c:v>44593</c:v>
                </c:pt>
                <c:pt idx="44">
                  <c:v>44593</c:v>
                </c:pt>
                <c:pt idx="45">
                  <c:v>44594</c:v>
                </c:pt>
                <c:pt idx="46">
                  <c:v>44594</c:v>
                </c:pt>
                <c:pt idx="47">
                  <c:v>44595</c:v>
                </c:pt>
                <c:pt idx="48">
                  <c:v>44595</c:v>
                </c:pt>
                <c:pt idx="49">
                  <c:v>44595</c:v>
                </c:pt>
                <c:pt idx="50">
                  <c:v>44596</c:v>
                </c:pt>
                <c:pt idx="51">
                  <c:v>44596</c:v>
                </c:pt>
                <c:pt idx="52">
                  <c:v>44596</c:v>
                </c:pt>
                <c:pt idx="53">
                  <c:v>44600</c:v>
                </c:pt>
                <c:pt idx="54">
                  <c:v>44600</c:v>
                </c:pt>
                <c:pt idx="55">
                  <c:v>44600</c:v>
                </c:pt>
                <c:pt idx="56">
                  <c:v>44601</c:v>
                </c:pt>
                <c:pt idx="57">
                  <c:v>44601</c:v>
                </c:pt>
                <c:pt idx="58">
                  <c:v>44601</c:v>
                </c:pt>
                <c:pt idx="59">
                  <c:v>44601</c:v>
                </c:pt>
                <c:pt idx="60">
                  <c:v>44601</c:v>
                </c:pt>
                <c:pt idx="61">
                  <c:v>44602</c:v>
                </c:pt>
                <c:pt idx="62">
                  <c:v>44602</c:v>
                </c:pt>
                <c:pt idx="63">
                  <c:v>44602</c:v>
                </c:pt>
                <c:pt idx="64">
                  <c:v>44603</c:v>
                </c:pt>
                <c:pt idx="65">
                  <c:v>44603</c:v>
                </c:pt>
                <c:pt idx="66">
                  <c:v>44603</c:v>
                </c:pt>
                <c:pt idx="67">
                  <c:v>44607</c:v>
                </c:pt>
                <c:pt idx="68">
                  <c:v>44607</c:v>
                </c:pt>
                <c:pt idx="69">
                  <c:v>44607</c:v>
                </c:pt>
                <c:pt idx="70">
                  <c:v>44608</c:v>
                </c:pt>
                <c:pt idx="71">
                  <c:v>44608</c:v>
                </c:pt>
                <c:pt idx="72">
                  <c:v>44609</c:v>
                </c:pt>
                <c:pt idx="73">
                  <c:v>44609</c:v>
                </c:pt>
                <c:pt idx="74">
                  <c:v>44610</c:v>
                </c:pt>
                <c:pt idx="75">
                  <c:v>44610</c:v>
                </c:pt>
                <c:pt idx="76">
                  <c:v>44616</c:v>
                </c:pt>
                <c:pt idx="77">
                  <c:v>44616</c:v>
                </c:pt>
                <c:pt idx="78">
                  <c:v>44616</c:v>
                </c:pt>
                <c:pt idx="79">
                  <c:v>44617</c:v>
                </c:pt>
                <c:pt idx="80">
                  <c:v>44621</c:v>
                </c:pt>
                <c:pt idx="81">
                  <c:v>44621</c:v>
                </c:pt>
                <c:pt idx="82">
                  <c:v>44622</c:v>
                </c:pt>
                <c:pt idx="83">
                  <c:v>44622</c:v>
                </c:pt>
                <c:pt idx="84">
                  <c:v>44623</c:v>
                </c:pt>
                <c:pt idx="85">
                  <c:v>44623</c:v>
                </c:pt>
                <c:pt idx="86">
                  <c:v>44624</c:v>
                </c:pt>
                <c:pt idx="87">
                  <c:v>44624</c:v>
                </c:pt>
                <c:pt idx="88">
                  <c:v>44627</c:v>
                </c:pt>
                <c:pt idx="89">
                  <c:v>44627</c:v>
                </c:pt>
                <c:pt idx="90">
                  <c:v>44627</c:v>
                </c:pt>
                <c:pt idx="91">
                  <c:v>44627</c:v>
                </c:pt>
                <c:pt idx="92">
                  <c:v>44628</c:v>
                </c:pt>
                <c:pt idx="93">
                  <c:v>44629</c:v>
                </c:pt>
                <c:pt idx="94">
                  <c:v>44629</c:v>
                </c:pt>
                <c:pt idx="95">
                  <c:v>44630</c:v>
                </c:pt>
                <c:pt idx="96">
                  <c:v>44630</c:v>
                </c:pt>
                <c:pt idx="97">
                  <c:v>44631</c:v>
                </c:pt>
                <c:pt idx="98">
                  <c:v>44631</c:v>
                </c:pt>
                <c:pt idx="99">
                  <c:v>44631</c:v>
                </c:pt>
                <c:pt idx="100">
                  <c:v>44631</c:v>
                </c:pt>
                <c:pt idx="101">
                  <c:v>44634</c:v>
                </c:pt>
                <c:pt idx="102">
                  <c:v>44634</c:v>
                </c:pt>
                <c:pt idx="103">
                  <c:v>44636</c:v>
                </c:pt>
                <c:pt idx="104">
                  <c:v>44636</c:v>
                </c:pt>
                <c:pt idx="105">
                  <c:v>44636</c:v>
                </c:pt>
                <c:pt idx="106">
                  <c:v>44638</c:v>
                </c:pt>
                <c:pt idx="107">
                  <c:v>44641</c:v>
                </c:pt>
                <c:pt idx="108">
                  <c:v>44642</c:v>
                </c:pt>
                <c:pt idx="109">
                  <c:v>44642</c:v>
                </c:pt>
                <c:pt idx="110">
                  <c:v>44643</c:v>
                </c:pt>
                <c:pt idx="111">
                  <c:v>44643</c:v>
                </c:pt>
                <c:pt idx="112">
                  <c:v>44643</c:v>
                </c:pt>
                <c:pt idx="113">
                  <c:v>44643</c:v>
                </c:pt>
                <c:pt idx="114">
                  <c:v>44644</c:v>
                </c:pt>
                <c:pt idx="115">
                  <c:v>44644</c:v>
                </c:pt>
                <c:pt idx="116">
                  <c:v>44644</c:v>
                </c:pt>
                <c:pt idx="117">
                  <c:v>44644</c:v>
                </c:pt>
                <c:pt idx="118">
                  <c:v>44644</c:v>
                </c:pt>
                <c:pt idx="119">
                  <c:v>44645</c:v>
                </c:pt>
                <c:pt idx="120">
                  <c:v>44645</c:v>
                </c:pt>
                <c:pt idx="121">
                  <c:v>44648</c:v>
                </c:pt>
                <c:pt idx="122">
                  <c:v>44648</c:v>
                </c:pt>
                <c:pt idx="123">
                  <c:v>44648</c:v>
                </c:pt>
                <c:pt idx="124">
                  <c:v>44649</c:v>
                </c:pt>
                <c:pt idx="125">
                  <c:v>44649</c:v>
                </c:pt>
                <c:pt idx="126">
                  <c:v>44650</c:v>
                </c:pt>
                <c:pt idx="127">
                  <c:v>44650</c:v>
                </c:pt>
                <c:pt idx="128">
                  <c:v>44650</c:v>
                </c:pt>
                <c:pt idx="129">
                  <c:v>44651</c:v>
                </c:pt>
                <c:pt idx="130">
                  <c:v>44651</c:v>
                </c:pt>
                <c:pt idx="131">
                  <c:v>44652</c:v>
                </c:pt>
                <c:pt idx="132">
                  <c:v>44652</c:v>
                </c:pt>
                <c:pt idx="133">
                  <c:v>44652</c:v>
                </c:pt>
                <c:pt idx="134">
                  <c:v>44652</c:v>
                </c:pt>
                <c:pt idx="135">
                  <c:v>44655</c:v>
                </c:pt>
                <c:pt idx="136">
                  <c:v>44655</c:v>
                </c:pt>
                <c:pt idx="137">
                  <c:v>44655</c:v>
                </c:pt>
                <c:pt idx="138">
                  <c:v>44655</c:v>
                </c:pt>
                <c:pt idx="139">
                  <c:v>44655</c:v>
                </c:pt>
                <c:pt idx="140">
                  <c:v>44656</c:v>
                </c:pt>
                <c:pt idx="141">
                  <c:v>44656</c:v>
                </c:pt>
                <c:pt idx="142">
                  <c:v>44656</c:v>
                </c:pt>
                <c:pt idx="143">
                  <c:v>44656</c:v>
                </c:pt>
                <c:pt idx="144">
                  <c:v>44657</c:v>
                </c:pt>
                <c:pt idx="145">
                  <c:v>44657</c:v>
                </c:pt>
                <c:pt idx="146">
                  <c:v>44658</c:v>
                </c:pt>
                <c:pt idx="147">
                  <c:v>44659</c:v>
                </c:pt>
                <c:pt idx="148">
                  <c:v>44659</c:v>
                </c:pt>
                <c:pt idx="149">
                  <c:v>44659</c:v>
                </c:pt>
                <c:pt idx="150">
                  <c:v>44662</c:v>
                </c:pt>
                <c:pt idx="151">
                  <c:v>44663</c:v>
                </c:pt>
                <c:pt idx="152">
                  <c:v>44663</c:v>
                </c:pt>
                <c:pt idx="153">
                  <c:v>44663</c:v>
                </c:pt>
                <c:pt idx="154">
                  <c:v>44663</c:v>
                </c:pt>
                <c:pt idx="155">
                  <c:v>44663</c:v>
                </c:pt>
                <c:pt idx="156">
                  <c:v>44664</c:v>
                </c:pt>
                <c:pt idx="157">
                  <c:v>44664</c:v>
                </c:pt>
                <c:pt idx="158">
                  <c:v>44664</c:v>
                </c:pt>
                <c:pt idx="159">
                  <c:v>44665</c:v>
                </c:pt>
                <c:pt idx="160">
                  <c:v>44665</c:v>
                </c:pt>
                <c:pt idx="161">
                  <c:v>44669</c:v>
                </c:pt>
                <c:pt idx="162">
                  <c:v>44669</c:v>
                </c:pt>
                <c:pt idx="163">
                  <c:v>44670</c:v>
                </c:pt>
                <c:pt idx="164">
                  <c:v>44670</c:v>
                </c:pt>
                <c:pt idx="165">
                  <c:v>44671</c:v>
                </c:pt>
                <c:pt idx="166">
                  <c:v>44671</c:v>
                </c:pt>
                <c:pt idx="167">
                  <c:v>44672</c:v>
                </c:pt>
                <c:pt idx="168">
                  <c:v>44672</c:v>
                </c:pt>
                <c:pt idx="169">
                  <c:v>44673</c:v>
                </c:pt>
                <c:pt idx="170">
                  <c:v>44673</c:v>
                </c:pt>
                <c:pt idx="171">
                  <c:v>44676</c:v>
                </c:pt>
                <c:pt idx="172">
                  <c:v>44676</c:v>
                </c:pt>
                <c:pt idx="173">
                  <c:v>44677</c:v>
                </c:pt>
                <c:pt idx="174">
                  <c:v>44677</c:v>
                </c:pt>
                <c:pt idx="175">
                  <c:v>44677</c:v>
                </c:pt>
                <c:pt idx="176">
                  <c:v>44678</c:v>
                </c:pt>
                <c:pt idx="177">
                  <c:v>44678</c:v>
                </c:pt>
                <c:pt idx="178">
                  <c:v>44679</c:v>
                </c:pt>
                <c:pt idx="179">
                  <c:v>44679</c:v>
                </c:pt>
                <c:pt idx="180">
                  <c:v>44679</c:v>
                </c:pt>
                <c:pt idx="181">
                  <c:v>44680</c:v>
                </c:pt>
                <c:pt idx="182">
                  <c:v>44683</c:v>
                </c:pt>
                <c:pt idx="183">
                  <c:v>44683</c:v>
                </c:pt>
                <c:pt idx="184">
                  <c:v>44683</c:v>
                </c:pt>
                <c:pt idx="185">
                  <c:v>44683</c:v>
                </c:pt>
                <c:pt idx="186">
                  <c:v>44684</c:v>
                </c:pt>
                <c:pt idx="187">
                  <c:v>44684</c:v>
                </c:pt>
                <c:pt idx="188">
                  <c:v>44685</c:v>
                </c:pt>
                <c:pt idx="189">
                  <c:v>44686</c:v>
                </c:pt>
                <c:pt idx="190">
                  <c:v>44686</c:v>
                </c:pt>
                <c:pt idx="191">
                  <c:v>44687</c:v>
                </c:pt>
                <c:pt idx="192">
                  <c:v>44690</c:v>
                </c:pt>
                <c:pt idx="193">
                  <c:v>44690</c:v>
                </c:pt>
                <c:pt idx="194">
                  <c:v>44690</c:v>
                </c:pt>
                <c:pt idx="195">
                  <c:v>44690</c:v>
                </c:pt>
                <c:pt idx="196">
                  <c:v>44691</c:v>
                </c:pt>
                <c:pt idx="197">
                  <c:v>44691</c:v>
                </c:pt>
                <c:pt idx="198">
                  <c:v>44692</c:v>
                </c:pt>
                <c:pt idx="199">
                  <c:v>44693</c:v>
                </c:pt>
                <c:pt idx="200">
                  <c:v>44694</c:v>
                </c:pt>
                <c:pt idx="201">
                  <c:v>44694</c:v>
                </c:pt>
                <c:pt idx="202">
                  <c:v>44694</c:v>
                </c:pt>
                <c:pt idx="203">
                  <c:v>44697</c:v>
                </c:pt>
                <c:pt idx="204">
                  <c:v>44697</c:v>
                </c:pt>
                <c:pt idx="205">
                  <c:v>44698</c:v>
                </c:pt>
                <c:pt idx="206">
                  <c:v>44698</c:v>
                </c:pt>
                <c:pt idx="207">
                  <c:v>44699</c:v>
                </c:pt>
                <c:pt idx="208">
                  <c:v>44700</c:v>
                </c:pt>
                <c:pt idx="209">
                  <c:v>44700</c:v>
                </c:pt>
                <c:pt idx="210">
                  <c:v>44701</c:v>
                </c:pt>
                <c:pt idx="211">
                  <c:v>44701</c:v>
                </c:pt>
                <c:pt idx="212">
                  <c:v>44704</c:v>
                </c:pt>
                <c:pt idx="213">
                  <c:v>44704</c:v>
                </c:pt>
                <c:pt idx="214">
                  <c:v>44704</c:v>
                </c:pt>
                <c:pt idx="215">
                  <c:v>44705</c:v>
                </c:pt>
                <c:pt idx="216">
                  <c:v>44706</c:v>
                </c:pt>
                <c:pt idx="217">
                  <c:v>44706</c:v>
                </c:pt>
                <c:pt idx="218">
                  <c:v>44707</c:v>
                </c:pt>
                <c:pt idx="219">
                  <c:v>44707</c:v>
                </c:pt>
                <c:pt idx="220">
                  <c:v>44708</c:v>
                </c:pt>
                <c:pt idx="221">
                  <c:v>44712</c:v>
                </c:pt>
                <c:pt idx="222">
                  <c:v>44713</c:v>
                </c:pt>
                <c:pt idx="223">
                  <c:v>44713</c:v>
                </c:pt>
                <c:pt idx="224">
                  <c:v>44713</c:v>
                </c:pt>
                <c:pt idx="225">
                  <c:v>44714</c:v>
                </c:pt>
                <c:pt idx="226">
                  <c:v>44714</c:v>
                </c:pt>
                <c:pt idx="227">
                  <c:v>44715</c:v>
                </c:pt>
                <c:pt idx="228">
                  <c:v>44715</c:v>
                </c:pt>
                <c:pt idx="229">
                  <c:v>44715</c:v>
                </c:pt>
                <c:pt idx="230">
                  <c:v>44718</c:v>
                </c:pt>
                <c:pt idx="231">
                  <c:v>44718</c:v>
                </c:pt>
                <c:pt idx="232">
                  <c:v>44718</c:v>
                </c:pt>
                <c:pt idx="233">
                  <c:v>44718</c:v>
                </c:pt>
                <c:pt idx="234">
                  <c:v>44718</c:v>
                </c:pt>
                <c:pt idx="235">
                  <c:v>44719</c:v>
                </c:pt>
                <c:pt idx="236">
                  <c:v>44719</c:v>
                </c:pt>
                <c:pt idx="237">
                  <c:v>44720</c:v>
                </c:pt>
                <c:pt idx="238">
                  <c:v>44720</c:v>
                </c:pt>
                <c:pt idx="239">
                  <c:v>44720</c:v>
                </c:pt>
                <c:pt idx="240">
                  <c:v>44721</c:v>
                </c:pt>
                <c:pt idx="241">
                  <c:v>44721</c:v>
                </c:pt>
                <c:pt idx="242">
                  <c:v>44722</c:v>
                </c:pt>
                <c:pt idx="243">
                  <c:v>44722</c:v>
                </c:pt>
                <c:pt idx="244">
                  <c:v>44722</c:v>
                </c:pt>
                <c:pt idx="245">
                  <c:v>44725</c:v>
                </c:pt>
                <c:pt idx="246">
                  <c:v>44725</c:v>
                </c:pt>
                <c:pt idx="247">
                  <c:v>44726</c:v>
                </c:pt>
                <c:pt idx="248">
                  <c:v>44726</c:v>
                </c:pt>
                <c:pt idx="249">
                  <c:v>44726</c:v>
                </c:pt>
                <c:pt idx="250">
                  <c:v>44727</c:v>
                </c:pt>
                <c:pt idx="251">
                  <c:v>44727</c:v>
                </c:pt>
                <c:pt idx="252">
                  <c:v>44727</c:v>
                </c:pt>
                <c:pt idx="253">
                  <c:v>44728</c:v>
                </c:pt>
                <c:pt idx="254">
                  <c:v>44728</c:v>
                </c:pt>
                <c:pt idx="255">
                  <c:v>44728</c:v>
                </c:pt>
                <c:pt idx="256">
                  <c:v>44728</c:v>
                </c:pt>
                <c:pt idx="257">
                  <c:v>44729</c:v>
                </c:pt>
                <c:pt idx="258">
                  <c:v>44729</c:v>
                </c:pt>
                <c:pt idx="259">
                  <c:v>44729</c:v>
                </c:pt>
                <c:pt idx="260">
                  <c:v>44733</c:v>
                </c:pt>
                <c:pt idx="261">
                  <c:v>44733</c:v>
                </c:pt>
                <c:pt idx="262">
                  <c:v>44733</c:v>
                </c:pt>
                <c:pt idx="263">
                  <c:v>44733</c:v>
                </c:pt>
                <c:pt idx="264">
                  <c:v>44734</c:v>
                </c:pt>
                <c:pt idx="265">
                  <c:v>44734</c:v>
                </c:pt>
                <c:pt idx="266">
                  <c:v>44734</c:v>
                </c:pt>
                <c:pt idx="267">
                  <c:v>44735</c:v>
                </c:pt>
                <c:pt idx="268">
                  <c:v>44735</c:v>
                </c:pt>
                <c:pt idx="269">
                  <c:v>44735</c:v>
                </c:pt>
                <c:pt idx="270">
                  <c:v>44735</c:v>
                </c:pt>
                <c:pt idx="271">
                  <c:v>44736</c:v>
                </c:pt>
                <c:pt idx="272">
                  <c:v>44736</c:v>
                </c:pt>
                <c:pt idx="273">
                  <c:v>44739</c:v>
                </c:pt>
                <c:pt idx="274">
                  <c:v>44739</c:v>
                </c:pt>
                <c:pt idx="275">
                  <c:v>44739</c:v>
                </c:pt>
                <c:pt idx="276">
                  <c:v>44740</c:v>
                </c:pt>
                <c:pt idx="277">
                  <c:v>44740</c:v>
                </c:pt>
                <c:pt idx="278">
                  <c:v>44740</c:v>
                </c:pt>
                <c:pt idx="279">
                  <c:v>44741</c:v>
                </c:pt>
                <c:pt idx="280">
                  <c:v>44741</c:v>
                </c:pt>
                <c:pt idx="281">
                  <c:v>44741</c:v>
                </c:pt>
                <c:pt idx="282">
                  <c:v>44742</c:v>
                </c:pt>
                <c:pt idx="283">
                  <c:v>44742</c:v>
                </c:pt>
                <c:pt idx="284">
                  <c:v>44747</c:v>
                </c:pt>
                <c:pt idx="285">
                  <c:v>44747</c:v>
                </c:pt>
                <c:pt idx="286">
                  <c:v>44748</c:v>
                </c:pt>
                <c:pt idx="287">
                  <c:v>44748</c:v>
                </c:pt>
                <c:pt idx="288">
                  <c:v>44753</c:v>
                </c:pt>
                <c:pt idx="289">
                  <c:v>44753</c:v>
                </c:pt>
                <c:pt idx="290">
                  <c:v>44753</c:v>
                </c:pt>
                <c:pt idx="291">
                  <c:v>44754</c:v>
                </c:pt>
                <c:pt idx="292">
                  <c:v>44754</c:v>
                </c:pt>
                <c:pt idx="293">
                  <c:v>44755</c:v>
                </c:pt>
                <c:pt idx="294">
                  <c:v>44755</c:v>
                </c:pt>
                <c:pt idx="295">
                  <c:v>44756</c:v>
                </c:pt>
                <c:pt idx="296">
                  <c:v>44756</c:v>
                </c:pt>
                <c:pt idx="297">
                  <c:v>44760</c:v>
                </c:pt>
                <c:pt idx="298">
                  <c:v>44760</c:v>
                </c:pt>
                <c:pt idx="299">
                  <c:v>44761</c:v>
                </c:pt>
                <c:pt idx="300">
                  <c:v>44761</c:v>
                </c:pt>
                <c:pt idx="301">
                  <c:v>44762</c:v>
                </c:pt>
                <c:pt idx="302">
                  <c:v>44762</c:v>
                </c:pt>
                <c:pt idx="303">
                  <c:v>44763</c:v>
                </c:pt>
                <c:pt idx="304">
                  <c:v>44763</c:v>
                </c:pt>
                <c:pt idx="305">
                  <c:v>44763</c:v>
                </c:pt>
                <c:pt idx="306">
                  <c:v>44768</c:v>
                </c:pt>
                <c:pt idx="307">
                  <c:v>44769</c:v>
                </c:pt>
                <c:pt idx="308">
                  <c:v>44770</c:v>
                </c:pt>
                <c:pt idx="309">
                  <c:v>44774</c:v>
                </c:pt>
                <c:pt idx="310">
                  <c:v>44774</c:v>
                </c:pt>
                <c:pt idx="311">
                  <c:v>44774</c:v>
                </c:pt>
                <c:pt idx="312">
                  <c:v>44775</c:v>
                </c:pt>
                <c:pt idx="313">
                  <c:v>44776</c:v>
                </c:pt>
                <c:pt idx="314">
                  <c:v>44781</c:v>
                </c:pt>
                <c:pt idx="315">
                  <c:v>44782</c:v>
                </c:pt>
                <c:pt idx="316">
                  <c:v>44784</c:v>
                </c:pt>
                <c:pt idx="317">
                  <c:v>44784</c:v>
                </c:pt>
                <c:pt idx="318">
                  <c:v>44784</c:v>
                </c:pt>
                <c:pt idx="319">
                  <c:v>44784</c:v>
                </c:pt>
                <c:pt idx="320">
                  <c:v>44784</c:v>
                </c:pt>
                <c:pt idx="321">
                  <c:v>44788</c:v>
                </c:pt>
                <c:pt idx="322">
                  <c:v>44788</c:v>
                </c:pt>
                <c:pt idx="323">
                  <c:v>44789</c:v>
                </c:pt>
                <c:pt idx="324">
                  <c:v>44790</c:v>
                </c:pt>
                <c:pt idx="325">
                  <c:v>44791</c:v>
                </c:pt>
                <c:pt idx="326">
                  <c:v>44791</c:v>
                </c:pt>
                <c:pt idx="327">
                  <c:v>44791</c:v>
                </c:pt>
                <c:pt idx="328">
                  <c:v>44795</c:v>
                </c:pt>
                <c:pt idx="329">
                  <c:v>44797</c:v>
                </c:pt>
                <c:pt idx="330">
                  <c:v>44797</c:v>
                </c:pt>
                <c:pt idx="331">
                  <c:v>44797</c:v>
                </c:pt>
                <c:pt idx="332">
                  <c:v>44799</c:v>
                </c:pt>
                <c:pt idx="333">
                  <c:v>44803</c:v>
                </c:pt>
                <c:pt idx="334">
                  <c:v>44803</c:v>
                </c:pt>
                <c:pt idx="335">
                  <c:v>44805</c:v>
                </c:pt>
                <c:pt idx="336">
                  <c:v>44805</c:v>
                </c:pt>
                <c:pt idx="337">
                  <c:v>44811</c:v>
                </c:pt>
                <c:pt idx="338">
                  <c:v>44811</c:v>
                </c:pt>
                <c:pt idx="339">
                  <c:v>44812</c:v>
                </c:pt>
                <c:pt idx="340">
                  <c:v>44813</c:v>
                </c:pt>
                <c:pt idx="341">
                  <c:v>44813</c:v>
                </c:pt>
                <c:pt idx="342">
                  <c:v>44813</c:v>
                </c:pt>
                <c:pt idx="343">
                  <c:v>44816</c:v>
                </c:pt>
                <c:pt idx="344">
                  <c:v>44816</c:v>
                </c:pt>
                <c:pt idx="345">
                  <c:v>44818</c:v>
                </c:pt>
                <c:pt idx="346">
                  <c:v>44818</c:v>
                </c:pt>
                <c:pt idx="347">
                  <c:v>44819</c:v>
                </c:pt>
                <c:pt idx="348">
                  <c:v>44819</c:v>
                </c:pt>
                <c:pt idx="349">
                  <c:v>44820</c:v>
                </c:pt>
                <c:pt idx="350">
                  <c:v>44823</c:v>
                </c:pt>
                <c:pt idx="351">
                  <c:v>44823</c:v>
                </c:pt>
                <c:pt idx="352">
                  <c:v>44826</c:v>
                </c:pt>
                <c:pt idx="353">
                  <c:v>44826</c:v>
                </c:pt>
                <c:pt idx="354">
                  <c:v>44826</c:v>
                </c:pt>
                <c:pt idx="355">
                  <c:v>44827</c:v>
                </c:pt>
                <c:pt idx="356">
                  <c:v>44827</c:v>
                </c:pt>
                <c:pt idx="357">
                  <c:v>44830</c:v>
                </c:pt>
                <c:pt idx="358">
                  <c:v>44830</c:v>
                </c:pt>
                <c:pt idx="359">
                  <c:v>44830</c:v>
                </c:pt>
                <c:pt idx="360">
                  <c:v>44832</c:v>
                </c:pt>
                <c:pt idx="361">
                  <c:v>44832</c:v>
                </c:pt>
                <c:pt idx="362">
                  <c:v>44832</c:v>
                </c:pt>
                <c:pt idx="363">
                  <c:v>44833</c:v>
                </c:pt>
                <c:pt idx="364">
                  <c:v>44833</c:v>
                </c:pt>
                <c:pt idx="365">
                  <c:v>44833</c:v>
                </c:pt>
                <c:pt idx="366">
                  <c:v>44834</c:v>
                </c:pt>
                <c:pt idx="367">
                  <c:v>44834</c:v>
                </c:pt>
                <c:pt idx="368">
                  <c:v>44840</c:v>
                </c:pt>
                <c:pt idx="369">
                  <c:v>44840</c:v>
                </c:pt>
                <c:pt idx="370">
                  <c:v>44841</c:v>
                </c:pt>
                <c:pt idx="371">
                  <c:v>44845</c:v>
                </c:pt>
                <c:pt idx="372">
                  <c:v>44846</c:v>
                </c:pt>
                <c:pt idx="373">
                  <c:v>44846</c:v>
                </c:pt>
                <c:pt idx="374">
                  <c:v>44851</c:v>
                </c:pt>
                <c:pt idx="375">
                  <c:v>44851</c:v>
                </c:pt>
                <c:pt idx="376">
                  <c:v>44853</c:v>
                </c:pt>
                <c:pt idx="377">
                  <c:v>44854</c:v>
                </c:pt>
                <c:pt idx="378">
                  <c:v>44855</c:v>
                </c:pt>
                <c:pt idx="379">
                  <c:v>44858</c:v>
                </c:pt>
                <c:pt idx="380">
                  <c:v>44860</c:v>
                </c:pt>
                <c:pt idx="381">
                  <c:v>44860</c:v>
                </c:pt>
                <c:pt idx="382">
                  <c:v>44860</c:v>
                </c:pt>
                <c:pt idx="383">
                  <c:v>44861</c:v>
                </c:pt>
                <c:pt idx="384">
                  <c:v>44861</c:v>
                </c:pt>
                <c:pt idx="385">
                  <c:v>44862</c:v>
                </c:pt>
                <c:pt idx="386">
                  <c:v>44862</c:v>
                </c:pt>
                <c:pt idx="387">
                  <c:v>44865</c:v>
                </c:pt>
                <c:pt idx="388">
                  <c:v>44865</c:v>
                </c:pt>
                <c:pt idx="389">
                  <c:v>44866</c:v>
                </c:pt>
                <c:pt idx="390">
                  <c:v>44866</c:v>
                </c:pt>
                <c:pt idx="391">
                  <c:v>44866</c:v>
                </c:pt>
                <c:pt idx="392">
                  <c:v>44867</c:v>
                </c:pt>
                <c:pt idx="393">
                  <c:v>44867</c:v>
                </c:pt>
                <c:pt idx="394">
                  <c:v>44869</c:v>
                </c:pt>
                <c:pt idx="395">
                  <c:v>44869</c:v>
                </c:pt>
                <c:pt idx="396">
                  <c:v>44873</c:v>
                </c:pt>
                <c:pt idx="397">
                  <c:v>44873</c:v>
                </c:pt>
                <c:pt idx="398">
                  <c:v>44874</c:v>
                </c:pt>
                <c:pt idx="399">
                  <c:v>44874</c:v>
                </c:pt>
                <c:pt idx="400">
                  <c:v>44876</c:v>
                </c:pt>
                <c:pt idx="401">
                  <c:v>44876</c:v>
                </c:pt>
                <c:pt idx="402">
                  <c:v>44879</c:v>
                </c:pt>
                <c:pt idx="403">
                  <c:v>44879</c:v>
                </c:pt>
                <c:pt idx="404">
                  <c:v>44880</c:v>
                </c:pt>
                <c:pt idx="405">
                  <c:v>44880</c:v>
                </c:pt>
                <c:pt idx="406">
                  <c:v>44881</c:v>
                </c:pt>
                <c:pt idx="407">
                  <c:v>44881</c:v>
                </c:pt>
                <c:pt idx="408">
                  <c:v>44882</c:v>
                </c:pt>
                <c:pt idx="409">
                  <c:v>44882</c:v>
                </c:pt>
                <c:pt idx="410">
                  <c:v>44882</c:v>
                </c:pt>
                <c:pt idx="411">
                  <c:v>44882</c:v>
                </c:pt>
                <c:pt idx="412">
                  <c:v>44883</c:v>
                </c:pt>
                <c:pt idx="413">
                  <c:v>44883</c:v>
                </c:pt>
                <c:pt idx="414">
                  <c:v>44886</c:v>
                </c:pt>
                <c:pt idx="415">
                  <c:v>44887</c:v>
                </c:pt>
                <c:pt idx="416">
                  <c:v>44888</c:v>
                </c:pt>
                <c:pt idx="417">
                  <c:v>44888</c:v>
                </c:pt>
                <c:pt idx="418">
                  <c:v>44888</c:v>
                </c:pt>
                <c:pt idx="419">
                  <c:v>44893</c:v>
                </c:pt>
                <c:pt idx="420">
                  <c:v>44893</c:v>
                </c:pt>
                <c:pt idx="421">
                  <c:v>44895</c:v>
                </c:pt>
                <c:pt idx="422">
                  <c:v>44895</c:v>
                </c:pt>
              </c:numCache>
            </c:numRef>
          </c:cat>
          <c:val>
            <c:numRef>
              <c:f>Chart!$D$2:$D$424</c:f>
              <c:numCache>
                <c:formatCode>General</c:formatCode>
                <c:ptCount val="423"/>
                <c:pt idx="0">
                  <c:v>3.57000000000005</c:v>
                </c:pt>
                <c:pt idx="1">
                  <c:v>3.4400000000000475</c:v>
                </c:pt>
                <c:pt idx="2">
                  <c:v>11.660000000000075</c:v>
                </c:pt>
                <c:pt idx="3">
                  <c:v>14.010000000000083</c:v>
                </c:pt>
                <c:pt idx="4">
                  <c:v>7.7800000000001219</c:v>
                </c:pt>
                <c:pt idx="5">
                  <c:v>1.5000000000001208</c:v>
                </c:pt>
                <c:pt idx="6">
                  <c:v>0.78000000000012193</c:v>
                </c:pt>
                <c:pt idx="7">
                  <c:v>-2.6299999999998747</c:v>
                </c:pt>
                <c:pt idx="8">
                  <c:v>-13.979999999999897</c:v>
                </c:pt>
                <c:pt idx="9">
                  <c:v>-13.149999999999913</c:v>
                </c:pt>
                <c:pt idx="10">
                  <c:v>-12.519999999999861</c:v>
                </c:pt>
                <c:pt idx="11">
                  <c:v>-23.679999999999886</c:v>
                </c:pt>
                <c:pt idx="12">
                  <c:v>-19.119999999999884</c:v>
                </c:pt>
                <c:pt idx="13">
                  <c:v>-21.529999999999909</c:v>
                </c:pt>
                <c:pt idx="14">
                  <c:v>-26.369999999999884</c:v>
                </c:pt>
                <c:pt idx="15">
                  <c:v>-19.349999999999874</c:v>
                </c:pt>
                <c:pt idx="16">
                  <c:v>-20.309999999999853</c:v>
                </c:pt>
                <c:pt idx="17">
                  <c:v>-22.869999999999855</c:v>
                </c:pt>
                <c:pt idx="18">
                  <c:v>-29.999999999999794</c:v>
                </c:pt>
                <c:pt idx="19">
                  <c:v>-39.479999999999812</c:v>
                </c:pt>
                <c:pt idx="20">
                  <c:v>-36.929999999999801</c:v>
                </c:pt>
                <c:pt idx="21">
                  <c:v>-37.319999999999787</c:v>
                </c:pt>
                <c:pt idx="22">
                  <c:v>-39.249999999999737</c:v>
                </c:pt>
                <c:pt idx="23">
                  <c:v>-30.419999999999696</c:v>
                </c:pt>
                <c:pt idx="24">
                  <c:v>-31.309999999999697</c:v>
                </c:pt>
                <c:pt idx="25">
                  <c:v>-32.609999999999708</c:v>
                </c:pt>
                <c:pt idx="26">
                  <c:v>-38.539999999999715</c:v>
                </c:pt>
                <c:pt idx="27">
                  <c:v>-25.91999999999971</c:v>
                </c:pt>
                <c:pt idx="28">
                  <c:v>-30.219999999999693</c:v>
                </c:pt>
                <c:pt idx="29">
                  <c:v>-19.539999999999743</c:v>
                </c:pt>
                <c:pt idx="30">
                  <c:v>-18.959999999999731</c:v>
                </c:pt>
                <c:pt idx="31">
                  <c:v>-21.729999999999769</c:v>
                </c:pt>
                <c:pt idx="32">
                  <c:v>-18.539999999999942</c:v>
                </c:pt>
                <c:pt idx="33">
                  <c:v>-16.339999999999947</c:v>
                </c:pt>
                <c:pt idx="34">
                  <c:v>-17.67999999999995</c:v>
                </c:pt>
                <c:pt idx="35">
                  <c:v>-21.329999999999956</c:v>
                </c:pt>
                <c:pt idx="36">
                  <c:v>-31.039999999999651</c:v>
                </c:pt>
                <c:pt idx="37">
                  <c:v>-26.359999999999644</c:v>
                </c:pt>
                <c:pt idx="38">
                  <c:v>-26.059999999999633</c:v>
                </c:pt>
                <c:pt idx="39">
                  <c:v>-34.449999999999619</c:v>
                </c:pt>
                <c:pt idx="40">
                  <c:v>-26.859999999999587</c:v>
                </c:pt>
                <c:pt idx="41">
                  <c:v>-26.539999999999537</c:v>
                </c:pt>
                <c:pt idx="42">
                  <c:v>-26.689999999999543</c:v>
                </c:pt>
                <c:pt idx="43">
                  <c:v>-24.879999999999541</c:v>
                </c:pt>
                <c:pt idx="44">
                  <c:v>-25.939999999999543</c:v>
                </c:pt>
                <c:pt idx="45">
                  <c:v>-23.809999999999661</c:v>
                </c:pt>
                <c:pt idx="46">
                  <c:v>-31.399999999999693</c:v>
                </c:pt>
                <c:pt idx="47">
                  <c:v>-27.979999999999734</c:v>
                </c:pt>
                <c:pt idx="48">
                  <c:v>-26.919999999999732</c:v>
                </c:pt>
                <c:pt idx="49">
                  <c:v>-25.939999999999657</c:v>
                </c:pt>
                <c:pt idx="50">
                  <c:v>-23.73999999999964</c:v>
                </c:pt>
                <c:pt idx="51">
                  <c:v>-23.159999999999712</c:v>
                </c:pt>
                <c:pt idx="52">
                  <c:v>-23.549999999999713</c:v>
                </c:pt>
                <c:pt idx="53">
                  <c:v>-14.079999999999714</c:v>
                </c:pt>
                <c:pt idx="54">
                  <c:v>-23.179999999999708</c:v>
                </c:pt>
                <c:pt idx="55">
                  <c:v>-53.729999999999663</c:v>
                </c:pt>
                <c:pt idx="56">
                  <c:v>7.4900000000003644</c:v>
                </c:pt>
                <c:pt idx="57">
                  <c:v>8.0000000000003695</c:v>
                </c:pt>
                <c:pt idx="58">
                  <c:v>8.2800000000003706</c:v>
                </c:pt>
                <c:pt idx="59">
                  <c:v>6.7400000000003786</c:v>
                </c:pt>
                <c:pt idx="60">
                  <c:v>3.3100000000003718</c:v>
                </c:pt>
                <c:pt idx="61">
                  <c:v>4.2100000000003632</c:v>
                </c:pt>
                <c:pt idx="62">
                  <c:v>2.2600000000003178</c:v>
                </c:pt>
                <c:pt idx="63">
                  <c:v>-55.539999999999679</c:v>
                </c:pt>
                <c:pt idx="64">
                  <c:v>-54.949999999999676</c:v>
                </c:pt>
                <c:pt idx="65">
                  <c:v>-56.399999999999679</c:v>
                </c:pt>
                <c:pt idx="66">
                  <c:v>-60.659999999999684</c:v>
                </c:pt>
                <c:pt idx="67">
                  <c:v>-51.059999999999775</c:v>
                </c:pt>
                <c:pt idx="68">
                  <c:v>-48.759999999999764</c:v>
                </c:pt>
                <c:pt idx="69">
                  <c:v>-48.369999999999763</c:v>
                </c:pt>
                <c:pt idx="70">
                  <c:v>-40.529999999999731</c:v>
                </c:pt>
                <c:pt idx="71">
                  <c:v>-41.829999999999686</c:v>
                </c:pt>
                <c:pt idx="72">
                  <c:v>-44.059999999999675</c:v>
                </c:pt>
                <c:pt idx="73">
                  <c:v>-59.189999999999671</c:v>
                </c:pt>
                <c:pt idx="74">
                  <c:v>-46.9699999999997</c:v>
                </c:pt>
                <c:pt idx="75">
                  <c:v>-48.079999999999714</c:v>
                </c:pt>
                <c:pt idx="76">
                  <c:v>-37.799999999999741</c:v>
                </c:pt>
                <c:pt idx="77">
                  <c:v>-33.819999999999752</c:v>
                </c:pt>
                <c:pt idx="78">
                  <c:v>-32.669999999999717</c:v>
                </c:pt>
                <c:pt idx="79">
                  <c:v>-53.439999999999472</c:v>
                </c:pt>
                <c:pt idx="80">
                  <c:v>-50.459999999999454</c:v>
                </c:pt>
                <c:pt idx="81">
                  <c:v>-74.609999999999317</c:v>
                </c:pt>
                <c:pt idx="82">
                  <c:v>-67.519999999999285</c:v>
                </c:pt>
                <c:pt idx="83">
                  <c:v>-66.039999999999281</c:v>
                </c:pt>
                <c:pt idx="84">
                  <c:v>-62.609999999999275</c:v>
                </c:pt>
                <c:pt idx="85">
                  <c:v>-70.069999999999311</c:v>
                </c:pt>
                <c:pt idx="86">
                  <c:v>-55.359999999999275</c:v>
                </c:pt>
                <c:pt idx="87">
                  <c:v>-57.029999999999234</c:v>
                </c:pt>
                <c:pt idx="88">
                  <c:v>-51.479999999999237</c:v>
                </c:pt>
                <c:pt idx="89">
                  <c:v>-52.299999999999287</c:v>
                </c:pt>
                <c:pt idx="90">
                  <c:v>-54.039999999999296</c:v>
                </c:pt>
                <c:pt idx="91">
                  <c:v>-55.88999999999929</c:v>
                </c:pt>
                <c:pt idx="92">
                  <c:v>-34.56999999999924</c:v>
                </c:pt>
                <c:pt idx="93">
                  <c:v>-22.379999999999185</c:v>
                </c:pt>
                <c:pt idx="94">
                  <c:v>-11.729999999999208</c:v>
                </c:pt>
                <c:pt idx="95">
                  <c:v>-2.7699999999992286</c:v>
                </c:pt>
                <c:pt idx="96">
                  <c:v>4.3700000000007577</c:v>
                </c:pt>
                <c:pt idx="97">
                  <c:v>13.790000000000774</c:v>
                </c:pt>
                <c:pt idx="98">
                  <c:v>21.630000000000763</c:v>
                </c:pt>
                <c:pt idx="99">
                  <c:v>17.520000000000749</c:v>
                </c:pt>
                <c:pt idx="100">
                  <c:v>2.3200000000007037</c:v>
                </c:pt>
                <c:pt idx="101">
                  <c:v>16.830000000000751</c:v>
                </c:pt>
                <c:pt idx="102">
                  <c:v>15.78000000000074</c:v>
                </c:pt>
                <c:pt idx="103">
                  <c:v>15.840000000000742</c:v>
                </c:pt>
                <c:pt idx="104">
                  <c:v>13.550000000000892</c:v>
                </c:pt>
                <c:pt idx="105">
                  <c:v>3.4800000000008993</c:v>
                </c:pt>
                <c:pt idx="106">
                  <c:v>32.06000000000094</c:v>
                </c:pt>
                <c:pt idx="107">
                  <c:v>38.690000000000936</c:v>
                </c:pt>
                <c:pt idx="108">
                  <c:v>24.150000000000944</c:v>
                </c:pt>
                <c:pt idx="109">
                  <c:v>2.36000000000098</c:v>
                </c:pt>
                <c:pt idx="110">
                  <c:v>7.5200000000009197</c:v>
                </c:pt>
                <c:pt idx="111">
                  <c:v>8.1000000000009322</c:v>
                </c:pt>
                <c:pt idx="112">
                  <c:v>5.1400000000009243</c:v>
                </c:pt>
                <c:pt idx="113">
                  <c:v>-19.299999999999073</c:v>
                </c:pt>
                <c:pt idx="114">
                  <c:v>4.3200000000009879</c:v>
                </c:pt>
                <c:pt idx="115">
                  <c:v>2.4800000000010129</c:v>
                </c:pt>
                <c:pt idx="116">
                  <c:v>0.1900000000010138</c:v>
                </c:pt>
                <c:pt idx="117">
                  <c:v>-2.7599999999990033</c:v>
                </c:pt>
                <c:pt idx="118">
                  <c:v>-9.0099999999990033</c:v>
                </c:pt>
                <c:pt idx="119">
                  <c:v>-10.299999999998967</c:v>
                </c:pt>
                <c:pt idx="120">
                  <c:v>-32.049999999999081</c:v>
                </c:pt>
                <c:pt idx="121">
                  <c:v>-22.169999999999114</c:v>
                </c:pt>
                <c:pt idx="122">
                  <c:v>-15.489999999999078</c:v>
                </c:pt>
                <c:pt idx="123">
                  <c:v>-11.629999999998951</c:v>
                </c:pt>
                <c:pt idx="124">
                  <c:v>-4.4399999999990101</c:v>
                </c:pt>
                <c:pt idx="125">
                  <c:v>-6.2799999999990135</c:v>
                </c:pt>
                <c:pt idx="126">
                  <c:v>5.240000000001082</c:v>
                </c:pt>
                <c:pt idx="127">
                  <c:v>13.850000000001096</c:v>
                </c:pt>
                <c:pt idx="128">
                  <c:v>5.7600000000010354</c:v>
                </c:pt>
                <c:pt idx="129">
                  <c:v>36.17000000000089</c:v>
                </c:pt>
                <c:pt idx="130">
                  <c:v>38.24000000000089</c:v>
                </c:pt>
                <c:pt idx="131">
                  <c:v>48.56000000000094</c:v>
                </c:pt>
                <c:pt idx="132">
                  <c:v>52.600000000000932</c:v>
                </c:pt>
                <c:pt idx="133">
                  <c:v>54.490000000000933</c:v>
                </c:pt>
                <c:pt idx="134">
                  <c:v>35.560000000000869</c:v>
                </c:pt>
                <c:pt idx="135">
                  <c:v>45.560000000000869</c:v>
                </c:pt>
                <c:pt idx="136">
                  <c:v>48.160000000000863</c:v>
                </c:pt>
                <c:pt idx="137">
                  <c:v>48.160000000000863</c:v>
                </c:pt>
                <c:pt idx="138">
                  <c:v>47.920000000000854</c:v>
                </c:pt>
                <c:pt idx="139">
                  <c:v>44.980000000000857</c:v>
                </c:pt>
                <c:pt idx="140">
                  <c:v>66.420000000000911</c:v>
                </c:pt>
                <c:pt idx="141">
                  <c:v>74.040000000000916</c:v>
                </c:pt>
                <c:pt idx="142">
                  <c:v>67.260000000000886</c:v>
                </c:pt>
                <c:pt idx="143">
                  <c:v>56.560000000000898</c:v>
                </c:pt>
                <c:pt idx="144">
                  <c:v>69.750000000000895</c:v>
                </c:pt>
                <c:pt idx="145">
                  <c:v>81.800000000000907</c:v>
                </c:pt>
                <c:pt idx="146">
                  <c:v>71.070000000000888</c:v>
                </c:pt>
                <c:pt idx="147">
                  <c:v>93.150000000000816</c:v>
                </c:pt>
                <c:pt idx="148">
                  <c:v>101.98000000000069</c:v>
                </c:pt>
                <c:pt idx="149">
                  <c:v>93.430000000000689</c:v>
                </c:pt>
                <c:pt idx="150">
                  <c:v>62.210000000000662</c:v>
                </c:pt>
                <c:pt idx="151">
                  <c:v>67.390000000000668</c:v>
                </c:pt>
                <c:pt idx="152">
                  <c:v>68.840000000000657</c:v>
                </c:pt>
                <c:pt idx="153">
                  <c:v>68.300000000000651</c:v>
                </c:pt>
                <c:pt idx="154">
                  <c:v>63.350000000000634</c:v>
                </c:pt>
                <c:pt idx="155">
                  <c:v>47.620000000000729</c:v>
                </c:pt>
                <c:pt idx="156">
                  <c:v>48.970000000000738</c:v>
                </c:pt>
                <c:pt idx="157">
                  <c:v>48.290000000000745</c:v>
                </c:pt>
                <c:pt idx="158">
                  <c:v>46.540000000000745</c:v>
                </c:pt>
                <c:pt idx="159">
                  <c:v>57.460000000000704</c:v>
                </c:pt>
                <c:pt idx="160">
                  <c:v>50.33000000000105</c:v>
                </c:pt>
                <c:pt idx="161">
                  <c:v>66.730000000001027</c:v>
                </c:pt>
                <c:pt idx="162">
                  <c:v>75.620000000001028</c:v>
                </c:pt>
                <c:pt idx="163">
                  <c:v>87.590000000001055</c:v>
                </c:pt>
                <c:pt idx="164">
                  <c:v>94.020000000001119</c:v>
                </c:pt>
                <c:pt idx="165">
                  <c:v>126.08000000000118</c:v>
                </c:pt>
                <c:pt idx="166">
                  <c:v>123.09000000000117</c:v>
                </c:pt>
                <c:pt idx="167">
                  <c:v>148.69000000000096</c:v>
                </c:pt>
                <c:pt idx="168">
                  <c:v>137.85000000000105</c:v>
                </c:pt>
                <c:pt idx="169">
                  <c:v>133.07000000000104</c:v>
                </c:pt>
                <c:pt idx="170">
                  <c:v>127.24000000000106</c:v>
                </c:pt>
                <c:pt idx="171">
                  <c:v>117.72000000000097</c:v>
                </c:pt>
                <c:pt idx="172">
                  <c:v>101.49000000000117</c:v>
                </c:pt>
                <c:pt idx="173">
                  <c:v>115.69000000000122</c:v>
                </c:pt>
                <c:pt idx="174">
                  <c:v>111.89000000000124</c:v>
                </c:pt>
                <c:pt idx="175">
                  <c:v>-39.279999999998836</c:v>
                </c:pt>
                <c:pt idx="176">
                  <c:v>164.72000000000111</c:v>
                </c:pt>
                <c:pt idx="177">
                  <c:v>194.36000000000115</c:v>
                </c:pt>
                <c:pt idx="178">
                  <c:v>211.86000000000104</c:v>
                </c:pt>
                <c:pt idx="179">
                  <c:v>217.08000000000104</c:v>
                </c:pt>
                <c:pt idx="180">
                  <c:v>219.38000000000102</c:v>
                </c:pt>
                <c:pt idx="181">
                  <c:v>240.68000000000097</c:v>
                </c:pt>
                <c:pt idx="182">
                  <c:v>242.34000000000083</c:v>
                </c:pt>
                <c:pt idx="183">
                  <c:v>238.99000000000083</c:v>
                </c:pt>
                <c:pt idx="184">
                  <c:v>231.73000000000084</c:v>
                </c:pt>
                <c:pt idx="185">
                  <c:v>170.18000000000066</c:v>
                </c:pt>
                <c:pt idx="186">
                  <c:v>205.03000000000065</c:v>
                </c:pt>
                <c:pt idx="187">
                  <c:v>206.3700000000008</c:v>
                </c:pt>
                <c:pt idx="188">
                  <c:v>191.45000000000095</c:v>
                </c:pt>
                <c:pt idx="189">
                  <c:v>217.73000000000093</c:v>
                </c:pt>
                <c:pt idx="190">
                  <c:v>228.46000000000089</c:v>
                </c:pt>
                <c:pt idx="191">
                  <c:v>153.68000000000069</c:v>
                </c:pt>
                <c:pt idx="192">
                  <c:v>152.11000000000075</c:v>
                </c:pt>
                <c:pt idx="193">
                  <c:v>137.33000000000146</c:v>
                </c:pt>
                <c:pt idx="194">
                  <c:v>110.73000000000144</c:v>
                </c:pt>
                <c:pt idx="195">
                  <c:v>78.370000000001312</c:v>
                </c:pt>
                <c:pt idx="196">
                  <c:v>93.360000000001094</c:v>
                </c:pt>
                <c:pt idx="197">
                  <c:v>97.340000000000998</c:v>
                </c:pt>
                <c:pt idx="198">
                  <c:v>108.60000000000122</c:v>
                </c:pt>
                <c:pt idx="199">
                  <c:v>219.1500000000014</c:v>
                </c:pt>
                <c:pt idx="200">
                  <c:v>244.24000000000132</c:v>
                </c:pt>
                <c:pt idx="201">
                  <c:v>249.02000000000152</c:v>
                </c:pt>
                <c:pt idx="202">
                  <c:v>211.88000000000142</c:v>
                </c:pt>
                <c:pt idx="203">
                  <c:v>233.09000000000145</c:v>
                </c:pt>
                <c:pt idx="204">
                  <c:v>128.3700000000012</c:v>
                </c:pt>
                <c:pt idx="205">
                  <c:v>141.840000000001</c:v>
                </c:pt>
                <c:pt idx="206">
                  <c:v>140.99000000000109</c:v>
                </c:pt>
                <c:pt idx="207">
                  <c:v>266.12000000000029</c:v>
                </c:pt>
                <c:pt idx="208">
                  <c:v>281.10000000000031</c:v>
                </c:pt>
                <c:pt idx="209">
                  <c:v>189.4700000000002</c:v>
                </c:pt>
                <c:pt idx="210">
                  <c:v>223.3799999999996</c:v>
                </c:pt>
                <c:pt idx="211">
                  <c:v>172.74999999999972</c:v>
                </c:pt>
                <c:pt idx="212">
                  <c:v>347.61999999999961</c:v>
                </c:pt>
                <c:pt idx="213">
                  <c:v>348.47999999999956</c:v>
                </c:pt>
                <c:pt idx="214">
                  <c:v>347.28999999999957</c:v>
                </c:pt>
                <c:pt idx="215">
                  <c:v>163.38000000000244</c:v>
                </c:pt>
                <c:pt idx="216">
                  <c:v>189.27000000000237</c:v>
                </c:pt>
                <c:pt idx="217">
                  <c:v>195.95000000000243</c:v>
                </c:pt>
                <c:pt idx="218">
                  <c:v>239.25000000000216</c:v>
                </c:pt>
                <c:pt idx="219">
                  <c:v>196.45000000000243</c:v>
                </c:pt>
                <c:pt idx="220">
                  <c:v>145.62000000000342</c:v>
                </c:pt>
                <c:pt idx="221">
                  <c:v>305.64000000000294</c:v>
                </c:pt>
                <c:pt idx="222">
                  <c:v>365.21000000000265</c:v>
                </c:pt>
                <c:pt idx="223">
                  <c:v>356.76000000000238</c:v>
                </c:pt>
                <c:pt idx="224">
                  <c:v>338.45000000000243</c:v>
                </c:pt>
                <c:pt idx="225">
                  <c:v>392.82000000000278</c:v>
                </c:pt>
                <c:pt idx="226">
                  <c:v>421.82000000000278</c:v>
                </c:pt>
                <c:pt idx="227">
                  <c:v>468.60000000000275</c:v>
                </c:pt>
                <c:pt idx="228">
                  <c:v>449.97000000000287</c:v>
                </c:pt>
                <c:pt idx="229">
                  <c:v>397.61000000000274</c:v>
                </c:pt>
                <c:pt idx="230">
                  <c:v>400.10000000000275</c:v>
                </c:pt>
                <c:pt idx="231">
                  <c:v>382.38000000000284</c:v>
                </c:pt>
                <c:pt idx="232">
                  <c:v>363.24000000000285</c:v>
                </c:pt>
                <c:pt idx="233">
                  <c:v>337.33000000000231</c:v>
                </c:pt>
                <c:pt idx="234">
                  <c:v>232.87000000000273</c:v>
                </c:pt>
                <c:pt idx="235">
                  <c:v>259.32000000000301</c:v>
                </c:pt>
                <c:pt idx="236">
                  <c:v>73.740000000003079</c:v>
                </c:pt>
                <c:pt idx="237">
                  <c:v>178.51000000000442</c:v>
                </c:pt>
                <c:pt idx="238">
                  <c:v>154.2100000000047</c:v>
                </c:pt>
                <c:pt idx="239">
                  <c:v>123.44000000000483</c:v>
                </c:pt>
                <c:pt idx="240">
                  <c:v>292.45000000000596</c:v>
                </c:pt>
                <c:pt idx="241">
                  <c:v>336.18000000000552</c:v>
                </c:pt>
                <c:pt idx="242">
                  <c:v>432.0400000000061</c:v>
                </c:pt>
                <c:pt idx="243">
                  <c:v>421.1700000000061</c:v>
                </c:pt>
                <c:pt idx="244">
                  <c:v>399.72000000000605</c:v>
                </c:pt>
                <c:pt idx="245">
                  <c:v>586.90000000000498</c:v>
                </c:pt>
                <c:pt idx="246">
                  <c:v>573.83000000000527</c:v>
                </c:pt>
                <c:pt idx="247">
                  <c:v>647.23000000000513</c:v>
                </c:pt>
                <c:pt idx="248">
                  <c:v>683.7700000000051</c:v>
                </c:pt>
                <c:pt idx="249">
                  <c:v>395.2100000000047</c:v>
                </c:pt>
                <c:pt idx="250">
                  <c:v>421.25000000000472</c:v>
                </c:pt>
                <c:pt idx="251">
                  <c:v>440.73000000000519</c:v>
                </c:pt>
                <c:pt idx="252">
                  <c:v>414.8900000000055</c:v>
                </c:pt>
                <c:pt idx="253">
                  <c:v>575.50000000000432</c:v>
                </c:pt>
                <c:pt idx="254">
                  <c:v>612.18000000000461</c:v>
                </c:pt>
                <c:pt idx="255">
                  <c:v>613.50000000000466</c:v>
                </c:pt>
                <c:pt idx="256">
                  <c:v>541.87000000000467</c:v>
                </c:pt>
                <c:pt idx="257">
                  <c:v>687.91000000000463</c:v>
                </c:pt>
                <c:pt idx="258">
                  <c:v>704.48000000000457</c:v>
                </c:pt>
                <c:pt idx="259">
                  <c:v>692.73000000000457</c:v>
                </c:pt>
                <c:pt idx="260">
                  <c:v>795.73000000000434</c:v>
                </c:pt>
                <c:pt idx="261">
                  <c:v>798.59000000000435</c:v>
                </c:pt>
                <c:pt idx="262">
                  <c:v>782.40000000000441</c:v>
                </c:pt>
                <c:pt idx="263">
                  <c:v>762.4100000000044</c:v>
                </c:pt>
                <c:pt idx="264">
                  <c:v>717.85000000000446</c:v>
                </c:pt>
                <c:pt idx="265">
                  <c:v>645.26000000000431</c:v>
                </c:pt>
                <c:pt idx="266">
                  <c:v>572.38000000000511</c:v>
                </c:pt>
                <c:pt idx="267">
                  <c:v>561.94000000000506</c:v>
                </c:pt>
                <c:pt idx="268">
                  <c:v>536.57000000000505</c:v>
                </c:pt>
                <c:pt idx="269">
                  <c:v>484.97000000000514</c:v>
                </c:pt>
                <c:pt idx="270">
                  <c:v>337.27000000000623</c:v>
                </c:pt>
                <c:pt idx="271">
                  <c:v>258.26000000000602</c:v>
                </c:pt>
                <c:pt idx="272">
                  <c:v>134.96000000000583</c:v>
                </c:pt>
                <c:pt idx="273">
                  <c:v>177.13000000000591</c:v>
                </c:pt>
                <c:pt idx="274">
                  <c:v>155.19000000000585</c:v>
                </c:pt>
                <c:pt idx="275">
                  <c:v>119.06000000000597</c:v>
                </c:pt>
                <c:pt idx="276">
                  <c:v>147.55000000000598</c:v>
                </c:pt>
                <c:pt idx="277">
                  <c:v>126.79000000000576</c:v>
                </c:pt>
                <c:pt idx="278">
                  <c:v>30.570000000005734</c:v>
                </c:pt>
                <c:pt idx="279">
                  <c:v>10.830000000005953</c:v>
                </c:pt>
                <c:pt idx="280">
                  <c:v>-17.649999999994066</c:v>
                </c:pt>
                <c:pt idx="281">
                  <c:v>-253.20999999999401</c:v>
                </c:pt>
                <c:pt idx="282">
                  <c:v>-197.43999999999448</c:v>
                </c:pt>
                <c:pt idx="283">
                  <c:v>-180.06999999999459</c:v>
                </c:pt>
                <c:pt idx="284">
                  <c:v>-121.53999999999394</c:v>
                </c:pt>
                <c:pt idx="285">
                  <c:v>-177.19999999999379</c:v>
                </c:pt>
                <c:pt idx="286">
                  <c:v>-258.67999999999427</c:v>
                </c:pt>
                <c:pt idx="287">
                  <c:v>-400.81999999999459</c:v>
                </c:pt>
                <c:pt idx="288">
                  <c:v>-430.65999999999451</c:v>
                </c:pt>
                <c:pt idx="289">
                  <c:v>-461.15999999999451</c:v>
                </c:pt>
                <c:pt idx="290">
                  <c:v>-512.35999999999478</c:v>
                </c:pt>
                <c:pt idx="291">
                  <c:v>-467.59999999999502</c:v>
                </c:pt>
                <c:pt idx="292">
                  <c:v>-458.86999999999512</c:v>
                </c:pt>
                <c:pt idx="293">
                  <c:v>-442.44999999999504</c:v>
                </c:pt>
                <c:pt idx="294">
                  <c:v>-464.04999999999495</c:v>
                </c:pt>
                <c:pt idx="295">
                  <c:v>-389.84999999999468</c:v>
                </c:pt>
                <c:pt idx="296">
                  <c:v>-345.57999999999515</c:v>
                </c:pt>
                <c:pt idx="297">
                  <c:v>-411.11999999999534</c:v>
                </c:pt>
                <c:pt idx="298">
                  <c:v>-799.74999999999545</c:v>
                </c:pt>
                <c:pt idx="299">
                  <c:v>-810.60999999999558</c:v>
                </c:pt>
                <c:pt idx="300">
                  <c:v>-831.54999999999563</c:v>
                </c:pt>
                <c:pt idx="301">
                  <c:v>-831.00999999999567</c:v>
                </c:pt>
                <c:pt idx="302">
                  <c:v>-887.70999999999594</c:v>
                </c:pt>
                <c:pt idx="303">
                  <c:v>-865.40999999999576</c:v>
                </c:pt>
                <c:pt idx="304">
                  <c:v>-858.47999999999558</c:v>
                </c:pt>
                <c:pt idx="305">
                  <c:v>-866.45999999999572</c:v>
                </c:pt>
                <c:pt idx="306">
                  <c:v>-921.60999999999535</c:v>
                </c:pt>
                <c:pt idx="307">
                  <c:v>-1056.2299999999957</c:v>
                </c:pt>
                <c:pt idx="308">
                  <c:v>-967.48999999999592</c:v>
                </c:pt>
                <c:pt idx="309">
                  <c:v>-881.4499999999955</c:v>
                </c:pt>
                <c:pt idx="310">
                  <c:v>-876.79999999999552</c:v>
                </c:pt>
                <c:pt idx="311">
                  <c:v>-899.13999999999567</c:v>
                </c:pt>
                <c:pt idx="312">
                  <c:v>-989.43999999999573</c:v>
                </c:pt>
                <c:pt idx="313">
                  <c:v>-957.26999999999566</c:v>
                </c:pt>
                <c:pt idx="314">
                  <c:v>-944.14999999999554</c:v>
                </c:pt>
                <c:pt idx="315">
                  <c:v>-929.74999999999591</c:v>
                </c:pt>
                <c:pt idx="316">
                  <c:v>-879.31999999999584</c:v>
                </c:pt>
                <c:pt idx="317">
                  <c:v>-854.13999999999578</c:v>
                </c:pt>
                <c:pt idx="318">
                  <c:v>-845.31999999999573</c:v>
                </c:pt>
                <c:pt idx="319">
                  <c:v>-865.51999999999555</c:v>
                </c:pt>
                <c:pt idx="320">
                  <c:v>-909.15999999999542</c:v>
                </c:pt>
                <c:pt idx="321">
                  <c:v>-591.65999999999542</c:v>
                </c:pt>
                <c:pt idx="322">
                  <c:v>-570.01999999999543</c:v>
                </c:pt>
                <c:pt idx="323">
                  <c:v>-570.26999999999543</c:v>
                </c:pt>
                <c:pt idx="324">
                  <c:v>-593.02999999999554</c:v>
                </c:pt>
                <c:pt idx="325">
                  <c:v>-551.4799999999949</c:v>
                </c:pt>
                <c:pt idx="326">
                  <c:v>-549.38999999999498</c:v>
                </c:pt>
                <c:pt idx="327">
                  <c:v>-629.1499999999952</c:v>
                </c:pt>
                <c:pt idx="328">
                  <c:v>-692.83999999999526</c:v>
                </c:pt>
                <c:pt idx="329">
                  <c:v>-592.79999999999484</c:v>
                </c:pt>
                <c:pt idx="330">
                  <c:v>-645.56999999999505</c:v>
                </c:pt>
                <c:pt idx="331">
                  <c:v>-699.85999999999501</c:v>
                </c:pt>
                <c:pt idx="332">
                  <c:v>-878.78999999999712</c:v>
                </c:pt>
                <c:pt idx="333">
                  <c:v>-760.68999999999767</c:v>
                </c:pt>
                <c:pt idx="334">
                  <c:v>-743.00999999999772</c:v>
                </c:pt>
                <c:pt idx="335">
                  <c:v>-784.3899999999976</c:v>
                </c:pt>
                <c:pt idx="336">
                  <c:v>-883.48999999999614</c:v>
                </c:pt>
                <c:pt idx="337">
                  <c:v>-896.5499999999962</c:v>
                </c:pt>
                <c:pt idx="338">
                  <c:v>-948.19999999999629</c:v>
                </c:pt>
                <c:pt idx="339">
                  <c:v>-982.55999999999642</c:v>
                </c:pt>
                <c:pt idx="340">
                  <c:v>-992.75999999999635</c:v>
                </c:pt>
                <c:pt idx="341">
                  <c:v>-1021.1399999999965</c:v>
                </c:pt>
                <c:pt idx="342">
                  <c:v>-1188.099999999997</c:v>
                </c:pt>
                <c:pt idx="343">
                  <c:v>-1256.269999999997</c:v>
                </c:pt>
                <c:pt idx="344">
                  <c:v>-1365.869999999996</c:v>
                </c:pt>
                <c:pt idx="345">
                  <c:v>-1321.5799999999961</c:v>
                </c:pt>
                <c:pt idx="346">
                  <c:v>-1395.849999999996</c:v>
                </c:pt>
                <c:pt idx="347">
                  <c:v>-1452.6399999999956</c:v>
                </c:pt>
                <c:pt idx="348">
                  <c:v>-1530.5799999999956</c:v>
                </c:pt>
                <c:pt idx="349">
                  <c:v>-1493.4599999999955</c:v>
                </c:pt>
                <c:pt idx="350">
                  <c:v>-1486.4399999999951</c:v>
                </c:pt>
                <c:pt idx="351">
                  <c:v>-1548.0999999999945</c:v>
                </c:pt>
                <c:pt idx="352">
                  <c:v>-1504.129999999994</c:v>
                </c:pt>
                <c:pt idx="353">
                  <c:v>-1493.7499999999941</c:v>
                </c:pt>
                <c:pt idx="354">
                  <c:v>-1501.639999999994</c:v>
                </c:pt>
                <c:pt idx="355">
                  <c:v>-1504.5799999999936</c:v>
                </c:pt>
                <c:pt idx="356">
                  <c:v>-1516.2999999999936</c:v>
                </c:pt>
                <c:pt idx="357">
                  <c:v>-1536.2299999999934</c:v>
                </c:pt>
                <c:pt idx="358">
                  <c:v>-1560.2099999999934</c:v>
                </c:pt>
                <c:pt idx="359">
                  <c:v>-1596.7199999999934</c:v>
                </c:pt>
                <c:pt idx="360">
                  <c:v>-1625.4999999999936</c:v>
                </c:pt>
                <c:pt idx="361">
                  <c:v>-1677.0699999999936</c:v>
                </c:pt>
                <c:pt idx="362">
                  <c:v>-1785.5699999999936</c:v>
                </c:pt>
                <c:pt idx="363">
                  <c:v>-1772.9599999999934</c:v>
                </c:pt>
                <c:pt idx="364">
                  <c:v>-1771.2299999999934</c:v>
                </c:pt>
                <c:pt idx="365">
                  <c:v>-1790.2299999999934</c:v>
                </c:pt>
                <c:pt idx="366">
                  <c:v>-1757.899999999993</c:v>
                </c:pt>
                <c:pt idx="367">
                  <c:v>-1890.5599999999929</c:v>
                </c:pt>
                <c:pt idx="368">
                  <c:v>-1827.4699999999932</c:v>
                </c:pt>
                <c:pt idx="369">
                  <c:v>-1879.1899999999932</c:v>
                </c:pt>
                <c:pt idx="370">
                  <c:v>-1877.1199999999935</c:v>
                </c:pt>
                <c:pt idx="371">
                  <c:v>-1892.3999999999933</c:v>
                </c:pt>
                <c:pt idx="372">
                  <c:v>-1892.4399999999932</c:v>
                </c:pt>
                <c:pt idx="373">
                  <c:v>-1952.8899999999931</c:v>
                </c:pt>
                <c:pt idx="374">
                  <c:v>-1890.6499999999933</c:v>
                </c:pt>
                <c:pt idx="375">
                  <c:v>-1860.0699999999933</c:v>
                </c:pt>
                <c:pt idx="376">
                  <c:v>-1808.6899999999932</c:v>
                </c:pt>
                <c:pt idx="377">
                  <c:v>-1964.0399999999927</c:v>
                </c:pt>
                <c:pt idx="378">
                  <c:v>-1910.159999999993</c:v>
                </c:pt>
                <c:pt idx="379">
                  <c:v>-1981.5299999999929</c:v>
                </c:pt>
                <c:pt idx="380">
                  <c:v>-1930.3399999999931</c:v>
                </c:pt>
                <c:pt idx="381">
                  <c:v>-1902.669999999993</c:v>
                </c:pt>
                <c:pt idx="382">
                  <c:v>-1909.2799999999932</c:v>
                </c:pt>
                <c:pt idx="383">
                  <c:v>-1804.4099999999928</c:v>
                </c:pt>
                <c:pt idx="384">
                  <c:v>-1746.5099999999927</c:v>
                </c:pt>
                <c:pt idx="385">
                  <c:v>-1711.7499999999927</c:v>
                </c:pt>
                <c:pt idx="386">
                  <c:v>-1768.9399999999928</c:v>
                </c:pt>
                <c:pt idx="387">
                  <c:v>-1782.9099999999928</c:v>
                </c:pt>
                <c:pt idx="388">
                  <c:v>-1866.6399999999928</c:v>
                </c:pt>
                <c:pt idx="389">
                  <c:v>-1748.2999999999929</c:v>
                </c:pt>
                <c:pt idx="390">
                  <c:v>-1713.9399999999928</c:v>
                </c:pt>
                <c:pt idx="391">
                  <c:v>-1701.469999999993</c:v>
                </c:pt>
                <c:pt idx="392">
                  <c:v>-1648.409999999993</c:v>
                </c:pt>
                <c:pt idx="393">
                  <c:v>-1667.5699999999931</c:v>
                </c:pt>
                <c:pt idx="394">
                  <c:v>-1677.2999999999929</c:v>
                </c:pt>
                <c:pt idx="395">
                  <c:v>-1749.1299999999928</c:v>
                </c:pt>
                <c:pt idx="396">
                  <c:v>-1684.8999999999924</c:v>
                </c:pt>
                <c:pt idx="397">
                  <c:v>-1682.4799999999923</c:v>
                </c:pt>
                <c:pt idx="398">
                  <c:v>-1568.3399999999929</c:v>
                </c:pt>
                <c:pt idx="399">
                  <c:v>-1593.4599999999925</c:v>
                </c:pt>
                <c:pt idx="400">
                  <c:v>-1556.7799999999918</c:v>
                </c:pt>
                <c:pt idx="401">
                  <c:v>-1533.1999999999919</c:v>
                </c:pt>
                <c:pt idx="402">
                  <c:v>-1460.1099999999919</c:v>
                </c:pt>
                <c:pt idx="403">
                  <c:v>-1466.539999999992</c:v>
                </c:pt>
                <c:pt idx="404">
                  <c:v>-1468.9699999999921</c:v>
                </c:pt>
                <c:pt idx="405">
                  <c:v>-1576.8499999999913</c:v>
                </c:pt>
                <c:pt idx="406">
                  <c:v>-1445.2999999999915</c:v>
                </c:pt>
                <c:pt idx="407">
                  <c:v>-1451.2499999999916</c:v>
                </c:pt>
                <c:pt idx="408">
                  <c:v>-1415.4999999999918</c:v>
                </c:pt>
                <c:pt idx="409">
                  <c:v>-1399.569999999992</c:v>
                </c:pt>
                <c:pt idx="410">
                  <c:v>-1400.1299999999919</c:v>
                </c:pt>
                <c:pt idx="411">
                  <c:v>-1436.4099999999921</c:v>
                </c:pt>
                <c:pt idx="412">
                  <c:v>-1430.4499999999921</c:v>
                </c:pt>
                <c:pt idx="413">
                  <c:v>-1531.6399999999921</c:v>
                </c:pt>
                <c:pt idx="414">
                  <c:v>-1698.2399999999925</c:v>
                </c:pt>
                <c:pt idx="415">
                  <c:v>-1720.4099999999924</c:v>
                </c:pt>
                <c:pt idx="416">
                  <c:v>-1720.4199999999923</c:v>
                </c:pt>
                <c:pt idx="417">
                  <c:v>-1759.8399999999924</c:v>
                </c:pt>
                <c:pt idx="418">
                  <c:v>-1816.8899999999924</c:v>
                </c:pt>
                <c:pt idx="419">
                  <c:v>-1813.6799999999923</c:v>
                </c:pt>
                <c:pt idx="420">
                  <c:v>-1967.2399999999923</c:v>
                </c:pt>
                <c:pt idx="421">
                  <c:v>-1853.4899999999923</c:v>
                </c:pt>
                <c:pt idx="422">
                  <c:v>-1843.3099999999922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A-40F0-A896-F8A81F378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680448"/>
        <c:axId val="1150680864"/>
      </c:lineChart>
      <c:dateAx>
        <c:axId val="1150680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680864"/>
        <c:crosses val="autoZero"/>
        <c:auto val="1"/>
        <c:lblOffset val="100"/>
        <c:baseTimeUnit val="days"/>
      </c:dateAx>
      <c:valAx>
        <c:axId val="11506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68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123824</xdr:colOff>
      <xdr:row>20</xdr:row>
      <xdr:rowOff>0</xdr:rowOff>
    </xdr:from>
    <xdr:to>
      <xdr:col>16</xdr:col>
      <xdr:colOff>514350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070366-18A1-162F-B0E9-5FDAB60DB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171450</xdr:rowOff>
    </xdr:from>
    <xdr:to>
      <xdr:col>29</xdr:col>
      <xdr:colOff>171450</xdr:colOff>
      <xdr:row>25</xdr:row>
      <xdr:rowOff>185737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FE2C83-50A6-E26D-9867-9E2E808D9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san Haqq" refreshedDate="44898.558756712962" createdVersion="8" refreshedVersion="8" minRefreshableVersion="3" recordCount="423" xr:uid="{BA1C6F70-69C8-4F36-9716-437992ABB0E0}">
  <cacheSource type="worksheet">
    <worksheetSource ref="A1:G424" sheet="Final_Table"/>
  </cacheSource>
  <cacheFields count="8">
    <cacheField name="Date" numFmtId="14">
      <sharedItems containsSemiMixedTypes="0" containsNonDate="0" containsDate="1" containsString="0" minDate="2022-01-04T00:00:00" maxDate="2022-12-01T00:00:00" count="184"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8T00:00:00"/>
        <d v="2022-01-19T00:00:00"/>
        <d v="2022-01-20T00:00:00"/>
        <d v="2022-01-21T00:00:00"/>
        <d v="2022-01-25T00:00:00"/>
        <d v="2022-01-26T00:00:00"/>
        <d v="2022-01-28T00:00:00"/>
        <d v="2022-02-01T00:00:00"/>
        <d v="2022-02-02T00:00:00"/>
        <d v="2022-02-03T00:00:00"/>
        <d v="2022-02-04T00:00:00"/>
        <d v="2022-02-08T00:00:00"/>
        <d v="2022-02-09T00:00:00"/>
        <d v="2022-02-10T00:00:00"/>
        <d v="2022-02-11T00:00:00"/>
        <d v="2022-02-15T00:00:00"/>
        <d v="2022-02-16T00:00:00"/>
        <d v="2022-02-17T00:00:00"/>
        <d v="2022-02-18T00:00:00"/>
        <d v="2022-02-24T00:00:00"/>
        <d v="2022-02-25T00:00:00"/>
        <d v="2022-03-01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6T00:00:00"/>
        <d v="2022-03-18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7T00:00:00"/>
        <d v="2022-04-28T00:00:00"/>
        <d v="2022-04-29T00:00:00"/>
        <d v="2022-05-02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5T00:00:00"/>
        <d v="2022-07-06T00:00:00"/>
        <d v="2022-07-11T00:00:00"/>
        <d v="2022-07-12T00:00:00"/>
        <d v="2022-07-13T00:00:00"/>
        <d v="2022-07-14T00:00:00"/>
        <d v="2022-07-18T00:00:00"/>
        <d v="2022-07-19T00:00:00"/>
        <d v="2022-07-20T00:00:00"/>
        <d v="2022-07-21T00:00:00"/>
        <d v="2022-07-26T00:00:00"/>
        <d v="2022-07-27T00:00:00"/>
        <d v="2022-07-28T00:00:00"/>
        <d v="2022-08-01T00:00:00"/>
        <d v="2022-08-02T00:00:00"/>
        <d v="2022-08-03T00:00:00"/>
        <d v="2022-08-08T00:00:00"/>
        <d v="2022-08-09T00:00:00"/>
        <d v="2022-08-11T00:00:00"/>
        <d v="2022-08-15T00:00:00"/>
        <d v="2022-08-16T00:00:00"/>
        <d v="2022-08-17T00:00:00"/>
        <d v="2022-08-18T00:00:00"/>
        <d v="2022-08-22T00:00:00"/>
        <d v="2022-08-24T00:00:00"/>
        <d v="2022-08-26T00:00:00"/>
        <d v="2022-08-30T00:00:00"/>
        <d v="2022-09-01T00:00:00"/>
        <d v="2022-09-07T00:00:00"/>
        <d v="2022-09-08T00:00:00"/>
        <d v="2022-09-09T00:00:00"/>
        <d v="2022-09-12T00:00:00"/>
        <d v="2022-09-14T00:00:00"/>
        <d v="2022-09-15T00:00:00"/>
        <d v="2022-09-16T00:00:00"/>
        <d v="2022-09-19T00:00:00"/>
        <d v="2022-09-22T00:00:00"/>
        <d v="2022-09-23T00:00:00"/>
        <d v="2022-09-26T00:00:00"/>
        <d v="2022-09-28T00:00:00"/>
        <d v="2022-09-29T00:00:00"/>
        <d v="2022-09-30T00:00:00"/>
        <d v="2022-10-06T00:00:00"/>
        <d v="2022-10-07T00:00:00"/>
        <d v="2022-10-11T00:00:00"/>
        <d v="2022-10-12T00:00:00"/>
        <d v="2022-10-17T00:00:00"/>
        <d v="2022-10-19T00:00:00"/>
        <d v="2022-10-20T00:00:00"/>
        <d v="2022-10-21T00:00:00"/>
        <d v="2022-10-24T00:00:00"/>
        <d v="2022-10-26T00:00:00"/>
        <d v="2022-10-27T00:00:00"/>
        <d v="2022-10-28T00:00:00"/>
        <d v="2022-10-31T00:00:00"/>
        <d v="2022-11-01T00:00:00"/>
        <d v="2022-11-02T00:00:00"/>
        <d v="2022-11-04T00:00:00"/>
        <d v="2022-11-08T00:00:00"/>
        <d v="2022-11-09T00:00:00"/>
        <d v="2022-11-11T00:00:00"/>
        <d v="2022-11-14T00:00:00"/>
        <d v="2022-11-15T00:00:00"/>
        <d v="2022-11-16T00:00:00"/>
        <d v="2022-11-17T00:00:00"/>
        <d v="2022-11-18T00:00:00"/>
        <d v="2022-11-21T00:00:00"/>
        <d v="2022-11-22T00:00:00"/>
        <d v="2022-11-23T00:00:00"/>
        <d v="2022-11-28T00:00:00"/>
        <d v="2022-11-30T00:00:00"/>
      </sharedItems>
      <fieldGroup par="7" base="0">
        <rangePr groupBy="days" startDate="2022-01-04T00:00:00" endDate="2022-12-01T00:00:00"/>
        <groupItems count="368">
          <s v="&lt;1/4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1/2022"/>
        </groupItems>
      </fieldGroup>
    </cacheField>
    <cacheField name="Day" numFmtId="170">
      <sharedItems containsSemiMixedTypes="0" containsNonDate="0" containsDate="1" containsString="0" minDate="1900-01-01T00:00:00" maxDate="1900-01-06T00:00:00" count="5">
        <d v="1900-01-02T00:00:00"/>
        <d v="1900-01-03T00:00:00"/>
        <d v="1900-01-04T00:00:00"/>
        <d v="1900-01-05T00:00:00"/>
        <d v="1900-01-01T00:00:00"/>
      </sharedItems>
    </cacheField>
    <cacheField name="Sym" numFmtId="0">
      <sharedItems count="225">
        <s v="ISPC"/>
        <s v="IMMX"/>
        <s v="ZSAN"/>
        <s v="LIXT"/>
        <s v="ISIG"/>
        <s v="EAR"/>
        <s v="NKLA"/>
        <s v="MRIN"/>
        <s v="RELI"/>
        <s v="TLRY"/>
        <s v="SBEV"/>
        <s v="OCGN"/>
        <s v="DWAC"/>
        <s v="BBIG"/>
        <s v="DAVE"/>
        <s v="DAL"/>
        <s v="SPCE"/>
        <s v="LCID"/>
        <s v="PHUN"/>
        <s v="APM"/>
        <s v="DATS"/>
        <s v="SOFI"/>
        <s v="INDO"/>
        <s v="HOOD"/>
        <s v="ARVL"/>
        <s v="KSCP"/>
        <s v="BCDA"/>
        <s v="ANY"/>
        <s v="UVXY"/>
        <s v="AREB"/>
        <s v="NVCT"/>
        <s v="SOPA"/>
        <s v="PROG"/>
        <s v="MITQ"/>
        <s v="ORPH"/>
        <s v="BKKT"/>
        <s v="KAVL"/>
        <s v="IPW"/>
        <s v="GLS"/>
        <s v="HOOK"/>
        <s v="CEI"/>
        <s v="CYRN"/>
        <s v="MOHO"/>
        <s v="IMPP"/>
        <s v="CAN"/>
        <s v="GRAB"/>
        <s v="NINE"/>
        <s v="BBBY"/>
        <s v="SBFM"/>
        <s v="AGRI"/>
        <s v="MGLD"/>
        <s v="GFAI"/>
        <s v="HYMC"/>
        <s v="MULN"/>
        <s v="SONN"/>
        <s v="PIK"/>
        <s v="DPRO"/>
        <s v="PALI"/>
        <s v="CELZ"/>
        <s v="BVXV"/>
        <s v="ALLG"/>
        <s v="LLL"/>
        <s v="CLVR"/>
        <s v="NAOV"/>
        <s v="DRCT"/>
        <s v="ADGI"/>
        <s v="LGVN"/>
        <s v="DIDI"/>
        <s v="ACER"/>
        <s v="CLVS"/>
        <s v="RCAT"/>
        <s v="PLX"/>
        <s v="ATER"/>
        <s v="DDL"/>
        <s v="MF"/>
        <s v="ADN"/>
        <s v="MDVL"/>
        <s v="HOTH"/>
        <s v="AGLE"/>
        <s v="PTE"/>
        <s v="VERU"/>
        <s v="CRXT"/>
        <s v="CASA"/>
        <s v="STSS"/>
        <s v="ALVR"/>
        <s v="CYN"/>
        <s v="ERYP"/>
        <s v="VIVK"/>
        <s v="SWVL"/>
        <s v="IDAI"/>
        <s v="RDBX"/>
        <s v="APRN"/>
        <s v="ACCD"/>
        <s v="SOUN"/>
        <s v="RVSN"/>
        <s v="BTTX"/>
        <s v="SIDU"/>
        <s v="BWV"/>
        <s v="DTST"/>
        <s v="INDP"/>
        <s v="TXMD"/>
        <s v="CBIO"/>
        <s v="SIGA"/>
        <s v="GOVX"/>
        <s v="HUSA"/>
        <s v="VIEW"/>
        <s v="TNXP"/>
        <s v="HSDT"/>
        <s v="RPTX"/>
        <s v="EFOI"/>
        <s v="QNRX"/>
        <s v="NIO"/>
        <s v="JAN"/>
        <s v="AERC"/>
        <s v="COGT"/>
        <s v="DAWN"/>
        <s v="EVOK"/>
        <s v="KZIA"/>
        <s v="BLUE"/>
        <s v="BKSY"/>
        <s v="REV"/>
        <s v="BOXD"/>
        <s v="PEV"/>
        <s v="SFT"/>
        <s v="TBLT"/>
        <s v="AFIB"/>
        <s v="EVFM"/>
        <s v="WEJO"/>
        <s v="AGRX"/>
        <s v="HTGM"/>
        <s v="TWOU"/>
        <s v="TRVI"/>
        <s v="LYT"/>
        <s v="MTEK"/>
        <s v="IINN"/>
        <s v="VLCN"/>
        <s v="RDHL"/>
        <s v="GOEV"/>
        <s v="ORMP"/>
        <s v="CLNN"/>
        <s v="ILAG"/>
        <s v="FTCH"/>
        <s v="SDIG"/>
        <s v="ADXN"/>
        <s v="USEA"/>
        <s v="VRAX"/>
        <s v="MGAM"/>
        <s v="KRKR"/>
        <s v="APDN"/>
        <s v="AMC"/>
        <s v="HLBZ"/>
        <s v="MTTR"/>
        <s v="BNGO"/>
        <s v="VRM"/>
        <s v="PACB"/>
        <s v="VRDN"/>
        <s v="MEGL"/>
        <s v="AMTD"/>
        <s v="DRUG"/>
        <s v="SMMT"/>
        <s v="APE"/>
        <s v="NERV"/>
        <s v="INAB"/>
        <s v="BGXX"/>
        <s v="CMRA"/>
        <s v="BIAF"/>
        <s v="IMRA"/>
        <s v="DMS"/>
        <s v="NVTA"/>
        <s v="BDSX"/>
        <s v="ARQQ"/>
        <s v="SPRC"/>
        <s v="BEAT"/>
        <s v="AAOI"/>
        <s v="PRPL"/>
        <s v="ALLK"/>
        <s v="SPRO"/>
        <s v="LITM"/>
        <s v="AMPX"/>
        <s v="FFIE"/>
        <s v="ADTX"/>
        <s v="TOPS"/>
        <s v="ABOS"/>
        <s v="BBAI"/>
        <s v="SNTI"/>
        <s v="INM"/>
        <s v="ATXI"/>
        <s v="PRVB"/>
        <s v="MOTS"/>
        <s v="PEGY"/>
        <s v="FNHC"/>
        <s v="AVCT"/>
        <s v="SOBR"/>
        <s v="AGFY"/>
        <s v="MVST"/>
        <s v="SNAP"/>
        <s v="EPIX"/>
        <s v="TAL"/>
        <s v="CYH"/>
        <s v="QNGY"/>
        <s v="EFSH"/>
        <s v="ARAV"/>
        <s v="FRZA"/>
        <s v="SNOA"/>
        <s v="DUO"/>
        <s v="XPEV"/>
        <s v="RIDE"/>
        <s v="GRWG"/>
        <s v="NRBO"/>
        <s v="KALA"/>
        <s v="TLS"/>
        <s v="COMP"/>
        <s v="ENSC"/>
        <s v="ARDX"/>
        <s v="MMAT"/>
        <s v="RLX"/>
        <s v="KPRX"/>
        <s v="PXMD"/>
        <s v="YTRA"/>
        <s v="SHC"/>
        <s v="PERF"/>
        <s v="PRCH"/>
        <s v="DBGI"/>
        <s v="IQ"/>
        <s v="GTII"/>
      </sharedItems>
    </cacheField>
    <cacheField name="Shares" numFmtId="0">
      <sharedItems containsSemiMixedTypes="0" containsString="0" containsNumber="1" containsInteger="1" minValue="2" maxValue="2830"/>
    </cacheField>
    <cacheField name="Entry price" numFmtId="0">
      <sharedItems containsSemiMixedTypes="0" containsString="0" containsNumber="1" minValue="0" maxValue="66.44"/>
    </cacheField>
    <cacheField name="Exit Price" numFmtId="0">
      <sharedItems containsSemiMixedTypes="0" containsString="0" containsNumber="1" minValue="0" maxValue="65.16"/>
    </cacheField>
    <cacheField name="Profit/Loss" numFmtId="0">
      <sharedItems containsSemiMixedTypes="0" containsString="0" containsNumber="1" minValue="-388.63000000000011" maxValue="317.5" count="422">
        <n v="-0.13000000000000256"/>
        <n v="3.57000000000005"/>
        <n v="-6.2800000000000011"/>
        <n v="-6.2299999999999613"/>
        <n v="2.3500000000000085"/>
        <n v="8.2200000000000273"/>
        <n v="-11.350000000000023"/>
        <n v="-3.4099999999999966"/>
        <n v="-0.71999999999999886"/>
        <n v="-11.160000000000025"/>
        <n v="0.6300000000000523"/>
        <n v="0.82999999999998408"/>
        <n v="-4.839999999999975"/>
        <n v="-2.410000000000025"/>
        <n v="4.5600000000000023"/>
        <n v="-0.95999999999997954"/>
        <n v="7.0200000000000102"/>
        <n v="-9.4800000000000182"/>
        <n v="-7.1299999999999386"/>
        <n v="-2.5600000000000023"/>
        <n v="-1.92999999999995"/>
        <n v="-0.38999999999998636"/>
        <n v="2.5500000000000114"/>
        <n v="-5.9300000000000068"/>
        <n v="-1.3000000000000114"/>
        <n v="-0.89000000000000057"/>
        <n v="8.8300000000000409"/>
        <n v="-4.2999999999999829"/>
        <n v="12.620000000000005"/>
        <n v="-2.7700000000000387"/>
        <n v="0.58000000000001251"/>
        <n v="10.67999999999995"/>
        <n v="2.1999999999999957"/>
        <n v="3.1899999999998272"/>
        <n v="-9.7099999999996953"/>
        <n v="-3.6500000000000057"/>
        <n v="-1.3400000000000034"/>
        <n v="0.30000000000001137"/>
        <n v="4.6800000000000068"/>
        <n v="-8.3899999999999864"/>
        <n v="-0.15000000000000568"/>
        <n v="0.32000000000005002"/>
        <n v="7.5900000000000318"/>
        <n v="-1.0600000000000023"/>
        <n v="1.8100000000000023"/>
        <n v="-7.5900000000000318"/>
        <n v="2.1299999999998818"/>
        <n v="0.98000000000007503"/>
        <n v="1.0600000000000023"/>
        <n v="3.4199999999999591"/>
        <n v="-0.39000000000000057"/>
        <n v="0.57999999999992724"/>
        <n v="2.2000000000000171"/>
        <n v="-30.549999999999955"/>
        <n v="-9.0999999999999943"/>
        <n v="9.4699999999999989"/>
        <n v="-3.4300000000000068"/>
        <n v="-1.539999999999992"/>
        <n v="0.28000000000000114"/>
        <n v="0.51000000000000512"/>
        <n v="61.220000000000027"/>
        <n v="-57.8"/>
        <n v="-1.9500000000000455"/>
        <n v="0.89999999999999147"/>
        <n v="-4.2600000000000051"/>
        <n v="-1.4500000000000028"/>
        <n v="0.59000000000000341"/>
        <n v="0.39000000000000057"/>
        <n v="2.3000000000000114"/>
        <n v="9.5999999999999091"/>
        <n v="-1.2999999999999545"/>
        <n v="7.8400000000000318"/>
        <n v="-15.129999999999995"/>
        <n v="-2.2299999999999898"/>
        <n v="-1.1100000000000136"/>
        <n v="12.21999999999997"/>
        <n v="1.1500000000000341"/>
        <n v="3.9799999999999898"/>
        <n v="10.279999999999973"/>
        <n v="-20.769999999999754"/>
        <n v="-24.149999999999864"/>
        <n v="2.9800000000000182"/>
        <n v="1.4800000000000004"/>
        <n v="7.0900000000000318"/>
        <n v="-7.4600000000000364"/>
        <n v="3.4300000000000068"/>
        <n v="-1.6699999999999591"/>
        <n v="14.710000000000036"/>
        <n v="-1.8499999999999943"/>
        <n v="-1.7400000000000091"/>
        <n v="-0.82000000000005002"/>
        <n v="5.5499999999999972"/>
        <n v="21.32000000000005"/>
        <n v="10.649999999999977"/>
        <n v="12.190000000000055"/>
        <n v="7.1399999999999864"/>
        <n v="8.9599999999999795"/>
        <n v="-15.200000000000045"/>
        <n v="-4.1100000000000136"/>
        <n v="7.8399999999999892"/>
        <n v="9.4200000000000159"/>
        <n v="-1.0500000000000114"/>
        <n v="14.510000000000048"/>
        <n v="-10.069999999999993"/>
        <n v="-2.2899999999998499"/>
        <n v="6.0000000000002274E-2"/>
        <n v="28.580000000000041"/>
        <n v="6.6299999999999955"/>
        <n v="-21.789999999999964"/>
        <n v="-14.539999999999992"/>
        <n v="-24.439999999999998"/>
        <n v="-2.960000000000008"/>
        <n v="5.1599999999999397"/>
        <n v="-6.25"/>
        <n v="-2.9500000000000171"/>
        <n v="-2.2899999999999991"/>
        <n v="-1.839999999999975"/>
        <n v="23.620000000000061"/>
        <n v="-21.750000000000114"/>
        <n v="-1.2899999999999636"/>
        <n v="3.8600000000001273"/>
        <n v="6.6800000000000352"/>
        <n v="9.879999999999967"/>
        <n v="-1.8400000000000034"/>
        <n v="7.1899999999999409"/>
        <n v="-8.0900000000000603"/>
        <n v="8.6100000000000136"/>
        <n v="11.520000000000095"/>
        <n v="2.0700000000000003"/>
        <n v="30.409999999999854"/>
        <n v="-18.930000000000064"/>
        <n v="1.8900000000000006"/>
        <n v="4.039999999999992"/>
        <n v="10.32000000000005"/>
        <n v="-2.9399999999999977"/>
        <n v="-0.24000000000000909"/>
        <n v="0"/>
        <n v="2.5999999999999943"/>
        <n v="10"/>
        <n v="-10.699999999999989"/>
        <n v="-6.7800000000000296"/>
        <n v="7.6200000000000045"/>
        <n v="21.440000000000055"/>
        <n v="12.050000000000011"/>
        <n v="13.189999999999998"/>
        <n v="-10.730000000000018"/>
        <n v="-8.5499999999999972"/>
        <n v="8.8299999999998704"/>
        <n v="22.079999999999927"/>
        <n v="-31.220000000000027"/>
        <n v="-15.729999999999905"/>
        <n v="-4.9500000000000171"/>
        <n v="-0.54000000000000625"/>
        <n v="1.4499999999999886"/>
        <n v="5.1800000000000068"/>
        <n v="-1.75"/>
        <n v="-0.67999999999999261"/>
        <n v="1.3500000000000085"/>
        <n v="-7.1299999999996544"/>
        <n v="10.919999999999959"/>
        <n v="8.89"/>
        <n v="16.399999999999977"/>
        <n v="6.4300000000000637"/>
        <n v="11.970000000000027"/>
        <n v="-2.9900000000000091"/>
        <n v="32.060000000000059"/>
        <n v="-10.839999999999918"/>
        <n v="25.599999999999795"/>
        <n v="-5.8299999999999841"/>
        <n v="-4.7800000000000011"/>
        <n v="-16.229999999999791"/>
        <n v="-9.5200000000000955"/>
        <n v="-151.17000000000007"/>
        <n v="-3.7999999999999829"/>
        <n v="14.200000000000045"/>
        <n v="29.640000000000043"/>
        <n v="203.99999999999994"/>
        <n v="2.2999999999999972"/>
        <n v="5.2199999999999989"/>
        <n v="17.499999999999886"/>
        <n v="21.299999999999955"/>
        <n v="-61.550000000000182"/>
        <n v="-7.2599999999999909"/>
        <n v="-3.3499999999999943"/>
        <n v="1.6599999999998545"/>
        <n v="1.3400000000001455"/>
        <n v="34.849999999999994"/>
        <n v="-14.919999999999845"/>
        <n v="10.729999999999961"/>
        <n v="26.279999999999973"/>
        <n v="-74.7800000000002"/>
        <n v="-32.360000000000127"/>
        <n v="-26.600000000000023"/>
        <n v="-14.779999999999291"/>
        <n v="-1.5699999999999363"/>
        <n v="3.9799999999999045"/>
        <n v="14.989999999999782"/>
        <n v="11.260000000000218"/>
        <n v="110.55000000000018"/>
        <n v="-37.1400000000001"/>
        <n v="4.7800000000002001"/>
        <n v="25.089999999999918"/>
        <n v="-104.72000000000025"/>
        <n v="21.210000000000036"/>
        <n v="-0.84999999999990905"/>
        <n v="13.4699999999998"/>
        <n v="125.1299999999992"/>
        <n v="-91.630000000000109"/>
        <n v="14.980000000000018"/>
        <n v="-50.629999999999882"/>
        <n v="33.9099999999994"/>
        <n v="-1.1899999999999977"/>
        <n v="0.8599999999999568"/>
        <n v="174.86999999999989"/>
        <n v="-183.90999999999713"/>
        <n v="6.6800000000000637"/>
        <n v="25.88999999999993"/>
        <n v="-42.799999999999727"/>
        <n v="43.299999999999727"/>
        <n v="-50.829999999999018"/>
        <n v="160.01999999999953"/>
        <n v="-18.309999999999945"/>
        <n v="-8.4500000000002728"/>
        <n v="59.569999999999709"/>
        <n v="29"/>
        <n v="54.370000000000346"/>
        <n v="-52.360000000000127"/>
        <n v="-18.629999999999882"/>
        <n v="46.779999999999973"/>
        <n v="-104.45999999999958"/>
        <n v="-25.910000000000537"/>
        <n v="-19.139999999999986"/>
        <n v="-17.719999999999914"/>
        <n v="2.4900000000000091"/>
        <n v="-185.57999999999993"/>
        <n v="26.450000000000273"/>
        <n v="-30.769999999999868"/>
        <n v="-24.299999999999727"/>
        <n v="104.77000000000135"/>
        <n v="43.729999999999563"/>
        <n v="169.01000000000113"/>
        <n v="-21.450000000000045"/>
        <n v="-10.870000000000005"/>
        <n v="95.860000000000582"/>
        <n v="-13.069999999999709"/>
        <n v="187.17999999999893"/>
        <n v="-288.5600000000004"/>
        <n v="36.539999999999964"/>
        <n v="73.399999999999864"/>
        <n v="-25.839999999999691"/>
        <n v="19.480000000000473"/>
        <n v="26.04000000000002"/>
        <n v="-71.63"/>
        <n v="1.3200000000000216"/>
        <n v="36.680000000000291"/>
        <n v="160.60999999999876"/>
        <n v="-11.75"/>
        <n v="16.569999999999936"/>
        <n v="146.03999999999996"/>
        <n v="-19.990000000000009"/>
        <n v="-16.189999999999998"/>
        <n v="2.8600000000000136"/>
        <n v="102.99999999999977"/>
        <n v="-72.8799999999992"/>
        <n v="-72.590000000000146"/>
        <n v="-44.559999999999945"/>
        <n v="-147.69999999999891"/>
        <n v="-51.599999999999909"/>
        <n v="-25.370000000000005"/>
        <n v="-10.439999999999998"/>
        <n v="-123.30000000000018"/>
        <n v="-79.010000000000218"/>
        <n v="-36.129999999999882"/>
        <n v="-21.940000000000055"/>
        <n v="42.170000000000073"/>
        <n v="-96.220000000000027"/>
        <n v="-20.760000000000218"/>
        <n v="28.490000000000009"/>
        <n v="-235.55999999999995"/>
        <n v="-28.480000000000018"/>
        <n v="-19.739999999999782"/>
        <n v="17.369999999999891"/>
        <n v="55.769999999999527"/>
        <n v="-55.659999999999854"/>
        <n v="58.530000000000655"/>
        <n v="-142.14000000000033"/>
        <n v="-81.480000000000473"/>
        <n v="-51.200000000000273"/>
        <n v="-30.500000000000028"/>
        <n v="-29.839999999999918"/>
        <n v="8.7299999999999045"/>
        <n v="44.759999999999764"/>
        <n v="-21.599999999999909"/>
        <n v="16.420000000000073"/>
        <n v="44.269999999999527"/>
        <n v="74.200000000000273"/>
        <n v="-388.63000000000011"/>
        <n v="-65.540000000000191"/>
        <n v="-20.940000000000055"/>
        <n v="-10.860000000000127"/>
        <n v="-56.700000000000273"/>
        <n v="0.53999999999996362"/>
        <n v="-7.9800000000001319"/>
        <n v="6.9300000000001774"/>
        <n v="22.300000000000182"/>
        <n v="-55.149999999999636"/>
        <n v="-134.62000000000035"/>
        <n v="88.739999999999782"/>
        <n v="-22.340000000000146"/>
        <n v="4.6500000000000057"/>
        <n v="86.040000000000418"/>
        <n v="-90.300000000000068"/>
        <n v="32.170000000000073"/>
        <n v="13.120000000000118"/>
        <n v="14.399999999999636"/>
        <n v="-43.639999999999873"/>
        <n v="-20.199999999999818"/>
        <n v="8.82000000000005"/>
        <n v="25.180000000000007"/>
        <n v="50.430000000000064"/>
        <n v="21.639999999999986"/>
        <n v="317.5"/>
        <n v="-0.25"/>
        <n v="-22.760000000000105"/>
        <n v="-79.760000000000218"/>
        <n v="2.0899999999999181"/>
        <n v="41.550000000000637"/>
        <n v="-63.690000000000055"/>
        <n v="-54.289999999999964"/>
        <n v="-52.770000000000209"/>
        <n v="100.04000000000042"/>
        <n v="-178.93000000000211"/>
        <n v="17.67999999999995"/>
        <n v="118.09999999999945"/>
        <n v="-99.099999999998545"/>
        <n v="-41.379999999999882"/>
        <n v="-51.650000000000091"/>
        <n v="-13.060000000000059"/>
        <n v="-34.360000000000127"/>
        <n v="-166.96000000000049"/>
        <n v="-28.380000000000109"/>
        <n v="-10.199999999999932"/>
        <n v="-109.599999999999"/>
        <n v="-68.170000000000073"/>
        <n v="-74.269999999999982"/>
        <n v="44.289999999999964"/>
        <n v="-77.940000000000055"/>
        <n v="-56.789999999999509"/>
        <n v="37.120000000000118"/>
        <n v="-61.6599999999994"/>
        <n v="7.0200000000004366"/>
        <n v="-7.8899999999998727"/>
        <n v="10.379999999999882"/>
        <n v="43.970000000000482"/>
        <n v="-11.720000000000084"/>
        <n v="-2.9399999999995998"/>
        <n v="-36.509999999999991"/>
        <n v="-23.980000000000018"/>
        <n v="-19.929999999999836"/>
        <n v="-108.5"/>
        <n v="-51.569999999999936"/>
        <n v="-28.7800000000002"/>
        <n v="-19"/>
        <n v="1.7300000000000182"/>
        <n v="12.610000000000127"/>
        <n v="-132.65999999999985"/>
        <n v="32.330000000000382"/>
        <n v="-51.720000000000027"/>
        <n v="63.089999999999691"/>
        <n v="2.069999999999709"/>
        <n v="-15.279999999999859"/>
        <n v="-60.449999999999818"/>
        <n v="-3.999999999996362E-2"/>
        <n v="30.580000000000041"/>
        <n v="62.239999999999782"/>
        <n v="51.380000000000109"/>
        <n v="-155.34999999999945"/>
        <n v="53.879999999999654"/>
        <n v="-71.369999999999891"/>
        <n v="-6.6100000000000705"/>
        <n v="27.670000000000073"/>
        <n v="51.189999999999827"/>
        <n v="57.900000000000091"/>
        <n v="104.87000000000035"/>
        <n v="-57.190000000000055"/>
        <n v="34.759999999999991"/>
        <n v="-83.730000000000018"/>
        <n v="-13.970000000000027"/>
        <n v="12.469999999999914"/>
        <n v="34.360000000000014"/>
        <n v="118.33999999999992"/>
        <n v="-19.160000000000082"/>
        <n v="53.059999999999945"/>
        <n v="-71.830000000000041"/>
        <n v="-9.7299999999997908"/>
        <n v="2.4199999999999591"/>
        <n v="64.230000000000473"/>
        <n v="-25.119999999999663"/>
        <n v="114.13999999999942"/>
        <n v="23.579999999999927"/>
        <n v="36.680000000000746"/>
        <n v="-6.4300000000000637"/>
        <n v="73.089999999999918"/>
        <n v="-107.8799999999992"/>
        <n v="-2.42999999999995"/>
        <n v="-5.9499999999999886"/>
        <n v="131.54999999999973"/>
        <n v="-36.2800000000002"/>
        <n v="-0.56000000000000227"/>
        <n v="15.929999999999836"/>
        <n v="35.749999999999773"/>
        <n v="-101.19000000000005"/>
        <n v="5.9600000000001501"/>
        <n v="-166.60000000000036"/>
        <n v="-22.169999999999845"/>
        <n v="-57.049999999999955"/>
        <n v="-39.420000000000073"/>
        <n v="-9.9999999999909051E-3"/>
        <n v="-153.55999999999995"/>
        <n v="3.2100000000000364"/>
        <n v="10.180000000000064"/>
        <n v="113.75"/>
      </sharedItems>
    </cacheField>
    <cacheField name="Months" numFmtId="0" databaseField="0">
      <fieldGroup base="0">
        <rangePr groupBy="months" startDate="2022-01-04T00:00:00" endDate="2022-12-01T00:00:00"/>
        <groupItems count="14">
          <s v="&lt;1/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3">
  <r>
    <x v="0"/>
    <x v="0"/>
    <x v="0"/>
    <n v="5"/>
    <n v="9.7119999999999997"/>
    <n v="9.6859999999999999"/>
    <x v="0"/>
  </r>
  <r>
    <x v="0"/>
    <x v="0"/>
    <x v="1"/>
    <n v="45"/>
    <n v="7.3119999999999994"/>
    <n v="7.3913333333333338"/>
    <x v="1"/>
  </r>
  <r>
    <x v="1"/>
    <x v="1"/>
    <x v="2"/>
    <n v="200"/>
    <n v="0.66439999999999999"/>
    <n v="0.63300000000000001"/>
    <x v="2"/>
  </r>
  <r>
    <x v="1"/>
    <x v="1"/>
    <x v="1"/>
    <n v="35"/>
    <n v="6.9294285714285708"/>
    <n v="6.7514285714285718"/>
    <x v="3"/>
  </r>
  <r>
    <x v="1"/>
    <x v="1"/>
    <x v="3"/>
    <n v="46"/>
    <n v="2.6402173913043474"/>
    <n v="2.6913043478260867"/>
    <x v="4"/>
  </r>
  <r>
    <x v="1"/>
    <x v="1"/>
    <x v="4"/>
    <n v="17"/>
    <n v="20.485294117647058"/>
    <n v="20.968823529411765"/>
    <x v="5"/>
  </r>
  <r>
    <x v="2"/>
    <x v="2"/>
    <x v="5"/>
    <n v="48"/>
    <n v="7.4506249999999996"/>
    <n v="7.2141666666666664"/>
    <x v="6"/>
  </r>
  <r>
    <x v="2"/>
    <x v="2"/>
    <x v="4"/>
    <n v="5"/>
    <n v="21.33"/>
    <n v="20.648"/>
    <x v="7"/>
  </r>
  <r>
    <x v="2"/>
    <x v="2"/>
    <x v="6"/>
    <n v="4"/>
    <n v="10.602499999999999"/>
    <n v="10.422499999999999"/>
    <x v="8"/>
  </r>
  <r>
    <x v="3"/>
    <x v="3"/>
    <x v="7"/>
    <n v="44"/>
    <n v="4.794090909090909"/>
    <n v="4.5404545454545451"/>
    <x v="9"/>
  </r>
  <r>
    <x v="3"/>
    <x v="3"/>
    <x v="8"/>
    <n v="52"/>
    <n v="7.0749999999999993"/>
    <n v="7.0871153846153856"/>
    <x v="10"/>
  </r>
  <r>
    <x v="3"/>
    <x v="3"/>
    <x v="4"/>
    <n v="10"/>
    <n v="23.548000000000002"/>
    <n v="23.631"/>
    <x v="11"/>
  </r>
  <r>
    <x v="4"/>
    <x v="4"/>
    <x v="1"/>
    <n v="64"/>
    <n v="6.0090624999999998"/>
    <n v="5.9334375000000001"/>
    <x v="12"/>
  </r>
  <r>
    <x v="4"/>
    <x v="4"/>
    <x v="8"/>
    <n v="28"/>
    <n v="7.0639285714285718"/>
    <n v="6.9778571428571423"/>
    <x v="13"/>
  </r>
  <r>
    <x v="4"/>
    <x v="4"/>
    <x v="9"/>
    <n v="28"/>
    <n v="7.1071428571428568"/>
    <n v="7.2700000000000005"/>
    <x v="14"/>
  </r>
  <r>
    <x v="5"/>
    <x v="0"/>
    <x v="8"/>
    <n v="28"/>
    <n v="8.4460714285714289"/>
    <n v="8.4117857142857151"/>
    <x v="15"/>
  </r>
  <r>
    <x v="5"/>
    <x v="0"/>
    <x v="10"/>
    <n v="140"/>
    <n v="1.7567142857142857"/>
    <n v="1.8068571428571429"/>
    <x v="16"/>
  </r>
  <r>
    <x v="6"/>
    <x v="1"/>
    <x v="1"/>
    <n v="36"/>
    <n v="7.1577777777777776"/>
    <n v="6.8944444444444439"/>
    <x v="17"/>
  </r>
  <r>
    <x v="6"/>
    <x v="1"/>
    <x v="11"/>
    <n v="68"/>
    <n v="4.5538235294117646"/>
    <n v="4.4489705882352943"/>
    <x v="18"/>
  </r>
  <r>
    <x v="6"/>
    <x v="1"/>
    <x v="12"/>
    <n v="2"/>
    <n v="66.44"/>
    <n v="65.16"/>
    <x v="19"/>
  </r>
  <r>
    <x v="7"/>
    <x v="2"/>
    <x v="13"/>
    <n v="144"/>
    <n v="3.0488194444444443"/>
    <n v="3.0354166666666669"/>
    <x v="20"/>
  </r>
  <r>
    <x v="7"/>
    <x v="2"/>
    <x v="14"/>
    <n v="55"/>
    <n v="6.806909090909091"/>
    <n v="6.799818181818182"/>
    <x v="21"/>
  </r>
  <r>
    <x v="7"/>
    <x v="2"/>
    <x v="15"/>
    <n v="5"/>
    <n v="41.212000000000003"/>
    <n v="41.722000000000001"/>
    <x v="22"/>
  </r>
  <r>
    <x v="8"/>
    <x v="3"/>
    <x v="10"/>
    <n v="108"/>
    <n v="2.8093518518518517"/>
    <n v="2.7544444444444443"/>
    <x v="23"/>
  </r>
  <r>
    <x v="8"/>
    <x v="3"/>
    <x v="16"/>
    <n v="32"/>
    <n v="9.9006249999999998"/>
    <n v="9.86"/>
    <x v="24"/>
  </r>
  <r>
    <x v="8"/>
    <x v="3"/>
    <x v="8"/>
    <n v="14"/>
    <n v="7.7350000000000003"/>
    <n v="7.6714285714285717"/>
    <x v="25"/>
  </r>
  <r>
    <x v="8"/>
    <x v="3"/>
    <x v="13"/>
    <n v="77"/>
    <n v="3.5425974025974023"/>
    <n v="3.6572727272727272"/>
    <x v="26"/>
  </r>
  <r>
    <x v="9"/>
    <x v="0"/>
    <x v="8"/>
    <n v="24"/>
    <n v="8.730833333333333"/>
    <n v="8.5516666666666676"/>
    <x v="27"/>
  </r>
  <r>
    <x v="9"/>
    <x v="0"/>
    <x v="13"/>
    <n v="66"/>
    <n v="4.7596969696969698"/>
    <n v="4.9509090909090911"/>
    <x v="28"/>
  </r>
  <r>
    <x v="10"/>
    <x v="1"/>
    <x v="17"/>
    <n v="5"/>
    <n v="40.720000000000006"/>
    <n v="40.165999999999997"/>
    <x v="29"/>
  </r>
  <r>
    <x v="10"/>
    <x v="1"/>
    <x v="18"/>
    <n v="49"/>
    <n v="2.9814285714285713"/>
    <n v="2.9932653061224492"/>
    <x v="30"/>
  </r>
  <r>
    <x v="10"/>
    <x v="1"/>
    <x v="13"/>
    <n v="104"/>
    <n v="5.0023076923076921"/>
    <n v="5.1049999999999995"/>
    <x v="31"/>
  </r>
  <r>
    <x v="11"/>
    <x v="2"/>
    <x v="19"/>
    <n v="30"/>
    <n v="1.63"/>
    <n v="1.7033333333333331"/>
    <x v="32"/>
  </r>
  <r>
    <x v="11"/>
    <x v="2"/>
    <x v="13"/>
    <n v="182"/>
    <n v="4.0325274725274731"/>
    <n v="4.0500549450549448"/>
    <x v="33"/>
  </r>
  <r>
    <x v="12"/>
    <x v="3"/>
    <x v="13"/>
    <n v="295"/>
    <n v="3.4630169491525415"/>
    <n v="3.4301016949152547"/>
    <x v="34"/>
  </r>
  <r>
    <x v="12"/>
    <x v="3"/>
    <x v="20"/>
    <n v="50"/>
    <n v="3.0057999999999998"/>
    <n v="2.9327999999999999"/>
    <x v="35"/>
  </r>
  <r>
    <x v="12"/>
    <x v="3"/>
    <x v="21"/>
    <n v="6"/>
    <n v="14.729999999999999"/>
    <n v="14.506666666666666"/>
    <x v="36"/>
  </r>
  <r>
    <x v="13"/>
    <x v="0"/>
    <x v="21"/>
    <n v="31"/>
    <n v="13.068387096774194"/>
    <n v="13.078064516129032"/>
    <x v="37"/>
  </r>
  <r>
    <x v="13"/>
    <x v="0"/>
    <x v="13"/>
    <n v="70"/>
    <n v="3.0854285714285719"/>
    <n v="3.1522857142857146"/>
    <x v="38"/>
  </r>
  <r>
    <x v="14"/>
    <x v="1"/>
    <x v="13"/>
    <n v="95"/>
    <n v="3.303684210526316"/>
    <n v="3.2153684210526321"/>
    <x v="39"/>
  </r>
  <r>
    <x v="15"/>
    <x v="3"/>
    <x v="13"/>
    <n v="54"/>
    <n v="2.7327777777777778"/>
    <n v="2.73"/>
    <x v="40"/>
  </r>
  <r>
    <x v="15"/>
    <x v="3"/>
    <x v="22"/>
    <n v="68"/>
    <n v="6.9004411764705873"/>
    <n v="6.9051470588235295"/>
    <x v="41"/>
  </r>
  <r>
    <x v="15"/>
    <x v="3"/>
    <x v="23"/>
    <n v="25"/>
    <n v="10.8596"/>
    <n v="11.163200000000002"/>
    <x v="42"/>
  </r>
  <r>
    <x v="16"/>
    <x v="0"/>
    <x v="21"/>
    <n v="20"/>
    <n v="12.768000000000001"/>
    <n v="12.715"/>
    <x v="43"/>
  </r>
  <r>
    <x v="16"/>
    <x v="0"/>
    <x v="13"/>
    <n v="45"/>
    <n v="3.1348888888888888"/>
    <n v="3.1751111111111112"/>
    <x v="44"/>
  </r>
  <r>
    <x v="17"/>
    <x v="1"/>
    <x v="24"/>
    <n v="51"/>
    <n v="4.5184313725490197"/>
    <n v="4.3696078431372545"/>
    <x v="45"/>
  </r>
  <r>
    <x v="17"/>
    <x v="1"/>
    <x v="13"/>
    <n v="180"/>
    <n v="3.3793333333333337"/>
    <n v="3.3911666666666664"/>
    <x v="46"/>
  </r>
  <r>
    <x v="18"/>
    <x v="2"/>
    <x v="25"/>
    <n v="36"/>
    <n v="9.9674999999999994"/>
    <n v="9.9947222222222241"/>
    <x v="47"/>
  </r>
  <r>
    <x v="18"/>
    <x v="2"/>
    <x v="13"/>
    <n v="90"/>
    <n v="3.2288888888888887"/>
    <n v="3.2406666666666664"/>
    <x v="48"/>
  </r>
  <r>
    <x v="18"/>
    <x v="2"/>
    <x v="26"/>
    <n v="75"/>
    <n v="2.1356000000000002"/>
    <n v="2.1811999999999996"/>
    <x v="49"/>
  </r>
  <r>
    <x v="19"/>
    <x v="3"/>
    <x v="25"/>
    <n v="2"/>
    <n v="9.1150000000000002"/>
    <n v="8.92"/>
    <x v="50"/>
  </r>
  <r>
    <x v="19"/>
    <x v="3"/>
    <x v="27"/>
    <n v="140"/>
    <n v="2.6470000000000002"/>
    <n v="2.6511428571428568"/>
    <x v="51"/>
  </r>
  <r>
    <x v="19"/>
    <x v="3"/>
    <x v="28"/>
    <n v="15"/>
    <n v="15.090666666666666"/>
    <n v="15.237333333333334"/>
    <x v="52"/>
  </r>
  <r>
    <x v="20"/>
    <x v="0"/>
    <x v="29"/>
    <n v="99"/>
    <n v="3.4097979797979798"/>
    <n v="3.1012121212121215"/>
    <x v="53"/>
  </r>
  <r>
    <x v="20"/>
    <x v="0"/>
    <x v="30"/>
    <n v="20"/>
    <n v="7.3754999999999997"/>
    <n v="6.9204999999999997"/>
    <x v="54"/>
  </r>
  <r>
    <x v="20"/>
    <x v="0"/>
    <x v="31"/>
    <n v="32"/>
    <n v="4.8893750000000002"/>
    <n v="5.1853125000000002"/>
    <x v="55"/>
  </r>
  <r>
    <x v="21"/>
    <x v="1"/>
    <x v="18"/>
    <n v="28"/>
    <n v="3.5550000000000002"/>
    <n v="3.4325000000000001"/>
    <x v="56"/>
  </r>
  <r>
    <x v="21"/>
    <x v="1"/>
    <x v="31"/>
    <n v="28"/>
    <n v="3.585"/>
    <n v="3.5300000000000002"/>
    <x v="57"/>
  </r>
  <r>
    <x v="21"/>
    <x v="1"/>
    <x v="13"/>
    <n v="56"/>
    <n v="3.1003571428571428"/>
    <n v="3.1053571428571431"/>
    <x v="58"/>
  </r>
  <r>
    <x v="21"/>
    <x v="1"/>
    <x v="32"/>
    <n v="26"/>
    <n v="1.9273076923076924"/>
    <n v="1.9469230769230772"/>
    <x v="59"/>
  </r>
  <r>
    <x v="21"/>
    <x v="1"/>
    <x v="33"/>
    <n v="194"/>
    <n v="1.5491237113402061"/>
    <n v="1.8646907216494846"/>
    <x v="60"/>
  </r>
  <r>
    <x v="22"/>
    <x v="2"/>
    <x v="33"/>
    <n v="40"/>
    <n v="1.4449999999999998"/>
    <n v="0"/>
    <x v="61"/>
  </r>
  <r>
    <x v="22"/>
    <x v="2"/>
    <x v="31"/>
    <n v="107"/>
    <n v="4.0339252336448599"/>
    <n v="4.0157009345794386"/>
    <x v="62"/>
  </r>
  <r>
    <x v="22"/>
    <x v="2"/>
    <x v="13"/>
    <n v="30"/>
    <n v="3.6550000000000002"/>
    <n v="3.6850000000000001"/>
    <x v="63"/>
  </r>
  <r>
    <x v="23"/>
    <x v="3"/>
    <x v="34"/>
    <n v="40"/>
    <n v="2.4300000000000002"/>
    <n v="2.3235000000000001"/>
    <x v="64"/>
  </r>
  <r>
    <x v="23"/>
    <x v="3"/>
    <x v="35"/>
    <n v="7"/>
    <n v="7.4585714285714291"/>
    <n v="7.2514285714285709"/>
    <x v="65"/>
  </r>
  <r>
    <x v="23"/>
    <x v="3"/>
    <x v="36"/>
    <n v="80"/>
    <n v="2.6779999999999999"/>
    <n v="2.6853750000000001"/>
    <x v="66"/>
  </r>
  <r>
    <x v="24"/>
    <x v="0"/>
    <x v="16"/>
    <n v="2"/>
    <n v="9.2050000000000001"/>
    <n v="9.4"/>
    <x v="67"/>
  </r>
  <r>
    <x v="24"/>
    <x v="0"/>
    <x v="36"/>
    <n v="111"/>
    <n v="3.1628828828828826"/>
    <n v="3.1836036036036037"/>
    <x v="68"/>
  </r>
  <r>
    <x v="24"/>
    <x v="0"/>
    <x v="37"/>
    <n v="120"/>
    <n v="2.1807500000000006"/>
    <n v="2.2607499999999998"/>
    <x v="69"/>
  </r>
  <r>
    <x v="25"/>
    <x v="1"/>
    <x v="21"/>
    <n v="29"/>
    <n v="12.85310344827586"/>
    <n v="12.808275862068966"/>
    <x v="70"/>
  </r>
  <r>
    <x v="25"/>
    <x v="1"/>
    <x v="35"/>
    <n v="35"/>
    <n v="8.3668571428571408"/>
    <n v="8.590857142857141"/>
    <x v="71"/>
  </r>
  <r>
    <x v="26"/>
    <x v="2"/>
    <x v="7"/>
    <n v="180"/>
    <n v="4.1226666666666665"/>
    <n v="4.0386111111111109"/>
    <x v="72"/>
  </r>
  <r>
    <x v="26"/>
    <x v="2"/>
    <x v="21"/>
    <n v="10"/>
    <n v="13.062999999999999"/>
    <n v="12.84"/>
    <x v="73"/>
  </r>
  <r>
    <x v="27"/>
    <x v="3"/>
    <x v="38"/>
    <n v="180"/>
    <n v="3.5585"/>
    <n v="3.5523333333333329"/>
    <x v="74"/>
  </r>
  <r>
    <x v="27"/>
    <x v="3"/>
    <x v="39"/>
    <n v="175"/>
    <n v="2.2311999999999999"/>
    <n v="2.3010285714285712"/>
    <x v="75"/>
  </r>
  <r>
    <x v="28"/>
    <x v="2"/>
    <x v="16"/>
    <n v="20"/>
    <n v="8.0044999999999984"/>
    <n v="8.0620000000000012"/>
    <x v="76"/>
  </r>
  <r>
    <x v="28"/>
    <x v="2"/>
    <x v="13"/>
    <n v="61"/>
    <n v="2.4598360655737705"/>
    <n v="2.5250819672131146"/>
    <x v="77"/>
  </r>
  <r>
    <x v="28"/>
    <x v="2"/>
    <x v="40"/>
    <n v="252"/>
    <n v="0.85253968253968271"/>
    <n v="0.89333333333333331"/>
    <x v="78"/>
  </r>
  <r>
    <x v="29"/>
    <x v="3"/>
    <x v="41"/>
    <n v="207"/>
    <n v="6.2876328502415459"/>
    <n v="6.1872946859903388"/>
    <x v="79"/>
  </r>
  <r>
    <x v="30"/>
    <x v="0"/>
    <x v="36"/>
    <n v="300"/>
    <n v="3.3001666666666667"/>
    <n v="3.2196666666666669"/>
    <x v="80"/>
  </r>
  <r>
    <x v="30"/>
    <x v="0"/>
    <x v="17"/>
    <n v="10"/>
    <n v="24.132999999999999"/>
    <n v="24.431000000000001"/>
    <x v="81"/>
  </r>
  <r>
    <x v="31"/>
    <x v="1"/>
    <x v="42"/>
    <n v="40"/>
    <n v="0.49349999999999994"/>
    <n v="0.53049999999999997"/>
    <x v="82"/>
  </r>
  <r>
    <x v="31"/>
    <x v="1"/>
    <x v="43"/>
    <n v="375"/>
    <n v="1.9794399999999999"/>
    <n v="1.9983466666666667"/>
    <x v="83"/>
  </r>
  <r>
    <x v="32"/>
    <x v="2"/>
    <x v="44"/>
    <n v="86"/>
    <n v="6.2351162790697678"/>
    <n v="6.1483720930232559"/>
    <x v="84"/>
  </r>
  <r>
    <x v="32"/>
    <x v="2"/>
    <x v="22"/>
    <n v="15"/>
    <n v="21.604666666666667"/>
    <n v="21.833333333333332"/>
    <x v="85"/>
  </r>
  <r>
    <x v="33"/>
    <x v="3"/>
    <x v="45"/>
    <n v="52"/>
    <n v="3.8544230769230765"/>
    <n v="3.8223076923076929"/>
    <x v="86"/>
  </r>
  <r>
    <x v="33"/>
    <x v="3"/>
    <x v="22"/>
    <n v="24"/>
    <n v="25.928749999999997"/>
    <n v="26.541666666666668"/>
    <x v="87"/>
  </r>
  <r>
    <x v="34"/>
    <x v="4"/>
    <x v="46"/>
    <n v="100"/>
    <n v="2.4325999999999999"/>
    <n v="2.4140999999999999"/>
    <x v="88"/>
  </r>
  <r>
    <x v="34"/>
    <x v="4"/>
    <x v="47"/>
    <n v="2"/>
    <n v="33.200000000000003"/>
    <n v="32.33"/>
    <x v="89"/>
  </r>
  <r>
    <x v="34"/>
    <x v="4"/>
    <x v="40"/>
    <n v="600"/>
    <n v="1.1331166666666668"/>
    <n v="1.13175"/>
    <x v="90"/>
  </r>
  <r>
    <x v="34"/>
    <x v="4"/>
    <x v="43"/>
    <n v="10"/>
    <n v="4.4850000000000003"/>
    <n v="5.04"/>
    <x v="91"/>
  </r>
  <r>
    <x v="35"/>
    <x v="0"/>
    <x v="40"/>
    <n v="270"/>
    <n v="1.7027407407407407"/>
    <n v="1.7817037037037038"/>
    <x v="92"/>
  </r>
  <r>
    <x v="36"/>
    <x v="1"/>
    <x v="48"/>
    <n v="112"/>
    <n v="3.6153571428571429"/>
    <n v="3.7104464285714287"/>
    <x v="93"/>
  </r>
  <r>
    <x v="36"/>
    <x v="1"/>
    <x v="43"/>
    <n v="63"/>
    <n v="5.0934920634920635"/>
    <n v="5.2869841269841276"/>
    <x v="94"/>
  </r>
  <r>
    <x v="37"/>
    <x v="2"/>
    <x v="49"/>
    <n v="96"/>
    <n v="2.9883333333333333"/>
    <n v="3.0627083333333331"/>
    <x v="95"/>
  </r>
  <r>
    <x v="37"/>
    <x v="2"/>
    <x v="43"/>
    <n v="50"/>
    <n v="5.8323999999999998"/>
    <n v="6.0115999999999996"/>
    <x v="96"/>
  </r>
  <r>
    <x v="38"/>
    <x v="3"/>
    <x v="50"/>
    <n v="105"/>
    <n v="5.6356190476190475"/>
    <n v="5.4908571428571422"/>
    <x v="97"/>
  </r>
  <r>
    <x v="38"/>
    <x v="3"/>
    <x v="49"/>
    <n v="45"/>
    <n v="3.1013333333333333"/>
    <n v="3.01"/>
    <x v="98"/>
  </r>
  <r>
    <x v="38"/>
    <x v="3"/>
    <x v="51"/>
    <n v="90"/>
    <n v="1.1300000000000001"/>
    <n v="1.2171111111111113"/>
    <x v="99"/>
  </r>
  <r>
    <x v="38"/>
    <x v="3"/>
    <x v="52"/>
    <n v="240"/>
    <n v="1.5651666666666666"/>
    <n v="1.6044166666666666"/>
    <x v="100"/>
  </r>
  <r>
    <x v="39"/>
    <x v="4"/>
    <x v="40"/>
    <n v="224"/>
    <n v="0.81513392857142863"/>
    <n v="0.81044642857142857"/>
    <x v="101"/>
  </r>
  <r>
    <x v="39"/>
    <x v="4"/>
    <x v="53"/>
    <n v="159"/>
    <n v="1.8848427672955974"/>
    <n v="1.9761006289308178"/>
    <x v="102"/>
  </r>
  <r>
    <x v="40"/>
    <x v="1"/>
    <x v="54"/>
    <n v="500"/>
    <n v="0.50753999999999999"/>
    <n v="0.4874"/>
    <x v="103"/>
  </r>
  <r>
    <x v="40"/>
    <x v="1"/>
    <x v="53"/>
    <n v="360"/>
    <n v="1.7199166666666665"/>
    <n v="1.7135555555555559"/>
    <x v="104"/>
  </r>
  <r>
    <x v="40"/>
    <x v="1"/>
    <x v="40"/>
    <n v="120"/>
    <n v="0.83958333333333335"/>
    <n v="0.8400833333333334"/>
    <x v="105"/>
  </r>
  <r>
    <x v="41"/>
    <x v="3"/>
    <x v="55"/>
    <n v="105"/>
    <n v="6.4468571428571426"/>
    <n v="6.7190476190476192"/>
    <x v="106"/>
  </r>
  <r>
    <x v="42"/>
    <x v="4"/>
    <x v="53"/>
    <n v="240"/>
    <n v="3.511708333333333"/>
    <n v="3.539333333333333"/>
    <x v="107"/>
  </r>
  <r>
    <x v="43"/>
    <x v="0"/>
    <x v="56"/>
    <n v="180"/>
    <n v="3.1712777777777772"/>
    <n v="3.0502222222222222"/>
    <x v="108"/>
  </r>
  <r>
    <x v="43"/>
    <x v="0"/>
    <x v="57"/>
    <n v="156"/>
    <n v="1.2676923076923077"/>
    <n v="1.1744871794871794"/>
    <x v="109"/>
  </r>
  <r>
    <x v="44"/>
    <x v="1"/>
    <x v="58"/>
    <n v="130"/>
    <n v="3.6493846153846157"/>
    <n v="3.4613846153846155"/>
    <x v="110"/>
  </r>
  <r>
    <x v="44"/>
    <x v="1"/>
    <x v="50"/>
    <n v="100"/>
    <n v="1.9999"/>
    <n v="1.9702999999999999"/>
    <x v="111"/>
  </r>
  <r>
    <x v="44"/>
    <x v="1"/>
    <x v="40"/>
    <n v="100"/>
    <n v="1.0043"/>
    <n v="1.0101"/>
    <x v="30"/>
  </r>
  <r>
    <x v="44"/>
    <x v="1"/>
    <x v="53"/>
    <n v="75"/>
    <n v="3.299466666666667"/>
    <n v="3.3682666666666665"/>
    <x v="112"/>
  </r>
  <r>
    <x v="45"/>
    <x v="2"/>
    <x v="59"/>
    <n v="50"/>
    <n v="1.95"/>
    <n v="1.825"/>
    <x v="113"/>
  </r>
  <r>
    <x v="45"/>
    <x v="2"/>
    <x v="43"/>
    <n v="50"/>
    <n v="2.15"/>
    <n v="2.0909999999999997"/>
    <x v="114"/>
  </r>
  <r>
    <x v="45"/>
    <x v="2"/>
    <x v="60"/>
    <n v="3"/>
    <n v="20.583333333333332"/>
    <n v="19.82"/>
    <x v="115"/>
  </r>
  <r>
    <x v="45"/>
    <x v="2"/>
    <x v="6"/>
    <n v="20"/>
    <n v="10.474"/>
    <n v="10.382000000000001"/>
    <x v="116"/>
  </r>
  <r>
    <x v="45"/>
    <x v="2"/>
    <x v="61"/>
    <n v="90"/>
    <n v="4.8114444444444437"/>
    <n v="5.0738888888888889"/>
    <x v="117"/>
  </r>
  <r>
    <x v="46"/>
    <x v="3"/>
    <x v="9"/>
    <n v="106"/>
    <n v="7.9797169811320758"/>
    <n v="7.7745283018867912"/>
    <x v="118"/>
  </r>
  <r>
    <x v="46"/>
    <x v="3"/>
    <x v="62"/>
    <n v="200"/>
    <n v="2.0262500000000001"/>
    <n v="2.0198"/>
    <x v="119"/>
  </r>
  <r>
    <x v="47"/>
    <x v="4"/>
    <x v="53"/>
    <n v="254"/>
    <n v="2.5954330708661417"/>
    <n v="2.6106299212598429"/>
    <x v="120"/>
  </r>
  <r>
    <x v="47"/>
    <x v="4"/>
    <x v="9"/>
    <n v="24"/>
    <n v="7.8612499999999992"/>
    <n v="8.1395833333333343"/>
    <x v="121"/>
  </r>
  <r>
    <x v="47"/>
    <x v="4"/>
    <x v="58"/>
    <n v="46"/>
    <n v="4.2573913043478262"/>
    <n v="4.4721739130434779"/>
    <x v="122"/>
  </r>
  <r>
    <x v="48"/>
    <x v="0"/>
    <x v="62"/>
    <n v="23"/>
    <n v="2.06"/>
    <n v="1.98"/>
    <x v="123"/>
  </r>
  <r>
    <x v="48"/>
    <x v="0"/>
    <x v="51"/>
    <n v="230"/>
    <n v="1.478608695652174"/>
    <n v="1.5098695652173912"/>
    <x v="124"/>
  </r>
  <r>
    <x v="49"/>
    <x v="1"/>
    <x v="63"/>
    <n v="200"/>
    <n v="1.1892000000000003"/>
    <n v="1.1487499999999999"/>
    <x v="125"/>
  </r>
  <r>
    <x v="49"/>
    <x v="1"/>
    <x v="64"/>
    <n v="85"/>
    <n v="4.715529411764706"/>
    <n v="4.8168235294117645"/>
    <x v="126"/>
  </r>
  <r>
    <x v="49"/>
    <x v="1"/>
    <x v="65"/>
    <n v="130"/>
    <n v="5.4494615384615379"/>
    <n v="5.5380769230769236"/>
    <x v="127"/>
  </r>
  <r>
    <x v="50"/>
    <x v="2"/>
    <x v="66"/>
    <n v="4"/>
    <n v="9.35"/>
    <n v="9.8674999999999997"/>
    <x v="128"/>
  </r>
  <r>
    <x v="50"/>
    <x v="2"/>
    <x v="53"/>
    <n v="422"/>
    <n v="3.1316824644549763"/>
    <n v="3.2037440758293836"/>
    <x v="129"/>
  </r>
  <r>
    <x v="51"/>
    <x v="3"/>
    <x v="67"/>
    <n v="308"/>
    <n v="2.9115584415584417"/>
    <n v="2.8500974025974024"/>
    <x v="130"/>
  </r>
  <r>
    <x v="51"/>
    <x v="3"/>
    <x v="9"/>
    <n v="13"/>
    <n v="7.7969230769230773"/>
    <n v="7.9423076923076925"/>
    <x v="131"/>
  </r>
  <r>
    <x v="51"/>
    <x v="3"/>
    <x v="51"/>
    <n v="113"/>
    <n v="1.7799115044247786"/>
    <n v="1.8156637168141592"/>
    <x v="132"/>
  </r>
  <r>
    <x v="51"/>
    <x v="3"/>
    <x v="53"/>
    <n v="260"/>
    <n v="2.7049999999999996"/>
    <n v="2.7446923076923078"/>
    <x v="133"/>
  </r>
  <r>
    <x v="52"/>
    <x v="4"/>
    <x v="68"/>
    <n v="15"/>
    <n v="3.6666666666666665"/>
    <n v="3.4706666666666668"/>
    <x v="134"/>
  </r>
  <r>
    <x v="52"/>
    <x v="4"/>
    <x v="69"/>
    <n v="140"/>
    <n v="2.8620714285714284"/>
    <n v="2.8603571428571426"/>
    <x v="135"/>
  </r>
  <r>
    <x v="52"/>
    <x v="4"/>
    <x v="53"/>
    <n v="520"/>
    <n v="0"/>
    <n v="0"/>
    <x v="136"/>
  </r>
  <r>
    <x v="52"/>
    <x v="4"/>
    <x v="70"/>
    <n v="40"/>
    <n v="2.4467500000000002"/>
    <n v="2.5117500000000001"/>
    <x v="137"/>
  </r>
  <r>
    <x v="52"/>
    <x v="4"/>
    <x v="71"/>
    <n v="90"/>
    <n v="1.7555555555555555"/>
    <n v="1.8666666666666667"/>
    <x v="138"/>
  </r>
  <r>
    <x v="53"/>
    <x v="0"/>
    <x v="48"/>
    <n v="20"/>
    <n v="5.7299999999999995"/>
    <n v="5.1950000000000003"/>
    <x v="139"/>
  </r>
  <r>
    <x v="53"/>
    <x v="0"/>
    <x v="72"/>
    <n v="104"/>
    <n v="3.7515384615384617"/>
    <n v="3.6863461538461539"/>
    <x v="140"/>
  </r>
  <r>
    <x v="53"/>
    <x v="0"/>
    <x v="73"/>
    <n v="20"/>
    <n v="5.2889999999999997"/>
    <n v="5.67"/>
    <x v="141"/>
  </r>
  <r>
    <x v="53"/>
    <x v="0"/>
    <x v="27"/>
    <n v="200"/>
    <n v="2.5745999999999998"/>
    <n v="2.6818"/>
    <x v="142"/>
  </r>
  <r>
    <x v="54"/>
    <x v="1"/>
    <x v="74"/>
    <n v="284"/>
    <n v="1.6208450704225352"/>
    <n v="1.6632746478873239"/>
    <x v="143"/>
  </r>
  <r>
    <x v="54"/>
    <x v="1"/>
    <x v="75"/>
    <n v="80"/>
    <n v="2.9914999999999998"/>
    <n v="3.1563749999999997"/>
    <x v="144"/>
  </r>
  <r>
    <x v="55"/>
    <x v="2"/>
    <x v="48"/>
    <n v="226"/>
    <n v="8.1884513274336275"/>
    <n v="8.140973451327433"/>
    <x v="145"/>
  </r>
  <r>
    <x v="56"/>
    <x v="3"/>
    <x v="48"/>
    <n v="18"/>
    <n v="7.415"/>
    <n v="6.94"/>
    <x v="146"/>
  </r>
  <r>
    <x v="56"/>
    <x v="3"/>
    <x v="72"/>
    <n v="80"/>
    <n v="4.6411250000000006"/>
    <n v="4.7514999999999992"/>
    <x v="147"/>
  </r>
  <r>
    <x v="56"/>
    <x v="3"/>
    <x v="76"/>
    <n v="376"/>
    <n v="2.3971542553191489"/>
    <n v="2.455877659574468"/>
    <x v="148"/>
  </r>
  <r>
    <x v="57"/>
    <x v="4"/>
    <x v="77"/>
    <n v="312"/>
    <n v="1.4899679487179489"/>
    <n v="1.3899038461538462"/>
    <x v="149"/>
  </r>
  <r>
    <x v="58"/>
    <x v="0"/>
    <x v="3"/>
    <n v="150"/>
    <n v="4.2838666666666665"/>
    <n v="4.1790000000000003"/>
    <x v="150"/>
  </r>
  <r>
    <x v="58"/>
    <x v="0"/>
    <x v="78"/>
    <n v="90"/>
    <n v="2.8400000000000003"/>
    <n v="2.7850000000000001"/>
    <x v="151"/>
  </r>
  <r>
    <x v="58"/>
    <x v="0"/>
    <x v="79"/>
    <n v="90"/>
    <n v="0.39666666666666672"/>
    <n v="0.39066666666666661"/>
    <x v="152"/>
  </r>
  <r>
    <x v="58"/>
    <x v="0"/>
    <x v="80"/>
    <n v="5"/>
    <n v="13.330000000000002"/>
    <n v="13.62"/>
    <x v="153"/>
  </r>
  <r>
    <x v="58"/>
    <x v="0"/>
    <x v="48"/>
    <n v="60"/>
    <n v="4.5626666666666669"/>
    <n v="4.649"/>
    <x v="154"/>
  </r>
  <r>
    <x v="59"/>
    <x v="1"/>
    <x v="72"/>
    <n v="220"/>
    <n v="4.9917272727272728"/>
    <n v="4.9837727272727275"/>
    <x v="155"/>
  </r>
  <r>
    <x v="59"/>
    <x v="1"/>
    <x v="80"/>
    <n v="8"/>
    <n v="10.40875"/>
    <n v="10.32375"/>
    <x v="156"/>
  </r>
  <r>
    <x v="59"/>
    <x v="1"/>
    <x v="48"/>
    <n v="20"/>
    <n v="4.7774999999999999"/>
    <n v="4.8450000000000006"/>
    <x v="157"/>
  </r>
  <r>
    <x v="60"/>
    <x v="2"/>
    <x v="72"/>
    <n v="235"/>
    <n v="6.0411489361702122"/>
    <n v="6.0108085106382987"/>
    <x v="158"/>
  </r>
  <r>
    <x v="60"/>
    <x v="2"/>
    <x v="81"/>
    <n v="270"/>
    <n v="1.5182592592592592"/>
    <n v="1.5587037037037035"/>
    <x v="159"/>
  </r>
  <r>
    <x v="61"/>
    <x v="4"/>
    <x v="82"/>
    <n v="19"/>
    <n v="5.7547368421052632"/>
    <n v="6.222631578947369"/>
    <x v="160"/>
  </r>
  <r>
    <x v="61"/>
    <x v="4"/>
    <x v="76"/>
    <n v="110"/>
    <n v="3.0191818181818184"/>
    <n v="3.1682727272727274"/>
    <x v="161"/>
  </r>
  <r>
    <x v="62"/>
    <x v="0"/>
    <x v="83"/>
    <n v="90"/>
    <n v="3.261222222222222"/>
    <n v="3.3326666666666673"/>
    <x v="162"/>
  </r>
  <r>
    <x v="62"/>
    <x v="0"/>
    <x v="72"/>
    <n v="255"/>
    <n v="6.9116862745098038"/>
    <n v="6.9586274509803925"/>
    <x v="163"/>
  </r>
  <r>
    <x v="63"/>
    <x v="1"/>
    <x v="81"/>
    <n v="55"/>
    <n v="1.83"/>
    <n v="1.7756363636363637"/>
    <x v="164"/>
  </r>
  <r>
    <x v="63"/>
    <x v="1"/>
    <x v="84"/>
    <n v="105"/>
    <n v="7.8026666666666662"/>
    <n v="8.1080000000000005"/>
    <x v="165"/>
  </r>
  <r>
    <x v="64"/>
    <x v="2"/>
    <x v="85"/>
    <n v="340"/>
    <n v="2.1236470588235292"/>
    <n v="2.091764705882353"/>
    <x v="166"/>
  </r>
  <r>
    <x v="64"/>
    <x v="2"/>
    <x v="72"/>
    <n v="200"/>
    <n v="4.6414500000000007"/>
    <n v="4.76945"/>
    <x v="167"/>
  </r>
  <r>
    <x v="65"/>
    <x v="3"/>
    <x v="72"/>
    <n v="82"/>
    <n v="4.7726829268292681"/>
    <n v="4.7015853658536582"/>
    <x v="168"/>
  </r>
  <r>
    <x v="65"/>
    <x v="3"/>
    <x v="33"/>
    <n v="90"/>
    <n v="1.5866666666666669"/>
    <n v="1.5335555555555556"/>
    <x v="169"/>
  </r>
  <r>
    <x v="66"/>
    <x v="4"/>
    <x v="86"/>
    <n v="430"/>
    <n v="1.8415813953488369"/>
    <n v="1.8038372093023258"/>
    <x v="170"/>
  </r>
  <r>
    <x v="66"/>
    <x v="4"/>
    <x v="48"/>
    <n v="200"/>
    <n v="4.2514000000000003"/>
    <n v="4.2038000000000002"/>
    <x v="171"/>
  </r>
  <r>
    <x v="67"/>
    <x v="0"/>
    <x v="85"/>
    <n v="265"/>
    <n v="2.6007924528301887"/>
    <n v="2.0303396226415091"/>
    <x v="172"/>
  </r>
  <r>
    <x v="67"/>
    <x v="0"/>
    <x v="72"/>
    <n v="20"/>
    <n v="5.51"/>
    <n v="5.32"/>
    <x v="173"/>
  </r>
  <r>
    <x v="67"/>
    <x v="0"/>
    <x v="80"/>
    <n v="40"/>
    <n v="14.676749999999998"/>
    <n v="15.031749999999999"/>
    <x v="174"/>
  </r>
  <r>
    <x v="68"/>
    <x v="1"/>
    <x v="87"/>
    <n v="60"/>
    <n v="3.3034999999999997"/>
    <n v="3.7975000000000003"/>
    <x v="175"/>
  </r>
  <r>
    <x v="68"/>
    <x v="1"/>
    <x v="85"/>
    <n v="40"/>
    <n v="3.7312500000000002"/>
    <n v="8.8312499999999989"/>
    <x v="176"/>
  </r>
  <r>
    <x v="69"/>
    <x v="2"/>
    <x v="88"/>
    <n v="10"/>
    <n v="10.17"/>
    <n v="10.4"/>
    <x v="177"/>
  </r>
  <r>
    <x v="69"/>
    <x v="2"/>
    <x v="89"/>
    <n v="30"/>
    <n v="7.4126666666666665"/>
    <n v="7.5866666666666669"/>
    <x v="178"/>
  </r>
  <r>
    <x v="69"/>
    <x v="2"/>
    <x v="85"/>
    <n v="220"/>
    <n v="3.8163636363636364"/>
    <n v="3.8959090909090905"/>
    <x v="179"/>
  </r>
  <r>
    <x v="70"/>
    <x v="3"/>
    <x v="90"/>
    <n v="190"/>
    <n v="4.4702105263157899"/>
    <n v="4.5823157894736841"/>
    <x v="180"/>
  </r>
  <r>
    <x v="71"/>
    <x v="4"/>
    <x v="90"/>
    <n v="114"/>
    <n v="8.4891228070175444"/>
    <n v="7.9492105263157891"/>
    <x v="181"/>
  </r>
  <r>
    <x v="71"/>
    <x v="4"/>
    <x v="91"/>
    <n v="35"/>
    <n v="4.0831428571428567"/>
    <n v="3.8757142857142859"/>
    <x v="182"/>
  </r>
  <r>
    <x v="71"/>
    <x v="4"/>
    <x v="92"/>
    <n v="20"/>
    <n v="6.5474999999999994"/>
    <n v="6.38"/>
    <x v="183"/>
  </r>
  <r>
    <x v="71"/>
    <x v="4"/>
    <x v="72"/>
    <n v="160"/>
    <n v="5.5023125000000004"/>
    <n v="5.5126875000000002"/>
    <x v="184"/>
  </r>
  <r>
    <x v="72"/>
    <x v="0"/>
    <x v="93"/>
    <n v="55"/>
    <n v="15.628363636363636"/>
    <n v="15.652727272727274"/>
    <x v="185"/>
  </r>
  <r>
    <x v="72"/>
    <x v="0"/>
    <x v="90"/>
    <n v="10"/>
    <n v="7.2249999999999996"/>
    <n v="10.709999999999999"/>
    <x v="186"/>
  </r>
  <r>
    <x v="73"/>
    <x v="1"/>
    <x v="94"/>
    <n v="830"/>
    <n v="2.2159879518072287"/>
    <n v="2.198012048192771"/>
    <x v="187"/>
  </r>
  <r>
    <x v="74"/>
    <x v="2"/>
    <x v="95"/>
    <n v="156"/>
    <n v="2.6396794871794875"/>
    <n v="2.7084615384615387"/>
    <x v="188"/>
  </r>
  <r>
    <x v="74"/>
    <x v="2"/>
    <x v="6"/>
    <n v="160"/>
    <n v="7.6663750000000004"/>
    <n v="7.8306250000000004"/>
    <x v="189"/>
  </r>
  <r>
    <x v="75"/>
    <x v="3"/>
    <x v="96"/>
    <n v="290"/>
    <n v="3.9059655172413792"/>
    <n v="3.6481034482758616"/>
    <x v="190"/>
  </r>
  <r>
    <x v="76"/>
    <x v="4"/>
    <x v="97"/>
    <n v="150"/>
    <n v="4.723933333333334"/>
    <n v="4.5082000000000004"/>
    <x v="191"/>
  </r>
  <r>
    <x v="76"/>
    <x v="4"/>
    <x v="31"/>
    <n v="220"/>
    <n v="2.7361363636363638"/>
    <n v="2.6152272727272727"/>
    <x v="192"/>
  </r>
  <r>
    <x v="76"/>
    <x v="4"/>
    <x v="95"/>
    <n v="1110"/>
    <n v="2.4629999999999996"/>
    <n v="2.4496846846846849"/>
    <x v="193"/>
  </r>
  <r>
    <x v="76"/>
    <x v="4"/>
    <x v="85"/>
    <n v="90"/>
    <n v="4.1497777777777776"/>
    <n v="4.1323333333333334"/>
    <x v="194"/>
  </r>
  <r>
    <x v="77"/>
    <x v="0"/>
    <x v="95"/>
    <n v="180"/>
    <n v="2.3498333333333337"/>
    <n v="2.3719444444444444"/>
    <x v="195"/>
  </r>
  <r>
    <x v="77"/>
    <x v="0"/>
    <x v="85"/>
    <n v="450"/>
    <n v="4.4576888888888888"/>
    <n v="4.4909999999999997"/>
    <x v="196"/>
  </r>
  <r>
    <x v="78"/>
    <x v="1"/>
    <x v="90"/>
    <n v="1170"/>
    <n v="3.8596153846153847"/>
    <n v="3.8692393162393164"/>
    <x v="197"/>
  </r>
  <r>
    <x v="79"/>
    <x v="2"/>
    <x v="97"/>
    <n v="770"/>
    <n v="6.7305454545454548"/>
    <n v="6.8741168831168835"/>
    <x v="198"/>
  </r>
  <r>
    <x v="80"/>
    <x v="3"/>
    <x v="97"/>
    <n v="270"/>
    <n v="7.0329629629629631"/>
    <n v="6.895407407407407"/>
    <x v="199"/>
  </r>
  <r>
    <x v="80"/>
    <x v="3"/>
    <x v="23"/>
    <n v="130"/>
    <n v="10.464615384615383"/>
    <n v="10.501384615384616"/>
    <x v="200"/>
  </r>
  <r>
    <x v="80"/>
    <x v="3"/>
    <x v="80"/>
    <n v="60"/>
    <n v="10.949833333333334"/>
    <n v="11.367999999999999"/>
    <x v="201"/>
  </r>
  <r>
    <x v="81"/>
    <x v="4"/>
    <x v="98"/>
    <n v="1350"/>
    <n v="3.5430518518518519"/>
    <n v="3.4654814814814814"/>
    <x v="202"/>
  </r>
  <r>
    <x v="81"/>
    <x v="4"/>
    <x v="49"/>
    <n v="1730"/>
    <n v="2.2634739884393067"/>
    <n v="2.2757341040462431"/>
    <x v="203"/>
  </r>
  <r>
    <x v="82"/>
    <x v="0"/>
    <x v="80"/>
    <n v="80"/>
    <n v="13.928000000000001"/>
    <n v="13.917375000000002"/>
    <x v="204"/>
  </r>
  <r>
    <x v="82"/>
    <x v="0"/>
    <x v="49"/>
    <n v="822"/>
    <n v="2.4172627737226278"/>
    <n v="2.4336496350364962"/>
    <x v="205"/>
  </r>
  <r>
    <x v="83"/>
    <x v="1"/>
    <x v="49"/>
    <n v="1480"/>
    <n v="2.9472229729729733"/>
    <n v="3.03177027027027"/>
    <x v="206"/>
  </r>
  <r>
    <x v="84"/>
    <x v="2"/>
    <x v="99"/>
    <n v="2350"/>
    <n v="2.9245489361702126"/>
    <n v="2.8855574468085106"/>
    <x v="207"/>
  </r>
  <r>
    <x v="84"/>
    <x v="2"/>
    <x v="49"/>
    <n v="220"/>
    <n v="2.7147727272727273"/>
    <n v="2.7828636363636363"/>
    <x v="208"/>
  </r>
  <r>
    <x v="85"/>
    <x v="3"/>
    <x v="100"/>
    <n v="400"/>
    <n v="3.0382750000000001"/>
    <n v="2.9117000000000002"/>
    <x v="209"/>
  </r>
  <r>
    <x v="85"/>
    <x v="3"/>
    <x v="1"/>
    <n v="990"/>
    <n v="2.4498888888888892"/>
    <n v="2.4841414141414138"/>
    <x v="210"/>
  </r>
  <r>
    <x v="86"/>
    <x v="4"/>
    <x v="101"/>
    <n v="310"/>
    <n v="1.0548064516129032"/>
    <n v="1.0509677419354839"/>
    <x v="211"/>
  </r>
  <r>
    <x v="86"/>
    <x v="4"/>
    <x v="102"/>
    <n v="30"/>
    <n v="13.411000000000001"/>
    <n v="13.439666666666666"/>
    <x v="212"/>
  </r>
  <r>
    <x v="86"/>
    <x v="4"/>
    <x v="103"/>
    <n v="1120"/>
    <n v="1.9671696428571428"/>
    <n v="2.1233035714285715"/>
    <x v="213"/>
  </r>
  <r>
    <x v="87"/>
    <x v="0"/>
    <x v="103"/>
    <n v="2830"/>
    <n v="2.7399540636042397"/>
    <n v="2.674968197879859"/>
    <x v="214"/>
  </r>
  <r>
    <x v="88"/>
    <x v="1"/>
    <x v="90"/>
    <n v="200"/>
    <n v="6.7677499999999995"/>
    <n v="6.8011499999999998"/>
    <x v="215"/>
  </r>
  <r>
    <x v="88"/>
    <x v="1"/>
    <x v="103"/>
    <n v="310"/>
    <n v="1.5625806451612902"/>
    <n v="1.6460967741935482"/>
    <x v="216"/>
  </r>
  <r>
    <x v="89"/>
    <x v="2"/>
    <x v="103"/>
    <n v="1170"/>
    <n v="1.9585213675213673"/>
    <n v="1.9219401709401711"/>
    <x v="217"/>
  </r>
  <r>
    <x v="89"/>
    <x v="2"/>
    <x v="90"/>
    <n v="200"/>
    <n v="7.8700999999999999"/>
    <n v="8.0865999999999989"/>
    <x v="218"/>
  </r>
  <r>
    <x v="90"/>
    <x v="3"/>
    <x v="90"/>
    <n v="980"/>
    <n v="8.0128163265306114"/>
    <n v="7.9609489795918371"/>
    <x v="219"/>
  </r>
  <r>
    <x v="91"/>
    <x v="0"/>
    <x v="104"/>
    <n v="780"/>
    <n v="5.243615384615385"/>
    <n v="5.4487692307692308"/>
    <x v="220"/>
  </r>
  <r>
    <x v="92"/>
    <x v="1"/>
    <x v="105"/>
    <n v="260"/>
    <n v="1.7573461538461537"/>
    <n v="1.686923076923077"/>
    <x v="221"/>
  </r>
  <r>
    <x v="92"/>
    <x v="1"/>
    <x v="106"/>
    <n v="635"/>
    <n v="3.8786141732283466"/>
    <n v="3.8653070866141728"/>
    <x v="222"/>
  </r>
  <r>
    <x v="92"/>
    <x v="1"/>
    <x v="107"/>
    <n v="2770"/>
    <n v="2.3392490974729241"/>
    <n v="2.3607545126353786"/>
    <x v="223"/>
  </r>
  <r>
    <x v="93"/>
    <x v="2"/>
    <x v="90"/>
    <n v="750"/>
    <n v="6.2904666666666671"/>
    <n v="6.3291333333333339"/>
    <x v="224"/>
  </r>
  <r>
    <x v="93"/>
    <x v="2"/>
    <x v="108"/>
    <n v="250"/>
    <n v="11.542119999999999"/>
    <n v="11.759600000000001"/>
    <x v="225"/>
  </r>
  <r>
    <x v="94"/>
    <x v="3"/>
    <x v="31"/>
    <n v="1200"/>
    <n v="2.4900000000000002"/>
    <n v="2.446366666666667"/>
    <x v="226"/>
  </r>
  <r>
    <x v="94"/>
    <x v="3"/>
    <x v="90"/>
    <n v="200"/>
    <n v="6.7547500000000005"/>
    <n v="6.6616000000000009"/>
    <x v="227"/>
  </r>
  <r>
    <x v="94"/>
    <x v="3"/>
    <x v="109"/>
    <n v="1000"/>
    <n v="1.3523000000000001"/>
    <n v="1.3990799999999999"/>
    <x v="228"/>
  </r>
  <r>
    <x v="95"/>
    <x v="4"/>
    <x v="110"/>
    <n v="2600"/>
    <n v="0.88633076923076903"/>
    <n v="0.84615384615384615"/>
    <x v="229"/>
  </r>
  <r>
    <x v="95"/>
    <x v="4"/>
    <x v="103"/>
    <n v="800"/>
    <n v="2.2323375000000003"/>
    <n v="2.1999499999999999"/>
    <x v="230"/>
  </r>
  <r>
    <x v="95"/>
    <x v="4"/>
    <x v="111"/>
    <n v="50"/>
    <n v="19.415199999999999"/>
    <n v="19.032399999999999"/>
    <x v="231"/>
  </r>
  <r>
    <x v="95"/>
    <x v="4"/>
    <x v="67"/>
    <n v="300"/>
    <n v="2.8004666666666664"/>
    <n v="2.7414000000000001"/>
    <x v="232"/>
  </r>
  <r>
    <x v="95"/>
    <x v="4"/>
    <x v="90"/>
    <n v="150"/>
    <n v="6.7728000000000002"/>
    <n v="6.7894000000000005"/>
    <x v="233"/>
  </r>
  <r>
    <x v="96"/>
    <x v="0"/>
    <x v="112"/>
    <n v="1000"/>
    <n v="3.9684599999999999"/>
    <n v="3.78288"/>
    <x v="234"/>
  </r>
  <r>
    <x v="96"/>
    <x v="0"/>
    <x v="90"/>
    <n v="550"/>
    <n v="7.1658181818181816"/>
    <n v="7.213909090909091"/>
    <x v="235"/>
  </r>
  <r>
    <x v="97"/>
    <x v="1"/>
    <x v="109"/>
    <n v="300"/>
    <n v="2.8224999999999998"/>
    <n v="2.7199333333333335"/>
    <x v="236"/>
  </r>
  <r>
    <x v="97"/>
    <x v="1"/>
    <x v="90"/>
    <n v="150"/>
    <n v="10.457599999999999"/>
    <n v="10.2956"/>
    <x v="237"/>
  </r>
  <r>
    <x v="97"/>
    <x v="1"/>
    <x v="113"/>
    <n v="560"/>
    <n v="10.182196428571428"/>
    <n v="10.369285714285716"/>
    <x v="238"/>
  </r>
  <r>
    <x v="98"/>
    <x v="2"/>
    <x v="112"/>
    <n v="700"/>
    <n v="4.5851428571428574"/>
    <n v="4.6476142857142859"/>
    <x v="239"/>
  </r>
  <r>
    <x v="98"/>
    <x v="2"/>
    <x v="113"/>
    <n v="400"/>
    <n v="9.4046499999999984"/>
    <n v="9.8271750000000004"/>
    <x v="240"/>
  </r>
  <r>
    <x v="99"/>
    <x v="3"/>
    <x v="114"/>
    <n v="50"/>
    <n v="8.1300000000000008"/>
    <n v="7.7010000000000005"/>
    <x v="241"/>
  </r>
  <r>
    <x v="99"/>
    <x v="3"/>
    <x v="43"/>
    <n v="450"/>
    <n v="0.88986666666666669"/>
    <n v="0.8657111111111111"/>
    <x v="242"/>
  </r>
  <r>
    <x v="99"/>
    <x v="3"/>
    <x v="113"/>
    <n v="500"/>
    <n v="8.9287600000000005"/>
    <n v="9.1204800000000006"/>
    <x v="243"/>
  </r>
  <r>
    <x v="100"/>
    <x v="4"/>
    <x v="115"/>
    <n v="200"/>
    <n v="13.998049999999999"/>
    <n v="13.932700000000001"/>
    <x v="244"/>
  </r>
  <r>
    <x v="100"/>
    <x v="4"/>
    <x v="113"/>
    <n v="275"/>
    <n v="14.775454545454547"/>
    <n v="15.456109090909088"/>
    <x v="245"/>
  </r>
  <r>
    <x v="101"/>
    <x v="0"/>
    <x v="113"/>
    <n v="425"/>
    <n v="15.629811764705883"/>
    <n v="14.950847058823529"/>
    <x v="246"/>
  </r>
  <r>
    <x v="101"/>
    <x v="0"/>
    <x v="104"/>
    <n v="201"/>
    <n v="7.8295024875621895"/>
    <n v="8.0112935323383088"/>
    <x v="247"/>
  </r>
  <r>
    <x v="101"/>
    <x v="0"/>
    <x v="90"/>
    <n v="150"/>
    <n v="12.318200000000001"/>
    <n v="12.807533333333334"/>
    <x v="248"/>
  </r>
  <r>
    <x v="102"/>
    <x v="1"/>
    <x v="96"/>
    <n v="700"/>
    <n v="3.0381714285714283"/>
    <n v="3.0012571428571428"/>
    <x v="249"/>
  </r>
  <r>
    <x v="102"/>
    <x v="1"/>
    <x v="116"/>
    <n v="1350"/>
    <n v="3.1574888888888895"/>
    <n v="3.1719185185185195"/>
    <x v="250"/>
  </r>
  <r>
    <x v="102"/>
    <x v="1"/>
    <x v="90"/>
    <n v="50"/>
    <n v="10.029"/>
    <n v="10.549799999999999"/>
    <x v="251"/>
  </r>
  <r>
    <x v="103"/>
    <x v="2"/>
    <x v="87"/>
    <n v="300"/>
    <n v="2.7667000000000002"/>
    <n v="2.5279333333333334"/>
    <x v="252"/>
  </r>
  <r>
    <x v="103"/>
    <x v="2"/>
    <x v="90"/>
    <n v="20"/>
    <n v="12.18"/>
    <n v="12.246"/>
    <x v="253"/>
  </r>
  <r>
    <x v="103"/>
    <x v="2"/>
    <x v="96"/>
    <n v="350"/>
    <n v="7.972942857142856"/>
    <n v="8.0777428571428569"/>
    <x v="254"/>
  </r>
  <r>
    <x v="103"/>
    <x v="2"/>
    <x v="75"/>
    <n v="1550"/>
    <n v="2.9569483870967743"/>
    <n v="3.0605677419354835"/>
    <x v="255"/>
  </r>
  <r>
    <x v="104"/>
    <x v="3"/>
    <x v="117"/>
    <n v="150"/>
    <n v="6.2141333333333337"/>
    <n v="6.1357999999999997"/>
    <x v="256"/>
  </r>
  <r>
    <x v="104"/>
    <x v="3"/>
    <x v="75"/>
    <n v="300"/>
    <n v="3.4297666666666671"/>
    <n v="3.4849999999999999"/>
    <x v="257"/>
  </r>
  <r>
    <x v="104"/>
    <x v="3"/>
    <x v="118"/>
    <n v="700"/>
    <n v="3.7320142857142855"/>
    <n v="3.9406428571428567"/>
    <x v="258"/>
  </r>
  <r>
    <x v="105"/>
    <x v="0"/>
    <x v="119"/>
    <n v="400"/>
    <n v="2.6506249999999998"/>
    <n v="2.6006499999999999"/>
    <x v="259"/>
  </r>
  <r>
    <x v="105"/>
    <x v="0"/>
    <x v="96"/>
    <n v="50"/>
    <n v="6.8836000000000004"/>
    <n v="6.5598000000000001"/>
    <x v="260"/>
  </r>
  <r>
    <x v="105"/>
    <x v="0"/>
    <x v="90"/>
    <n v="50"/>
    <n v="12.1"/>
    <n v="12.1572"/>
    <x v="261"/>
  </r>
  <r>
    <x v="105"/>
    <x v="0"/>
    <x v="120"/>
    <n v="500"/>
    <n v="4.0254200000000004"/>
    <n v="4.23142"/>
    <x v="262"/>
  </r>
  <r>
    <x v="106"/>
    <x v="1"/>
    <x v="120"/>
    <n v="550"/>
    <n v="8.8467272727272732"/>
    <n v="8.7142181818181825"/>
    <x v="263"/>
  </r>
  <r>
    <x v="106"/>
    <x v="1"/>
    <x v="121"/>
    <n v="500"/>
    <n v="2.0692000000000004"/>
    <n v="1.9240200000000001"/>
    <x v="264"/>
  </r>
  <r>
    <x v="106"/>
    <x v="1"/>
    <x v="90"/>
    <n v="200"/>
    <n v="10.9625"/>
    <n v="10.739700000000001"/>
    <x v="265"/>
  </r>
  <r>
    <x v="107"/>
    <x v="2"/>
    <x v="122"/>
    <n v="950"/>
    <n v="7.8277157894736842"/>
    <n v="7.6722421052631589"/>
    <x v="266"/>
  </r>
  <r>
    <x v="107"/>
    <x v="2"/>
    <x v="120"/>
    <n v="200"/>
    <n v="7.3429499999999992"/>
    <n v="7.0849500000000001"/>
    <x v="267"/>
  </r>
  <r>
    <x v="107"/>
    <x v="2"/>
    <x v="123"/>
    <n v="300"/>
    <n v="1.1270666666666667"/>
    <n v="1.0425"/>
    <x v="268"/>
  </r>
  <r>
    <x v="107"/>
    <x v="2"/>
    <x v="75"/>
    <n v="50"/>
    <n v="3.2692000000000001"/>
    <n v="3.0604"/>
    <x v="269"/>
  </r>
  <r>
    <x v="108"/>
    <x v="3"/>
    <x v="120"/>
    <n v="350"/>
    <n v="8.0105714285714296"/>
    <n v="7.6582857142857144"/>
    <x v="270"/>
  </r>
  <r>
    <x v="108"/>
    <x v="3"/>
    <x v="124"/>
    <n v="1200"/>
    <n v="3.522125"/>
    <n v="3.4562833333333334"/>
    <x v="271"/>
  </r>
  <r>
    <x v="109"/>
    <x v="4"/>
    <x v="124"/>
    <n v="450"/>
    <n v="2.9222666666666668"/>
    <n v="2.8419777777777782"/>
    <x v="272"/>
  </r>
  <r>
    <x v="109"/>
    <x v="4"/>
    <x v="125"/>
    <n v="300"/>
    <n v="1.0357333333333334"/>
    <n v="0.9625999999999999"/>
    <x v="273"/>
  </r>
  <r>
    <x v="109"/>
    <x v="4"/>
    <x v="121"/>
    <n v="2350"/>
    <n v="2.7451191489361704"/>
    <n v="2.7630638297872343"/>
    <x v="274"/>
  </r>
  <r>
    <x v="110"/>
    <x v="0"/>
    <x v="126"/>
    <n v="1050"/>
    <n v="1.3288285714285715"/>
    <n v="1.2371904761904762"/>
    <x v="275"/>
  </r>
  <r>
    <x v="110"/>
    <x v="0"/>
    <x v="127"/>
    <n v="600"/>
    <n v="1.3514000000000002"/>
    <n v="1.3168"/>
    <x v="276"/>
  </r>
  <r>
    <x v="110"/>
    <x v="0"/>
    <x v="128"/>
    <n v="150"/>
    <n v="2.16"/>
    <n v="2.3499333333333334"/>
    <x v="277"/>
  </r>
  <r>
    <x v="111"/>
    <x v="1"/>
    <x v="129"/>
    <n v="1350"/>
    <n v="1.2633925925925926"/>
    <n v="1.0889037037037037"/>
    <x v="278"/>
  </r>
  <r>
    <x v="111"/>
    <x v="1"/>
    <x v="130"/>
    <n v="302"/>
    <n v="11.448476821192054"/>
    <n v="11.354172185430466"/>
    <x v="279"/>
  </r>
  <r>
    <x v="111"/>
    <x v="1"/>
    <x v="131"/>
    <n v="600"/>
    <n v="2.494183333333333"/>
    <n v="2.4612833333333333"/>
    <x v="280"/>
  </r>
  <r>
    <x v="112"/>
    <x v="2"/>
    <x v="120"/>
    <n v="850"/>
    <n v="5.2336941176470591"/>
    <n v="5.2541294117647057"/>
    <x v="281"/>
  </r>
  <r>
    <x v="112"/>
    <x v="2"/>
    <x v="90"/>
    <n v="600"/>
    <n v="7.8471666666666673"/>
    <n v="7.9401166666666665"/>
    <x v="282"/>
  </r>
  <r>
    <x v="113"/>
    <x v="0"/>
    <x v="132"/>
    <n v="300"/>
    <n v="6.050466666666666"/>
    <n v="5.8649333333333331"/>
    <x v="283"/>
  </r>
  <r>
    <x v="113"/>
    <x v="0"/>
    <x v="133"/>
    <n v="2050"/>
    <n v="1.8464682926829266"/>
    <n v="1.8750195121951219"/>
    <x v="284"/>
  </r>
  <r>
    <x v="114"/>
    <x v="1"/>
    <x v="134"/>
    <n v="1050"/>
    <n v="2.3013523809523808"/>
    <n v="2.1659809523809521"/>
    <x v="285"/>
  </r>
  <r>
    <x v="114"/>
    <x v="1"/>
    <x v="120"/>
    <n v="900"/>
    <n v="6.3003777777777783"/>
    <n v="6.2098444444444443"/>
    <x v="286"/>
  </r>
  <r>
    <x v="115"/>
    <x v="4"/>
    <x v="135"/>
    <n v="1400"/>
    <n v="2.0282714285714287"/>
    <n v="1.9917"/>
    <x v="287"/>
  </r>
  <r>
    <x v="115"/>
    <x v="4"/>
    <x v="134"/>
    <n v="100"/>
    <n v="2.5649999999999999"/>
    <n v="2.2599999999999998"/>
    <x v="288"/>
  </r>
  <r>
    <x v="115"/>
    <x v="4"/>
    <x v="136"/>
    <n v="900"/>
    <n v="1.1964333333333332"/>
    <n v="1.1632777777777779"/>
    <x v="289"/>
  </r>
  <r>
    <x v="116"/>
    <x v="0"/>
    <x v="137"/>
    <n v="150"/>
    <n v="4.4439333333333337"/>
    <n v="4.5021333333333331"/>
    <x v="290"/>
  </r>
  <r>
    <x v="116"/>
    <x v="0"/>
    <x v="138"/>
    <n v="120"/>
    <n v="10.519166666666669"/>
    <n v="10.892166666666666"/>
    <x v="291"/>
  </r>
  <r>
    <x v="117"/>
    <x v="1"/>
    <x v="69"/>
    <n v="200"/>
    <n v="2.7949999999999999"/>
    <n v="2.6870000000000003"/>
    <x v="292"/>
  </r>
  <r>
    <x v="117"/>
    <x v="1"/>
    <x v="121"/>
    <n v="450"/>
    <n v="2.0186444444444445"/>
    <n v="2.0551333333333335"/>
    <x v="293"/>
  </r>
  <r>
    <x v="118"/>
    <x v="2"/>
    <x v="139"/>
    <n v="1450"/>
    <n v="3.6798000000000002"/>
    <n v="3.7103310344827585"/>
    <x v="294"/>
  </r>
  <r>
    <x v="118"/>
    <x v="2"/>
    <x v="137"/>
    <n v="650"/>
    <n v="4.1608615384615382"/>
    <n v="4.2750153846153847"/>
    <x v="295"/>
  </r>
  <r>
    <x v="119"/>
    <x v="4"/>
    <x v="140"/>
    <n v="1300"/>
    <n v="4.1002846153846155"/>
    <n v="3.8013384615384616"/>
    <x v="296"/>
  </r>
  <r>
    <x v="119"/>
    <x v="4"/>
    <x v="75"/>
    <n v="600"/>
    <n v="3.3587000000000002"/>
    <n v="3.2494666666666667"/>
    <x v="297"/>
  </r>
  <r>
    <x v="120"/>
    <x v="0"/>
    <x v="140"/>
    <n v="400"/>
    <n v="3.2749000000000001"/>
    <n v="3.22255"/>
    <x v="298"/>
  </r>
  <r>
    <x v="120"/>
    <x v="0"/>
    <x v="141"/>
    <n v="300"/>
    <n v="7.5883666666666674"/>
    <n v="7.5521666666666674"/>
    <x v="299"/>
  </r>
  <r>
    <x v="121"/>
    <x v="1"/>
    <x v="124"/>
    <n v="600"/>
    <n v="3.6863333333333337"/>
    <n v="3.5918333333333332"/>
    <x v="300"/>
  </r>
  <r>
    <x v="121"/>
    <x v="1"/>
    <x v="142"/>
    <n v="150"/>
    <n v="3.0299333333333336"/>
    <n v="3.0335333333333336"/>
    <x v="301"/>
  </r>
  <r>
    <x v="122"/>
    <x v="2"/>
    <x v="143"/>
    <n v="600"/>
    <n v="1.6744166666666669"/>
    <n v="1.6611166666666666"/>
    <x v="302"/>
  </r>
  <r>
    <x v="122"/>
    <x v="2"/>
    <x v="96"/>
    <n v="150"/>
    <n v="4.8099999999999996"/>
    <n v="4.8562000000000003"/>
    <x v="303"/>
  </r>
  <r>
    <x v="122"/>
    <x v="2"/>
    <x v="124"/>
    <n v="1050"/>
    <n v="5.2526761904761905"/>
    <n v="5.2739142857142864"/>
    <x v="304"/>
  </r>
  <r>
    <x v="123"/>
    <x v="0"/>
    <x v="144"/>
    <n v="1850"/>
    <n v="2.4376702702702699"/>
    <n v="2.4078594594594596"/>
    <x v="305"/>
  </r>
  <r>
    <x v="124"/>
    <x v="1"/>
    <x v="97"/>
    <n v="1050"/>
    <n v="3.6196952380952383"/>
    <n v="3.4914857142857141"/>
    <x v="306"/>
  </r>
  <r>
    <x v="125"/>
    <x v="2"/>
    <x v="124"/>
    <n v="870"/>
    <n v="6.1354712643678155"/>
    <n v="6.2374712643678158"/>
    <x v="307"/>
  </r>
  <r>
    <x v="126"/>
    <x v="4"/>
    <x v="145"/>
    <n v="310"/>
    <n v="8.0598064516129035"/>
    <n v="7.9877419354838706"/>
    <x v="308"/>
  </r>
  <r>
    <x v="126"/>
    <x v="4"/>
    <x v="124"/>
    <n v="10"/>
    <n v="8.27"/>
    <n v="8.7349999999999994"/>
    <x v="309"/>
  </r>
  <r>
    <x v="126"/>
    <x v="4"/>
    <x v="146"/>
    <n v="150"/>
    <n v="18.825666666666667"/>
    <n v="19.399266666666669"/>
    <x v="310"/>
  </r>
  <r>
    <x v="127"/>
    <x v="0"/>
    <x v="147"/>
    <n v="300"/>
    <n v="2.288966666666667"/>
    <n v="1.9879666666666667"/>
    <x v="311"/>
  </r>
  <r>
    <x v="128"/>
    <x v="1"/>
    <x v="148"/>
    <n v="900"/>
    <n v="4.9378666666666664"/>
    <n v="4.9736111111111114"/>
    <x v="312"/>
  </r>
  <r>
    <x v="129"/>
    <x v="4"/>
    <x v="149"/>
    <n v="40"/>
    <n v="25.331499999999998"/>
    <n v="25.659500000000001"/>
    <x v="313"/>
  </r>
  <r>
    <x v="130"/>
    <x v="0"/>
    <x v="150"/>
    <n v="1350"/>
    <n v="2.1559407407407409"/>
    <n v="2.1666074074074073"/>
    <x v="314"/>
  </r>
  <r>
    <x v="131"/>
    <x v="2"/>
    <x v="151"/>
    <n v="200"/>
    <n v="7.0717999999999996"/>
    <n v="6.8536000000000001"/>
    <x v="315"/>
  </r>
  <r>
    <x v="131"/>
    <x v="2"/>
    <x v="152"/>
    <n v="300"/>
    <n v="3.9922666666666662"/>
    <n v="3.9249333333333336"/>
    <x v="316"/>
  </r>
  <r>
    <x v="131"/>
    <x v="2"/>
    <x v="153"/>
    <n v="450"/>
    <n v="1.9680222222222223"/>
    <n v="1.9876222222222224"/>
    <x v="317"/>
  </r>
  <r>
    <x v="131"/>
    <x v="2"/>
    <x v="80"/>
    <n v="31"/>
    <n v="15.95"/>
    <n v="16.762258064516129"/>
    <x v="318"/>
  </r>
  <r>
    <x v="131"/>
    <x v="2"/>
    <x v="154"/>
    <n v="150"/>
    <n v="10.836933333333333"/>
    <n v="11.173133333333334"/>
    <x v="319"/>
  </r>
  <r>
    <x v="132"/>
    <x v="4"/>
    <x v="155"/>
    <n v="20"/>
    <n v="21.824999999999999"/>
    <n v="22.907"/>
    <x v="320"/>
  </r>
  <r>
    <x v="132"/>
    <x v="4"/>
    <x v="156"/>
    <n v="450"/>
    <n v="10.645688888888888"/>
    <n v="11.351244444444443"/>
    <x v="321"/>
  </r>
  <r>
    <x v="133"/>
    <x v="0"/>
    <x v="157"/>
    <n v="200"/>
    <n v="3.25745"/>
    <n v="3.2562000000000002"/>
    <x v="322"/>
  </r>
  <r>
    <x v="134"/>
    <x v="1"/>
    <x v="97"/>
    <n v="100"/>
    <n v="4.2925000000000004"/>
    <n v="4.0648999999999997"/>
    <x v="323"/>
  </r>
  <r>
    <x v="135"/>
    <x v="2"/>
    <x v="97"/>
    <n v="300"/>
    <n v="5.6081000000000003"/>
    <n v="5.3422333333333327"/>
    <x v="324"/>
  </r>
  <r>
    <x v="135"/>
    <x v="2"/>
    <x v="158"/>
    <n v="150"/>
    <n v="3.32"/>
    <n v="3.333933333333333"/>
    <x v="325"/>
  </r>
  <r>
    <x v="135"/>
    <x v="2"/>
    <x v="22"/>
    <n v="500"/>
    <n v="7.4579599999999999"/>
    <n v="7.5410600000000017"/>
    <x v="326"/>
  </r>
  <r>
    <x v="136"/>
    <x v="4"/>
    <x v="159"/>
    <n v="950"/>
    <n v="1.4292105263157895"/>
    <n v="1.3621684210526315"/>
    <x v="327"/>
  </r>
  <r>
    <x v="137"/>
    <x v="1"/>
    <x v="158"/>
    <n v="900"/>
    <n v="2.4148666666666667"/>
    <n v="2.3545444444444446"/>
    <x v="328"/>
  </r>
  <r>
    <x v="137"/>
    <x v="1"/>
    <x v="160"/>
    <n v="250"/>
    <n v="7.3544400000000003"/>
    <n v="7.1433599999999995"/>
    <x v="329"/>
  </r>
  <r>
    <x v="137"/>
    <x v="1"/>
    <x v="161"/>
    <n v="350"/>
    <n v="6.0725714285714272"/>
    <n v="6.3584000000000005"/>
    <x v="330"/>
  </r>
  <r>
    <x v="138"/>
    <x v="3"/>
    <x v="158"/>
    <n v="1650"/>
    <n v="3.7641212121212129"/>
    <n v="3.6556787878787871"/>
    <x v="331"/>
  </r>
  <r>
    <x v="139"/>
    <x v="0"/>
    <x v="97"/>
    <n v="300"/>
    <n v="3.1517999999999997"/>
    <n v="3.2107333333333332"/>
    <x v="332"/>
  </r>
  <r>
    <x v="139"/>
    <x v="0"/>
    <x v="162"/>
    <n v="1750"/>
    <n v="2.9706000000000001"/>
    <n v="3.0380857142857143"/>
    <x v="333"/>
  </r>
  <r>
    <x v="140"/>
    <x v="2"/>
    <x v="163"/>
    <n v="2400"/>
    <n v="2.1309083333333332"/>
    <n v="2.0896166666666671"/>
    <x v="334"/>
  </r>
  <r>
    <x v="140"/>
    <x v="2"/>
    <x v="164"/>
    <n v="500"/>
    <n v="2.3194400000000002"/>
    <n v="2.2366800000000002"/>
    <x v="335"/>
  </r>
  <r>
    <x v="141"/>
    <x v="1"/>
    <x v="165"/>
    <n v="100"/>
    <n v="7.01"/>
    <n v="6.4934999999999992"/>
    <x v="336"/>
  </r>
  <r>
    <x v="141"/>
    <x v="1"/>
    <x v="166"/>
    <n v="600"/>
    <n v="1.5953333333333335"/>
    <n v="1.5735666666666666"/>
    <x v="337"/>
  </r>
  <r>
    <x v="142"/>
    <x v="2"/>
    <x v="166"/>
    <n v="450"/>
    <n v="2.2399111111111112"/>
    <n v="2.1635555555555555"/>
    <x v="338"/>
  </r>
  <r>
    <x v="143"/>
    <x v="3"/>
    <x v="167"/>
    <n v="1350"/>
    <n v="2.2936074074074075"/>
    <n v="2.1699333333333333"/>
    <x v="339"/>
  </r>
  <r>
    <x v="143"/>
    <x v="3"/>
    <x v="168"/>
    <n v="300"/>
    <n v="4.0657666666666668"/>
    <n v="3.9711666666666665"/>
    <x v="340"/>
  </r>
  <r>
    <x v="143"/>
    <x v="3"/>
    <x v="169"/>
    <n v="450"/>
    <n v="1.9557555555555557"/>
    <n v="1.9330888888888891"/>
    <x v="341"/>
  </r>
  <r>
    <x v="144"/>
    <x v="4"/>
    <x v="170"/>
    <n v="500"/>
    <n v="7.5098399999999996"/>
    <n v="7.2906400000000016"/>
    <x v="342"/>
  </r>
  <r>
    <x v="144"/>
    <x v="4"/>
    <x v="103"/>
    <n v="1500"/>
    <n v="1.7256933333333333"/>
    <n v="1.6802466666666667"/>
    <x v="343"/>
  </r>
  <r>
    <x v="145"/>
    <x v="1"/>
    <x v="165"/>
    <n v="300"/>
    <n v="6.3913333333333338"/>
    <n v="6.143766666666667"/>
    <x v="344"/>
  </r>
  <r>
    <x v="145"/>
    <x v="1"/>
    <x v="171"/>
    <n v="900"/>
    <n v="1.2682666666666667"/>
    <n v="1.3174777777777777"/>
    <x v="345"/>
  </r>
  <r>
    <x v="146"/>
    <x v="2"/>
    <x v="157"/>
    <n v="1000"/>
    <n v="2.2588000000000004"/>
    <n v="2.18086"/>
    <x v="346"/>
  </r>
  <r>
    <x v="146"/>
    <x v="2"/>
    <x v="172"/>
    <n v="1300"/>
    <n v="2.1088769230769229"/>
    <n v="2.0651923076923078"/>
    <x v="347"/>
  </r>
  <r>
    <x v="147"/>
    <x v="3"/>
    <x v="173"/>
    <n v="300"/>
    <n v="3.3167"/>
    <n v="3.4404333333333339"/>
    <x v="348"/>
  </r>
  <r>
    <x v="148"/>
    <x v="4"/>
    <x v="174"/>
    <n v="675"/>
    <n v="3.9055703703703699"/>
    <n v="3.8142222222222228"/>
    <x v="349"/>
  </r>
  <r>
    <x v="148"/>
    <x v="4"/>
    <x v="175"/>
    <n v="670"/>
    <n v="5.910014925373134"/>
    <n v="5.9204925373134332"/>
    <x v="350"/>
  </r>
  <r>
    <x v="149"/>
    <x v="2"/>
    <x v="172"/>
    <n v="300"/>
    <n v="1.9843333333333333"/>
    <n v="1.9580333333333335"/>
    <x v="351"/>
  </r>
  <r>
    <x v="149"/>
    <x v="2"/>
    <x v="176"/>
    <n v="300"/>
    <n v="2.1833"/>
    <n v="2.2178999999999998"/>
    <x v="352"/>
  </r>
  <r>
    <x v="149"/>
    <x v="2"/>
    <x v="54"/>
    <n v="1150"/>
    <n v="1.7375304347826086"/>
    <n v="1.7757652173913046"/>
    <x v="353"/>
  </r>
  <r>
    <x v="150"/>
    <x v="3"/>
    <x v="177"/>
    <n v="150"/>
    <n v="2.7898000000000001"/>
    <n v="2.7116666666666664"/>
    <x v="354"/>
  </r>
  <r>
    <x v="150"/>
    <x v="3"/>
    <x v="178"/>
    <n v="500"/>
    <n v="12.439800000000002"/>
    <n v="12.433920000000002"/>
    <x v="355"/>
  </r>
  <r>
    <x v="151"/>
    <x v="4"/>
    <x v="175"/>
    <n v="300"/>
    <n v="6.3424666666666667"/>
    <n v="6.220766666666667"/>
    <x v="356"/>
  </r>
  <r>
    <x v="151"/>
    <x v="4"/>
    <x v="179"/>
    <n v="850"/>
    <n v="1.0629882352941176"/>
    <n v="1.0347764705882352"/>
    <x v="357"/>
  </r>
  <r>
    <x v="151"/>
    <x v="4"/>
    <x v="180"/>
    <n v="750"/>
    <n v="3.4206533333333331"/>
    <n v="3.3940799999999998"/>
    <x v="358"/>
  </r>
  <r>
    <x v="152"/>
    <x v="1"/>
    <x v="165"/>
    <n v="500"/>
    <n v="3.8189000000000002"/>
    <n v="3.6019000000000001"/>
    <x v="359"/>
  </r>
  <r>
    <x v="152"/>
    <x v="1"/>
    <x v="181"/>
    <n v="300"/>
    <n v="3.4677999999999995"/>
    <n v="3.2959000000000001"/>
    <x v="360"/>
  </r>
  <r>
    <x v="152"/>
    <x v="1"/>
    <x v="182"/>
    <n v="300"/>
    <n v="7.6800333333333342"/>
    <n v="7.5841000000000003"/>
    <x v="361"/>
  </r>
  <r>
    <x v="153"/>
    <x v="2"/>
    <x v="183"/>
    <n v="400"/>
    <n v="1.7084000000000001"/>
    <n v="1.6609"/>
    <x v="362"/>
  </r>
  <r>
    <x v="153"/>
    <x v="2"/>
    <x v="184"/>
    <n v="750"/>
    <n v="2.0215866666666669"/>
    <n v="2.0238933333333335"/>
    <x v="363"/>
  </r>
  <r>
    <x v="153"/>
    <x v="2"/>
    <x v="182"/>
    <n v="150"/>
    <n v="9.0321999999999996"/>
    <n v="9.1162666666666663"/>
    <x v="364"/>
  </r>
  <r>
    <x v="154"/>
    <x v="3"/>
    <x v="185"/>
    <n v="250"/>
    <n v="8.2505600000000001"/>
    <n v="7.7199200000000001"/>
    <x v="365"/>
  </r>
  <r>
    <x v="154"/>
    <x v="3"/>
    <x v="186"/>
    <n v="250"/>
    <n v="9.4541199999999996"/>
    <n v="9.5834400000000013"/>
    <x v="366"/>
  </r>
  <r>
    <x v="155"/>
    <x v="2"/>
    <x v="187"/>
    <n v="300"/>
    <n v="6.2759333333333336"/>
    <n v="6.103533333333333"/>
    <x v="367"/>
  </r>
  <r>
    <x v="155"/>
    <x v="2"/>
    <x v="188"/>
    <n v="1050"/>
    <n v="2.7526857142857146"/>
    <n v="2.8127714285714283"/>
    <x v="368"/>
  </r>
  <r>
    <x v="156"/>
    <x v="3"/>
    <x v="181"/>
    <n v="500"/>
    <n v="8.5617599999999996"/>
    <n v="8.5658999999999992"/>
    <x v="369"/>
  </r>
  <r>
    <x v="157"/>
    <x v="0"/>
    <x v="189"/>
    <n v="150"/>
    <n v="4.7951333333333332"/>
    <n v="4.6932666666666671"/>
    <x v="370"/>
  </r>
  <r>
    <x v="158"/>
    <x v="1"/>
    <x v="189"/>
    <n v="500"/>
    <n v="7.0386600000000001"/>
    <n v="6.9177600000000004"/>
    <x v="371"/>
  </r>
  <r>
    <x v="158"/>
    <x v="1"/>
    <x v="148"/>
    <n v="200"/>
    <n v="2.7850000000000001"/>
    <n v="2.7848000000000002"/>
    <x v="372"/>
  </r>
  <r>
    <x v="159"/>
    <x v="4"/>
    <x v="190"/>
    <n v="550"/>
    <n v="1.0193818181818182"/>
    <n v="1.0749818181818183"/>
    <x v="373"/>
  </r>
  <r>
    <x v="159"/>
    <x v="4"/>
    <x v="191"/>
    <n v="700"/>
    <n v="2.0284714285714287"/>
    <n v="2.1173857142857142"/>
    <x v="374"/>
  </r>
  <r>
    <x v="160"/>
    <x v="1"/>
    <x v="192"/>
    <n v="800"/>
    <n v="3.1391624999999999"/>
    <n v="3.2033874999999998"/>
    <x v="375"/>
  </r>
  <r>
    <x v="161"/>
    <x v="2"/>
    <x v="193"/>
    <n v="1950"/>
    <n v="2.7297128205128205"/>
    <n v="2.6500461538461537"/>
    <x v="376"/>
  </r>
  <r>
    <x v="162"/>
    <x v="3"/>
    <x v="194"/>
    <n v="800"/>
    <n v="2.3587250000000002"/>
    <n v="2.426075"/>
    <x v="377"/>
  </r>
  <r>
    <x v="163"/>
    <x v="4"/>
    <x v="188"/>
    <n v="1750"/>
    <n v="2.2657657142857142"/>
    <n v="2.2249828571428569"/>
    <x v="378"/>
  </r>
  <r>
    <x v="164"/>
    <x v="1"/>
    <x v="195"/>
    <n v="50"/>
    <n v="9.875"/>
    <n v="9.742799999999999"/>
    <x v="379"/>
  </r>
  <r>
    <x v="164"/>
    <x v="1"/>
    <x v="196"/>
    <n v="300"/>
    <n v="2.7249666666666665"/>
    <n v="2.8172000000000001"/>
    <x v="380"/>
  </r>
  <r>
    <x v="164"/>
    <x v="1"/>
    <x v="197"/>
    <n v="450"/>
    <n v="3.7640000000000002"/>
    <n v="3.8777555555555554"/>
    <x v="381"/>
  </r>
  <r>
    <x v="165"/>
    <x v="2"/>
    <x v="198"/>
    <n v="400"/>
    <n v="2.5887500000000001"/>
    <n v="2.7335000000000003"/>
    <x v="382"/>
  </r>
  <r>
    <x v="165"/>
    <x v="2"/>
    <x v="105"/>
    <n v="700"/>
    <n v="1.5040714285714285"/>
    <n v="1.6538857142857146"/>
    <x v="383"/>
  </r>
  <r>
    <x v="166"/>
    <x v="3"/>
    <x v="199"/>
    <n v="800"/>
    <n v="3.6074999999999999"/>
    <n v="3.5360125"/>
    <x v="384"/>
  </r>
  <r>
    <x v="166"/>
    <x v="3"/>
    <x v="197"/>
    <n v="300"/>
    <n v="4.5520666666666667"/>
    <n v="4.6679333333333339"/>
    <x v="385"/>
  </r>
  <r>
    <x v="167"/>
    <x v="4"/>
    <x v="200"/>
    <n v="800"/>
    <n v="3.1336750000000002"/>
    <n v="3.0290124999999999"/>
    <x v="386"/>
  </r>
  <r>
    <x v="167"/>
    <x v="4"/>
    <x v="54"/>
    <n v="300"/>
    <n v="1.5519333333333334"/>
    <n v="1.5053666666666667"/>
    <x v="387"/>
  </r>
  <r>
    <x v="168"/>
    <x v="0"/>
    <x v="201"/>
    <n v="400"/>
    <n v="1.5896000000000001"/>
    <n v="1.6207749999999999"/>
    <x v="388"/>
  </r>
  <r>
    <x v="168"/>
    <x v="0"/>
    <x v="78"/>
    <n v="300"/>
    <n v="1.2480333333333333"/>
    <n v="1.3625666666666667"/>
    <x v="389"/>
  </r>
  <r>
    <x v="168"/>
    <x v="0"/>
    <x v="54"/>
    <n v="750"/>
    <n v="2.5299866666666668"/>
    <n v="2.6877733333333333"/>
    <x v="390"/>
  </r>
  <r>
    <x v="169"/>
    <x v="1"/>
    <x v="202"/>
    <n v="400"/>
    <n v="2.5744500000000001"/>
    <n v="2.5265499999999999"/>
    <x v="391"/>
  </r>
  <r>
    <x v="169"/>
    <x v="1"/>
    <x v="203"/>
    <n v="700"/>
    <n v="3.1474571428571432"/>
    <n v="3.2232571428571433"/>
    <x v="392"/>
  </r>
  <r>
    <x v="170"/>
    <x v="3"/>
    <x v="204"/>
    <n v="400"/>
    <n v="1.4997999999999998"/>
    <n v="1.3202249999999998"/>
    <x v="393"/>
  </r>
  <r>
    <x v="170"/>
    <x v="3"/>
    <x v="205"/>
    <n v="160"/>
    <n v="8.1289999999999996"/>
    <n v="8.0681875000000005"/>
    <x v="394"/>
  </r>
  <r>
    <x v="171"/>
    <x v="0"/>
    <x v="206"/>
    <n v="400"/>
    <n v="2.2951250000000001"/>
    <n v="2.3011750000000002"/>
    <x v="395"/>
  </r>
  <r>
    <x v="171"/>
    <x v="0"/>
    <x v="207"/>
    <n v="750"/>
    <n v="4.3735733333333329"/>
    <n v="4.4592133333333335"/>
    <x v="396"/>
  </r>
  <r>
    <x v="172"/>
    <x v="1"/>
    <x v="208"/>
    <n v="980"/>
    <n v="1.787530612244898"/>
    <n v="1.7618979591836739"/>
    <x v="397"/>
  </r>
  <r>
    <x v="172"/>
    <x v="1"/>
    <x v="209"/>
    <n v="365"/>
    <n v="7.0463013698630155"/>
    <n v="7.3590136986301369"/>
    <x v="398"/>
  </r>
  <r>
    <x v="173"/>
    <x v="3"/>
    <x v="210"/>
    <n v="200"/>
    <n v="4.7473000000000001"/>
    <n v="4.8651999999999997"/>
    <x v="399"/>
  </r>
  <r>
    <x v="173"/>
    <x v="3"/>
    <x v="211"/>
    <n v="950"/>
    <n v="4.0489684210526313"/>
    <n v="4.0875789473684216"/>
    <x v="400"/>
  </r>
  <r>
    <x v="174"/>
    <x v="4"/>
    <x v="212"/>
    <n v="300"/>
    <n v="2.3844333333333334"/>
    <n v="2.363"/>
    <x v="401"/>
  </r>
  <r>
    <x v="174"/>
    <x v="4"/>
    <x v="213"/>
    <n v="650"/>
    <n v="1.6392461538461538"/>
    <n v="1.7516923076923077"/>
    <x v="402"/>
  </r>
  <r>
    <x v="175"/>
    <x v="0"/>
    <x v="189"/>
    <n v="1300"/>
    <n v="3.4059846153846154"/>
    <n v="3.3230000000000004"/>
    <x v="403"/>
  </r>
  <r>
    <x v="175"/>
    <x v="0"/>
    <x v="214"/>
    <n v="300"/>
    <n v="1.8929333333333334"/>
    <n v="1.8848333333333336"/>
    <x v="404"/>
  </r>
  <r>
    <x v="176"/>
    <x v="1"/>
    <x v="124"/>
    <n v="50"/>
    <n v="2.5939999999999999"/>
    <n v="2.4750000000000001"/>
    <x v="405"/>
  </r>
  <r>
    <x v="176"/>
    <x v="1"/>
    <x v="185"/>
    <n v="800"/>
    <n v="3.8698000000000001"/>
    <n v="4.0342374999999997"/>
    <x v="406"/>
  </r>
  <r>
    <x v="177"/>
    <x v="2"/>
    <x v="212"/>
    <n v="450"/>
    <n v="3.1399777777777778"/>
    <n v="3.0593555555555549"/>
    <x v="407"/>
  </r>
  <r>
    <x v="177"/>
    <x v="2"/>
    <x v="215"/>
    <n v="300"/>
    <n v="1.5819000000000001"/>
    <n v="1.5800333333333334"/>
    <x v="408"/>
  </r>
  <r>
    <x v="177"/>
    <x v="2"/>
    <x v="216"/>
    <n v="175"/>
    <n v="7.0909714285714287"/>
    <n v="7.1819999999999995"/>
    <x v="409"/>
  </r>
  <r>
    <x v="177"/>
    <x v="2"/>
    <x v="185"/>
    <n v="433"/>
    <n v="4.1916397228637416"/>
    <n v="4.2742032332563511"/>
    <x v="410"/>
  </r>
  <r>
    <x v="178"/>
    <x v="3"/>
    <x v="217"/>
    <n v="1100"/>
    <n v="2.4497363636363638"/>
    <n v="2.3577454545454546"/>
    <x v="411"/>
  </r>
  <r>
    <x v="178"/>
    <x v="3"/>
    <x v="218"/>
    <n v="300"/>
    <n v="2.6499333333333333"/>
    <n v="2.6698000000000004"/>
    <x v="412"/>
  </r>
  <r>
    <x v="179"/>
    <x v="4"/>
    <x v="219"/>
    <n v="600"/>
    <n v="9.4241833333333336"/>
    <n v="9.1465166666666669"/>
    <x v="413"/>
  </r>
  <r>
    <x v="180"/>
    <x v="0"/>
    <x v="57"/>
    <n v="400"/>
    <n v="4.3692000000000002"/>
    <n v="4.3137750000000006"/>
    <x v="414"/>
  </r>
  <r>
    <x v="181"/>
    <x v="1"/>
    <x v="208"/>
    <n v="750"/>
    <n v="1.6699600000000001"/>
    <n v="1.5938933333333334"/>
    <x v="415"/>
  </r>
  <r>
    <x v="181"/>
    <x v="1"/>
    <x v="220"/>
    <n v="150"/>
    <n v="7.0208666666666675"/>
    <n v="6.7580666666666671"/>
    <x v="416"/>
  </r>
  <r>
    <x v="181"/>
    <x v="1"/>
    <x v="221"/>
    <n v="150"/>
    <n v="1.875"/>
    <n v="1.8749333333333333"/>
    <x v="417"/>
  </r>
  <r>
    <x v="182"/>
    <x v="4"/>
    <x v="222"/>
    <n v="400"/>
    <n v="7.9256250000000001"/>
    <n v="7.5417250000000005"/>
    <x v="418"/>
  </r>
  <r>
    <x v="182"/>
    <x v="4"/>
    <x v="223"/>
    <n v="150"/>
    <n v="2.6385333333333332"/>
    <n v="2.6599333333333335"/>
    <x v="419"/>
  </r>
  <r>
    <x v="183"/>
    <x v="1"/>
    <x v="224"/>
    <n v="400"/>
    <n v="0.99979999999999991"/>
    <n v="1.02525"/>
    <x v="420"/>
  </r>
  <r>
    <x v="183"/>
    <x v="1"/>
    <x v="205"/>
    <n v="200"/>
    <n v="9.0561500000000006"/>
    <n v="9.6249000000000002"/>
    <x v="4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278D9-FA8D-4575-83B8-834AB882E7A5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24:J30" firstHeaderRow="1" firstDataRow="1" firstDataCol="1" rowPageCount="1" colPageCount="1"/>
  <pivotFields count="8">
    <pivotField numFmtId="14" showAll="0"/>
    <pivotField axis="axisRow" numFmtId="170" multipleItemSelectionAllowed="1"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axis="axisPage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7" hier="-1"/>
  </pageFields>
  <dataFields count="1">
    <dataField name="Sum of Profit/Loss" fld="6" baseField="0" baseItem="0"/>
  </dataFields>
  <formats count="7">
    <format dxfId="51">
      <pivotArea field="1" type="button" dataOnly="0" labelOnly="1" outline="0" axis="axisRow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" type="button" dataOnly="0" labelOnly="1" outline="0" axis="axisRow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grandRow="1" outline="0" fieldPosition="0"/>
    </format>
    <format dxfId="4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9CF5C4-B0CB-41E1-8ADD-D083FD2F993F}" name="PivotTable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6:T19" firstHeaderRow="1" firstDataRow="2" firstDataCol="1" rowPageCount="1" colPageCount="1"/>
  <pivotFields count="8">
    <pivotField numFmtId="14" showAll="0"/>
    <pivotField axis="axisRow" numFmtId="170" showAll="0">
      <items count="6">
        <item x="4"/>
        <item h="1" x="0"/>
        <item h="1" x="1"/>
        <item h="1" x="2"/>
        <item h="1" x="3"/>
        <item t="default"/>
      </items>
    </pivotField>
    <pivotField axis="axisPage" showAll="0">
      <items count="226">
        <item x="112"/>
        <item x="173"/>
        <item x="182"/>
        <item x="92"/>
        <item x="68"/>
        <item x="65"/>
        <item x="75"/>
        <item x="180"/>
        <item x="143"/>
        <item x="113"/>
        <item x="125"/>
        <item x="193"/>
        <item x="78"/>
        <item x="49"/>
        <item x="128"/>
        <item x="60"/>
        <item x="175"/>
        <item x="84"/>
        <item x="149"/>
        <item x="178"/>
        <item x="157"/>
        <item x="27"/>
        <item x="148"/>
        <item x="160"/>
        <item x="19"/>
        <item x="91"/>
        <item x="201"/>
        <item x="213"/>
        <item x="29"/>
        <item x="170"/>
        <item x="24"/>
        <item x="72"/>
        <item x="186"/>
        <item x="191"/>
        <item x="183"/>
        <item x="47"/>
        <item x="13"/>
        <item x="26"/>
        <item x="169"/>
        <item x="172"/>
        <item x="163"/>
        <item x="165"/>
        <item x="35"/>
        <item x="119"/>
        <item x="118"/>
        <item x="152"/>
        <item x="121"/>
        <item x="95"/>
        <item x="59"/>
        <item x="97"/>
        <item x="44"/>
        <item x="82"/>
        <item x="101"/>
        <item x="40"/>
        <item x="58"/>
        <item x="139"/>
        <item x="62"/>
        <item x="69"/>
        <item x="164"/>
        <item x="114"/>
        <item x="211"/>
        <item x="81"/>
        <item x="198"/>
        <item x="85"/>
        <item x="41"/>
        <item x="15"/>
        <item x="20"/>
        <item x="14"/>
        <item x="115"/>
        <item x="222"/>
        <item x="73"/>
        <item x="67"/>
        <item x="167"/>
        <item x="56"/>
        <item x="64"/>
        <item x="158"/>
        <item x="98"/>
        <item x="204"/>
        <item x="12"/>
        <item x="5"/>
        <item x="109"/>
        <item x="200"/>
        <item x="212"/>
        <item x="196"/>
        <item x="86"/>
        <item x="126"/>
        <item x="116"/>
        <item x="179"/>
        <item x="190"/>
        <item x="202"/>
        <item x="141"/>
        <item x="51"/>
        <item x="38"/>
        <item x="137"/>
        <item x="103"/>
        <item x="45"/>
        <item x="207"/>
        <item x="224"/>
        <item x="150"/>
        <item x="23"/>
        <item x="39"/>
        <item x="77"/>
        <item x="107"/>
        <item x="129"/>
        <item x="104"/>
        <item x="52"/>
        <item x="89"/>
        <item x="134"/>
        <item x="140"/>
        <item x="1"/>
        <item x="43"/>
        <item x="166"/>
        <item x="162"/>
        <item x="22"/>
        <item x="99"/>
        <item x="185"/>
        <item x="37"/>
        <item x="223"/>
        <item x="4"/>
        <item x="0"/>
        <item x="209"/>
        <item x="36"/>
        <item x="216"/>
        <item x="147"/>
        <item x="25"/>
        <item x="117"/>
        <item x="17"/>
        <item x="66"/>
        <item x="177"/>
        <item x="3"/>
        <item x="61"/>
        <item x="132"/>
        <item x="76"/>
        <item x="156"/>
        <item x="74"/>
        <item x="146"/>
        <item x="50"/>
        <item x="33"/>
        <item x="214"/>
        <item x="42"/>
        <item x="188"/>
        <item x="7"/>
        <item x="133"/>
        <item x="151"/>
        <item x="53"/>
        <item x="194"/>
        <item x="63"/>
        <item x="161"/>
        <item x="46"/>
        <item x="111"/>
        <item x="6"/>
        <item x="208"/>
        <item x="30"/>
        <item x="168"/>
        <item x="11"/>
        <item x="138"/>
        <item x="34"/>
        <item x="154"/>
        <item x="57"/>
        <item x="189"/>
        <item x="220"/>
        <item x="122"/>
        <item x="18"/>
        <item x="55"/>
        <item x="71"/>
        <item x="221"/>
        <item x="32"/>
        <item x="174"/>
        <item x="187"/>
        <item x="79"/>
        <item x="217"/>
        <item x="199"/>
        <item x="110"/>
        <item x="70"/>
        <item x="90"/>
        <item x="136"/>
        <item x="8"/>
        <item x="120"/>
        <item x="206"/>
        <item x="215"/>
        <item x="108"/>
        <item x="94"/>
        <item x="10"/>
        <item x="48"/>
        <item x="142"/>
        <item x="123"/>
        <item x="219"/>
        <item x="96"/>
        <item x="102"/>
        <item x="159"/>
        <item x="195"/>
        <item x="203"/>
        <item x="184"/>
        <item x="192"/>
        <item x="21"/>
        <item x="54"/>
        <item x="31"/>
        <item x="93"/>
        <item x="16"/>
        <item x="171"/>
        <item x="176"/>
        <item x="83"/>
        <item x="88"/>
        <item x="197"/>
        <item x="124"/>
        <item x="9"/>
        <item x="210"/>
        <item x="106"/>
        <item x="181"/>
        <item x="131"/>
        <item x="130"/>
        <item x="100"/>
        <item x="144"/>
        <item x="28"/>
        <item x="80"/>
        <item x="105"/>
        <item x="87"/>
        <item x="135"/>
        <item x="145"/>
        <item x="155"/>
        <item x="153"/>
        <item x="127"/>
        <item x="205"/>
        <item x="218"/>
        <item x="2"/>
        <item t="default"/>
      </items>
    </pivotField>
    <pivotField showAll="0"/>
    <pivotField showAll="0"/>
    <pivotField showAll="0"/>
    <pivotField dataField="1" showAll="0">
      <items count="423">
        <item x="296"/>
        <item x="246"/>
        <item x="278"/>
        <item x="234"/>
        <item x="214"/>
        <item x="331"/>
        <item x="339"/>
        <item x="413"/>
        <item x="376"/>
        <item x="418"/>
        <item x="172"/>
        <item x="266"/>
        <item x="285"/>
        <item x="306"/>
        <item x="365"/>
        <item x="270"/>
        <item x="342"/>
        <item x="359"/>
        <item x="403"/>
        <item x="202"/>
        <item x="229"/>
        <item x="411"/>
        <item x="334"/>
        <item x="275"/>
        <item x="207"/>
        <item x="311"/>
        <item x="386"/>
        <item x="286"/>
        <item x="324"/>
        <item x="271"/>
        <item x="346"/>
        <item x="190"/>
        <item x="344"/>
        <item x="263"/>
        <item x="264"/>
        <item x="393"/>
        <item x="252"/>
        <item x="378"/>
        <item x="343"/>
        <item x="297"/>
        <item x="327"/>
        <item x="349"/>
        <item x="181"/>
        <item x="371"/>
        <item x="61"/>
        <item x="384"/>
        <item x="415"/>
        <item x="347"/>
        <item x="300"/>
        <item x="283"/>
        <item x="305"/>
        <item x="328"/>
        <item x="329"/>
        <item x="226"/>
        <item x="367"/>
        <item x="336"/>
        <item x="267"/>
        <item x="360"/>
        <item x="287"/>
        <item x="219"/>
        <item x="209"/>
        <item x="265"/>
        <item x="315"/>
        <item x="217"/>
        <item x="335"/>
        <item x="416"/>
        <item x="199"/>
        <item x="356"/>
        <item x="407"/>
        <item x="272"/>
        <item x="338"/>
        <item x="191"/>
        <item x="149"/>
        <item x="236"/>
        <item x="53"/>
        <item x="288"/>
        <item x="289"/>
        <item x="361"/>
        <item x="279"/>
        <item x="340"/>
        <item x="192"/>
        <item x="230"/>
        <item x="249"/>
        <item x="268"/>
        <item x="397"/>
        <item x="110"/>
        <item x="237"/>
        <item x="80"/>
        <item x="357"/>
        <item x="323"/>
        <item x="308"/>
        <item x="414"/>
        <item x="273"/>
        <item x="108"/>
        <item x="118"/>
        <item x="292"/>
        <item x="241"/>
        <item x="298"/>
        <item x="79"/>
        <item x="276"/>
        <item x="316"/>
        <item x="259"/>
        <item x="358"/>
        <item x="280"/>
        <item x="391"/>
        <item x="231"/>
        <item x="362"/>
        <item x="130"/>
        <item x="227"/>
        <item x="221"/>
        <item x="232"/>
        <item x="170"/>
        <item x="260"/>
        <item x="150"/>
        <item x="370"/>
        <item x="97"/>
        <item x="72"/>
        <item x="187"/>
        <item x="193"/>
        <item x="109"/>
        <item x="387"/>
        <item x="244"/>
        <item x="337"/>
        <item x="256"/>
        <item x="354"/>
        <item x="6"/>
        <item x="9"/>
        <item x="242"/>
        <item x="299"/>
        <item x="166"/>
        <item x="145"/>
        <item x="139"/>
        <item x="269"/>
        <item x="341"/>
        <item x="103"/>
        <item x="394"/>
        <item x="34"/>
        <item x="171"/>
        <item x="17"/>
        <item x="54"/>
        <item x="146"/>
        <item x="222"/>
        <item x="39"/>
        <item x="125"/>
        <item x="302"/>
        <item x="351"/>
        <item x="45"/>
        <item x="84"/>
        <item x="182"/>
        <item x="18"/>
        <item x="158"/>
        <item x="140"/>
        <item x="379"/>
        <item x="401"/>
        <item x="2"/>
        <item x="113"/>
        <item x="3"/>
        <item x="405"/>
        <item x="23"/>
        <item x="168"/>
        <item x="151"/>
        <item x="12"/>
        <item x="169"/>
        <item x="27"/>
        <item x="64"/>
        <item x="98"/>
        <item x="173"/>
        <item x="35"/>
        <item x="56"/>
        <item x="7"/>
        <item x="183"/>
        <item x="164"/>
        <item x="111"/>
        <item x="114"/>
        <item x="134"/>
        <item x="355"/>
        <item x="29"/>
        <item x="19"/>
        <item x="404"/>
        <item x="13"/>
        <item x="115"/>
        <item x="104"/>
        <item x="73"/>
        <item x="62"/>
        <item x="20"/>
        <item x="88"/>
        <item x="123"/>
        <item x="116"/>
        <item x="155"/>
        <item x="89"/>
        <item x="86"/>
        <item x="194"/>
        <item x="57"/>
        <item x="65"/>
        <item x="36"/>
        <item x="24"/>
        <item x="70"/>
        <item x="119"/>
        <item x="211"/>
        <item x="74"/>
        <item x="43"/>
        <item x="101"/>
        <item x="15"/>
        <item x="25"/>
        <item x="204"/>
        <item x="90"/>
        <item x="8"/>
        <item x="156"/>
        <item x="408"/>
        <item x="152"/>
        <item x="50"/>
        <item x="21"/>
        <item x="322"/>
        <item x="135"/>
        <item x="40"/>
        <item x="0"/>
        <item x="372"/>
        <item x="417"/>
        <item x="136"/>
        <item x="105"/>
        <item x="58"/>
        <item x="37"/>
        <item x="41"/>
        <item x="67"/>
        <item x="59"/>
        <item x="301"/>
        <item x="51"/>
        <item x="30"/>
        <item x="66"/>
        <item x="10"/>
        <item x="11"/>
        <item x="212"/>
        <item x="63"/>
        <item x="47"/>
        <item x="48"/>
        <item x="76"/>
        <item x="253"/>
        <item x="185"/>
        <item x="157"/>
        <item x="153"/>
        <item x="82"/>
        <item x="184"/>
        <item x="363"/>
        <item x="44"/>
        <item x="131"/>
        <item x="369"/>
        <item x="128"/>
        <item x="325"/>
        <item x="46"/>
        <item x="32"/>
        <item x="52"/>
        <item x="177"/>
        <item x="68"/>
        <item x="4"/>
        <item x="395"/>
        <item x="233"/>
        <item x="22"/>
        <item x="137"/>
        <item x="261"/>
        <item x="81"/>
        <item x="33"/>
        <item x="419"/>
        <item x="49"/>
        <item x="85"/>
        <item x="1"/>
        <item x="120"/>
        <item x="195"/>
        <item x="77"/>
        <item x="132"/>
        <item x="14"/>
        <item x="309"/>
        <item x="38"/>
        <item x="200"/>
        <item x="112"/>
        <item x="154"/>
        <item x="178"/>
        <item x="91"/>
        <item x="412"/>
        <item x="162"/>
        <item x="107"/>
        <item x="121"/>
        <item x="215"/>
        <item x="303"/>
        <item x="16"/>
        <item x="350"/>
        <item x="83"/>
        <item x="95"/>
        <item x="124"/>
        <item x="42"/>
        <item x="141"/>
        <item x="99"/>
        <item x="71"/>
        <item x="5"/>
        <item x="126"/>
        <item x="290"/>
        <item x="317"/>
        <item x="147"/>
        <item x="26"/>
        <item x="160"/>
        <item x="96"/>
        <item x="100"/>
        <item x="55"/>
        <item x="69"/>
        <item x="122"/>
        <item x="138"/>
        <item x="420"/>
        <item x="78"/>
        <item x="133"/>
        <item x="352"/>
        <item x="93"/>
        <item x="31"/>
        <item x="188"/>
        <item x="159"/>
        <item x="197"/>
        <item x="127"/>
        <item x="163"/>
        <item x="143"/>
        <item x="94"/>
        <item x="75"/>
        <item x="388"/>
        <item x="364"/>
        <item x="28"/>
        <item x="313"/>
        <item x="144"/>
        <item x="205"/>
        <item x="174"/>
        <item x="314"/>
        <item x="102"/>
        <item x="87"/>
        <item x="208"/>
        <item x="196"/>
        <item x="409"/>
        <item x="161"/>
        <item x="293"/>
        <item x="257"/>
        <item x="281"/>
        <item x="179"/>
        <item x="332"/>
        <item x="250"/>
        <item x="203"/>
        <item x="180"/>
        <item x="92"/>
        <item x="142"/>
        <item x="320"/>
        <item x="148"/>
        <item x="304"/>
        <item x="399"/>
        <item x="117"/>
        <item x="201"/>
        <item x="318"/>
        <item x="167"/>
        <item x="216"/>
        <item x="251"/>
        <item x="189"/>
        <item x="235"/>
        <item x="380"/>
        <item x="277"/>
        <item x="106"/>
        <item x="224"/>
        <item x="175"/>
        <item x="129"/>
        <item x="373"/>
        <item x="165"/>
        <item x="312"/>
        <item x="366"/>
        <item x="210"/>
        <item x="389"/>
        <item x="385"/>
        <item x="186"/>
        <item x="410"/>
        <item x="247"/>
        <item x="254"/>
        <item x="400"/>
        <item x="348"/>
        <item x="326"/>
        <item x="274"/>
        <item x="218"/>
        <item x="239"/>
        <item x="353"/>
        <item x="294"/>
        <item x="345"/>
        <item x="291"/>
        <item x="228"/>
        <item x="319"/>
        <item x="381"/>
        <item x="375"/>
        <item x="392"/>
        <item x="377"/>
        <item x="225"/>
        <item x="282"/>
        <item x="382"/>
        <item x="284"/>
        <item x="223"/>
        <item x="60"/>
        <item x="374"/>
        <item x="368"/>
        <item x="396"/>
        <item x="402"/>
        <item x="248"/>
        <item x="295"/>
        <item x="310"/>
        <item x="307"/>
        <item x="243"/>
        <item x="330"/>
        <item x="262"/>
        <item x="238"/>
        <item x="383"/>
        <item x="198"/>
        <item x="421"/>
        <item x="398"/>
        <item x="333"/>
        <item x="390"/>
        <item x="206"/>
        <item x="406"/>
        <item x="258"/>
        <item x="220"/>
        <item x="255"/>
        <item x="240"/>
        <item x="213"/>
        <item x="245"/>
        <item x="176"/>
        <item x="321"/>
        <item t="default"/>
      </items>
    </pivotField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2">
    <i>
      <x/>
    </i>
    <i t="grand">
      <x/>
    </i>
  </rowItems>
  <colFields count="1">
    <field x="7"/>
  </colFields>
  <col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2" hier="-1"/>
  </pageFields>
  <dataFields count="1">
    <dataField name="Sum of Profit/Loss" fld="6" baseField="0" baseItem="0"/>
  </dataFields>
  <formats count="1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7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7" count="10">
            <x v="1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DD0E47-87E8-4B46-9ABD-8D972D9E141E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U9" firstHeaderRow="1" firstDataRow="2" firstDataCol="1"/>
  <pivotFields count="8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70"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Profit/Loss" fld="6" baseField="0" baseItem="0"/>
  </dataFields>
  <formats count="12">
    <format dxfId="53">
      <pivotArea collapsedLevelsAreSubtotals="1" fieldPosition="0">
        <references count="2">
          <reference field="1" count="0"/>
          <reference field="7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">
      <pivotArea collapsedLevelsAreSubtotals="1" fieldPosition="0">
        <references count="2">
          <reference field="1" count="0"/>
          <reference field="7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field="7" type="button" dataOnly="0" labelOnly="1" outline="0" axis="axisCol" fieldPosition="0"/>
    </format>
    <format dxfId="40">
      <pivotArea type="topRight" dataOnly="0" labelOnly="1" outline="0" fieldPosition="0"/>
    </format>
    <format dxfId="39">
      <pivotArea field="1" type="button" dataOnly="0" labelOnly="1" outline="0" axis="axisRow" fieldPosition="0"/>
    </format>
    <format dxfId="38">
      <pivotArea dataOnly="0" labelOnly="1" fieldPosition="0">
        <references count="1">
          <reference field="1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1">
          <reference field="7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dataOnly="0" labelOnly="1" grandCol="1" outline="0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  <reference field="7" count="11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C5D5-C31E-43F9-AD9A-8E51E1F27349}">
  <dimension ref="A1:W424"/>
  <sheetViews>
    <sheetView tabSelected="1" workbookViewId="0">
      <pane ySplit="1" topLeftCell="A2" activePane="bottomLeft" state="frozen"/>
      <selection pane="bottomLeft" activeCell="U26" sqref="U26"/>
    </sheetView>
  </sheetViews>
  <sheetFormatPr defaultRowHeight="15" x14ac:dyDescent="0.25"/>
  <cols>
    <col min="1" max="2" width="24.42578125" customWidth="1"/>
    <col min="3" max="3" width="10.7109375" style="1" bestFit="1" customWidth="1"/>
    <col min="5" max="5" width="10.7109375" bestFit="1" customWidth="1"/>
    <col min="7" max="7" width="12" customWidth="1"/>
    <col min="8" max="8" width="10.7109375" style="1" bestFit="1" customWidth="1"/>
    <col min="9" max="9" width="17.42578125" bestFit="1" customWidth="1"/>
    <col min="10" max="10" width="16.28515625" bestFit="1" customWidth="1"/>
    <col min="11" max="11" width="6.140625" bestFit="1" customWidth="1"/>
    <col min="12" max="12" width="6.85546875" bestFit="1" customWidth="1"/>
    <col min="13" max="13" width="6.85546875" style="1" bestFit="1" customWidth="1"/>
    <col min="14" max="14" width="5.85546875" bestFit="1" customWidth="1"/>
    <col min="15" max="15" width="10.5703125" bestFit="1" customWidth="1"/>
    <col min="16" max="16" width="7.28515625" bestFit="1" customWidth="1"/>
    <col min="17" max="17" width="7.85546875" bestFit="1" customWidth="1"/>
    <col min="18" max="18" width="6.85546875" style="1" bestFit="1" customWidth="1"/>
    <col min="19" max="19" width="7.85546875" bestFit="1" customWidth="1"/>
    <col min="20" max="21" width="11.28515625" bestFit="1" customWidth="1"/>
    <col min="22" max="22" width="5.42578125" bestFit="1" customWidth="1"/>
    <col min="23" max="23" width="6" style="1" bestFit="1" customWidth="1"/>
    <col min="24" max="24" width="5.7109375" bestFit="1" customWidth="1"/>
    <col min="25" max="25" width="6" bestFit="1" customWidth="1"/>
    <col min="26" max="27" width="6.7109375" bestFit="1" customWidth="1"/>
    <col min="28" max="30" width="5.7109375" bestFit="1" customWidth="1"/>
    <col min="31" max="31" width="5" bestFit="1" customWidth="1"/>
    <col min="32" max="33" width="5.7109375" bestFit="1" customWidth="1"/>
    <col min="34" max="34" width="7" bestFit="1" customWidth="1"/>
    <col min="35" max="35" width="7.7109375" bestFit="1" customWidth="1"/>
    <col min="36" max="36" width="6.7109375" bestFit="1" customWidth="1"/>
    <col min="37" max="37" width="7.7109375" bestFit="1" customWidth="1"/>
    <col min="38" max="38" width="6.7109375" bestFit="1" customWidth="1"/>
    <col min="39" max="39" width="5.7109375" bestFit="1" customWidth="1"/>
    <col min="40" max="41" width="6.7109375" bestFit="1" customWidth="1"/>
    <col min="42" max="42" width="6" bestFit="1" customWidth="1"/>
    <col min="43" max="43" width="6.28515625" bestFit="1" customWidth="1"/>
    <col min="44" max="44" width="6.7109375" bestFit="1" customWidth="1"/>
    <col min="45" max="45" width="5.7109375" bestFit="1" customWidth="1"/>
    <col min="46" max="46" width="7.7109375" bestFit="1" customWidth="1"/>
    <col min="47" max="47" width="6.42578125" bestFit="1" customWidth="1"/>
    <col min="48" max="48" width="5.7109375" bestFit="1" customWidth="1"/>
    <col min="49" max="49" width="5" bestFit="1" customWidth="1"/>
    <col min="50" max="50" width="6.28515625" bestFit="1" customWidth="1"/>
    <col min="51" max="51" width="6.140625" bestFit="1" customWidth="1"/>
    <col min="52" max="52" width="7.42578125" bestFit="1" customWidth="1"/>
    <col min="53" max="53" width="6.7109375" bestFit="1" customWidth="1"/>
    <col min="54" max="54" width="6.5703125" bestFit="1" customWidth="1"/>
    <col min="55" max="55" width="5.7109375" bestFit="1" customWidth="1"/>
    <col min="56" max="56" width="6.7109375" bestFit="1" customWidth="1"/>
    <col min="57" max="57" width="4.140625" bestFit="1" customWidth="1"/>
    <col min="58" max="58" width="6.7109375" bestFit="1" customWidth="1"/>
    <col min="59" max="59" width="7.7109375" bestFit="1" customWidth="1"/>
    <col min="60" max="60" width="5.5703125" bestFit="1" customWidth="1"/>
    <col min="61" max="62" width="6.7109375" bestFit="1" customWidth="1"/>
    <col min="63" max="63" width="5.7109375" bestFit="1" customWidth="1"/>
    <col min="64" max="64" width="6" bestFit="1" customWidth="1"/>
    <col min="65" max="65" width="6.7109375" bestFit="1" customWidth="1"/>
    <col min="66" max="66" width="5.28515625" bestFit="1" customWidth="1"/>
    <col min="67" max="68" width="6.7109375" bestFit="1" customWidth="1"/>
    <col min="69" max="69" width="5.85546875" bestFit="1" customWidth="1"/>
    <col min="70" max="70" width="6.7109375" bestFit="1" customWidth="1"/>
    <col min="71" max="71" width="6" bestFit="1" customWidth="1"/>
    <col min="72" max="72" width="5.7109375" bestFit="1" customWidth="1"/>
    <col min="73" max="73" width="6.7109375" bestFit="1" customWidth="1"/>
    <col min="74" max="74" width="6.140625" bestFit="1" customWidth="1"/>
    <col min="75" max="76" width="11.28515625" bestFit="1" customWidth="1"/>
  </cols>
  <sheetData>
    <row r="1" spans="1:23" x14ac:dyDescent="0.25">
      <c r="A1" s="106" t="s">
        <v>89</v>
      </c>
      <c r="B1" s="106" t="s">
        <v>325</v>
      </c>
      <c r="C1" s="105" t="s">
        <v>308</v>
      </c>
      <c r="D1" s="105" t="s">
        <v>91</v>
      </c>
      <c r="E1" s="105" t="s">
        <v>93</v>
      </c>
      <c r="F1" s="105" t="s">
        <v>95</v>
      </c>
      <c r="G1" s="105" t="s">
        <v>310</v>
      </c>
    </row>
    <row r="2" spans="1:23" x14ac:dyDescent="0.25">
      <c r="A2" s="1">
        <v>44565</v>
      </c>
      <c r="B2" s="125">
        <f>WEEKDAY(A2,1)</f>
        <v>3</v>
      </c>
      <c r="C2" t="s">
        <v>187</v>
      </c>
      <c r="D2">
        <v>45</v>
      </c>
      <c r="E2">
        <v>7.3119999999999994</v>
      </c>
      <c r="F2">
        <v>7.3913333333333338</v>
      </c>
      <c r="G2">
        <f>(F2*D2)-(E2*D2)</f>
        <v>3.57000000000005</v>
      </c>
      <c r="I2" s="207" t="s">
        <v>324</v>
      </c>
      <c r="J2" s="219" t="s">
        <v>326</v>
      </c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217"/>
    </row>
    <row r="3" spans="1:23" x14ac:dyDescent="0.25">
      <c r="A3" s="1">
        <v>44565</v>
      </c>
      <c r="B3" s="125">
        <f>WEEKDAY(A3,1)</f>
        <v>3</v>
      </c>
      <c r="C3" t="s">
        <v>261</v>
      </c>
      <c r="D3">
        <v>5</v>
      </c>
      <c r="E3">
        <v>9.7119999999999997</v>
      </c>
      <c r="F3">
        <v>9.6859999999999999</v>
      </c>
      <c r="G3">
        <f>(F3*D3)-(E3*D3)</f>
        <v>-0.13000000000000256</v>
      </c>
      <c r="I3" s="208" t="s">
        <v>311</v>
      </c>
      <c r="J3" s="7" t="s">
        <v>313</v>
      </c>
      <c r="K3" s="7" t="s">
        <v>314</v>
      </c>
      <c r="L3" s="7" t="s">
        <v>315</v>
      </c>
      <c r="M3" s="7" t="s">
        <v>316</v>
      </c>
      <c r="N3" s="7" t="s">
        <v>317</v>
      </c>
      <c r="O3" s="7" t="s">
        <v>318</v>
      </c>
      <c r="P3" s="7" t="s">
        <v>319</v>
      </c>
      <c r="Q3" s="7" t="s">
        <v>320</v>
      </c>
      <c r="R3" s="7" t="s">
        <v>321</v>
      </c>
      <c r="S3" s="7" t="s">
        <v>322</v>
      </c>
      <c r="T3" s="7" t="s">
        <v>323</v>
      </c>
      <c r="U3" s="11" t="s">
        <v>312</v>
      </c>
    </row>
    <row r="4" spans="1:23" x14ac:dyDescent="0.25">
      <c r="A4" s="1">
        <v>44566</v>
      </c>
      <c r="B4" s="125">
        <f>WEEKDAY(A4,1)</f>
        <v>4</v>
      </c>
      <c r="C4" t="s">
        <v>258</v>
      </c>
      <c r="D4">
        <v>17</v>
      </c>
      <c r="E4">
        <v>20.485294117647058</v>
      </c>
      <c r="F4">
        <v>20.968823529411765</v>
      </c>
      <c r="G4">
        <f>(F4*D4)-(E4*D4)</f>
        <v>8.2200000000000273</v>
      </c>
      <c r="I4" s="210">
        <v>2</v>
      </c>
      <c r="J4" s="126">
        <v>-2.6899999999999977</v>
      </c>
      <c r="K4" s="126"/>
      <c r="L4" s="126">
        <v>41.650000000000105</v>
      </c>
      <c r="M4" s="126">
        <v>-22.259999999999948</v>
      </c>
      <c r="N4" s="126">
        <v>-54.780000000000058</v>
      </c>
      <c r="O4" s="126">
        <v>-6.5300000000006548</v>
      </c>
      <c r="P4" s="126">
        <v>-565.71000000000049</v>
      </c>
      <c r="Q4" s="126">
        <v>356.9200000000003</v>
      </c>
      <c r="R4" s="126">
        <v>-312.82999999999788</v>
      </c>
      <c r="S4" s="126">
        <v>-76.250000000000114</v>
      </c>
      <c r="T4" s="126">
        <v>-250.29000000000042</v>
      </c>
      <c r="U4" s="212">
        <v>-892.76999999999919</v>
      </c>
    </row>
    <row r="5" spans="1:23" x14ac:dyDescent="0.25">
      <c r="A5" s="1">
        <v>44566</v>
      </c>
      <c r="B5" s="125">
        <f>WEEKDAY(A5,1)</f>
        <v>4</v>
      </c>
      <c r="C5" t="s">
        <v>201</v>
      </c>
      <c r="D5">
        <v>46</v>
      </c>
      <c r="E5">
        <v>2.6402173913043474</v>
      </c>
      <c r="F5">
        <v>2.6913043478260867</v>
      </c>
      <c r="G5">
        <f>(F5*D5)-(E5*D5)</f>
        <v>2.3500000000000085</v>
      </c>
      <c r="I5" s="210">
        <v>3</v>
      </c>
      <c r="J5" s="126">
        <v>22.800000000000118</v>
      </c>
      <c r="K5" s="126">
        <v>-17.140000000000029</v>
      </c>
      <c r="L5" s="126">
        <v>-30.829999999999814</v>
      </c>
      <c r="M5" s="126">
        <v>-125.3799999999998</v>
      </c>
      <c r="N5" s="126">
        <v>43.890000000002118</v>
      </c>
      <c r="O5" s="126">
        <v>-356.56000000000068</v>
      </c>
      <c r="P5" s="126">
        <v>-30.58999999999935</v>
      </c>
      <c r="Q5" s="126">
        <v>59.629999999998972</v>
      </c>
      <c r="R5" s="126"/>
      <c r="S5" s="126">
        <v>-15.279999999999859</v>
      </c>
      <c r="T5" s="126">
        <v>99.340000000001282</v>
      </c>
      <c r="U5" s="212">
        <v>-350.11999999999705</v>
      </c>
    </row>
    <row r="6" spans="1:23" x14ac:dyDescent="0.25">
      <c r="A6" s="1">
        <v>44566</v>
      </c>
      <c r="B6" s="125">
        <f>WEEKDAY(A6,1)</f>
        <v>4</v>
      </c>
      <c r="C6" t="s">
        <v>187</v>
      </c>
      <c r="D6">
        <v>35</v>
      </c>
      <c r="E6">
        <v>6.9294285714285708</v>
      </c>
      <c r="F6">
        <v>6.7514285714285718</v>
      </c>
      <c r="G6">
        <f>(F6*D6)-(E6*D6)</f>
        <v>-6.2299999999999613</v>
      </c>
      <c r="I6" s="210">
        <v>4</v>
      </c>
      <c r="J6" s="126">
        <v>-21.009999999999948</v>
      </c>
      <c r="K6" s="126">
        <v>58.119999999999962</v>
      </c>
      <c r="L6" s="126">
        <v>9.4900000000002187</v>
      </c>
      <c r="M6" s="126">
        <v>286.87000000000006</v>
      </c>
      <c r="N6" s="126">
        <v>154.03999999999957</v>
      </c>
      <c r="O6" s="126">
        <v>-371.61999999999699</v>
      </c>
      <c r="P6" s="126">
        <v>-419.58000000000129</v>
      </c>
      <c r="Q6" s="126">
        <v>2.3900000000002137</v>
      </c>
      <c r="R6" s="126">
        <v>-283.5400000000003</v>
      </c>
      <c r="S6" s="126">
        <v>63.140000000000157</v>
      </c>
      <c r="T6" s="126">
        <v>275.9699999999994</v>
      </c>
      <c r="U6" s="212">
        <v>-245.72999999999905</v>
      </c>
    </row>
    <row r="7" spans="1:23" x14ac:dyDescent="0.25">
      <c r="A7" s="1">
        <v>44566</v>
      </c>
      <c r="B7" s="125">
        <f>WEEKDAY(A7,1)</f>
        <v>4</v>
      </c>
      <c r="C7" t="s">
        <v>260</v>
      </c>
      <c r="D7">
        <v>200</v>
      </c>
      <c r="E7">
        <v>0.66439999999999999</v>
      </c>
      <c r="F7">
        <v>0.63300000000000001</v>
      </c>
      <c r="G7">
        <f>(F7*D7)-(E7*D7)</f>
        <v>-6.2800000000000011</v>
      </c>
      <c r="I7" s="210">
        <v>5</v>
      </c>
      <c r="J7" s="126">
        <v>-9.8600000000001202</v>
      </c>
      <c r="K7" s="126">
        <v>-55.34</v>
      </c>
      <c r="L7" s="126">
        <v>54.839999999999861</v>
      </c>
      <c r="M7" s="126">
        <v>32.840000000000046</v>
      </c>
      <c r="N7" s="126">
        <v>71.410000000000025</v>
      </c>
      <c r="O7" s="126">
        <v>261.12000000000074</v>
      </c>
      <c r="P7" s="126">
        <v>228.45999999999981</v>
      </c>
      <c r="Q7" s="126">
        <v>-15.529999999999234</v>
      </c>
      <c r="R7" s="126">
        <v>-267.76999999999748</v>
      </c>
      <c r="S7" s="126">
        <v>18.790000000000646</v>
      </c>
      <c r="T7" s="126">
        <v>14.839999999999407</v>
      </c>
      <c r="U7" s="212">
        <v>333.80000000000376</v>
      </c>
    </row>
    <row r="8" spans="1:23" x14ac:dyDescent="0.25">
      <c r="A8" s="1">
        <v>44567</v>
      </c>
      <c r="B8" s="125">
        <f>WEEKDAY(A8,1)</f>
        <v>5</v>
      </c>
      <c r="C8" t="s">
        <v>191</v>
      </c>
      <c r="D8">
        <v>4</v>
      </c>
      <c r="E8">
        <v>10.602499999999999</v>
      </c>
      <c r="F8">
        <v>10.422499999999999</v>
      </c>
      <c r="G8">
        <f>(F8*D8)-(E8*D8)</f>
        <v>-0.71999999999999886</v>
      </c>
      <c r="I8" s="210">
        <v>6</v>
      </c>
      <c r="J8" s="126">
        <v>-15.929999999999595</v>
      </c>
      <c r="K8" s="126">
        <v>-12.389999999999858</v>
      </c>
      <c r="L8" s="126">
        <v>16.529999999999987</v>
      </c>
      <c r="M8" s="126">
        <v>30.369999999999749</v>
      </c>
      <c r="N8" s="126">
        <v>-149.59999999999968</v>
      </c>
      <c r="O8" s="126">
        <v>-12.120000000000005</v>
      </c>
      <c r="P8" s="126"/>
      <c r="Q8" s="126">
        <v>-178.93000000000211</v>
      </c>
      <c r="R8" s="126">
        <v>-283.40999999999957</v>
      </c>
      <c r="S8" s="126">
        <v>33.5199999999993</v>
      </c>
      <c r="T8" s="126">
        <v>-116.52999999999906</v>
      </c>
      <c r="U8" s="212">
        <v>-688.49000000000092</v>
      </c>
    </row>
    <row r="9" spans="1:23" x14ac:dyDescent="0.25">
      <c r="A9" s="1">
        <v>44567</v>
      </c>
      <c r="B9" s="125">
        <f>WEEKDAY(A9,1)</f>
        <v>5</v>
      </c>
      <c r="C9" t="s">
        <v>258</v>
      </c>
      <c r="D9">
        <v>5</v>
      </c>
      <c r="E9">
        <v>21.33</v>
      </c>
      <c r="F9">
        <v>20.648</v>
      </c>
      <c r="G9">
        <f>(F9*D9)-(E9*D9)</f>
        <v>-3.4099999999999966</v>
      </c>
      <c r="I9" s="213" t="s">
        <v>312</v>
      </c>
      <c r="J9" s="214">
        <v>-26.689999999999543</v>
      </c>
      <c r="K9" s="214">
        <v>-26.749999999999929</v>
      </c>
      <c r="L9" s="214">
        <v>91.680000000000362</v>
      </c>
      <c r="M9" s="214">
        <v>202.44000000000008</v>
      </c>
      <c r="N9" s="214">
        <v>64.960000000001969</v>
      </c>
      <c r="O9" s="214">
        <v>-485.70999999999759</v>
      </c>
      <c r="P9" s="214">
        <v>-787.42000000000132</v>
      </c>
      <c r="Q9" s="214">
        <v>224.47999999999814</v>
      </c>
      <c r="R9" s="214">
        <v>-1147.5499999999952</v>
      </c>
      <c r="S9" s="214">
        <v>23.92000000000013</v>
      </c>
      <c r="T9" s="214">
        <v>23.330000000000609</v>
      </c>
      <c r="U9" s="215">
        <v>-1843.3099999999924</v>
      </c>
    </row>
    <row r="10" spans="1:23" x14ac:dyDescent="0.25">
      <c r="A10" s="1">
        <v>44567</v>
      </c>
      <c r="B10" s="125">
        <f>WEEKDAY(A10,1)</f>
        <v>5</v>
      </c>
      <c r="C10" t="s">
        <v>259</v>
      </c>
      <c r="D10">
        <v>48</v>
      </c>
      <c r="E10">
        <v>7.4506249999999996</v>
      </c>
      <c r="F10">
        <v>7.2141666666666664</v>
      </c>
      <c r="G10">
        <f>(F10*D10)-(E10*D10)</f>
        <v>-11.350000000000023</v>
      </c>
      <c r="M10"/>
      <c r="R10"/>
    </row>
    <row r="11" spans="1:23" x14ac:dyDescent="0.25">
      <c r="A11" s="1">
        <v>44568</v>
      </c>
      <c r="B11" s="125">
        <f>WEEKDAY(A11,1)</f>
        <v>6</v>
      </c>
      <c r="C11" t="s">
        <v>258</v>
      </c>
      <c r="D11">
        <v>10</v>
      </c>
      <c r="E11">
        <v>23.548000000000002</v>
      </c>
      <c r="F11">
        <v>23.631</v>
      </c>
      <c r="G11">
        <f>(F11*D11)-(E11*D11)</f>
        <v>0.82999999999998408</v>
      </c>
      <c r="M11"/>
      <c r="R11"/>
    </row>
    <row r="12" spans="1:23" x14ac:dyDescent="0.25">
      <c r="A12" s="1">
        <v>44568</v>
      </c>
      <c r="B12" s="125">
        <f>WEEKDAY(A12,1)</f>
        <v>6</v>
      </c>
      <c r="C12" t="s">
        <v>251</v>
      </c>
      <c r="D12">
        <v>52</v>
      </c>
      <c r="E12">
        <v>7.0749999999999993</v>
      </c>
      <c r="F12">
        <v>7.0871153846153856</v>
      </c>
      <c r="G12">
        <f>(F12*D12)-(E12*D12)</f>
        <v>0.6300000000000523</v>
      </c>
      <c r="M12"/>
      <c r="R12"/>
    </row>
    <row r="13" spans="1:23" x14ac:dyDescent="0.25">
      <c r="A13" s="1">
        <v>44568</v>
      </c>
      <c r="B13" s="125">
        <f>WEEKDAY(A13,1)</f>
        <v>6</v>
      </c>
      <c r="C13" t="s">
        <v>235</v>
      </c>
      <c r="D13">
        <v>44</v>
      </c>
      <c r="E13">
        <v>4.794090909090909</v>
      </c>
      <c r="F13">
        <v>4.5404545454545451</v>
      </c>
      <c r="G13">
        <f>(F13*D13)-(E13*D13)</f>
        <v>-11.160000000000025</v>
      </c>
      <c r="M13"/>
      <c r="R13"/>
    </row>
    <row r="14" spans="1:23" x14ac:dyDescent="0.25">
      <c r="A14" s="1">
        <v>44571</v>
      </c>
      <c r="B14" s="125">
        <f>WEEKDAY(A14,1)</f>
        <v>2</v>
      </c>
      <c r="C14" t="s">
        <v>8</v>
      </c>
      <c r="D14">
        <v>28</v>
      </c>
      <c r="E14">
        <v>7.1071428571428568</v>
      </c>
      <c r="F14">
        <v>7.2700000000000005</v>
      </c>
      <c r="G14">
        <f>(F14*D14)-(E14*D14)</f>
        <v>4.5600000000000023</v>
      </c>
      <c r="I14" s="207" t="s">
        <v>308</v>
      </c>
      <c r="J14" s="115" t="s">
        <v>340</v>
      </c>
      <c r="K14" s="198" t="s">
        <v>346</v>
      </c>
      <c r="L14" s="203"/>
      <c r="M14" s="203"/>
      <c r="N14" s="203"/>
      <c r="O14" s="203"/>
      <c r="P14" s="203"/>
      <c r="Q14" s="203"/>
      <c r="R14" s="203"/>
      <c r="S14" s="203"/>
      <c r="T14" s="204"/>
    </row>
    <row r="15" spans="1:23" x14ac:dyDescent="0.25">
      <c r="A15" s="1">
        <v>44571</v>
      </c>
      <c r="B15" s="125">
        <f>WEEKDAY(A15,1)</f>
        <v>2</v>
      </c>
      <c r="C15" t="s">
        <v>251</v>
      </c>
      <c r="D15">
        <v>28</v>
      </c>
      <c r="E15">
        <v>7.0639285714285718</v>
      </c>
      <c r="F15">
        <v>6.9778571428571423</v>
      </c>
      <c r="G15">
        <f>(F15*D15)-(E15*D15)</f>
        <v>-2.410000000000025</v>
      </c>
      <c r="I15" s="9"/>
      <c r="J15" s="7"/>
      <c r="K15" s="205"/>
      <c r="L15" s="196"/>
      <c r="M15" s="196"/>
      <c r="N15" s="196"/>
      <c r="O15" s="196"/>
      <c r="P15" s="196"/>
      <c r="Q15" s="196"/>
      <c r="R15" s="196"/>
      <c r="S15" s="196"/>
      <c r="T15" s="206"/>
    </row>
    <row r="16" spans="1:23" x14ac:dyDescent="0.25">
      <c r="A16" s="1">
        <v>44571</v>
      </c>
      <c r="B16" s="125">
        <f>WEEKDAY(A16,1)</f>
        <v>2</v>
      </c>
      <c r="C16" t="s">
        <v>187</v>
      </c>
      <c r="D16">
        <v>64</v>
      </c>
      <c r="E16">
        <v>6.0090624999999998</v>
      </c>
      <c r="F16">
        <v>5.9334375000000001</v>
      </c>
      <c r="G16">
        <f>(F16*D16)-(E16*D16)</f>
        <v>-4.839999999999975</v>
      </c>
      <c r="I16" s="208" t="s">
        <v>324</v>
      </c>
      <c r="J16" s="209" t="s">
        <v>326</v>
      </c>
      <c r="K16" s="7"/>
      <c r="L16" s="7"/>
      <c r="M16" s="7"/>
      <c r="N16" s="7"/>
      <c r="O16" s="7"/>
      <c r="P16" s="7"/>
      <c r="Q16" s="7"/>
      <c r="R16" s="7"/>
      <c r="S16" s="7"/>
      <c r="T16" s="11"/>
      <c r="W16"/>
    </row>
    <row r="17" spans="1:23" x14ac:dyDescent="0.25">
      <c r="A17" s="1">
        <v>44572</v>
      </c>
      <c r="B17" s="125">
        <f>WEEKDAY(A17,1)</f>
        <v>3</v>
      </c>
      <c r="C17" t="s">
        <v>253</v>
      </c>
      <c r="D17">
        <v>140</v>
      </c>
      <c r="E17">
        <v>1.7567142857142857</v>
      </c>
      <c r="F17">
        <v>1.8068571428571429</v>
      </c>
      <c r="G17">
        <f>(F17*D17)-(E17*D17)</f>
        <v>7.0200000000000102</v>
      </c>
      <c r="I17" s="208" t="s">
        <v>311</v>
      </c>
      <c r="J17" s="7" t="s">
        <v>313</v>
      </c>
      <c r="K17" s="7" t="s">
        <v>315</v>
      </c>
      <c r="L17" s="7" t="s">
        <v>316</v>
      </c>
      <c r="M17" s="7" t="s">
        <v>317</v>
      </c>
      <c r="N17" s="7" t="s">
        <v>318</v>
      </c>
      <c r="O17" s="7" t="s">
        <v>319</v>
      </c>
      <c r="P17" s="7" t="s">
        <v>320</v>
      </c>
      <c r="Q17" s="7" t="s">
        <v>321</v>
      </c>
      <c r="R17" s="7" t="s">
        <v>322</v>
      </c>
      <c r="S17" s="7" t="s">
        <v>323</v>
      </c>
      <c r="T17" s="11" t="s">
        <v>312</v>
      </c>
      <c r="W17"/>
    </row>
    <row r="18" spans="1:23" x14ac:dyDescent="0.25">
      <c r="A18" s="1">
        <v>44572</v>
      </c>
      <c r="B18" s="125">
        <f>WEEKDAY(A18,1)</f>
        <v>3</v>
      </c>
      <c r="C18" t="s">
        <v>251</v>
      </c>
      <c r="D18">
        <v>28</v>
      </c>
      <c r="E18">
        <v>8.4460714285714289</v>
      </c>
      <c r="F18">
        <v>8.4117857142857151</v>
      </c>
      <c r="G18">
        <f>(F18*D18)-(E18*D18)</f>
        <v>-0.95999999999997954</v>
      </c>
      <c r="I18" s="210">
        <v>2</v>
      </c>
      <c r="J18" s="211">
        <v>-2.6899999999999977</v>
      </c>
      <c r="K18" s="211">
        <v>41.650000000000105</v>
      </c>
      <c r="L18" s="211">
        <v>-22.259999999999948</v>
      </c>
      <c r="M18" s="211">
        <v>-54.780000000000058</v>
      </c>
      <c r="N18" s="211">
        <v>-6.5300000000006548</v>
      </c>
      <c r="O18" s="211">
        <v>-565.71000000000049</v>
      </c>
      <c r="P18" s="211">
        <v>356.9200000000003</v>
      </c>
      <c r="Q18" s="211">
        <v>-312.82999999999788</v>
      </c>
      <c r="R18" s="211">
        <v>-76.250000000000114</v>
      </c>
      <c r="S18" s="211">
        <v>-250.29000000000042</v>
      </c>
      <c r="T18" s="212">
        <v>-892.76999999999919</v>
      </c>
      <c r="W18"/>
    </row>
    <row r="19" spans="1:23" x14ac:dyDescent="0.25">
      <c r="A19" s="1">
        <v>44573</v>
      </c>
      <c r="B19" s="125">
        <f>WEEKDAY(A19,1)</f>
        <v>4</v>
      </c>
      <c r="C19" t="s">
        <v>256</v>
      </c>
      <c r="D19">
        <v>2</v>
      </c>
      <c r="E19">
        <v>66.44</v>
      </c>
      <c r="F19">
        <v>65.16</v>
      </c>
      <c r="G19">
        <f>(F19*D19)-(E19*D19)</f>
        <v>-2.5600000000000023</v>
      </c>
      <c r="I19" s="213" t="s">
        <v>312</v>
      </c>
      <c r="J19" s="214">
        <v>-2.6899999999999977</v>
      </c>
      <c r="K19" s="214">
        <v>41.650000000000105</v>
      </c>
      <c r="L19" s="214">
        <v>-22.259999999999948</v>
      </c>
      <c r="M19" s="214">
        <v>-54.780000000000058</v>
      </c>
      <c r="N19" s="214">
        <v>-6.5300000000006548</v>
      </c>
      <c r="O19" s="214">
        <v>-565.71000000000049</v>
      </c>
      <c r="P19" s="214">
        <v>356.9200000000003</v>
      </c>
      <c r="Q19" s="214">
        <v>-312.82999999999788</v>
      </c>
      <c r="R19" s="214">
        <v>-76.250000000000114</v>
      </c>
      <c r="S19" s="214">
        <v>-250.29000000000042</v>
      </c>
      <c r="T19" s="215">
        <v>-892.76999999999919</v>
      </c>
      <c r="W19"/>
    </row>
    <row r="20" spans="1:23" x14ac:dyDescent="0.25">
      <c r="A20" s="1">
        <v>44573</v>
      </c>
      <c r="B20" s="125">
        <f>WEEKDAY(A20,1)</f>
        <v>4</v>
      </c>
      <c r="C20" t="s">
        <v>257</v>
      </c>
      <c r="D20">
        <v>68</v>
      </c>
      <c r="E20">
        <v>4.5538235294117646</v>
      </c>
      <c r="F20">
        <v>4.4489705882352943</v>
      </c>
      <c r="G20">
        <f>(F20*D20)-(E20*D20)</f>
        <v>-7.1299999999999386</v>
      </c>
      <c r="M20"/>
      <c r="R20"/>
      <c r="W20"/>
    </row>
    <row r="21" spans="1:23" x14ac:dyDescent="0.25">
      <c r="A21" s="1">
        <v>44573</v>
      </c>
      <c r="B21" s="125">
        <f>WEEKDAY(A21,1)</f>
        <v>4</v>
      </c>
      <c r="C21" t="s">
        <v>187</v>
      </c>
      <c r="D21">
        <v>36</v>
      </c>
      <c r="E21">
        <v>7.1577777777777776</v>
      </c>
      <c r="F21">
        <v>6.8944444444444439</v>
      </c>
      <c r="G21">
        <f>(F21*D21)-(E21*D21)</f>
        <v>-9.4800000000000182</v>
      </c>
      <c r="I21" s="216"/>
      <c r="J21" s="115"/>
      <c r="K21" s="115"/>
      <c r="L21" s="115"/>
      <c r="M21" s="115"/>
      <c r="N21" s="115"/>
      <c r="O21" s="115"/>
      <c r="P21" s="115"/>
      <c r="Q21" s="217"/>
      <c r="R21"/>
      <c r="W21"/>
    </row>
    <row r="22" spans="1:23" x14ac:dyDescent="0.25">
      <c r="A22" s="1">
        <v>44574</v>
      </c>
      <c r="B22" s="125">
        <f>WEEKDAY(A22,1)</f>
        <v>5</v>
      </c>
      <c r="C22" t="s">
        <v>255</v>
      </c>
      <c r="D22">
        <v>5</v>
      </c>
      <c r="E22">
        <v>41.212000000000003</v>
      </c>
      <c r="F22">
        <v>41.722000000000001</v>
      </c>
      <c r="G22">
        <f>(F22*D22)-(E22*D22)</f>
        <v>2.5500000000000114</v>
      </c>
      <c r="I22" s="208" t="s">
        <v>327</v>
      </c>
      <c r="J22" s="7" t="s">
        <v>340</v>
      </c>
      <c r="K22" s="7"/>
      <c r="L22" s="7"/>
      <c r="M22" s="7"/>
      <c r="N22" s="7"/>
      <c r="O22" s="7"/>
      <c r="P22" s="7"/>
      <c r="Q22" s="11"/>
      <c r="R22"/>
      <c r="W22"/>
    </row>
    <row r="23" spans="1:23" x14ac:dyDescent="0.25">
      <c r="A23" s="1">
        <v>44574</v>
      </c>
      <c r="B23" s="125">
        <f>WEEKDAY(A23,1)</f>
        <v>5</v>
      </c>
      <c r="C23" t="s">
        <v>254</v>
      </c>
      <c r="D23">
        <v>55</v>
      </c>
      <c r="E23">
        <v>6.806909090909091</v>
      </c>
      <c r="F23">
        <v>6.799818181818182</v>
      </c>
      <c r="G23">
        <f>(F23*D23)-(E23*D23)</f>
        <v>-0.38999999999998636</v>
      </c>
      <c r="I23" s="9"/>
      <c r="J23" s="7"/>
      <c r="K23" s="7"/>
      <c r="L23" s="7"/>
      <c r="M23" s="7"/>
      <c r="N23" s="7"/>
      <c r="O23" s="7"/>
      <c r="P23" s="7"/>
      <c r="Q23" s="11"/>
      <c r="R23"/>
      <c r="W23"/>
    </row>
    <row r="24" spans="1:23" ht="23.25" x14ac:dyDescent="0.35">
      <c r="A24" s="1">
        <v>44574</v>
      </c>
      <c r="B24" s="125">
        <f>WEEKDAY(A24,1)</f>
        <v>5</v>
      </c>
      <c r="C24" t="s">
        <v>231</v>
      </c>
      <c r="D24">
        <v>144</v>
      </c>
      <c r="E24">
        <v>3.0488194444444443</v>
      </c>
      <c r="F24">
        <v>3.0354166666666669</v>
      </c>
      <c r="G24">
        <f>(F24*D24)-(E24*D24)</f>
        <v>-1.92999999999995</v>
      </c>
      <c r="I24" s="218" t="s">
        <v>311</v>
      </c>
      <c r="J24" s="7" t="s">
        <v>324</v>
      </c>
      <c r="K24" s="7"/>
      <c r="L24" s="7"/>
      <c r="M24" s="7"/>
      <c r="N24" s="7"/>
      <c r="O24" s="7"/>
      <c r="P24" s="7"/>
      <c r="Q24" s="11"/>
      <c r="R24"/>
      <c r="W24"/>
    </row>
    <row r="25" spans="1:23" x14ac:dyDescent="0.25">
      <c r="A25" s="1">
        <v>44575</v>
      </c>
      <c r="B25" s="125">
        <f>WEEKDAY(A25,1)</f>
        <v>6</v>
      </c>
      <c r="C25" t="s">
        <v>231</v>
      </c>
      <c r="D25">
        <v>77</v>
      </c>
      <c r="E25">
        <v>3.5425974025974023</v>
      </c>
      <c r="F25">
        <v>3.6572727272727272</v>
      </c>
      <c r="G25">
        <f>(F25*D25)-(E25*D25)</f>
        <v>8.8300000000000409</v>
      </c>
      <c r="I25" s="210">
        <v>2</v>
      </c>
      <c r="J25" s="211">
        <v>-892.76999999999919</v>
      </c>
      <c r="K25" s="7"/>
      <c r="L25" s="7"/>
      <c r="M25" s="7"/>
      <c r="N25" s="7"/>
      <c r="O25" s="7"/>
      <c r="P25" s="7"/>
      <c r="Q25" s="11"/>
      <c r="R25"/>
      <c r="W25"/>
    </row>
    <row r="26" spans="1:23" x14ac:dyDescent="0.25">
      <c r="A26" s="1">
        <v>44575</v>
      </c>
      <c r="B26" s="125">
        <f>WEEKDAY(A26,1)</f>
        <v>6</v>
      </c>
      <c r="C26" t="s">
        <v>251</v>
      </c>
      <c r="D26">
        <v>14</v>
      </c>
      <c r="E26">
        <v>7.7350000000000003</v>
      </c>
      <c r="F26">
        <v>7.6714285714285717</v>
      </c>
      <c r="G26">
        <f>(F26*D26)-(E26*D26)</f>
        <v>-0.89000000000000057</v>
      </c>
      <c r="I26" s="210">
        <v>3</v>
      </c>
      <c r="J26" s="211">
        <v>-350.11999999999694</v>
      </c>
      <c r="K26" s="7"/>
      <c r="L26" s="7"/>
      <c r="M26" s="7"/>
      <c r="N26" s="7"/>
      <c r="O26" s="7"/>
      <c r="P26" s="7"/>
      <c r="Q26" s="11"/>
      <c r="R26"/>
      <c r="W26"/>
    </row>
    <row r="27" spans="1:23" x14ac:dyDescent="0.25">
      <c r="A27" s="1">
        <v>44575</v>
      </c>
      <c r="B27" s="125">
        <f>WEEKDAY(A27,1)</f>
        <v>6</v>
      </c>
      <c r="C27" t="s">
        <v>232</v>
      </c>
      <c r="D27">
        <v>32</v>
      </c>
      <c r="E27">
        <v>9.9006249999999998</v>
      </c>
      <c r="F27">
        <v>9.86</v>
      </c>
      <c r="G27">
        <f>(F27*D27)-(E27*D27)</f>
        <v>-1.3000000000000114</v>
      </c>
      <c r="I27" s="210">
        <v>4</v>
      </c>
      <c r="J27" s="211">
        <v>-245.72999999999905</v>
      </c>
      <c r="K27" s="7"/>
      <c r="L27" s="7"/>
      <c r="M27" s="7"/>
      <c r="N27" s="7"/>
      <c r="O27" s="7"/>
      <c r="P27" s="7"/>
      <c r="Q27" s="11"/>
      <c r="R27"/>
      <c r="W27"/>
    </row>
    <row r="28" spans="1:23" x14ac:dyDescent="0.25">
      <c r="A28" s="1">
        <v>44575</v>
      </c>
      <c r="B28" s="125">
        <f>WEEKDAY(A28,1)</f>
        <v>6</v>
      </c>
      <c r="C28" t="s">
        <v>253</v>
      </c>
      <c r="D28">
        <v>108</v>
      </c>
      <c r="E28">
        <v>2.8093518518518517</v>
      </c>
      <c r="F28">
        <v>2.7544444444444443</v>
      </c>
      <c r="G28">
        <f>(F28*D28)-(E28*D28)</f>
        <v>-5.9300000000000068</v>
      </c>
      <c r="I28" s="210">
        <v>5</v>
      </c>
      <c r="J28" s="211">
        <v>333.80000000000354</v>
      </c>
      <c r="K28" s="7"/>
      <c r="L28" s="7"/>
      <c r="M28" s="7"/>
      <c r="N28" s="7"/>
      <c r="O28" s="7"/>
      <c r="P28" s="7"/>
      <c r="Q28" s="11"/>
      <c r="R28"/>
      <c r="W28"/>
    </row>
    <row r="29" spans="1:23" x14ac:dyDescent="0.25">
      <c r="A29" s="1">
        <v>44579</v>
      </c>
      <c r="B29" s="125">
        <f>WEEKDAY(A29,1)</f>
        <v>3</v>
      </c>
      <c r="C29" t="s">
        <v>231</v>
      </c>
      <c r="D29">
        <v>66</v>
      </c>
      <c r="E29">
        <v>4.7596969696969698</v>
      </c>
      <c r="F29">
        <v>4.9509090909090911</v>
      </c>
      <c r="G29">
        <f>(F29*D29)-(E29*D29)</f>
        <v>12.620000000000005</v>
      </c>
      <c r="I29" s="210">
        <v>6</v>
      </c>
      <c r="J29" s="211">
        <v>-688.49000000000092</v>
      </c>
      <c r="K29" s="7"/>
      <c r="L29" s="7"/>
      <c r="M29" s="7"/>
      <c r="N29" s="7"/>
      <c r="O29" s="7"/>
      <c r="P29" s="7"/>
      <c r="Q29" s="11"/>
      <c r="R29"/>
      <c r="W29"/>
    </row>
    <row r="30" spans="1:23" x14ac:dyDescent="0.25">
      <c r="A30" s="1">
        <v>44579</v>
      </c>
      <c r="B30" s="125">
        <f>WEEKDAY(A30,1)</f>
        <v>3</v>
      </c>
      <c r="C30" t="s">
        <v>251</v>
      </c>
      <c r="D30">
        <v>24</v>
      </c>
      <c r="E30">
        <v>8.730833333333333</v>
      </c>
      <c r="F30">
        <v>8.5516666666666676</v>
      </c>
      <c r="G30">
        <f>(F30*D30)-(E30*D30)</f>
        <v>-4.2999999999999829</v>
      </c>
      <c r="I30" s="213" t="s">
        <v>312</v>
      </c>
      <c r="J30" s="214">
        <v>-1843.3099999999927</v>
      </c>
      <c r="K30" s="2"/>
      <c r="L30" s="2"/>
      <c r="M30" s="2"/>
      <c r="N30" s="2"/>
      <c r="O30" s="2"/>
      <c r="P30" s="2"/>
      <c r="Q30" s="132"/>
      <c r="R30"/>
      <c r="W30"/>
    </row>
    <row r="31" spans="1:23" x14ac:dyDescent="0.25">
      <c r="A31" s="1">
        <v>44580</v>
      </c>
      <c r="B31" s="125">
        <f>WEEKDAY(A31,1)</f>
        <v>4</v>
      </c>
      <c r="C31" t="s">
        <v>231</v>
      </c>
      <c r="D31">
        <v>104</v>
      </c>
      <c r="E31">
        <v>5.0023076923076921</v>
      </c>
      <c r="F31">
        <v>5.1049999999999995</v>
      </c>
      <c r="G31">
        <f>(F31*D31)-(E31*D31)</f>
        <v>10.67999999999995</v>
      </c>
      <c r="M31"/>
      <c r="R31"/>
      <c r="W31"/>
    </row>
    <row r="32" spans="1:23" x14ac:dyDescent="0.25">
      <c r="A32" s="1">
        <v>44580</v>
      </c>
      <c r="B32" s="125">
        <f>WEEKDAY(A32,1)</f>
        <v>4</v>
      </c>
      <c r="C32" t="s">
        <v>242</v>
      </c>
      <c r="D32">
        <v>49</v>
      </c>
      <c r="E32">
        <v>2.9814285714285713</v>
      </c>
      <c r="F32">
        <v>2.9932653061224492</v>
      </c>
      <c r="G32">
        <f>(F32*D32)-(E32*D32)</f>
        <v>0.58000000000001251</v>
      </c>
      <c r="M32"/>
      <c r="R32"/>
      <c r="W32"/>
    </row>
    <row r="33" spans="1:23" x14ac:dyDescent="0.25">
      <c r="A33" s="1">
        <v>44580</v>
      </c>
      <c r="B33" s="125">
        <f>WEEKDAY(A33,1)</f>
        <v>4</v>
      </c>
      <c r="C33" t="s">
        <v>229</v>
      </c>
      <c r="D33">
        <v>5</v>
      </c>
      <c r="E33">
        <v>40.720000000000006</v>
      </c>
      <c r="F33">
        <v>40.165999999999997</v>
      </c>
      <c r="G33">
        <f>(F33*D33)-(E33*D33)</f>
        <v>-2.7700000000000387</v>
      </c>
      <c r="M33"/>
      <c r="R33"/>
      <c r="W33"/>
    </row>
    <row r="34" spans="1:23" x14ac:dyDescent="0.25">
      <c r="A34" s="1">
        <v>44581</v>
      </c>
      <c r="B34" s="125">
        <f>WEEKDAY(A34,1)</f>
        <v>5</v>
      </c>
      <c r="C34" t="s">
        <v>231</v>
      </c>
      <c r="D34">
        <v>182</v>
      </c>
      <c r="E34">
        <v>4.0325274725274731</v>
      </c>
      <c r="F34">
        <v>4.0500549450549448</v>
      </c>
      <c r="G34">
        <f>(F34*D34)-(E34*D34)</f>
        <v>3.1899999999998272</v>
      </c>
      <c r="M34"/>
      <c r="R34"/>
      <c r="W34"/>
    </row>
    <row r="35" spans="1:23" x14ac:dyDescent="0.25">
      <c r="A35" s="1">
        <v>44581</v>
      </c>
      <c r="B35" s="125">
        <f>WEEKDAY(A35,1)</f>
        <v>5</v>
      </c>
      <c r="C35" t="s">
        <v>250</v>
      </c>
      <c r="D35">
        <v>30</v>
      </c>
      <c r="E35">
        <v>1.63</v>
      </c>
      <c r="F35">
        <v>1.7033333333333331</v>
      </c>
      <c r="G35">
        <f>(F35*D35)-(E35*D35)</f>
        <v>2.1999999999999957</v>
      </c>
      <c r="M35"/>
      <c r="R35"/>
      <c r="W35"/>
    </row>
    <row r="36" spans="1:23" x14ac:dyDescent="0.25">
      <c r="A36" s="1">
        <v>44582</v>
      </c>
      <c r="B36" s="125">
        <f>WEEKDAY(A36,1)</f>
        <v>6</v>
      </c>
      <c r="C36" t="s">
        <v>236</v>
      </c>
      <c r="D36">
        <v>6</v>
      </c>
      <c r="E36">
        <v>14.729999999999999</v>
      </c>
      <c r="F36">
        <v>14.506666666666666</v>
      </c>
      <c r="G36">
        <f>(F36*D36)-(E36*D36)</f>
        <v>-1.3400000000000034</v>
      </c>
      <c r="M36"/>
      <c r="R36"/>
      <c r="W36"/>
    </row>
    <row r="37" spans="1:23" x14ac:dyDescent="0.25">
      <c r="A37" s="1">
        <v>44582</v>
      </c>
      <c r="B37" s="125">
        <f>WEEKDAY(A37,1)</f>
        <v>6</v>
      </c>
      <c r="C37" t="s">
        <v>249</v>
      </c>
      <c r="D37">
        <v>50</v>
      </c>
      <c r="E37">
        <v>3.0057999999999998</v>
      </c>
      <c r="F37">
        <v>2.9327999999999999</v>
      </c>
      <c r="G37">
        <f>(F37*D37)-(E37*D37)</f>
        <v>-3.6500000000000057</v>
      </c>
      <c r="M37"/>
      <c r="R37"/>
      <c r="W37"/>
    </row>
    <row r="38" spans="1:23" x14ac:dyDescent="0.25">
      <c r="A38" s="1">
        <v>44582</v>
      </c>
      <c r="B38" s="125">
        <f>WEEKDAY(A38,1)</f>
        <v>6</v>
      </c>
      <c r="C38" t="s">
        <v>231</v>
      </c>
      <c r="D38">
        <v>295</v>
      </c>
      <c r="E38">
        <v>3.4630169491525415</v>
      </c>
      <c r="F38">
        <v>3.4301016949152547</v>
      </c>
      <c r="G38">
        <f>(F38*D38)-(E38*D38)</f>
        <v>-9.7099999999996953</v>
      </c>
      <c r="M38"/>
      <c r="R38"/>
      <c r="W38"/>
    </row>
    <row r="39" spans="1:23" x14ac:dyDescent="0.25">
      <c r="A39" s="1">
        <v>44586</v>
      </c>
      <c r="B39" s="125">
        <f>WEEKDAY(A39,1)</f>
        <v>3</v>
      </c>
      <c r="C39" t="s">
        <v>231</v>
      </c>
      <c r="D39">
        <v>70</v>
      </c>
      <c r="E39">
        <v>3.0854285714285719</v>
      </c>
      <c r="F39">
        <v>3.1522857142857146</v>
      </c>
      <c r="G39">
        <f>(F39*D39)-(E39*D39)</f>
        <v>4.6800000000000068</v>
      </c>
      <c r="M39"/>
      <c r="R39"/>
      <c r="W39"/>
    </row>
    <row r="40" spans="1:23" x14ac:dyDescent="0.25">
      <c r="A40" s="1">
        <v>44586</v>
      </c>
      <c r="B40" s="125">
        <f>WEEKDAY(A40,1)</f>
        <v>3</v>
      </c>
      <c r="C40" t="s">
        <v>236</v>
      </c>
      <c r="D40">
        <v>31</v>
      </c>
      <c r="E40">
        <v>13.068387096774194</v>
      </c>
      <c r="F40">
        <v>13.078064516129032</v>
      </c>
      <c r="G40">
        <f>(F40*D40)-(E40*D40)</f>
        <v>0.30000000000001137</v>
      </c>
      <c r="M40"/>
      <c r="R40"/>
      <c r="W40"/>
    </row>
    <row r="41" spans="1:23" x14ac:dyDescent="0.25">
      <c r="A41" s="1">
        <v>44587</v>
      </c>
      <c r="B41" s="125">
        <f>WEEKDAY(A41,1)</f>
        <v>4</v>
      </c>
      <c r="C41" t="s">
        <v>231</v>
      </c>
      <c r="D41">
        <v>95</v>
      </c>
      <c r="E41">
        <v>3.303684210526316</v>
      </c>
      <c r="F41">
        <v>3.2153684210526321</v>
      </c>
      <c r="G41">
        <f>(F41*D41)-(E41*D41)</f>
        <v>-8.3899999999999864</v>
      </c>
      <c r="M41"/>
      <c r="R41"/>
      <c r="W41"/>
    </row>
    <row r="42" spans="1:23" x14ac:dyDescent="0.25">
      <c r="A42" s="1">
        <v>44589</v>
      </c>
      <c r="B42" s="125">
        <f>WEEKDAY(A42,1)</f>
        <v>6</v>
      </c>
      <c r="C42" t="s">
        <v>190</v>
      </c>
      <c r="D42">
        <v>25</v>
      </c>
      <c r="E42">
        <v>10.8596</v>
      </c>
      <c r="F42">
        <v>11.163200000000002</v>
      </c>
      <c r="G42">
        <f>(F42*D42)-(E42*D42)</f>
        <v>7.5900000000000318</v>
      </c>
      <c r="I42" s="198" t="s">
        <v>347</v>
      </c>
      <c r="J42" s="199"/>
      <c r="K42" s="199"/>
      <c r="L42" s="199"/>
      <c r="M42" s="199"/>
      <c r="N42" s="199"/>
      <c r="O42" s="200"/>
      <c r="R42"/>
      <c r="W42"/>
    </row>
    <row r="43" spans="1:23" x14ac:dyDescent="0.25">
      <c r="A43" s="1">
        <v>44589</v>
      </c>
      <c r="B43" s="125">
        <f>WEEKDAY(A43,1)</f>
        <v>6</v>
      </c>
      <c r="C43" t="s">
        <v>55</v>
      </c>
      <c r="D43">
        <v>68</v>
      </c>
      <c r="E43">
        <v>6.9004411764705873</v>
      </c>
      <c r="F43">
        <v>6.9051470588235295</v>
      </c>
      <c r="G43">
        <f>(F43*D43)-(E43*D43)</f>
        <v>0.32000000000005002</v>
      </c>
      <c r="I43" s="201"/>
      <c r="J43" s="197"/>
      <c r="K43" s="197"/>
      <c r="L43" s="197"/>
      <c r="M43" s="197"/>
      <c r="N43" s="197"/>
      <c r="O43" s="202"/>
      <c r="R43"/>
      <c r="W43"/>
    </row>
    <row r="44" spans="1:23" x14ac:dyDescent="0.25">
      <c r="A44" s="1">
        <v>44589</v>
      </c>
      <c r="B44" s="125">
        <f>WEEKDAY(A44,1)</f>
        <v>6</v>
      </c>
      <c r="C44" t="s">
        <v>231</v>
      </c>
      <c r="D44">
        <v>54</v>
      </c>
      <c r="E44">
        <v>2.7327777777777778</v>
      </c>
      <c r="F44">
        <v>2.73</v>
      </c>
      <c r="G44">
        <f>(F44*D44)-(E44*D44)</f>
        <v>-0.15000000000000568</v>
      </c>
      <c r="I44" s="127" t="s">
        <v>89</v>
      </c>
      <c r="J44" s="128" t="s">
        <v>325</v>
      </c>
      <c r="K44" s="128" t="s">
        <v>308</v>
      </c>
      <c r="L44" s="128" t="s">
        <v>91</v>
      </c>
      <c r="M44" s="128" t="s">
        <v>93</v>
      </c>
      <c r="N44" s="128" t="s">
        <v>95</v>
      </c>
      <c r="O44" s="129" t="s">
        <v>310</v>
      </c>
      <c r="R44"/>
      <c r="W44"/>
    </row>
    <row r="45" spans="1:23" x14ac:dyDescent="0.25">
      <c r="A45" s="1">
        <v>44593</v>
      </c>
      <c r="B45" s="125">
        <f>WEEKDAY(A45,1)</f>
        <v>3</v>
      </c>
      <c r="C45" t="s">
        <v>231</v>
      </c>
      <c r="D45">
        <v>45</v>
      </c>
      <c r="E45">
        <v>3.1348888888888888</v>
      </c>
      <c r="F45">
        <v>3.1751111111111112</v>
      </c>
      <c r="G45">
        <f>(F45*D45)-(E45*D45)</f>
        <v>1.8100000000000023</v>
      </c>
      <c r="I45" s="130">
        <v>44788</v>
      </c>
      <c r="J45" s="131">
        <f t="shared" ref="J45:J88" si="0">WEEKDAY(I45,1)</f>
        <v>2</v>
      </c>
      <c r="K45" s="7" t="s">
        <v>150</v>
      </c>
      <c r="L45" s="7">
        <v>450</v>
      </c>
      <c r="M45" s="7">
        <v>10.645688888888888</v>
      </c>
      <c r="N45" s="7">
        <v>11.351244444444443</v>
      </c>
      <c r="O45" s="11">
        <f t="shared" ref="O45:O88" si="1">(N45*L45)-(M45*L45)</f>
        <v>317.5</v>
      </c>
      <c r="R45"/>
      <c r="W45"/>
    </row>
    <row r="46" spans="1:23" x14ac:dyDescent="0.25">
      <c r="A46" s="1">
        <v>44593</v>
      </c>
      <c r="B46" s="125">
        <f>WEEKDAY(A46,1)</f>
        <v>3</v>
      </c>
      <c r="C46" t="s">
        <v>236</v>
      </c>
      <c r="D46">
        <v>20</v>
      </c>
      <c r="E46">
        <v>12.768000000000001</v>
      </c>
      <c r="F46">
        <v>12.715</v>
      </c>
      <c r="G46">
        <f>(F46*D46)-(E46*D46)</f>
        <v>-1.0600000000000023</v>
      </c>
      <c r="I46" s="130">
        <v>44678</v>
      </c>
      <c r="J46" s="131">
        <f t="shared" si="0"/>
        <v>4</v>
      </c>
      <c r="K46" s="7" t="s">
        <v>18</v>
      </c>
      <c r="L46" s="7">
        <v>40</v>
      </c>
      <c r="M46" s="7">
        <v>3.7312500000000002</v>
      </c>
      <c r="N46" s="7">
        <v>8.8312499999999989</v>
      </c>
      <c r="O46" s="11">
        <f t="shared" si="1"/>
        <v>203.99999999999994</v>
      </c>
      <c r="R46"/>
      <c r="W46"/>
    </row>
    <row r="47" spans="1:23" x14ac:dyDescent="0.25">
      <c r="A47" s="1">
        <v>44594</v>
      </c>
      <c r="B47" s="125">
        <f>WEEKDAY(A47,1)</f>
        <v>4</v>
      </c>
      <c r="C47" t="s">
        <v>231</v>
      </c>
      <c r="D47">
        <v>180</v>
      </c>
      <c r="E47">
        <v>3.3793333333333337</v>
      </c>
      <c r="F47">
        <v>3.3911666666666664</v>
      </c>
      <c r="G47">
        <f>(F47*D47)-(E47*D47)</f>
        <v>2.1299999999998818</v>
      </c>
      <c r="I47" s="130">
        <v>44725</v>
      </c>
      <c r="J47" s="131">
        <f t="shared" si="0"/>
        <v>2</v>
      </c>
      <c r="K47" s="7" t="s">
        <v>35</v>
      </c>
      <c r="L47" s="7">
        <v>275</v>
      </c>
      <c r="M47" s="7">
        <v>14.775454545454547</v>
      </c>
      <c r="N47" s="7">
        <v>15.456109090909088</v>
      </c>
      <c r="O47" s="11">
        <f t="shared" si="1"/>
        <v>187.17999999999893</v>
      </c>
      <c r="R47"/>
      <c r="W47"/>
    </row>
    <row r="48" spans="1:23" x14ac:dyDescent="0.25">
      <c r="A48" s="1">
        <v>44594</v>
      </c>
      <c r="B48" s="125">
        <f>WEEKDAY(A48,1)</f>
        <v>4</v>
      </c>
      <c r="C48" t="s">
        <v>248</v>
      </c>
      <c r="D48">
        <v>51</v>
      </c>
      <c r="E48">
        <v>4.5184313725490197</v>
      </c>
      <c r="F48">
        <v>4.3696078431372545</v>
      </c>
      <c r="G48">
        <f>(F48*D48)-(E48*D48)</f>
        <v>-7.5900000000000318</v>
      </c>
      <c r="I48" s="130">
        <v>44704</v>
      </c>
      <c r="J48" s="131">
        <f t="shared" si="0"/>
        <v>2</v>
      </c>
      <c r="K48" s="7" t="s">
        <v>25</v>
      </c>
      <c r="L48" s="7">
        <v>1120</v>
      </c>
      <c r="M48" s="7">
        <v>1.9671696428571428</v>
      </c>
      <c r="N48" s="7">
        <v>2.1233035714285715</v>
      </c>
      <c r="O48" s="11">
        <f t="shared" si="1"/>
        <v>174.86999999999989</v>
      </c>
      <c r="R48"/>
      <c r="W48"/>
    </row>
    <row r="49" spans="1:23" x14ac:dyDescent="0.25">
      <c r="A49" s="1">
        <v>44595</v>
      </c>
      <c r="B49" s="125">
        <f>WEEKDAY(A49,1)</f>
        <v>5</v>
      </c>
      <c r="C49" t="s">
        <v>247</v>
      </c>
      <c r="D49">
        <v>75</v>
      </c>
      <c r="E49">
        <v>2.1356000000000002</v>
      </c>
      <c r="F49">
        <v>2.1811999999999996</v>
      </c>
      <c r="G49">
        <f>(F49*D49)-(E49*D49)</f>
        <v>3.4199999999999591</v>
      </c>
      <c r="I49" s="130">
        <v>44721</v>
      </c>
      <c r="J49" s="131">
        <f t="shared" si="0"/>
        <v>5</v>
      </c>
      <c r="K49" s="7" t="s">
        <v>35</v>
      </c>
      <c r="L49" s="7">
        <v>400</v>
      </c>
      <c r="M49" s="7">
        <v>9.4046499999999984</v>
      </c>
      <c r="N49" s="7">
        <v>9.8271750000000004</v>
      </c>
      <c r="O49" s="11">
        <f t="shared" si="1"/>
        <v>169.01000000000113</v>
      </c>
      <c r="R49"/>
      <c r="W49"/>
    </row>
    <row r="50" spans="1:23" x14ac:dyDescent="0.25">
      <c r="A50" s="1">
        <v>44595</v>
      </c>
      <c r="B50" s="125">
        <f>WEEKDAY(A50,1)</f>
        <v>5</v>
      </c>
      <c r="C50" t="s">
        <v>231</v>
      </c>
      <c r="D50">
        <v>90</v>
      </c>
      <c r="E50">
        <v>3.2288888888888887</v>
      </c>
      <c r="F50">
        <v>3.2406666666666664</v>
      </c>
      <c r="G50">
        <f>(F50*D50)-(E50*D50)</f>
        <v>1.0600000000000023</v>
      </c>
      <c r="I50" s="130">
        <v>44728</v>
      </c>
      <c r="J50" s="131">
        <f t="shared" si="0"/>
        <v>5</v>
      </c>
      <c r="K50" s="7" t="s">
        <v>38</v>
      </c>
      <c r="L50" s="7">
        <v>1550</v>
      </c>
      <c r="M50" s="7">
        <v>2.9569483870967743</v>
      </c>
      <c r="N50" s="7">
        <v>3.0605677419354835</v>
      </c>
      <c r="O50" s="11">
        <f t="shared" si="1"/>
        <v>160.60999999999876</v>
      </c>
      <c r="R50"/>
      <c r="W50"/>
    </row>
    <row r="51" spans="1:23" x14ac:dyDescent="0.25">
      <c r="A51" s="1">
        <v>44595</v>
      </c>
      <c r="B51" s="125">
        <f>WEEKDAY(A51,1)</f>
        <v>5</v>
      </c>
      <c r="C51" t="s">
        <v>246</v>
      </c>
      <c r="D51">
        <v>36</v>
      </c>
      <c r="E51">
        <v>9.9674999999999994</v>
      </c>
      <c r="F51">
        <v>9.9947222222222241</v>
      </c>
      <c r="G51">
        <f>(F51*D51)-(E51*D51)</f>
        <v>0.98000000000007503</v>
      </c>
      <c r="I51" s="130">
        <v>44712</v>
      </c>
      <c r="J51" s="131">
        <f t="shared" si="0"/>
        <v>3</v>
      </c>
      <c r="K51" s="7" t="s">
        <v>27</v>
      </c>
      <c r="L51" s="7">
        <v>780</v>
      </c>
      <c r="M51" s="7">
        <v>5.243615384615385</v>
      </c>
      <c r="N51" s="7">
        <v>5.4487692307692308</v>
      </c>
      <c r="O51" s="11">
        <f t="shared" si="1"/>
        <v>160.01999999999953</v>
      </c>
      <c r="R51"/>
      <c r="W51"/>
    </row>
    <row r="52" spans="1:23" x14ac:dyDescent="0.25">
      <c r="A52" s="1">
        <v>44596</v>
      </c>
      <c r="B52" s="125">
        <f>WEEKDAY(A52,1)</f>
        <v>6</v>
      </c>
      <c r="C52" t="s">
        <v>245</v>
      </c>
      <c r="D52">
        <v>15</v>
      </c>
      <c r="E52">
        <v>15.090666666666666</v>
      </c>
      <c r="F52">
        <v>15.237333333333334</v>
      </c>
      <c r="G52">
        <f>(F52*D52)-(E52*D52)</f>
        <v>2.2000000000000171</v>
      </c>
      <c r="I52" s="130">
        <v>44729</v>
      </c>
      <c r="J52" s="131">
        <f t="shared" si="0"/>
        <v>6</v>
      </c>
      <c r="K52" s="7" t="s">
        <v>174</v>
      </c>
      <c r="L52" s="7">
        <v>700</v>
      </c>
      <c r="M52" s="7">
        <v>3.7320142857142855</v>
      </c>
      <c r="N52" s="7">
        <v>3.9406428571428567</v>
      </c>
      <c r="O52" s="11">
        <f t="shared" si="1"/>
        <v>146.03999999999996</v>
      </c>
      <c r="R52"/>
      <c r="W52"/>
    </row>
    <row r="53" spans="1:23" x14ac:dyDescent="0.25">
      <c r="A53" s="1">
        <v>44596</v>
      </c>
      <c r="B53" s="125">
        <f>WEEKDAY(A53,1)</f>
        <v>6</v>
      </c>
      <c r="C53" t="s">
        <v>10</v>
      </c>
      <c r="D53">
        <v>140</v>
      </c>
      <c r="E53">
        <v>2.6470000000000002</v>
      </c>
      <c r="F53">
        <v>2.6511428571428568</v>
      </c>
      <c r="G53">
        <f>(F53*D53)-(E53*D53)</f>
        <v>0.57999999999992724</v>
      </c>
      <c r="I53" s="130">
        <v>44881</v>
      </c>
      <c r="J53" s="131">
        <f t="shared" si="0"/>
        <v>4</v>
      </c>
      <c r="K53" s="7" t="s">
        <v>70</v>
      </c>
      <c r="L53" s="7">
        <v>800</v>
      </c>
      <c r="M53" s="7">
        <v>3.8698000000000001</v>
      </c>
      <c r="N53" s="7">
        <v>4.0342374999999997</v>
      </c>
      <c r="O53" s="11">
        <f t="shared" si="1"/>
        <v>131.54999999999973</v>
      </c>
      <c r="R53"/>
      <c r="W53"/>
    </row>
    <row r="54" spans="1:23" x14ac:dyDescent="0.25">
      <c r="A54" s="1">
        <v>44596</v>
      </c>
      <c r="B54" s="125">
        <f>WEEKDAY(A54,1)</f>
        <v>6</v>
      </c>
      <c r="C54" t="s">
        <v>246</v>
      </c>
      <c r="D54">
        <v>2</v>
      </c>
      <c r="E54">
        <v>9.1150000000000002</v>
      </c>
      <c r="F54">
        <v>8.92</v>
      </c>
      <c r="G54">
        <f>(F54*D54)-(E54*D54)</f>
        <v>-0.39000000000000057</v>
      </c>
      <c r="I54" s="130">
        <v>44699</v>
      </c>
      <c r="J54" s="131">
        <f t="shared" si="0"/>
        <v>4</v>
      </c>
      <c r="K54" s="7" t="s">
        <v>22</v>
      </c>
      <c r="L54" s="7">
        <v>1480</v>
      </c>
      <c r="M54" s="7">
        <v>2.9472229729729733</v>
      </c>
      <c r="N54" s="7">
        <v>3.03177027027027</v>
      </c>
      <c r="O54" s="11">
        <f t="shared" si="1"/>
        <v>125.1299999999992</v>
      </c>
      <c r="R54"/>
      <c r="W54"/>
    </row>
    <row r="55" spans="1:23" x14ac:dyDescent="0.25">
      <c r="A55" s="1">
        <v>44600</v>
      </c>
      <c r="B55" s="125">
        <f>WEEKDAY(A55,1)</f>
        <v>3</v>
      </c>
      <c r="C55" t="s">
        <v>182</v>
      </c>
      <c r="D55">
        <v>32</v>
      </c>
      <c r="E55">
        <v>4.8893750000000002</v>
      </c>
      <c r="F55">
        <v>5.1853125000000002</v>
      </c>
      <c r="G55">
        <f>(F55*D55)-(E55*D55)</f>
        <v>9.4699999999999989</v>
      </c>
      <c r="I55" s="130">
        <v>44866</v>
      </c>
      <c r="J55" s="131">
        <f t="shared" si="0"/>
        <v>3</v>
      </c>
      <c r="K55" s="7" t="s">
        <v>118</v>
      </c>
      <c r="L55" s="7">
        <v>750</v>
      </c>
      <c r="M55" s="7">
        <v>2.5299866666666668</v>
      </c>
      <c r="N55" s="7">
        <v>2.6877733333333333</v>
      </c>
      <c r="O55" s="11">
        <f t="shared" si="1"/>
        <v>118.33999999999992</v>
      </c>
      <c r="R55"/>
      <c r="W55"/>
    </row>
    <row r="56" spans="1:23" x14ac:dyDescent="0.25">
      <c r="A56" s="1">
        <v>44600</v>
      </c>
      <c r="B56" s="125">
        <f>WEEKDAY(A56,1)</f>
        <v>3</v>
      </c>
      <c r="C56" t="s">
        <v>244</v>
      </c>
      <c r="D56">
        <v>20</v>
      </c>
      <c r="E56">
        <v>7.3754999999999997</v>
      </c>
      <c r="F56">
        <v>6.9204999999999997</v>
      </c>
      <c r="G56">
        <f>(F56*D56)-(E56*D56)</f>
        <v>-9.0999999999999943</v>
      </c>
      <c r="I56" s="130">
        <v>44803</v>
      </c>
      <c r="J56" s="131">
        <f t="shared" si="0"/>
        <v>3</v>
      </c>
      <c r="K56" s="7" t="s">
        <v>146</v>
      </c>
      <c r="L56" s="7">
        <v>1750</v>
      </c>
      <c r="M56" s="7">
        <v>2.9706000000000001</v>
      </c>
      <c r="N56" s="7">
        <v>3.0380857142857143</v>
      </c>
      <c r="O56" s="11">
        <f t="shared" si="1"/>
        <v>118.09999999999945</v>
      </c>
      <c r="R56"/>
      <c r="W56"/>
    </row>
    <row r="57" spans="1:23" x14ac:dyDescent="0.25">
      <c r="A57" s="1">
        <v>44600</v>
      </c>
      <c r="B57" s="125">
        <f>WEEKDAY(A57,1)</f>
        <v>3</v>
      </c>
      <c r="C57" t="s">
        <v>243</v>
      </c>
      <c r="D57">
        <v>99</v>
      </c>
      <c r="E57">
        <v>3.4097979797979798</v>
      </c>
      <c r="F57">
        <v>3.1012121212121215</v>
      </c>
      <c r="G57">
        <f>(F57*D57)-(E57*D57)</f>
        <v>-30.549999999999955</v>
      </c>
      <c r="I57" s="130">
        <v>44874</v>
      </c>
      <c r="J57" s="131">
        <f t="shared" si="0"/>
        <v>4</v>
      </c>
      <c r="K57" s="7" t="s">
        <v>78</v>
      </c>
      <c r="L57" s="7">
        <v>365</v>
      </c>
      <c r="M57" s="7">
        <v>7.0463013698630155</v>
      </c>
      <c r="N57" s="7">
        <v>7.3590136986301369</v>
      </c>
      <c r="O57" s="11">
        <f t="shared" si="1"/>
        <v>114.13999999999942</v>
      </c>
      <c r="R57"/>
      <c r="W57"/>
    </row>
    <row r="58" spans="1:23" x14ac:dyDescent="0.25">
      <c r="A58" s="1">
        <v>44601</v>
      </c>
      <c r="B58" s="125">
        <f>WEEKDAY(A58,1)</f>
        <v>4</v>
      </c>
      <c r="C58" t="s">
        <v>197</v>
      </c>
      <c r="D58">
        <v>194</v>
      </c>
      <c r="E58">
        <v>1.5491237113402061</v>
      </c>
      <c r="F58">
        <v>1.8646907216494846</v>
      </c>
      <c r="G58">
        <f>(F58*D58)-(E58*D58)</f>
        <v>61.220000000000027</v>
      </c>
      <c r="I58" s="130">
        <v>44895</v>
      </c>
      <c r="J58" s="131">
        <f t="shared" si="0"/>
        <v>4</v>
      </c>
      <c r="K58" s="7" t="s">
        <v>104</v>
      </c>
      <c r="L58" s="7">
        <v>200</v>
      </c>
      <c r="M58" s="7">
        <v>9.0561500000000006</v>
      </c>
      <c r="N58" s="7">
        <v>9.6249000000000002</v>
      </c>
      <c r="O58" s="11">
        <f t="shared" si="1"/>
        <v>113.75</v>
      </c>
      <c r="R58"/>
      <c r="W58"/>
    </row>
    <row r="59" spans="1:23" x14ac:dyDescent="0.25">
      <c r="A59" s="1">
        <v>44601</v>
      </c>
      <c r="B59" s="125">
        <f>WEEKDAY(A59,1)</f>
        <v>4</v>
      </c>
      <c r="C59" t="s">
        <v>241</v>
      </c>
      <c r="D59">
        <v>26</v>
      </c>
      <c r="E59">
        <v>1.9273076923076924</v>
      </c>
      <c r="F59">
        <v>1.9469230769230772</v>
      </c>
      <c r="G59">
        <f>(F59*D59)-(E59*D59)</f>
        <v>0.51000000000000512</v>
      </c>
      <c r="I59" s="130">
        <v>44693</v>
      </c>
      <c r="J59" s="131">
        <f t="shared" si="0"/>
        <v>5</v>
      </c>
      <c r="K59" s="7" t="s">
        <v>21</v>
      </c>
      <c r="L59" s="7">
        <v>770</v>
      </c>
      <c r="M59" s="7">
        <v>6.7305454545454548</v>
      </c>
      <c r="N59" s="7">
        <v>6.8741168831168835</v>
      </c>
      <c r="O59" s="11">
        <f t="shared" si="1"/>
        <v>110.55000000000018</v>
      </c>
      <c r="R59"/>
      <c r="W59"/>
    </row>
    <row r="60" spans="1:23" x14ac:dyDescent="0.25">
      <c r="A60" s="1">
        <v>44601</v>
      </c>
      <c r="B60" s="125">
        <f>WEEKDAY(A60,1)</f>
        <v>4</v>
      </c>
      <c r="C60" t="s">
        <v>231</v>
      </c>
      <c r="D60">
        <v>56</v>
      </c>
      <c r="E60">
        <v>3.1003571428571428</v>
      </c>
      <c r="F60">
        <v>3.1053571428571431</v>
      </c>
      <c r="G60">
        <f>(F60*D60)-(E60*D60)</f>
        <v>0.28000000000000114</v>
      </c>
      <c r="I60" s="130">
        <v>44861</v>
      </c>
      <c r="J60" s="131">
        <f t="shared" si="0"/>
        <v>5</v>
      </c>
      <c r="K60" s="7" t="s">
        <v>123</v>
      </c>
      <c r="L60" s="7">
        <v>700</v>
      </c>
      <c r="M60" s="7">
        <v>1.5040714285714285</v>
      </c>
      <c r="N60" s="7">
        <v>1.6538857142857146</v>
      </c>
      <c r="O60" s="11">
        <f t="shared" si="1"/>
        <v>104.87000000000035</v>
      </c>
      <c r="R60"/>
      <c r="W60"/>
    </row>
    <row r="61" spans="1:23" x14ac:dyDescent="0.25">
      <c r="A61" s="1">
        <v>44601</v>
      </c>
      <c r="B61" s="125">
        <f>WEEKDAY(A61,1)</f>
        <v>4</v>
      </c>
      <c r="C61" t="s">
        <v>182</v>
      </c>
      <c r="D61">
        <v>28</v>
      </c>
      <c r="E61">
        <v>3.585</v>
      </c>
      <c r="F61">
        <v>3.5300000000000002</v>
      </c>
      <c r="G61">
        <f>(F61*D61)-(E61*D61)</f>
        <v>-1.539999999999992</v>
      </c>
      <c r="I61" s="130">
        <v>44720</v>
      </c>
      <c r="J61" s="131">
        <f t="shared" si="0"/>
        <v>4</v>
      </c>
      <c r="K61" s="7" t="s">
        <v>35</v>
      </c>
      <c r="L61" s="7">
        <v>560</v>
      </c>
      <c r="M61" s="7">
        <v>10.182196428571428</v>
      </c>
      <c r="N61" s="7">
        <v>10.369285714285716</v>
      </c>
      <c r="O61" s="11">
        <f t="shared" si="1"/>
        <v>104.77000000000135</v>
      </c>
      <c r="R61"/>
      <c r="W61"/>
    </row>
    <row r="62" spans="1:23" x14ac:dyDescent="0.25">
      <c r="A62" s="1">
        <v>44601</v>
      </c>
      <c r="B62" s="125">
        <f>WEEKDAY(A62,1)</f>
        <v>4</v>
      </c>
      <c r="C62" t="s">
        <v>242</v>
      </c>
      <c r="D62">
        <v>28</v>
      </c>
      <c r="E62">
        <v>3.5550000000000002</v>
      </c>
      <c r="F62">
        <v>3.4325000000000001</v>
      </c>
      <c r="G62">
        <f>(F62*D62)-(E62*D62)</f>
        <v>-3.4300000000000068</v>
      </c>
      <c r="I62" s="130">
        <v>44733</v>
      </c>
      <c r="J62" s="131">
        <f t="shared" si="0"/>
        <v>3</v>
      </c>
      <c r="K62" s="7" t="s">
        <v>42</v>
      </c>
      <c r="L62" s="7">
        <v>500</v>
      </c>
      <c r="M62" s="7">
        <v>4.0254200000000004</v>
      </c>
      <c r="N62" s="7">
        <v>4.23142</v>
      </c>
      <c r="O62" s="11">
        <f t="shared" si="1"/>
        <v>102.99999999999977</v>
      </c>
      <c r="R62"/>
      <c r="W62"/>
    </row>
    <row r="63" spans="1:23" x14ac:dyDescent="0.25">
      <c r="A63" s="1">
        <v>44602</v>
      </c>
      <c r="B63" s="125">
        <f>WEEKDAY(A63,1)</f>
        <v>5</v>
      </c>
      <c r="C63" t="s">
        <v>231</v>
      </c>
      <c r="D63">
        <v>30</v>
      </c>
      <c r="E63">
        <v>3.6550000000000002</v>
      </c>
      <c r="F63">
        <v>3.6850000000000001</v>
      </c>
      <c r="G63">
        <f>(F63*D63)-(E63*D63)</f>
        <v>0.89999999999999147</v>
      </c>
      <c r="I63" s="130">
        <v>44797</v>
      </c>
      <c r="J63" s="131">
        <f t="shared" si="0"/>
        <v>4</v>
      </c>
      <c r="K63" s="7" t="s">
        <v>57</v>
      </c>
      <c r="L63" s="7">
        <v>350</v>
      </c>
      <c r="M63" s="7">
        <v>6.0725714285714272</v>
      </c>
      <c r="N63" s="7">
        <v>6.3584000000000005</v>
      </c>
      <c r="O63" s="11">
        <f t="shared" si="1"/>
        <v>100.04000000000042</v>
      </c>
      <c r="R63"/>
      <c r="W63"/>
    </row>
    <row r="64" spans="1:23" x14ac:dyDescent="0.25">
      <c r="A64" s="1">
        <v>44602</v>
      </c>
      <c r="B64" s="125">
        <f>WEEKDAY(A64,1)</f>
        <v>5</v>
      </c>
      <c r="C64" t="s">
        <v>182</v>
      </c>
      <c r="D64">
        <v>107</v>
      </c>
      <c r="E64">
        <v>4.0339252336448599</v>
      </c>
      <c r="F64">
        <v>4.0157009345794386</v>
      </c>
      <c r="G64">
        <f>(F64*D64)-(E64*D64)</f>
        <v>-1.9500000000000455</v>
      </c>
      <c r="I64" s="130">
        <v>44722</v>
      </c>
      <c r="J64" s="131">
        <f t="shared" si="0"/>
        <v>6</v>
      </c>
      <c r="K64" s="7" t="s">
        <v>35</v>
      </c>
      <c r="L64" s="7">
        <v>500</v>
      </c>
      <c r="M64" s="7">
        <v>8.9287600000000005</v>
      </c>
      <c r="N64" s="7">
        <v>9.1204800000000006</v>
      </c>
      <c r="O64" s="11">
        <f t="shared" si="1"/>
        <v>95.860000000000582</v>
      </c>
      <c r="R64"/>
      <c r="W64"/>
    </row>
    <row r="65" spans="1:23" x14ac:dyDescent="0.25">
      <c r="A65" s="1">
        <v>44602</v>
      </c>
      <c r="B65" s="125">
        <f>WEEKDAY(A65,1)</f>
        <v>5</v>
      </c>
      <c r="C65" t="s">
        <v>197</v>
      </c>
      <c r="D65">
        <v>40</v>
      </c>
      <c r="E65">
        <v>1.4449999999999998</v>
      </c>
      <c r="F65">
        <v>0</v>
      </c>
      <c r="G65">
        <f>(F65*D65)-(E65*D65)</f>
        <v>-57.8</v>
      </c>
      <c r="I65" s="130">
        <v>44770</v>
      </c>
      <c r="J65" s="131">
        <f t="shared" si="0"/>
        <v>5</v>
      </c>
      <c r="K65" s="7" t="s">
        <v>51</v>
      </c>
      <c r="L65" s="7">
        <v>870</v>
      </c>
      <c r="M65" s="7">
        <v>6.1354712643678155</v>
      </c>
      <c r="N65" s="7">
        <v>6.2374712643678158</v>
      </c>
      <c r="O65" s="11">
        <f t="shared" si="1"/>
        <v>88.739999999999782</v>
      </c>
      <c r="R65"/>
      <c r="W65"/>
    </row>
    <row r="66" spans="1:23" x14ac:dyDescent="0.25">
      <c r="A66" s="1">
        <v>44603</v>
      </c>
      <c r="B66" s="125">
        <f>WEEKDAY(A66,1)</f>
        <v>6</v>
      </c>
      <c r="C66" t="s">
        <v>228</v>
      </c>
      <c r="D66">
        <v>80</v>
      </c>
      <c r="E66">
        <v>2.6779999999999999</v>
      </c>
      <c r="F66">
        <v>2.6853750000000001</v>
      </c>
      <c r="G66">
        <f>(F66*D66)-(E66*D66)</f>
        <v>0.59000000000000341</v>
      </c>
      <c r="I66" s="130">
        <v>44774</v>
      </c>
      <c r="J66" s="131">
        <f t="shared" si="0"/>
        <v>2</v>
      </c>
      <c r="K66" s="7" t="s">
        <v>159</v>
      </c>
      <c r="L66" s="7">
        <v>150</v>
      </c>
      <c r="M66" s="7">
        <v>18.825666666666667</v>
      </c>
      <c r="N66" s="7">
        <v>19.399266666666669</v>
      </c>
      <c r="O66" s="11">
        <f t="shared" si="1"/>
        <v>86.040000000000418</v>
      </c>
      <c r="R66"/>
      <c r="W66"/>
    </row>
    <row r="67" spans="1:23" x14ac:dyDescent="0.25">
      <c r="A67" s="1">
        <v>44603</v>
      </c>
      <c r="B67" s="125">
        <f>WEEKDAY(A67,1)</f>
        <v>6</v>
      </c>
      <c r="C67" t="s">
        <v>237</v>
      </c>
      <c r="D67">
        <v>7</v>
      </c>
      <c r="E67">
        <v>7.4585714285714291</v>
      </c>
      <c r="F67">
        <v>7.2514285714285709</v>
      </c>
      <c r="G67">
        <f>(F67*D67)-(E67*D67)</f>
        <v>-1.4500000000000028</v>
      </c>
      <c r="I67" s="222">
        <v>44883</v>
      </c>
      <c r="J67" s="223">
        <f t="shared" si="0"/>
        <v>6</v>
      </c>
      <c r="K67" s="6" t="s">
        <v>84</v>
      </c>
      <c r="L67" s="6">
        <v>1100</v>
      </c>
      <c r="M67" s="6">
        <v>2.4497363636363638</v>
      </c>
      <c r="N67" s="6">
        <v>2.3577454545454546</v>
      </c>
      <c r="O67" s="8">
        <f t="shared" si="1"/>
        <v>-101.19000000000005</v>
      </c>
      <c r="R67"/>
      <c r="W67"/>
    </row>
    <row r="68" spans="1:23" x14ac:dyDescent="0.25">
      <c r="A68" s="1">
        <v>44603</v>
      </c>
      <c r="B68" s="125">
        <f>WEEKDAY(A68,1)</f>
        <v>6</v>
      </c>
      <c r="C68" t="s">
        <v>240</v>
      </c>
      <c r="D68">
        <v>40</v>
      </c>
      <c r="E68">
        <v>2.4300000000000002</v>
      </c>
      <c r="F68">
        <v>2.3235000000000001</v>
      </c>
      <c r="G68">
        <f>(F68*D68)-(E68*D68)</f>
        <v>-4.2600000000000051</v>
      </c>
      <c r="I68" s="222">
        <v>44718</v>
      </c>
      <c r="J68" s="223">
        <f t="shared" si="0"/>
        <v>2</v>
      </c>
      <c r="K68" s="6" t="s">
        <v>32</v>
      </c>
      <c r="L68" s="6">
        <v>2600</v>
      </c>
      <c r="M68" s="6">
        <v>0.88633076923076903</v>
      </c>
      <c r="N68" s="6">
        <v>0.84615384615384615</v>
      </c>
      <c r="O68" s="8">
        <f t="shared" si="1"/>
        <v>-104.45999999999958</v>
      </c>
      <c r="R68"/>
      <c r="W68"/>
    </row>
    <row r="69" spans="1:23" x14ac:dyDescent="0.25">
      <c r="A69" s="1">
        <v>44607</v>
      </c>
      <c r="B69" s="125">
        <f>WEEKDAY(A69,1)</f>
        <v>3</v>
      </c>
      <c r="C69" t="s">
        <v>239</v>
      </c>
      <c r="D69">
        <v>120</v>
      </c>
      <c r="E69">
        <v>2.1807500000000006</v>
      </c>
      <c r="F69">
        <v>2.2607499999999998</v>
      </c>
      <c r="G69">
        <f>(F69*D69)-(E69*D69)</f>
        <v>9.5999999999999091</v>
      </c>
      <c r="I69" s="222">
        <v>44697</v>
      </c>
      <c r="J69" s="223">
        <f t="shared" si="0"/>
        <v>2</v>
      </c>
      <c r="K69" s="6" t="s">
        <v>188</v>
      </c>
      <c r="L69" s="6">
        <v>1350</v>
      </c>
      <c r="M69" s="6">
        <v>3.5430518518518519</v>
      </c>
      <c r="N69" s="6">
        <v>3.4654814814814814</v>
      </c>
      <c r="O69" s="8">
        <f t="shared" si="1"/>
        <v>-104.72000000000025</v>
      </c>
      <c r="R69"/>
      <c r="W69"/>
    </row>
    <row r="70" spans="1:23" x14ac:dyDescent="0.25">
      <c r="A70" s="1">
        <v>44607</v>
      </c>
      <c r="B70" s="125">
        <f>WEEKDAY(A70,1)</f>
        <v>3</v>
      </c>
      <c r="C70" t="s">
        <v>228</v>
      </c>
      <c r="D70">
        <v>111</v>
      </c>
      <c r="E70">
        <v>3.1628828828828826</v>
      </c>
      <c r="F70">
        <v>3.1836036036036037</v>
      </c>
      <c r="G70">
        <f>(F70*D70)-(E70*D70)</f>
        <v>2.3000000000000114</v>
      </c>
      <c r="I70" s="222">
        <v>44880</v>
      </c>
      <c r="J70" s="223">
        <f t="shared" si="0"/>
        <v>3</v>
      </c>
      <c r="K70" s="6" t="s">
        <v>71</v>
      </c>
      <c r="L70" s="6">
        <v>1300</v>
      </c>
      <c r="M70" s="6">
        <v>3.4059846153846154</v>
      </c>
      <c r="N70" s="6">
        <v>3.3230000000000004</v>
      </c>
      <c r="O70" s="8">
        <f t="shared" si="1"/>
        <v>-107.8799999999992</v>
      </c>
      <c r="R70"/>
      <c r="W70"/>
    </row>
    <row r="71" spans="1:23" x14ac:dyDescent="0.25">
      <c r="A71" s="1">
        <v>44607</v>
      </c>
      <c r="B71" s="125">
        <f>WEEKDAY(A71,1)</f>
        <v>3</v>
      </c>
      <c r="C71" t="s">
        <v>232</v>
      </c>
      <c r="D71">
        <v>2</v>
      </c>
      <c r="E71">
        <v>9.2050000000000001</v>
      </c>
      <c r="F71">
        <v>9.4</v>
      </c>
      <c r="G71">
        <f>(F71*D71)-(E71*D71)</f>
        <v>0.39000000000000057</v>
      </c>
      <c r="I71" s="222">
        <v>44832</v>
      </c>
      <c r="J71" s="223">
        <f t="shared" si="0"/>
        <v>4</v>
      </c>
      <c r="K71" s="6" t="s">
        <v>66</v>
      </c>
      <c r="L71" s="6">
        <v>500</v>
      </c>
      <c r="M71" s="6">
        <v>3.8189000000000002</v>
      </c>
      <c r="N71" s="6">
        <v>3.6019000000000001</v>
      </c>
      <c r="O71" s="8">
        <f t="shared" si="1"/>
        <v>-108.5</v>
      </c>
      <c r="R71"/>
      <c r="W71"/>
    </row>
    <row r="72" spans="1:23" x14ac:dyDescent="0.25">
      <c r="A72" s="1">
        <v>44608</v>
      </c>
      <c r="B72" s="125">
        <f>WEEKDAY(A72,1)</f>
        <v>4</v>
      </c>
      <c r="C72" t="s">
        <v>237</v>
      </c>
      <c r="D72">
        <v>35</v>
      </c>
      <c r="E72">
        <v>8.3668571428571408</v>
      </c>
      <c r="F72">
        <v>8.590857142857141</v>
      </c>
      <c r="G72">
        <f>(F72*D72)-(E72*D72)</f>
        <v>7.8400000000000318</v>
      </c>
      <c r="I72" s="222">
        <v>44816</v>
      </c>
      <c r="J72" s="223">
        <f t="shared" si="0"/>
        <v>2</v>
      </c>
      <c r="K72" s="6" t="s">
        <v>61</v>
      </c>
      <c r="L72" s="6">
        <v>500</v>
      </c>
      <c r="M72" s="6">
        <v>7.5098399999999996</v>
      </c>
      <c r="N72" s="6">
        <v>7.2906400000000016</v>
      </c>
      <c r="O72" s="8">
        <f t="shared" si="1"/>
        <v>-109.599999999999</v>
      </c>
      <c r="R72"/>
      <c r="W72"/>
    </row>
    <row r="73" spans="1:23" x14ac:dyDescent="0.25">
      <c r="A73" s="1">
        <v>44608</v>
      </c>
      <c r="B73" s="125">
        <f>WEEKDAY(A73,1)</f>
        <v>4</v>
      </c>
      <c r="C73" t="s">
        <v>236</v>
      </c>
      <c r="D73">
        <v>29</v>
      </c>
      <c r="E73">
        <v>12.85310344827586</v>
      </c>
      <c r="F73">
        <v>12.808275862068966</v>
      </c>
      <c r="G73">
        <f>(F73*D73)-(E73*D73)</f>
        <v>-1.2999999999999545</v>
      </c>
      <c r="I73" s="222">
        <v>44736</v>
      </c>
      <c r="J73" s="223">
        <f t="shared" si="0"/>
        <v>6</v>
      </c>
      <c r="K73" s="6" t="s">
        <v>42</v>
      </c>
      <c r="L73" s="6">
        <v>350</v>
      </c>
      <c r="M73" s="6">
        <v>8.0105714285714296</v>
      </c>
      <c r="N73" s="6">
        <v>7.6582857142857144</v>
      </c>
      <c r="O73" s="8">
        <f t="shared" si="1"/>
        <v>-123.30000000000018</v>
      </c>
      <c r="R73"/>
      <c r="W73"/>
    </row>
    <row r="74" spans="1:23" x14ac:dyDescent="0.25">
      <c r="A74" s="1">
        <v>44609</v>
      </c>
      <c r="B74" s="125">
        <f>WEEKDAY(A74,1)</f>
        <v>5</v>
      </c>
      <c r="C74" t="s">
        <v>236</v>
      </c>
      <c r="D74">
        <v>10</v>
      </c>
      <c r="E74">
        <v>13.062999999999999</v>
      </c>
      <c r="F74">
        <v>12.84</v>
      </c>
      <c r="G74">
        <f>(F74*D74)-(E74*D74)</f>
        <v>-2.2299999999999898</v>
      </c>
      <c r="I74" s="222">
        <v>44834</v>
      </c>
      <c r="J74" s="223">
        <f t="shared" si="0"/>
        <v>6</v>
      </c>
      <c r="K74" s="6" t="s">
        <v>70</v>
      </c>
      <c r="L74" s="6">
        <v>250</v>
      </c>
      <c r="M74" s="6">
        <v>8.2505600000000001</v>
      </c>
      <c r="N74" s="6">
        <v>7.7199200000000001</v>
      </c>
      <c r="O74" s="8">
        <f t="shared" si="1"/>
        <v>-132.65999999999985</v>
      </c>
      <c r="R74"/>
      <c r="W74"/>
    </row>
    <row r="75" spans="1:23" x14ac:dyDescent="0.25">
      <c r="A75" s="1">
        <v>44609</v>
      </c>
      <c r="B75" s="125">
        <f>WEEKDAY(A75,1)</f>
        <v>5</v>
      </c>
      <c r="C75" t="s">
        <v>235</v>
      </c>
      <c r="D75">
        <v>180</v>
      </c>
      <c r="E75">
        <v>4.1226666666666665</v>
      </c>
      <c r="F75">
        <v>4.0386111111111109</v>
      </c>
      <c r="G75">
        <f>(F75*D75)-(E75*D75)</f>
        <v>-15.129999999999995</v>
      </c>
      <c r="I75" s="222">
        <v>44769</v>
      </c>
      <c r="J75" s="223">
        <f t="shared" si="0"/>
        <v>4</v>
      </c>
      <c r="K75" s="6" t="s">
        <v>21</v>
      </c>
      <c r="L75" s="6">
        <v>1050</v>
      </c>
      <c r="M75" s="6">
        <v>3.6196952380952383</v>
      </c>
      <c r="N75" s="6">
        <v>3.4914857142857141</v>
      </c>
      <c r="O75" s="8">
        <f t="shared" si="1"/>
        <v>-134.62000000000035</v>
      </c>
      <c r="R75"/>
      <c r="W75"/>
    </row>
    <row r="76" spans="1:23" x14ac:dyDescent="0.25">
      <c r="A76" s="1">
        <v>44610</v>
      </c>
      <c r="B76" s="125">
        <f>WEEKDAY(A76,1)</f>
        <v>6</v>
      </c>
      <c r="C76" t="s">
        <v>234</v>
      </c>
      <c r="D76">
        <v>175</v>
      </c>
      <c r="E76">
        <v>2.2311999999999999</v>
      </c>
      <c r="F76">
        <v>2.3010285714285712</v>
      </c>
      <c r="G76">
        <f>(F76*D76)-(E76*D76)</f>
        <v>12.21999999999997</v>
      </c>
      <c r="I76" s="222">
        <v>44748</v>
      </c>
      <c r="J76" s="223">
        <f t="shared" si="0"/>
        <v>4</v>
      </c>
      <c r="K76" s="6" t="s">
        <v>167</v>
      </c>
      <c r="L76" s="6">
        <v>1050</v>
      </c>
      <c r="M76" s="6">
        <v>2.3013523809523808</v>
      </c>
      <c r="N76" s="6">
        <v>2.1659809523809521</v>
      </c>
      <c r="O76" s="8">
        <f t="shared" si="1"/>
        <v>-142.14000000000033</v>
      </c>
      <c r="R76"/>
      <c r="W76"/>
    </row>
    <row r="77" spans="1:23" x14ac:dyDescent="0.25">
      <c r="A77" s="1">
        <v>44610</v>
      </c>
      <c r="B77" s="125">
        <f>WEEKDAY(A77,1)</f>
        <v>6</v>
      </c>
      <c r="C77" t="s">
        <v>233</v>
      </c>
      <c r="D77">
        <v>180</v>
      </c>
      <c r="E77">
        <v>3.5585</v>
      </c>
      <c r="F77">
        <v>3.5523333333333329</v>
      </c>
      <c r="G77">
        <f>(F77*D77)-(E77*D77)</f>
        <v>-1.1100000000000136</v>
      </c>
      <c r="I77" s="222">
        <v>44735</v>
      </c>
      <c r="J77" s="223">
        <f t="shared" si="0"/>
        <v>5</v>
      </c>
      <c r="K77" s="6" t="s">
        <v>41</v>
      </c>
      <c r="L77" s="6">
        <v>950</v>
      </c>
      <c r="M77" s="6">
        <v>7.8277157894736842</v>
      </c>
      <c r="N77" s="6">
        <v>7.6722421052631589</v>
      </c>
      <c r="O77" s="8">
        <f t="shared" si="1"/>
        <v>-147.69999999999891</v>
      </c>
      <c r="R77"/>
      <c r="W77"/>
    </row>
    <row r="78" spans="1:23" x14ac:dyDescent="0.25">
      <c r="A78" s="1">
        <v>44616</v>
      </c>
      <c r="B78" s="125">
        <f>WEEKDAY(A78,1)</f>
        <v>5</v>
      </c>
      <c r="C78" t="s">
        <v>217</v>
      </c>
      <c r="D78">
        <v>252</v>
      </c>
      <c r="E78">
        <v>0.85253968253968271</v>
      </c>
      <c r="F78">
        <v>0.89333333333333331</v>
      </c>
      <c r="G78">
        <f>(F78*D78)-(E78*D78)</f>
        <v>10.279999999999973</v>
      </c>
      <c r="I78" s="222">
        <v>44677</v>
      </c>
      <c r="J78" s="223">
        <f t="shared" si="0"/>
        <v>3</v>
      </c>
      <c r="K78" s="6" t="s">
        <v>18</v>
      </c>
      <c r="L78" s="6">
        <v>265</v>
      </c>
      <c r="M78" s="6">
        <v>2.6007924528301887</v>
      </c>
      <c r="N78" s="6">
        <v>2.0303396226415091</v>
      </c>
      <c r="O78" s="8">
        <f t="shared" si="1"/>
        <v>-151.17000000000007</v>
      </c>
      <c r="R78"/>
      <c r="W78"/>
    </row>
    <row r="79" spans="1:23" x14ac:dyDescent="0.25">
      <c r="A79" s="1">
        <v>44616</v>
      </c>
      <c r="B79" s="125">
        <f>WEEKDAY(A79,1)</f>
        <v>5</v>
      </c>
      <c r="C79" t="s">
        <v>231</v>
      </c>
      <c r="D79">
        <v>61</v>
      </c>
      <c r="E79">
        <v>2.4598360655737705</v>
      </c>
      <c r="F79">
        <v>2.5250819672131146</v>
      </c>
      <c r="G79">
        <f>(F79*D79)-(E79*D79)</f>
        <v>3.9799999999999898</v>
      </c>
      <c r="I79" s="222">
        <v>44893</v>
      </c>
      <c r="J79" s="223">
        <f t="shared" si="0"/>
        <v>2</v>
      </c>
      <c r="K79" s="6" t="s">
        <v>106</v>
      </c>
      <c r="L79" s="6">
        <v>400</v>
      </c>
      <c r="M79" s="6">
        <v>7.9256250000000001</v>
      </c>
      <c r="N79" s="6">
        <v>7.5417250000000005</v>
      </c>
      <c r="O79" s="8">
        <f t="shared" si="1"/>
        <v>-153.55999999999995</v>
      </c>
      <c r="R79"/>
      <c r="W79"/>
    </row>
    <row r="80" spans="1:23" x14ac:dyDescent="0.25">
      <c r="A80" s="1">
        <v>44616</v>
      </c>
      <c r="B80" s="125">
        <f>WEEKDAY(A80,1)</f>
        <v>5</v>
      </c>
      <c r="C80" t="s">
        <v>232</v>
      </c>
      <c r="D80">
        <v>20</v>
      </c>
      <c r="E80">
        <v>8.0044999999999984</v>
      </c>
      <c r="F80">
        <v>8.0620000000000012</v>
      </c>
      <c r="G80">
        <f>(F80*D80)-(E80*D80)</f>
        <v>1.1500000000000341</v>
      </c>
      <c r="I80" s="222">
        <v>44854</v>
      </c>
      <c r="J80" s="223">
        <f t="shared" si="0"/>
        <v>5</v>
      </c>
      <c r="K80" s="6" t="s">
        <v>127</v>
      </c>
      <c r="L80" s="6">
        <v>1950</v>
      </c>
      <c r="M80" s="6">
        <v>2.7297128205128205</v>
      </c>
      <c r="N80" s="6">
        <v>2.6500461538461537</v>
      </c>
      <c r="O80" s="8">
        <f t="shared" si="1"/>
        <v>-155.34999999999945</v>
      </c>
      <c r="R80"/>
      <c r="W80"/>
    </row>
    <row r="81" spans="1:23" x14ac:dyDescent="0.25">
      <c r="A81" s="1">
        <v>44617</v>
      </c>
      <c r="B81" s="125">
        <f>WEEKDAY(A81,1)</f>
        <v>6</v>
      </c>
      <c r="C81" t="s">
        <v>230</v>
      </c>
      <c r="D81">
        <v>207</v>
      </c>
      <c r="E81">
        <v>6.2876328502415459</v>
      </c>
      <c r="F81">
        <v>6.1872946859903388</v>
      </c>
      <c r="G81">
        <f>(F81*D81)-(E81*D81)</f>
        <v>-20.769999999999754</v>
      </c>
      <c r="I81" s="222">
        <v>44886</v>
      </c>
      <c r="J81" s="223">
        <f t="shared" si="0"/>
        <v>2</v>
      </c>
      <c r="K81" s="6" t="s">
        <v>86</v>
      </c>
      <c r="L81" s="6">
        <v>600</v>
      </c>
      <c r="M81" s="6">
        <v>9.4241833333333336</v>
      </c>
      <c r="N81" s="6">
        <v>9.1465166666666669</v>
      </c>
      <c r="O81" s="8">
        <f t="shared" si="1"/>
        <v>-166.60000000000036</v>
      </c>
      <c r="R81"/>
      <c r="W81"/>
    </row>
    <row r="82" spans="1:23" x14ac:dyDescent="0.25">
      <c r="A82" s="1">
        <v>44621</v>
      </c>
      <c r="B82" s="125">
        <f>WEEKDAY(A82,1)</f>
        <v>3</v>
      </c>
      <c r="C82" t="s">
        <v>229</v>
      </c>
      <c r="D82">
        <v>10</v>
      </c>
      <c r="E82">
        <v>24.132999999999999</v>
      </c>
      <c r="F82">
        <v>24.431000000000001</v>
      </c>
      <c r="G82">
        <f>(F82*D82)-(E82*D82)</f>
        <v>2.9800000000000182</v>
      </c>
      <c r="I82" s="222">
        <v>44813</v>
      </c>
      <c r="J82" s="223">
        <f t="shared" si="0"/>
        <v>6</v>
      </c>
      <c r="K82" s="6" t="s">
        <v>142</v>
      </c>
      <c r="L82" s="6">
        <v>1350</v>
      </c>
      <c r="M82" s="6">
        <v>2.2936074074074075</v>
      </c>
      <c r="N82" s="6">
        <v>2.1699333333333333</v>
      </c>
      <c r="O82" s="8">
        <f t="shared" si="1"/>
        <v>-166.96000000000049</v>
      </c>
      <c r="R82"/>
      <c r="W82"/>
    </row>
    <row r="83" spans="1:23" x14ac:dyDescent="0.25">
      <c r="A83" s="1">
        <v>44621</v>
      </c>
      <c r="B83" s="125">
        <f>WEEKDAY(A83,1)</f>
        <v>3</v>
      </c>
      <c r="C83" t="s">
        <v>228</v>
      </c>
      <c r="D83">
        <v>300</v>
      </c>
      <c r="E83">
        <v>3.3001666666666667</v>
      </c>
      <c r="F83">
        <v>3.2196666666666669</v>
      </c>
      <c r="G83">
        <f>(F83*D83)-(E83*D83)</f>
        <v>-24.149999999999864</v>
      </c>
      <c r="I83" s="222">
        <v>44799</v>
      </c>
      <c r="J83" s="223">
        <f t="shared" si="0"/>
        <v>6</v>
      </c>
      <c r="K83" s="6" t="s">
        <v>56</v>
      </c>
      <c r="L83" s="6">
        <v>1650</v>
      </c>
      <c r="M83" s="6">
        <v>3.7641212121212129</v>
      </c>
      <c r="N83" s="6">
        <v>3.6556787878787871</v>
      </c>
      <c r="O83" s="8">
        <f t="shared" si="1"/>
        <v>-178.93000000000211</v>
      </c>
      <c r="R83"/>
      <c r="W83"/>
    </row>
    <row r="84" spans="1:23" x14ac:dyDescent="0.25">
      <c r="A84" s="1">
        <v>44622</v>
      </c>
      <c r="B84" s="125">
        <f>WEEKDAY(A84,1)</f>
        <v>4</v>
      </c>
      <c r="C84" t="s">
        <v>179</v>
      </c>
      <c r="D84">
        <v>375</v>
      </c>
      <c r="E84">
        <v>1.9794399999999999</v>
      </c>
      <c r="F84">
        <v>1.9983466666666667</v>
      </c>
      <c r="G84">
        <f>(F84*D84)-(E84*D84)</f>
        <v>7.0900000000000318</v>
      </c>
      <c r="I84" s="222">
        <v>44705</v>
      </c>
      <c r="J84" s="223">
        <f t="shared" si="0"/>
        <v>3</v>
      </c>
      <c r="K84" s="6" t="s">
        <v>25</v>
      </c>
      <c r="L84" s="6">
        <v>2830</v>
      </c>
      <c r="M84" s="6">
        <v>2.7399540636042397</v>
      </c>
      <c r="N84" s="6">
        <v>2.674968197879859</v>
      </c>
      <c r="O84" s="8">
        <f t="shared" si="1"/>
        <v>-183.90999999999713</v>
      </c>
      <c r="R84"/>
      <c r="W84"/>
    </row>
    <row r="85" spans="1:23" x14ac:dyDescent="0.25">
      <c r="A85" s="1">
        <v>44622</v>
      </c>
      <c r="B85" s="125">
        <f>WEEKDAY(A85,1)</f>
        <v>4</v>
      </c>
      <c r="C85" t="s">
        <v>227</v>
      </c>
      <c r="D85">
        <v>40</v>
      </c>
      <c r="E85">
        <v>0.49349999999999994</v>
      </c>
      <c r="F85">
        <v>0.53049999999999997</v>
      </c>
      <c r="G85">
        <f>(F85*D85)-(E85*D85)</f>
        <v>1.4800000000000004</v>
      </c>
      <c r="I85" s="222">
        <v>44719</v>
      </c>
      <c r="J85" s="223">
        <f t="shared" si="0"/>
        <v>3</v>
      </c>
      <c r="K85" s="6" t="s">
        <v>34</v>
      </c>
      <c r="L85" s="6">
        <v>1000</v>
      </c>
      <c r="M85" s="6">
        <v>3.9684599999999999</v>
      </c>
      <c r="N85" s="6">
        <v>3.78288</v>
      </c>
      <c r="O85" s="8">
        <f t="shared" si="1"/>
        <v>-185.57999999999993</v>
      </c>
      <c r="R85"/>
      <c r="W85"/>
    </row>
    <row r="86" spans="1:23" x14ac:dyDescent="0.25">
      <c r="A86" s="1">
        <v>44623</v>
      </c>
      <c r="B86" s="125">
        <f>WEEKDAY(A86,1)</f>
        <v>5</v>
      </c>
      <c r="C86" t="s">
        <v>55</v>
      </c>
      <c r="D86">
        <v>15</v>
      </c>
      <c r="E86">
        <v>21.604666666666667</v>
      </c>
      <c r="F86">
        <v>21.833333333333332</v>
      </c>
      <c r="G86">
        <f>(F86*D86)-(E86*D86)</f>
        <v>3.4300000000000068</v>
      </c>
      <c r="I86" s="222">
        <v>44741</v>
      </c>
      <c r="J86" s="223">
        <f t="shared" si="0"/>
        <v>4</v>
      </c>
      <c r="K86" s="6" t="s">
        <v>170</v>
      </c>
      <c r="L86" s="6">
        <v>1350</v>
      </c>
      <c r="M86" s="6">
        <v>1.2633925925925926</v>
      </c>
      <c r="N86" s="6">
        <v>1.0889037037037037</v>
      </c>
      <c r="O86" s="8">
        <f t="shared" si="1"/>
        <v>-235.55999999999995</v>
      </c>
      <c r="R86"/>
      <c r="W86"/>
    </row>
    <row r="87" spans="1:23" x14ac:dyDescent="0.25">
      <c r="A87" s="1">
        <v>44623</v>
      </c>
      <c r="B87" s="125">
        <f>WEEKDAY(A87,1)</f>
        <v>5</v>
      </c>
      <c r="C87" t="s">
        <v>226</v>
      </c>
      <c r="D87">
        <v>86</v>
      </c>
      <c r="E87">
        <v>6.2351162790697678</v>
      </c>
      <c r="F87">
        <v>6.1483720930232559</v>
      </c>
      <c r="G87">
        <f>(F87*D87)-(E87*D87)</f>
        <v>-7.4600000000000364</v>
      </c>
      <c r="I87" s="222">
        <v>44726</v>
      </c>
      <c r="J87" s="223">
        <f t="shared" si="0"/>
        <v>3</v>
      </c>
      <c r="K87" s="6" t="s">
        <v>35</v>
      </c>
      <c r="L87" s="6">
        <v>425</v>
      </c>
      <c r="M87" s="6">
        <v>15.629811764705883</v>
      </c>
      <c r="N87" s="6">
        <v>14.950847058823529</v>
      </c>
      <c r="O87" s="8">
        <f t="shared" si="1"/>
        <v>-288.5600000000004</v>
      </c>
      <c r="R87"/>
      <c r="W87"/>
    </row>
    <row r="88" spans="1:23" x14ac:dyDescent="0.25">
      <c r="A88" s="1">
        <v>44624</v>
      </c>
      <c r="B88" s="125">
        <f>WEEKDAY(A88,1)</f>
        <v>6</v>
      </c>
      <c r="C88" t="s">
        <v>55</v>
      </c>
      <c r="D88">
        <v>24</v>
      </c>
      <c r="E88">
        <v>25.928749999999997</v>
      </c>
      <c r="F88">
        <v>26.541666666666668</v>
      </c>
      <c r="G88">
        <f>(F88*D88)-(E88*D88)</f>
        <v>14.710000000000036</v>
      </c>
      <c r="I88" s="224">
        <v>44760</v>
      </c>
      <c r="J88" s="225">
        <f t="shared" si="0"/>
        <v>2</v>
      </c>
      <c r="K88" s="3" t="s">
        <v>50</v>
      </c>
      <c r="L88" s="3">
        <v>1300</v>
      </c>
      <c r="M88" s="3">
        <v>4.1002846153846155</v>
      </c>
      <c r="N88" s="3">
        <v>3.8013384615384616</v>
      </c>
      <c r="O88" s="10">
        <f t="shared" si="1"/>
        <v>-388.63000000000011</v>
      </c>
      <c r="R88"/>
      <c r="W88"/>
    </row>
    <row r="89" spans="1:23" x14ac:dyDescent="0.25">
      <c r="A89" s="1">
        <v>44624</v>
      </c>
      <c r="B89" s="125">
        <f>WEEKDAY(A89,1)</f>
        <v>6</v>
      </c>
      <c r="C89" t="s">
        <v>225</v>
      </c>
      <c r="D89">
        <v>52</v>
      </c>
      <c r="E89">
        <v>3.8544230769230765</v>
      </c>
      <c r="F89">
        <v>3.8223076923076929</v>
      </c>
      <c r="G89">
        <f>(F89*D89)-(E89*D89)</f>
        <v>-1.6699999999999591</v>
      </c>
      <c r="R89"/>
      <c r="W89"/>
    </row>
    <row r="90" spans="1:23" x14ac:dyDescent="0.25">
      <c r="A90" s="1">
        <v>44627</v>
      </c>
      <c r="B90" s="125">
        <f>WEEKDAY(A90,1)</f>
        <v>2</v>
      </c>
      <c r="C90" t="s">
        <v>179</v>
      </c>
      <c r="D90">
        <v>10</v>
      </c>
      <c r="E90">
        <v>4.4850000000000003</v>
      </c>
      <c r="F90">
        <v>5.04</v>
      </c>
      <c r="G90">
        <f>(F90*D90)-(E90*D90)</f>
        <v>5.5499999999999972</v>
      </c>
      <c r="R90"/>
      <c r="W90"/>
    </row>
    <row r="91" spans="1:23" x14ac:dyDescent="0.25">
      <c r="A91" s="1">
        <v>44627</v>
      </c>
      <c r="B91" s="125">
        <f>WEEKDAY(A91,1)</f>
        <v>2</v>
      </c>
      <c r="C91" t="s">
        <v>217</v>
      </c>
      <c r="D91">
        <v>600</v>
      </c>
      <c r="E91">
        <v>1.1331166666666668</v>
      </c>
      <c r="F91">
        <v>1.13175</v>
      </c>
      <c r="G91">
        <f>(F91*D91)-(E91*D91)</f>
        <v>-0.82000000000005002</v>
      </c>
      <c r="R91"/>
      <c r="W91"/>
    </row>
    <row r="92" spans="1:23" x14ac:dyDescent="0.25">
      <c r="A92" s="1">
        <v>44627</v>
      </c>
      <c r="B92" s="125">
        <f>WEEKDAY(A92,1)</f>
        <v>2</v>
      </c>
      <c r="C92" t="s">
        <v>224</v>
      </c>
      <c r="D92">
        <v>2</v>
      </c>
      <c r="E92">
        <v>33.200000000000003</v>
      </c>
      <c r="F92">
        <v>32.33</v>
      </c>
      <c r="G92">
        <f>(F92*D92)-(E92*D92)</f>
        <v>-1.7400000000000091</v>
      </c>
      <c r="R92"/>
      <c r="W92"/>
    </row>
    <row r="93" spans="1:23" x14ac:dyDescent="0.25">
      <c r="A93" s="1">
        <v>44627</v>
      </c>
      <c r="B93" s="125">
        <f>WEEKDAY(A93,1)</f>
        <v>2</v>
      </c>
      <c r="C93" t="s">
        <v>223</v>
      </c>
      <c r="D93">
        <v>100</v>
      </c>
      <c r="E93">
        <v>2.4325999999999999</v>
      </c>
      <c r="F93">
        <v>2.4140999999999999</v>
      </c>
      <c r="G93">
        <f>(F93*D93)-(E93*D93)</f>
        <v>-1.8499999999999943</v>
      </c>
      <c r="R93"/>
      <c r="W93"/>
    </row>
    <row r="94" spans="1:23" x14ac:dyDescent="0.25">
      <c r="A94" s="1">
        <v>44628</v>
      </c>
      <c r="B94" s="125">
        <f>WEEKDAY(A94,1)</f>
        <v>3</v>
      </c>
      <c r="C94" t="s">
        <v>217</v>
      </c>
      <c r="D94">
        <v>270</v>
      </c>
      <c r="E94">
        <v>1.7027407407407407</v>
      </c>
      <c r="F94">
        <v>1.7817037037037038</v>
      </c>
      <c r="G94">
        <f>(F94*D94)-(E94*D94)</f>
        <v>21.32000000000005</v>
      </c>
      <c r="R94"/>
      <c r="W94"/>
    </row>
    <row r="95" spans="1:23" x14ac:dyDescent="0.25">
      <c r="A95" s="1">
        <v>44629</v>
      </c>
      <c r="B95" s="125">
        <f>WEEKDAY(A95,1)</f>
        <v>4</v>
      </c>
      <c r="C95" t="s">
        <v>179</v>
      </c>
      <c r="D95">
        <v>63</v>
      </c>
      <c r="E95">
        <v>5.0934920634920635</v>
      </c>
      <c r="F95">
        <v>5.2869841269841276</v>
      </c>
      <c r="G95">
        <f>(F95*D95)-(E95*D95)</f>
        <v>12.190000000000055</v>
      </c>
      <c r="R95"/>
    </row>
    <row r="96" spans="1:23" x14ac:dyDescent="0.25">
      <c r="A96" s="1">
        <v>44629</v>
      </c>
      <c r="B96" s="125">
        <f>WEEKDAY(A96,1)</f>
        <v>4</v>
      </c>
      <c r="C96" t="s">
        <v>12</v>
      </c>
      <c r="D96">
        <v>112</v>
      </c>
      <c r="E96">
        <v>3.6153571428571429</v>
      </c>
      <c r="F96">
        <v>3.7104464285714287</v>
      </c>
      <c r="G96">
        <f>(F96*D96)-(E96*D96)</f>
        <v>10.649999999999977</v>
      </c>
      <c r="R96"/>
    </row>
    <row r="97" spans="1:18" x14ac:dyDescent="0.25">
      <c r="A97" s="1">
        <v>44630</v>
      </c>
      <c r="B97" s="125">
        <f>WEEKDAY(A97,1)</f>
        <v>5</v>
      </c>
      <c r="C97" t="s">
        <v>179</v>
      </c>
      <c r="D97">
        <v>50</v>
      </c>
      <c r="E97">
        <v>5.8323999999999998</v>
      </c>
      <c r="F97">
        <v>6.0115999999999996</v>
      </c>
      <c r="G97">
        <f>(F97*D97)-(E97*D97)</f>
        <v>8.9599999999999795</v>
      </c>
      <c r="R97"/>
    </row>
    <row r="98" spans="1:18" x14ac:dyDescent="0.25">
      <c r="A98" s="1">
        <v>44630</v>
      </c>
      <c r="B98" s="125">
        <f>WEEKDAY(A98,1)</f>
        <v>5</v>
      </c>
      <c r="C98" t="s">
        <v>22</v>
      </c>
      <c r="D98">
        <v>96</v>
      </c>
      <c r="E98">
        <v>2.9883333333333333</v>
      </c>
      <c r="F98">
        <v>3.0627083333333331</v>
      </c>
      <c r="G98">
        <f>(F98*D98)-(E98*D98)</f>
        <v>7.1399999999999864</v>
      </c>
      <c r="R98"/>
    </row>
    <row r="99" spans="1:18" x14ac:dyDescent="0.25">
      <c r="A99" s="1">
        <v>44631</v>
      </c>
      <c r="B99" s="125">
        <f>WEEKDAY(A99,1)</f>
        <v>6</v>
      </c>
      <c r="C99" t="s">
        <v>222</v>
      </c>
      <c r="D99">
        <v>240</v>
      </c>
      <c r="E99">
        <v>1.5651666666666666</v>
      </c>
      <c r="F99">
        <v>1.6044166666666666</v>
      </c>
      <c r="G99">
        <f>(F99*D99)-(E99*D99)</f>
        <v>9.4200000000000159</v>
      </c>
      <c r="R99"/>
    </row>
    <row r="100" spans="1:18" x14ac:dyDescent="0.25">
      <c r="A100" s="1">
        <v>44631</v>
      </c>
      <c r="B100" s="125">
        <f>WEEKDAY(A100,1)</f>
        <v>6</v>
      </c>
      <c r="C100" t="s">
        <v>208</v>
      </c>
      <c r="D100">
        <v>90</v>
      </c>
      <c r="E100">
        <v>1.1300000000000001</v>
      </c>
      <c r="F100">
        <v>1.2171111111111113</v>
      </c>
      <c r="G100">
        <f>(F100*D100)-(E100*D100)</f>
        <v>7.8399999999999892</v>
      </c>
      <c r="R100"/>
    </row>
    <row r="101" spans="1:18" x14ac:dyDescent="0.25">
      <c r="A101" s="1">
        <v>44631</v>
      </c>
      <c r="B101" s="125">
        <f>WEEKDAY(A101,1)</f>
        <v>6</v>
      </c>
      <c r="C101" t="s">
        <v>22</v>
      </c>
      <c r="D101">
        <v>45</v>
      </c>
      <c r="E101">
        <v>3.1013333333333333</v>
      </c>
      <c r="F101">
        <v>3.01</v>
      </c>
      <c r="G101">
        <f>(F101*D101)-(E101*D101)</f>
        <v>-4.1100000000000136</v>
      </c>
      <c r="R101"/>
    </row>
    <row r="102" spans="1:18" x14ac:dyDescent="0.25">
      <c r="A102" s="1">
        <v>44631</v>
      </c>
      <c r="B102" s="125">
        <f>WEEKDAY(A102,1)</f>
        <v>6</v>
      </c>
      <c r="C102" t="s">
        <v>218</v>
      </c>
      <c r="D102">
        <v>105</v>
      </c>
      <c r="E102">
        <v>5.6356190476190475</v>
      </c>
      <c r="F102">
        <v>5.4908571428571422</v>
      </c>
      <c r="G102">
        <f>(F102*D102)-(E102*D102)</f>
        <v>-15.200000000000045</v>
      </c>
      <c r="R102"/>
    </row>
    <row r="103" spans="1:18" x14ac:dyDescent="0.25">
      <c r="A103" s="1">
        <v>44634</v>
      </c>
      <c r="B103" s="125">
        <f>WEEKDAY(A103,1)</f>
        <v>2</v>
      </c>
      <c r="C103" t="s">
        <v>9</v>
      </c>
      <c r="D103">
        <v>159</v>
      </c>
      <c r="E103">
        <v>1.8848427672955974</v>
      </c>
      <c r="F103">
        <v>1.9761006289308178</v>
      </c>
      <c r="G103">
        <f>(F103*D103)-(E103*D103)</f>
        <v>14.510000000000048</v>
      </c>
      <c r="R103"/>
    </row>
    <row r="104" spans="1:18" x14ac:dyDescent="0.25">
      <c r="A104" s="1">
        <v>44634</v>
      </c>
      <c r="B104" s="125">
        <f>WEEKDAY(A104,1)</f>
        <v>2</v>
      </c>
      <c r="C104" t="s">
        <v>217</v>
      </c>
      <c r="D104">
        <v>224</v>
      </c>
      <c r="E104">
        <v>0.81513392857142863</v>
      </c>
      <c r="F104">
        <v>0.81044642857142857</v>
      </c>
      <c r="G104">
        <f>(F104*D104)-(E104*D104)</f>
        <v>-1.0500000000000114</v>
      </c>
      <c r="R104"/>
    </row>
    <row r="105" spans="1:18" x14ac:dyDescent="0.25">
      <c r="A105" s="1">
        <v>44636</v>
      </c>
      <c r="B105" s="125">
        <f>WEEKDAY(A105,1)</f>
        <v>4</v>
      </c>
      <c r="C105" t="s">
        <v>217</v>
      </c>
      <c r="D105">
        <v>120</v>
      </c>
      <c r="E105">
        <v>0.83958333333333335</v>
      </c>
      <c r="F105">
        <v>0.8400833333333334</v>
      </c>
      <c r="G105">
        <f>(F105*D105)-(E105*D105)</f>
        <v>6.0000000000002274E-2</v>
      </c>
      <c r="R105"/>
    </row>
    <row r="106" spans="1:18" x14ac:dyDescent="0.25">
      <c r="A106" s="1">
        <v>44636</v>
      </c>
      <c r="B106" s="125">
        <f>WEEKDAY(A106,1)</f>
        <v>4</v>
      </c>
      <c r="C106" t="s">
        <v>9</v>
      </c>
      <c r="D106">
        <v>360</v>
      </c>
      <c r="E106">
        <v>1.7199166666666665</v>
      </c>
      <c r="F106">
        <v>1.7135555555555559</v>
      </c>
      <c r="G106">
        <f>(F106*D106)-(E106*D106)</f>
        <v>-2.2899999999998499</v>
      </c>
      <c r="R106"/>
    </row>
    <row r="107" spans="1:18" x14ac:dyDescent="0.25">
      <c r="A107" s="1">
        <v>44636</v>
      </c>
      <c r="B107" s="125">
        <f>WEEKDAY(A107,1)</f>
        <v>4</v>
      </c>
      <c r="C107" t="s">
        <v>118</v>
      </c>
      <c r="D107">
        <v>500</v>
      </c>
      <c r="E107">
        <v>0.50753999999999999</v>
      </c>
      <c r="F107">
        <v>0.4874</v>
      </c>
      <c r="G107">
        <f>(F107*D107)-(E107*D107)</f>
        <v>-10.069999999999993</v>
      </c>
      <c r="R107"/>
    </row>
    <row r="108" spans="1:18" x14ac:dyDescent="0.25">
      <c r="A108" s="1">
        <v>44638</v>
      </c>
      <c r="B108" s="125">
        <f>WEEKDAY(A108,1)</f>
        <v>6</v>
      </c>
      <c r="C108" t="s">
        <v>220</v>
      </c>
      <c r="D108">
        <v>105</v>
      </c>
      <c r="E108">
        <v>6.4468571428571426</v>
      </c>
      <c r="F108">
        <v>6.7190476190476192</v>
      </c>
      <c r="G108">
        <f>(F108*D108)-(E108*D108)</f>
        <v>28.580000000000041</v>
      </c>
      <c r="R108"/>
    </row>
    <row r="109" spans="1:18" x14ac:dyDescent="0.25">
      <c r="A109" s="1">
        <v>44641</v>
      </c>
      <c r="B109" s="125">
        <f>WEEKDAY(A109,1)</f>
        <v>2</v>
      </c>
      <c r="C109" t="s">
        <v>9</v>
      </c>
      <c r="D109">
        <v>240</v>
      </c>
      <c r="E109">
        <v>3.511708333333333</v>
      </c>
      <c r="F109">
        <v>3.539333333333333</v>
      </c>
      <c r="G109">
        <f>(F109*D109)-(E109*D109)</f>
        <v>6.6299999999999955</v>
      </c>
      <c r="R109"/>
    </row>
    <row r="110" spans="1:18" x14ac:dyDescent="0.25">
      <c r="A110" s="1">
        <v>44642</v>
      </c>
      <c r="B110" s="125">
        <f>WEEKDAY(A110,1)</f>
        <v>3</v>
      </c>
      <c r="C110" t="s">
        <v>87</v>
      </c>
      <c r="D110">
        <v>156</v>
      </c>
      <c r="E110">
        <v>1.2676923076923077</v>
      </c>
      <c r="F110">
        <v>1.1744871794871794</v>
      </c>
      <c r="G110">
        <f>(F110*D110)-(E110*D110)</f>
        <v>-14.539999999999992</v>
      </c>
      <c r="R110"/>
    </row>
    <row r="111" spans="1:18" x14ac:dyDescent="0.25">
      <c r="A111" s="1">
        <v>44642</v>
      </c>
      <c r="B111" s="125">
        <f>WEEKDAY(A111,1)</f>
        <v>3</v>
      </c>
      <c r="C111" t="s">
        <v>219</v>
      </c>
      <c r="D111">
        <v>180</v>
      </c>
      <c r="E111">
        <v>3.1712777777777772</v>
      </c>
      <c r="F111">
        <v>3.0502222222222222</v>
      </c>
      <c r="G111">
        <f>(F111*D111)-(E111*D111)</f>
        <v>-21.789999999999964</v>
      </c>
      <c r="R111"/>
    </row>
    <row r="112" spans="1:18" x14ac:dyDescent="0.25">
      <c r="A112" s="1">
        <v>44643</v>
      </c>
      <c r="B112" s="125">
        <f>WEEKDAY(A112,1)</f>
        <v>4</v>
      </c>
      <c r="C112" t="s">
        <v>9</v>
      </c>
      <c r="D112">
        <v>75</v>
      </c>
      <c r="E112">
        <v>3.299466666666667</v>
      </c>
      <c r="F112">
        <v>3.3682666666666665</v>
      </c>
      <c r="G112">
        <f>(F112*D112)-(E112*D112)</f>
        <v>5.1599999999999397</v>
      </c>
      <c r="R112"/>
    </row>
    <row r="113" spans="1:18" x14ac:dyDescent="0.25">
      <c r="A113" s="1">
        <v>44643</v>
      </c>
      <c r="B113" s="125">
        <f>WEEKDAY(A113,1)</f>
        <v>4</v>
      </c>
      <c r="C113" t="s">
        <v>217</v>
      </c>
      <c r="D113">
        <v>100</v>
      </c>
      <c r="E113">
        <v>1.0043</v>
      </c>
      <c r="F113">
        <v>1.0101</v>
      </c>
      <c r="G113">
        <f>(F113*D113)-(E113*D113)</f>
        <v>0.58000000000001251</v>
      </c>
      <c r="R113"/>
    </row>
    <row r="114" spans="1:18" x14ac:dyDescent="0.25">
      <c r="A114" s="1">
        <v>44643</v>
      </c>
      <c r="B114" s="125">
        <f>WEEKDAY(A114,1)</f>
        <v>4</v>
      </c>
      <c r="C114" t="s">
        <v>218</v>
      </c>
      <c r="D114">
        <v>100</v>
      </c>
      <c r="E114">
        <v>1.9999</v>
      </c>
      <c r="F114">
        <v>1.9702999999999999</v>
      </c>
      <c r="G114">
        <f>(F114*D114)-(E114*D114)</f>
        <v>-2.960000000000008</v>
      </c>
      <c r="R114"/>
    </row>
    <row r="115" spans="1:18" x14ac:dyDescent="0.25">
      <c r="A115" s="1">
        <v>44643</v>
      </c>
      <c r="B115" s="125">
        <f>WEEKDAY(A115,1)</f>
        <v>4</v>
      </c>
      <c r="C115" t="s">
        <v>214</v>
      </c>
      <c r="D115">
        <v>130</v>
      </c>
      <c r="E115">
        <v>3.6493846153846157</v>
      </c>
      <c r="F115">
        <v>3.4613846153846155</v>
      </c>
      <c r="G115">
        <f>(F115*D115)-(E115*D115)</f>
        <v>-24.439999999999998</v>
      </c>
      <c r="M115"/>
      <c r="R115"/>
    </row>
    <row r="116" spans="1:18" x14ac:dyDescent="0.25">
      <c r="A116" s="1">
        <v>44644</v>
      </c>
      <c r="B116" s="125">
        <f>WEEKDAY(A116,1)</f>
        <v>5</v>
      </c>
      <c r="C116" t="s">
        <v>215</v>
      </c>
      <c r="D116">
        <v>90</v>
      </c>
      <c r="E116">
        <v>4.8114444444444437</v>
      </c>
      <c r="F116">
        <v>5.0738888888888889</v>
      </c>
      <c r="G116">
        <f>(F116*D116)-(E116*D116)</f>
        <v>23.620000000000061</v>
      </c>
      <c r="M116"/>
      <c r="R116"/>
    </row>
    <row r="117" spans="1:18" x14ac:dyDescent="0.25">
      <c r="A117" s="1">
        <v>44644</v>
      </c>
      <c r="B117" s="125">
        <f>WEEKDAY(A117,1)</f>
        <v>5</v>
      </c>
      <c r="C117" t="s">
        <v>191</v>
      </c>
      <c r="D117">
        <v>20</v>
      </c>
      <c r="E117">
        <v>10.474</v>
      </c>
      <c r="F117">
        <v>10.382000000000001</v>
      </c>
      <c r="G117">
        <f>(F117*D117)-(E117*D117)</f>
        <v>-1.839999999999975</v>
      </c>
      <c r="M117"/>
      <c r="R117"/>
    </row>
    <row r="118" spans="1:18" x14ac:dyDescent="0.25">
      <c r="A118" s="1">
        <v>44644</v>
      </c>
      <c r="B118" s="125">
        <f>WEEKDAY(A118,1)</f>
        <v>5</v>
      </c>
      <c r="C118" t="s">
        <v>7</v>
      </c>
      <c r="D118">
        <v>3</v>
      </c>
      <c r="E118">
        <v>20.583333333333332</v>
      </c>
      <c r="F118">
        <v>19.82</v>
      </c>
      <c r="G118">
        <f>(F118*D118)-(E118*D118)</f>
        <v>-2.2899999999999991</v>
      </c>
      <c r="M118"/>
      <c r="R118"/>
    </row>
    <row r="119" spans="1:18" x14ac:dyDescent="0.25">
      <c r="A119" s="1">
        <v>44644</v>
      </c>
      <c r="B119" s="125">
        <f>WEEKDAY(A119,1)</f>
        <v>5</v>
      </c>
      <c r="C119" t="s">
        <v>179</v>
      </c>
      <c r="D119">
        <v>50</v>
      </c>
      <c r="E119">
        <v>2.15</v>
      </c>
      <c r="F119">
        <v>2.0909999999999997</v>
      </c>
      <c r="G119">
        <f>(F119*D119)-(E119*D119)</f>
        <v>-2.9500000000000171</v>
      </c>
      <c r="M119"/>
      <c r="R119"/>
    </row>
    <row r="120" spans="1:18" x14ac:dyDescent="0.25">
      <c r="A120" s="1">
        <v>44644</v>
      </c>
      <c r="B120" s="125">
        <f>WEEKDAY(A120,1)</f>
        <v>5</v>
      </c>
      <c r="C120" t="s">
        <v>216</v>
      </c>
      <c r="D120">
        <v>50</v>
      </c>
      <c r="E120">
        <v>1.95</v>
      </c>
      <c r="F120">
        <v>1.825</v>
      </c>
      <c r="G120">
        <f>(F120*D120)-(E120*D120)</f>
        <v>-6.25</v>
      </c>
      <c r="M120"/>
      <c r="R120"/>
    </row>
    <row r="121" spans="1:18" x14ac:dyDescent="0.25">
      <c r="A121" s="1">
        <v>44645</v>
      </c>
      <c r="B121" s="125">
        <f>WEEKDAY(A121,1)</f>
        <v>6</v>
      </c>
      <c r="C121" t="s">
        <v>213</v>
      </c>
      <c r="D121">
        <v>200</v>
      </c>
      <c r="E121">
        <v>2.0262500000000001</v>
      </c>
      <c r="F121">
        <v>2.0198</v>
      </c>
      <c r="G121">
        <f>(F121*D121)-(E121*D121)</f>
        <v>-1.2899999999999636</v>
      </c>
      <c r="M121"/>
      <c r="R121"/>
    </row>
    <row r="122" spans="1:18" x14ac:dyDescent="0.25">
      <c r="A122" s="1">
        <v>44645</v>
      </c>
      <c r="B122" s="125">
        <f>WEEKDAY(A122,1)</f>
        <v>6</v>
      </c>
      <c r="C122" t="s">
        <v>8</v>
      </c>
      <c r="D122">
        <v>106</v>
      </c>
      <c r="E122">
        <v>7.9797169811320758</v>
      </c>
      <c r="F122">
        <v>7.7745283018867912</v>
      </c>
      <c r="G122">
        <f>(F122*D122)-(E122*D122)</f>
        <v>-21.750000000000114</v>
      </c>
      <c r="M122"/>
      <c r="R122"/>
    </row>
    <row r="123" spans="1:18" x14ac:dyDescent="0.25">
      <c r="A123" s="1">
        <v>44648</v>
      </c>
      <c r="B123" s="125">
        <f>WEEKDAY(A123,1)</f>
        <v>2</v>
      </c>
      <c r="C123" t="s">
        <v>214</v>
      </c>
      <c r="D123">
        <v>46</v>
      </c>
      <c r="E123">
        <v>4.2573913043478262</v>
      </c>
      <c r="F123">
        <v>4.4721739130434779</v>
      </c>
      <c r="G123">
        <f>(F123*D123)-(E123*D123)</f>
        <v>9.879999999999967</v>
      </c>
      <c r="M123"/>
      <c r="R123"/>
    </row>
    <row r="124" spans="1:18" x14ac:dyDescent="0.25">
      <c r="A124" s="1">
        <v>44648</v>
      </c>
      <c r="B124" s="125">
        <f>WEEKDAY(A124,1)</f>
        <v>2</v>
      </c>
      <c r="C124" t="s">
        <v>8</v>
      </c>
      <c r="D124">
        <v>24</v>
      </c>
      <c r="E124">
        <v>7.8612499999999992</v>
      </c>
      <c r="F124">
        <v>8.1395833333333343</v>
      </c>
      <c r="G124">
        <f>(F124*D124)-(E124*D124)</f>
        <v>6.6800000000000352</v>
      </c>
      <c r="M124"/>
      <c r="R124"/>
    </row>
    <row r="125" spans="1:18" x14ac:dyDescent="0.25">
      <c r="A125" s="1">
        <v>44648</v>
      </c>
      <c r="B125" s="125">
        <f>WEEKDAY(A125,1)</f>
        <v>2</v>
      </c>
      <c r="C125" t="s">
        <v>9</v>
      </c>
      <c r="D125">
        <v>254</v>
      </c>
      <c r="E125">
        <v>2.5954330708661417</v>
      </c>
      <c r="F125">
        <v>2.6106299212598429</v>
      </c>
      <c r="G125">
        <f>(F125*D125)-(E125*D125)</f>
        <v>3.8600000000001273</v>
      </c>
      <c r="M125"/>
    </row>
    <row r="126" spans="1:18" x14ac:dyDescent="0.25">
      <c r="A126" s="1">
        <v>44649</v>
      </c>
      <c r="B126" s="125">
        <f>WEEKDAY(A126,1)</f>
        <v>3</v>
      </c>
      <c r="C126" t="s">
        <v>208</v>
      </c>
      <c r="D126">
        <v>230</v>
      </c>
      <c r="E126">
        <v>1.478608695652174</v>
      </c>
      <c r="F126">
        <v>1.5098695652173912</v>
      </c>
      <c r="G126">
        <f>(F126*D126)-(E126*D126)</f>
        <v>7.1899999999999409</v>
      </c>
      <c r="M126"/>
    </row>
    <row r="127" spans="1:18" x14ac:dyDescent="0.25">
      <c r="A127" s="1">
        <v>44649</v>
      </c>
      <c r="B127" s="125">
        <f>WEEKDAY(A127,1)</f>
        <v>3</v>
      </c>
      <c r="C127" t="s">
        <v>213</v>
      </c>
      <c r="D127">
        <v>23</v>
      </c>
      <c r="E127">
        <v>2.06</v>
      </c>
      <c r="F127">
        <v>1.98</v>
      </c>
      <c r="G127">
        <f>(F127*D127)-(E127*D127)</f>
        <v>-1.8400000000000034</v>
      </c>
      <c r="M127"/>
    </row>
    <row r="128" spans="1:18" x14ac:dyDescent="0.25">
      <c r="A128" s="1">
        <v>44650</v>
      </c>
      <c r="B128" s="125">
        <f>WEEKDAY(A128,1)</f>
        <v>4</v>
      </c>
      <c r="C128" t="s">
        <v>211</v>
      </c>
      <c r="D128">
        <v>130</v>
      </c>
      <c r="E128">
        <v>5.4494615384615379</v>
      </c>
      <c r="F128">
        <v>5.5380769230769236</v>
      </c>
      <c r="G128">
        <f>(F128*D128)-(E128*D128)</f>
        <v>11.520000000000095</v>
      </c>
      <c r="M128"/>
    </row>
    <row r="129" spans="1:18" x14ac:dyDescent="0.25">
      <c r="A129" s="1">
        <v>44650</v>
      </c>
      <c r="B129" s="125">
        <f>WEEKDAY(A129,1)</f>
        <v>4</v>
      </c>
      <c r="C129" t="s">
        <v>210</v>
      </c>
      <c r="D129">
        <v>85</v>
      </c>
      <c r="E129">
        <v>4.715529411764706</v>
      </c>
      <c r="F129">
        <v>4.8168235294117645</v>
      </c>
      <c r="G129">
        <f>(F129*D129)-(E129*D129)</f>
        <v>8.6100000000000136</v>
      </c>
    </row>
    <row r="130" spans="1:18" x14ac:dyDescent="0.25">
      <c r="A130" s="1">
        <v>44650</v>
      </c>
      <c r="B130" s="125">
        <f>WEEKDAY(A130,1)</f>
        <v>4</v>
      </c>
      <c r="C130" t="s">
        <v>212</v>
      </c>
      <c r="D130">
        <v>200</v>
      </c>
      <c r="E130">
        <v>1.1892000000000003</v>
      </c>
      <c r="F130">
        <v>1.1487499999999999</v>
      </c>
      <c r="G130">
        <f>(F130*D130)-(E130*D130)</f>
        <v>-8.0900000000000603</v>
      </c>
    </row>
    <row r="131" spans="1:18" x14ac:dyDescent="0.25">
      <c r="A131" s="1">
        <v>44651</v>
      </c>
      <c r="B131" s="125">
        <f>WEEKDAY(A131,1)</f>
        <v>5</v>
      </c>
      <c r="C131" t="s">
        <v>9</v>
      </c>
      <c r="D131">
        <v>422</v>
      </c>
      <c r="E131">
        <v>3.1316824644549763</v>
      </c>
      <c r="F131">
        <v>3.2037440758293836</v>
      </c>
      <c r="G131">
        <f>(F131*D131)-(E131*D131)</f>
        <v>30.409999999999854</v>
      </c>
    </row>
    <row r="132" spans="1:18" x14ac:dyDescent="0.25">
      <c r="A132" s="1">
        <v>44651</v>
      </c>
      <c r="B132" s="125">
        <f>WEEKDAY(A132,1)</f>
        <v>5</v>
      </c>
      <c r="C132" t="s">
        <v>209</v>
      </c>
      <c r="D132">
        <v>4</v>
      </c>
      <c r="E132">
        <v>9.35</v>
      </c>
      <c r="F132">
        <v>9.8674999999999997</v>
      </c>
      <c r="G132">
        <f>(F132*D132)-(E132*D132)</f>
        <v>2.0700000000000003</v>
      </c>
    </row>
    <row r="133" spans="1:18" x14ac:dyDescent="0.25">
      <c r="A133" s="1">
        <v>44652</v>
      </c>
      <c r="B133" s="125">
        <f>WEEKDAY(A133,1)</f>
        <v>6</v>
      </c>
      <c r="C133" t="s">
        <v>9</v>
      </c>
      <c r="D133">
        <v>260</v>
      </c>
      <c r="E133">
        <v>2.7049999999999996</v>
      </c>
      <c r="F133">
        <v>2.7446923076923078</v>
      </c>
      <c r="G133">
        <f>(F133*D133)-(E133*D133)</f>
        <v>10.32000000000005</v>
      </c>
    </row>
    <row r="134" spans="1:18" x14ac:dyDescent="0.25">
      <c r="A134" s="1">
        <v>44652</v>
      </c>
      <c r="B134" s="125">
        <f>WEEKDAY(A134,1)</f>
        <v>6</v>
      </c>
      <c r="C134" t="s">
        <v>208</v>
      </c>
      <c r="D134">
        <v>113</v>
      </c>
      <c r="E134">
        <v>1.7799115044247786</v>
      </c>
      <c r="F134">
        <v>1.8156637168141592</v>
      </c>
      <c r="G134">
        <f>(F134*D134)-(E134*D134)</f>
        <v>4.039999999999992</v>
      </c>
    </row>
    <row r="135" spans="1:18" x14ac:dyDescent="0.25">
      <c r="A135" s="1">
        <v>44652</v>
      </c>
      <c r="B135" s="125">
        <f>WEEKDAY(A135,1)</f>
        <v>6</v>
      </c>
      <c r="C135" t="s">
        <v>8</v>
      </c>
      <c r="D135">
        <v>13</v>
      </c>
      <c r="E135">
        <v>7.7969230769230773</v>
      </c>
      <c r="F135">
        <v>7.9423076923076925</v>
      </c>
      <c r="G135">
        <f>(F135*D135)-(E135*D135)</f>
        <v>1.8900000000000006</v>
      </c>
    </row>
    <row r="136" spans="1:18" x14ac:dyDescent="0.25">
      <c r="A136" s="1">
        <v>44652</v>
      </c>
      <c r="B136" s="125">
        <f>WEEKDAY(A136,1)</f>
        <v>6</v>
      </c>
      <c r="C136" t="s">
        <v>33</v>
      </c>
      <c r="D136">
        <v>308</v>
      </c>
      <c r="E136">
        <v>2.9115584415584417</v>
      </c>
      <c r="F136">
        <v>2.8500974025974024</v>
      </c>
      <c r="G136">
        <f>(F136*D136)-(E136*D136)</f>
        <v>-18.930000000000064</v>
      </c>
    </row>
    <row r="137" spans="1:18" x14ac:dyDescent="0.25">
      <c r="A137" s="1">
        <v>44655</v>
      </c>
      <c r="B137" s="125">
        <f>WEEKDAY(A137,1)</f>
        <v>2</v>
      </c>
      <c r="C137" t="s">
        <v>205</v>
      </c>
      <c r="D137">
        <v>90</v>
      </c>
      <c r="E137">
        <v>1.7555555555555555</v>
      </c>
      <c r="F137">
        <v>1.8666666666666667</v>
      </c>
      <c r="G137">
        <f>(F137*D137)-(E137*D137)</f>
        <v>10</v>
      </c>
    </row>
    <row r="138" spans="1:18" x14ac:dyDescent="0.25">
      <c r="A138" s="1">
        <v>44655</v>
      </c>
      <c r="B138" s="125">
        <f>WEEKDAY(A138,1)</f>
        <v>2</v>
      </c>
      <c r="C138" t="s">
        <v>206</v>
      </c>
      <c r="D138">
        <v>40</v>
      </c>
      <c r="E138">
        <v>2.4467500000000002</v>
      </c>
      <c r="F138">
        <v>2.5117500000000001</v>
      </c>
      <c r="G138">
        <f>(F138*D138)-(E138*D138)</f>
        <v>2.5999999999999943</v>
      </c>
      <c r="R138"/>
    </row>
    <row r="139" spans="1:18" x14ac:dyDescent="0.25">
      <c r="A139" s="1">
        <v>44655</v>
      </c>
      <c r="B139" s="125">
        <f>WEEKDAY(A139,1)</f>
        <v>2</v>
      </c>
      <c r="C139" t="s">
        <v>9</v>
      </c>
      <c r="D139">
        <v>520</v>
      </c>
      <c r="E139">
        <v>0</v>
      </c>
      <c r="F139">
        <v>0</v>
      </c>
      <c r="G139">
        <f>(F139*D139)-(E139*D139)</f>
        <v>0</v>
      </c>
      <c r="R139"/>
    </row>
    <row r="140" spans="1:18" x14ac:dyDescent="0.25">
      <c r="A140" s="1">
        <v>44655</v>
      </c>
      <c r="B140" s="125">
        <f>WEEKDAY(A140,1)</f>
        <v>2</v>
      </c>
      <c r="C140" t="s">
        <v>164</v>
      </c>
      <c r="D140">
        <v>140</v>
      </c>
      <c r="E140">
        <v>2.8620714285714284</v>
      </c>
      <c r="F140">
        <v>2.8603571428571426</v>
      </c>
      <c r="G140">
        <f>(F140*D140)-(E140*D140)</f>
        <v>-0.24000000000000909</v>
      </c>
      <c r="R140"/>
    </row>
    <row r="141" spans="1:18" x14ac:dyDescent="0.25">
      <c r="A141" s="1">
        <v>44655</v>
      </c>
      <c r="B141" s="125">
        <f>WEEKDAY(A141,1)</f>
        <v>2</v>
      </c>
      <c r="C141" t="s">
        <v>207</v>
      </c>
      <c r="D141">
        <v>15</v>
      </c>
      <c r="E141">
        <v>3.6666666666666665</v>
      </c>
      <c r="F141">
        <v>3.4706666666666668</v>
      </c>
      <c r="G141">
        <f>(F141*D141)-(E141*D141)</f>
        <v>-2.9399999999999977</v>
      </c>
      <c r="R141"/>
    </row>
    <row r="142" spans="1:18" x14ac:dyDescent="0.25">
      <c r="A142" s="1">
        <v>44656</v>
      </c>
      <c r="B142" s="125">
        <f>WEEKDAY(A142,1)</f>
        <v>3</v>
      </c>
      <c r="C142" t="s">
        <v>10</v>
      </c>
      <c r="D142">
        <v>200</v>
      </c>
      <c r="E142">
        <v>2.5745999999999998</v>
      </c>
      <c r="F142">
        <v>2.6818</v>
      </c>
      <c r="G142">
        <f>(F142*D142)-(E142*D142)</f>
        <v>21.440000000000055</v>
      </c>
      <c r="R142"/>
    </row>
    <row r="143" spans="1:18" x14ac:dyDescent="0.25">
      <c r="A143" s="1">
        <v>44656</v>
      </c>
      <c r="B143" s="125">
        <f>WEEKDAY(A143,1)</f>
        <v>3</v>
      </c>
      <c r="C143" t="s">
        <v>204</v>
      </c>
      <c r="D143">
        <v>20</v>
      </c>
      <c r="E143">
        <v>5.2889999999999997</v>
      </c>
      <c r="F143">
        <v>5.67</v>
      </c>
      <c r="G143">
        <f>(F143*D143)-(E143*D143)</f>
        <v>7.6200000000000045</v>
      </c>
      <c r="R143"/>
    </row>
    <row r="144" spans="1:18" x14ac:dyDescent="0.25">
      <c r="A144" s="1">
        <v>44656</v>
      </c>
      <c r="B144" s="125">
        <f>WEEKDAY(A144,1)</f>
        <v>3</v>
      </c>
      <c r="C144" t="s">
        <v>14</v>
      </c>
      <c r="D144">
        <v>104</v>
      </c>
      <c r="E144">
        <v>3.7515384615384617</v>
      </c>
      <c r="F144">
        <v>3.6863461538461539</v>
      </c>
      <c r="G144">
        <f>(F144*D144)-(E144*D144)</f>
        <v>-6.7800000000000296</v>
      </c>
      <c r="R144"/>
    </row>
    <row r="145" spans="1:18" x14ac:dyDescent="0.25">
      <c r="A145" s="1">
        <v>44656</v>
      </c>
      <c r="B145" s="125">
        <f>WEEKDAY(A145,1)</f>
        <v>3</v>
      </c>
      <c r="C145" t="s">
        <v>12</v>
      </c>
      <c r="D145">
        <v>20</v>
      </c>
      <c r="E145">
        <v>5.7299999999999995</v>
      </c>
      <c r="F145">
        <v>5.1950000000000003</v>
      </c>
      <c r="G145">
        <f>(F145*D145)-(E145*D145)</f>
        <v>-10.699999999999989</v>
      </c>
      <c r="R145"/>
    </row>
    <row r="146" spans="1:18" x14ac:dyDescent="0.25">
      <c r="A146" s="1">
        <v>44657</v>
      </c>
      <c r="B146" s="125">
        <f>WEEKDAY(A146,1)</f>
        <v>4</v>
      </c>
      <c r="C146" t="s">
        <v>38</v>
      </c>
      <c r="D146">
        <v>80</v>
      </c>
      <c r="E146">
        <v>2.9914999999999998</v>
      </c>
      <c r="F146">
        <v>3.1563749999999997</v>
      </c>
      <c r="G146">
        <f>(F146*D146)-(E146*D146)</f>
        <v>13.189999999999998</v>
      </c>
      <c r="R146"/>
    </row>
    <row r="147" spans="1:18" x14ac:dyDescent="0.25">
      <c r="A147" s="1">
        <v>44657</v>
      </c>
      <c r="B147" s="125">
        <f>WEEKDAY(A147,1)</f>
        <v>4</v>
      </c>
      <c r="C147" t="s">
        <v>11</v>
      </c>
      <c r="D147">
        <v>284</v>
      </c>
      <c r="E147">
        <v>1.6208450704225352</v>
      </c>
      <c r="F147">
        <v>1.6632746478873239</v>
      </c>
      <c r="G147">
        <f>(F147*D147)-(E147*D147)</f>
        <v>12.050000000000011</v>
      </c>
      <c r="R147"/>
    </row>
    <row r="148" spans="1:18" x14ac:dyDescent="0.25">
      <c r="A148" s="1">
        <v>44658</v>
      </c>
      <c r="B148" s="125">
        <f>WEEKDAY(A148,1)</f>
        <v>5</v>
      </c>
      <c r="C148" t="s">
        <v>12</v>
      </c>
      <c r="D148">
        <v>226</v>
      </c>
      <c r="E148">
        <v>8.1884513274336275</v>
      </c>
      <c r="F148">
        <v>8.140973451327433</v>
      </c>
      <c r="G148">
        <f>(F148*D148)-(E148*D148)</f>
        <v>-10.730000000000018</v>
      </c>
      <c r="R148"/>
    </row>
    <row r="149" spans="1:18" x14ac:dyDescent="0.25">
      <c r="A149" s="1">
        <v>44659</v>
      </c>
      <c r="B149" s="125">
        <f>WEEKDAY(A149,1)</f>
        <v>6</v>
      </c>
      <c r="C149" t="s">
        <v>13</v>
      </c>
      <c r="D149">
        <v>376</v>
      </c>
      <c r="E149">
        <v>2.3971542553191489</v>
      </c>
      <c r="F149">
        <v>2.455877659574468</v>
      </c>
      <c r="G149">
        <f>(F149*D149)-(E149*D149)</f>
        <v>22.079999999999927</v>
      </c>
      <c r="R149"/>
    </row>
    <row r="150" spans="1:18" x14ac:dyDescent="0.25">
      <c r="A150" s="1">
        <v>44659</v>
      </c>
      <c r="B150" s="125">
        <f>WEEKDAY(A150,1)</f>
        <v>6</v>
      </c>
      <c r="C150" t="s">
        <v>14</v>
      </c>
      <c r="D150">
        <v>80</v>
      </c>
      <c r="E150">
        <v>4.6411250000000006</v>
      </c>
      <c r="F150">
        <v>4.7514999999999992</v>
      </c>
      <c r="G150">
        <f>(F150*D150)-(E150*D150)</f>
        <v>8.8299999999998704</v>
      </c>
      <c r="R150"/>
    </row>
    <row r="151" spans="1:18" x14ac:dyDescent="0.25">
      <c r="A151" s="1">
        <v>44659</v>
      </c>
      <c r="B151" s="125">
        <f>WEEKDAY(A151,1)</f>
        <v>6</v>
      </c>
      <c r="C151" t="s">
        <v>12</v>
      </c>
      <c r="D151">
        <v>18</v>
      </c>
      <c r="E151">
        <v>7.415</v>
      </c>
      <c r="F151">
        <v>6.94</v>
      </c>
      <c r="G151">
        <f>(F151*D151)-(E151*D151)</f>
        <v>-8.5499999999999972</v>
      </c>
      <c r="R151"/>
    </row>
    <row r="152" spans="1:18" x14ac:dyDescent="0.25">
      <c r="A152" s="1">
        <v>44662</v>
      </c>
      <c r="B152" s="125">
        <f>WEEKDAY(A152,1)</f>
        <v>2</v>
      </c>
      <c r="C152" t="s">
        <v>203</v>
      </c>
      <c r="D152">
        <v>312</v>
      </c>
      <c r="E152">
        <v>1.4899679487179489</v>
      </c>
      <c r="F152">
        <v>1.3899038461538462</v>
      </c>
      <c r="G152">
        <f>(F152*D152)-(E152*D152)</f>
        <v>-31.220000000000027</v>
      </c>
      <c r="R152"/>
    </row>
    <row r="153" spans="1:18" x14ac:dyDescent="0.25">
      <c r="A153" s="1">
        <v>44663</v>
      </c>
      <c r="B153" s="125">
        <f>WEEKDAY(A153,1)</f>
        <v>3</v>
      </c>
      <c r="C153" t="s">
        <v>12</v>
      </c>
      <c r="D153">
        <v>60</v>
      </c>
      <c r="E153">
        <v>4.5626666666666669</v>
      </c>
      <c r="F153">
        <v>4.649</v>
      </c>
      <c r="G153">
        <f>(F153*D153)-(E153*D153)</f>
        <v>5.1800000000000068</v>
      </c>
      <c r="R153"/>
    </row>
    <row r="154" spans="1:18" x14ac:dyDescent="0.25">
      <c r="A154" s="1">
        <v>44663</v>
      </c>
      <c r="B154" s="125">
        <f>WEEKDAY(A154,1)</f>
        <v>3</v>
      </c>
      <c r="C154" t="s">
        <v>156</v>
      </c>
      <c r="D154">
        <v>5</v>
      </c>
      <c r="E154">
        <v>13.330000000000002</v>
      </c>
      <c r="F154">
        <v>13.62</v>
      </c>
      <c r="G154">
        <f>(F154*D154)-(E154*D154)</f>
        <v>1.4499999999999886</v>
      </c>
      <c r="R154"/>
    </row>
    <row r="155" spans="1:18" x14ac:dyDescent="0.25">
      <c r="A155" s="1">
        <v>44663</v>
      </c>
      <c r="B155" s="125">
        <f>WEEKDAY(A155,1)</f>
        <v>3</v>
      </c>
      <c r="C155" t="s">
        <v>202</v>
      </c>
      <c r="D155">
        <v>90</v>
      </c>
      <c r="E155">
        <v>0.39666666666666672</v>
      </c>
      <c r="F155">
        <v>0.39066666666666661</v>
      </c>
      <c r="G155">
        <f>(F155*D155)-(E155*D155)</f>
        <v>-0.54000000000000625</v>
      </c>
      <c r="R155"/>
    </row>
    <row r="156" spans="1:18" x14ac:dyDescent="0.25">
      <c r="A156" s="1">
        <v>44663</v>
      </c>
      <c r="B156" s="125">
        <f>WEEKDAY(A156,1)</f>
        <v>3</v>
      </c>
      <c r="C156" t="s">
        <v>120</v>
      </c>
      <c r="D156">
        <v>90</v>
      </c>
      <c r="E156">
        <v>2.8400000000000003</v>
      </c>
      <c r="F156">
        <v>2.7850000000000001</v>
      </c>
      <c r="G156">
        <f>(F156*D156)-(E156*D156)</f>
        <v>-4.9500000000000171</v>
      </c>
      <c r="R156"/>
    </row>
    <row r="157" spans="1:18" x14ac:dyDescent="0.25">
      <c r="A157" s="1">
        <v>44663</v>
      </c>
      <c r="B157" s="125">
        <f>WEEKDAY(A157,1)</f>
        <v>3</v>
      </c>
      <c r="C157" t="s">
        <v>201</v>
      </c>
      <c r="D157">
        <v>150</v>
      </c>
      <c r="E157">
        <v>4.2838666666666665</v>
      </c>
      <c r="F157">
        <v>4.1790000000000003</v>
      </c>
      <c r="G157">
        <f>(F157*D157)-(E157*D157)</f>
        <v>-15.729999999999905</v>
      </c>
      <c r="R157"/>
    </row>
    <row r="158" spans="1:18" x14ac:dyDescent="0.25">
      <c r="A158" s="1">
        <v>44664</v>
      </c>
      <c r="B158" s="125">
        <f>WEEKDAY(A158,1)</f>
        <v>4</v>
      </c>
      <c r="C158" t="s">
        <v>12</v>
      </c>
      <c r="D158">
        <v>20</v>
      </c>
      <c r="E158">
        <v>4.7774999999999999</v>
      </c>
      <c r="F158">
        <v>4.8450000000000006</v>
      </c>
      <c r="G158">
        <f>(F158*D158)-(E158*D158)</f>
        <v>1.3500000000000085</v>
      </c>
      <c r="R158"/>
    </row>
    <row r="159" spans="1:18" x14ac:dyDescent="0.25">
      <c r="A159" s="1">
        <v>44664</v>
      </c>
      <c r="B159" s="125">
        <f>WEEKDAY(A159,1)</f>
        <v>4</v>
      </c>
      <c r="C159" t="s">
        <v>156</v>
      </c>
      <c r="D159">
        <v>8</v>
      </c>
      <c r="E159">
        <v>10.40875</v>
      </c>
      <c r="F159">
        <v>10.32375</v>
      </c>
      <c r="G159">
        <f>(F159*D159)-(E159*D159)</f>
        <v>-0.67999999999999261</v>
      </c>
      <c r="R159"/>
    </row>
    <row r="160" spans="1:18" x14ac:dyDescent="0.25">
      <c r="A160" s="1">
        <v>44664</v>
      </c>
      <c r="B160" s="125">
        <f>WEEKDAY(A160,1)</f>
        <v>4</v>
      </c>
      <c r="C160" t="s">
        <v>14</v>
      </c>
      <c r="D160">
        <v>220</v>
      </c>
      <c r="E160">
        <v>4.9917272727272728</v>
      </c>
      <c r="F160">
        <v>4.9837727272727275</v>
      </c>
      <c r="G160">
        <f>(F160*D160)-(E160*D160)</f>
        <v>-1.75</v>
      </c>
      <c r="R160"/>
    </row>
    <row r="161" spans="1:18" x14ac:dyDescent="0.25">
      <c r="A161" s="1">
        <v>44665</v>
      </c>
      <c r="B161" s="125">
        <f>WEEKDAY(A161,1)</f>
        <v>5</v>
      </c>
      <c r="C161" t="s">
        <v>15</v>
      </c>
      <c r="D161">
        <v>270</v>
      </c>
      <c r="E161">
        <v>1.5182592592592592</v>
      </c>
      <c r="F161">
        <v>1.5587037037037035</v>
      </c>
      <c r="G161">
        <f>(F161*D161)-(E161*D161)</f>
        <v>10.919999999999959</v>
      </c>
      <c r="R161"/>
    </row>
    <row r="162" spans="1:18" x14ac:dyDescent="0.25">
      <c r="A162" s="1">
        <v>44665</v>
      </c>
      <c r="B162" s="125">
        <f>WEEKDAY(A162,1)</f>
        <v>5</v>
      </c>
      <c r="C162" t="s">
        <v>14</v>
      </c>
      <c r="D162">
        <v>235</v>
      </c>
      <c r="E162">
        <v>6.0411489361702122</v>
      </c>
      <c r="F162">
        <v>6.0108085106382987</v>
      </c>
      <c r="G162">
        <f>(F162*D162)-(E162*D162)</f>
        <v>-7.1299999999996544</v>
      </c>
      <c r="R162"/>
    </row>
    <row r="163" spans="1:18" x14ac:dyDescent="0.25">
      <c r="A163" s="1">
        <v>44669</v>
      </c>
      <c r="B163" s="125">
        <f>WEEKDAY(A163,1)</f>
        <v>2</v>
      </c>
      <c r="C163" t="s">
        <v>13</v>
      </c>
      <c r="D163">
        <v>110</v>
      </c>
      <c r="E163">
        <v>3.0191818181818184</v>
      </c>
      <c r="F163">
        <v>3.1682727272727274</v>
      </c>
      <c r="G163">
        <f>(F163*D163)-(E163*D163)</f>
        <v>16.399999999999977</v>
      </c>
      <c r="R163"/>
    </row>
    <row r="164" spans="1:18" x14ac:dyDescent="0.25">
      <c r="A164" s="1">
        <v>44669</v>
      </c>
      <c r="B164" s="125">
        <f>WEEKDAY(A164,1)</f>
        <v>2</v>
      </c>
      <c r="C164" t="s">
        <v>199</v>
      </c>
      <c r="D164">
        <v>19</v>
      </c>
      <c r="E164">
        <v>5.7547368421052632</v>
      </c>
      <c r="F164">
        <v>6.222631578947369</v>
      </c>
      <c r="G164">
        <f>(F164*D164)-(E164*D164)</f>
        <v>8.89</v>
      </c>
      <c r="R164"/>
    </row>
    <row r="165" spans="1:18" x14ac:dyDescent="0.25">
      <c r="A165" s="1">
        <v>44670</v>
      </c>
      <c r="B165" s="125">
        <f>WEEKDAY(A165,1)</f>
        <v>3</v>
      </c>
      <c r="C165" t="s">
        <v>14</v>
      </c>
      <c r="D165">
        <v>255</v>
      </c>
      <c r="E165">
        <v>6.9116862745098038</v>
      </c>
      <c r="F165">
        <v>6.9586274509803925</v>
      </c>
      <c r="G165">
        <f>(F165*D165)-(E165*D165)</f>
        <v>11.970000000000027</v>
      </c>
      <c r="R165"/>
    </row>
    <row r="166" spans="1:18" x14ac:dyDescent="0.25">
      <c r="A166" s="1">
        <v>44670</v>
      </c>
      <c r="B166" s="125">
        <f>WEEKDAY(A166,1)</f>
        <v>3</v>
      </c>
      <c r="C166" t="s">
        <v>198</v>
      </c>
      <c r="D166">
        <v>90</v>
      </c>
      <c r="E166">
        <v>3.261222222222222</v>
      </c>
      <c r="F166">
        <v>3.3326666666666673</v>
      </c>
      <c r="G166">
        <f>(F166*D166)-(E166*D166)</f>
        <v>6.4300000000000637</v>
      </c>
      <c r="R166"/>
    </row>
    <row r="167" spans="1:18" x14ac:dyDescent="0.25">
      <c r="A167" s="1">
        <v>44671</v>
      </c>
      <c r="B167" s="125">
        <f>WEEKDAY(A167,1)</f>
        <v>4</v>
      </c>
      <c r="C167" t="s">
        <v>16</v>
      </c>
      <c r="D167">
        <v>105</v>
      </c>
      <c r="E167">
        <v>7.8026666666666662</v>
      </c>
      <c r="F167">
        <v>8.1080000000000005</v>
      </c>
      <c r="G167">
        <f>(F167*D167)-(E167*D167)</f>
        <v>32.060000000000059</v>
      </c>
      <c r="R167"/>
    </row>
    <row r="168" spans="1:18" x14ac:dyDescent="0.25">
      <c r="A168" s="1">
        <v>44671</v>
      </c>
      <c r="B168" s="125">
        <f>WEEKDAY(A168,1)</f>
        <v>4</v>
      </c>
      <c r="C168" t="s">
        <v>15</v>
      </c>
      <c r="D168">
        <v>55</v>
      </c>
      <c r="E168">
        <v>1.83</v>
      </c>
      <c r="F168">
        <v>1.7756363636363637</v>
      </c>
      <c r="G168">
        <f>(F168*D168)-(E168*D168)</f>
        <v>-2.9900000000000091</v>
      </c>
      <c r="R168"/>
    </row>
    <row r="169" spans="1:18" x14ac:dyDescent="0.25">
      <c r="A169" s="1">
        <v>44672</v>
      </c>
      <c r="B169" s="125">
        <f>WEEKDAY(A169,1)</f>
        <v>5</v>
      </c>
      <c r="C169" t="s">
        <v>14</v>
      </c>
      <c r="D169">
        <v>200</v>
      </c>
      <c r="E169">
        <v>4.6414500000000007</v>
      </c>
      <c r="F169">
        <v>4.76945</v>
      </c>
      <c r="G169">
        <f>(F169*D169)-(E169*D169)</f>
        <v>25.599999999999795</v>
      </c>
      <c r="R169"/>
    </row>
    <row r="170" spans="1:18" x14ac:dyDescent="0.25">
      <c r="A170" s="1">
        <v>44672</v>
      </c>
      <c r="B170" s="125">
        <f>WEEKDAY(A170,1)</f>
        <v>5</v>
      </c>
      <c r="C170" t="s">
        <v>18</v>
      </c>
      <c r="D170">
        <v>340</v>
      </c>
      <c r="E170">
        <v>2.1236470588235292</v>
      </c>
      <c r="F170">
        <v>2.091764705882353</v>
      </c>
      <c r="G170">
        <f>(F170*D170)-(E170*D170)</f>
        <v>-10.839999999999918</v>
      </c>
      <c r="R170"/>
    </row>
    <row r="171" spans="1:18" x14ac:dyDescent="0.25">
      <c r="A171" s="1">
        <v>44673</v>
      </c>
      <c r="B171" s="125">
        <f>WEEKDAY(A171,1)</f>
        <v>6</v>
      </c>
      <c r="C171" t="s">
        <v>197</v>
      </c>
      <c r="D171">
        <v>90</v>
      </c>
      <c r="E171">
        <v>1.5866666666666669</v>
      </c>
      <c r="F171">
        <v>1.5335555555555556</v>
      </c>
      <c r="G171">
        <f>(F171*D171)-(E171*D171)</f>
        <v>-4.7800000000000011</v>
      </c>
      <c r="R171"/>
    </row>
    <row r="172" spans="1:18" x14ac:dyDescent="0.25">
      <c r="A172" s="1">
        <v>44673</v>
      </c>
      <c r="B172" s="125">
        <f>WEEKDAY(A172,1)</f>
        <v>6</v>
      </c>
      <c r="C172" t="s">
        <v>14</v>
      </c>
      <c r="D172">
        <v>82</v>
      </c>
      <c r="E172">
        <v>4.7726829268292681</v>
      </c>
      <c r="F172">
        <v>4.7015853658536582</v>
      </c>
      <c r="G172">
        <f>(F172*D172)-(E172*D172)</f>
        <v>-5.8299999999999841</v>
      </c>
      <c r="R172"/>
    </row>
    <row r="173" spans="1:18" x14ac:dyDescent="0.25">
      <c r="A173" s="1">
        <v>44676</v>
      </c>
      <c r="B173" s="125">
        <f>WEEKDAY(A173,1)</f>
        <v>2</v>
      </c>
      <c r="C173" t="s">
        <v>12</v>
      </c>
      <c r="D173">
        <v>200</v>
      </c>
      <c r="E173">
        <v>4.2514000000000003</v>
      </c>
      <c r="F173">
        <v>4.2038000000000002</v>
      </c>
      <c r="G173">
        <f>(F173*D173)-(E173*D173)</f>
        <v>-9.5200000000000955</v>
      </c>
      <c r="R173"/>
    </row>
    <row r="174" spans="1:18" x14ac:dyDescent="0.25">
      <c r="A174" s="1">
        <v>44676</v>
      </c>
      <c r="B174" s="125">
        <f>WEEKDAY(A174,1)</f>
        <v>2</v>
      </c>
      <c r="C174" t="s">
        <v>17</v>
      </c>
      <c r="D174">
        <v>430</v>
      </c>
      <c r="E174">
        <v>1.8415813953488369</v>
      </c>
      <c r="F174">
        <v>1.8038372093023258</v>
      </c>
      <c r="G174">
        <f>(F174*D174)-(E174*D174)</f>
        <v>-16.229999999999791</v>
      </c>
      <c r="R174"/>
    </row>
    <row r="175" spans="1:18" x14ac:dyDescent="0.25">
      <c r="A175" s="1">
        <v>44677</v>
      </c>
      <c r="B175" s="125">
        <f>WEEKDAY(A175,1)</f>
        <v>3</v>
      </c>
      <c r="C175" t="s">
        <v>156</v>
      </c>
      <c r="D175">
        <v>40</v>
      </c>
      <c r="E175">
        <v>14.676749999999998</v>
      </c>
      <c r="F175">
        <v>15.031749999999999</v>
      </c>
      <c r="G175">
        <f>(F175*D175)-(E175*D175)</f>
        <v>14.200000000000045</v>
      </c>
      <c r="R175"/>
    </row>
    <row r="176" spans="1:18" x14ac:dyDescent="0.25">
      <c r="A176" s="1">
        <v>44677</v>
      </c>
      <c r="B176" s="125">
        <f>WEEKDAY(A176,1)</f>
        <v>3</v>
      </c>
      <c r="C176" t="s">
        <v>14</v>
      </c>
      <c r="D176">
        <v>20</v>
      </c>
      <c r="E176">
        <v>5.51</v>
      </c>
      <c r="F176">
        <v>5.32</v>
      </c>
      <c r="G176">
        <f>(F176*D176)-(E176*D176)</f>
        <v>-3.7999999999999829</v>
      </c>
      <c r="R176"/>
    </row>
    <row r="177" spans="1:18" x14ac:dyDescent="0.25">
      <c r="A177" s="1">
        <v>44677</v>
      </c>
      <c r="B177" s="125">
        <f>WEEKDAY(A177,1)</f>
        <v>3</v>
      </c>
      <c r="C177" t="s">
        <v>18</v>
      </c>
      <c r="D177">
        <v>265</v>
      </c>
      <c r="E177">
        <v>2.6007924528301887</v>
      </c>
      <c r="F177">
        <v>2.0303396226415091</v>
      </c>
      <c r="G177">
        <f>(F177*D177)-(E177*D177)</f>
        <v>-151.17000000000007</v>
      </c>
      <c r="R177"/>
    </row>
    <row r="178" spans="1:18" x14ac:dyDescent="0.25">
      <c r="A178" s="1">
        <v>44678</v>
      </c>
      <c r="B178" s="125">
        <f>WEEKDAY(A178,1)</f>
        <v>4</v>
      </c>
      <c r="C178" t="s">
        <v>18</v>
      </c>
      <c r="D178">
        <v>40</v>
      </c>
      <c r="E178">
        <v>3.7312500000000002</v>
      </c>
      <c r="F178">
        <v>8.8312499999999989</v>
      </c>
      <c r="G178">
        <f>(F178*D178)-(E178*D178)</f>
        <v>203.99999999999994</v>
      </c>
      <c r="R178"/>
    </row>
    <row r="179" spans="1:18" x14ac:dyDescent="0.25">
      <c r="A179" s="1">
        <v>44678</v>
      </c>
      <c r="B179" s="125">
        <f>WEEKDAY(A179,1)</f>
        <v>4</v>
      </c>
      <c r="C179" t="s">
        <v>176</v>
      </c>
      <c r="D179">
        <v>60</v>
      </c>
      <c r="E179">
        <v>3.3034999999999997</v>
      </c>
      <c r="F179">
        <v>3.7975000000000003</v>
      </c>
      <c r="G179">
        <f>(F179*D179)-(E179*D179)</f>
        <v>29.640000000000043</v>
      </c>
      <c r="R179"/>
    </row>
    <row r="180" spans="1:18" x14ac:dyDescent="0.25">
      <c r="A180" s="1">
        <v>44679</v>
      </c>
      <c r="B180" s="125">
        <f>WEEKDAY(A180,1)</f>
        <v>5</v>
      </c>
      <c r="C180" t="s">
        <v>18</v>
      </c>
      <c r="D180">
        <v>220</v>
      </c>
      <c r="E180">
        <v>3.8163636363636364</v>
      </c>
      <c r="F180">
        <v>3.8959090909090905</v>
      </c>
      <c r="G180">
        <f>(F180*D180)-(E180*D180)</f>
        <v>17.499999999999886</v>
      </c>
      <c r="R180"/>
    </row>
    <row r="181" spans="1:18" x14ac:dyDescent="0.25">
      <c r="A181" s="1">
        <v>44679</v>
      </c>
      <c r="B181" s="125">
        <f>WEEKDAY(A181,1)</f>
        <v>5</v>
      </c>
      <c r="C181" t="s">
        <v>196</v>
      </c>
      <c r="D181">
        <v>30</v>
      </c>
      <c r="E181">
        <v>7.4126666666666665</v>
      </c>
      <c r="F181">
        <v>7.5866666666666669</v>
      </c>
      <c r="G181">
        <f>(F181*D181)-(E181*D181)</f>
        <v>5.2199999999999989</v>
      </c>
      <c r="R181"/>
    </row>
    <row r="182" spans="1:18" x14ac:dyDescent="0.25">
      <c r="A182" s="1">
        <v>44679</v>
      </c>
      <c r="B182" s="125">
        <f>WEEKDAY(A182,1)</f>
        <v>5</v>
      </c>
      <c r="C182" t="s">
        <v>195</v>
      </c>
      <c r="D182">
        <v>10</v>
      </c>
      <c r="E182">
        <v>10.17</v>
      </c>
      <c r="F182">
        <v>10.4</v>
      </c>
      <c r="G182">
        <f>(F182*D182)-(E182*D182)</f>
        <v>2.2999999999999972</v>
      </c>
      <c r="R182"/>
    </row>
    <row r="183" spans="1:18" x14ac:dyDescent="0.25">
      <c r="A183" s="1">
        <v>44680</v>
      </c>
      <c r="B183" s="125">
        <f>WEEKDAY(A183,1)</f>
        <v>6</v>
      </c>
      <c r="C183" t="s">
        <v>26</v>
      </c>
      <c r="D183">
        <v>190</v>
      </c>
      <c r="E183">
        <v>4.4702105263157899</v>
      </c>
      <c r="F183">
        <v>4.5823157894736841</v>
      </c>
      <c r="G183">
        <f>(F183*D183)-(E183*D183)</f>
        <v>21.299999999999955</v>
      </c>
      <c r="R183"/>
    </row>
    <row r="184" spans="1:18" x14ac:dyDescent="0.25">
      <c r="A184" s="1">
        <v>44683</v>
      </c>
      <c r="B184" s="125">
        <f>WEEKDAY(A184,1)</f>
        <v>2</v>
      </c>
      <c r="C184" t="s">
        <v>14</v>
      </c>
      <c r="D184">
        <v>160</v>
      </c>
      <c r="E184">
        <v>5.5023125000000004</v>
      </c>
      <c r="F184">
        <v>5.5126875000000002</v>
      </c>
      <c r="G184">
        <f>(F184*D184)-(E184*D184)</f>
        <v>1.6599999999998545</v>
      </c>
      <c r="R184"/>
    </row>
    <row r="185" spans="1:18" x14ac:dyDescent="0.25">
      <c r="A185" s="1">
        <v>44683</v>
      </c>
      <c r="B185" s="125">
        <f>WEEKDAY(A185,1)</f>
        <v>2</v>
      </c>
      <c r="C185" t="s">
        <v>19</v>
      </c>
      <c r="D185">
        <v>20</v>
      </c>
      <c r="E185">
        <v>6.5474999999999994</v>
      </c>
      <c r="F185">
        <v>6.38</v>
      </c>
      <c r="G185">
        <f>(F185*D185)-(E185*D185)</f>
        <v>-3.3499999999999943</v>
      </c>
      <c r="R185"/>
    </row>
    <row r="186" spans="1:18" x14ac:dyDescent="0.25">
      <c r="A186" s="1">
        <v>44683</v>
      </c>
      <c r="B186" s="125">
        <f>WEEKDAY(A186,1)</f>
        <v>2</v>
      </c>
      <c r="C186" t="s">
        <v>194</v>
      </c>
      <c r="D186">
        <v>35</v>
      </c>
      <c r="E186">
        <v>4.0831428571428567</v>
      </c>
      <c r="F186">
        <v>3.8757142857142859</v>
      </c>
      <c r="G186">
        <f>(F186*D186)-(E186*D186)</f>
        <v>-7.2599999999999909</v>
      </c>
      <c r="R186"/>
    </row>
    <row r="187" spans="1:18" x14ac:dyDescent="0.25">
      <c r="A187" s="1">
        <v>44683</v>
      </c>
      <c r="B187" s="125">
        <f>WEEKDAY(A187,1)</f>
        <v>2</v>
      </c>
      <c r="C187" t="s">
        <v>26</v>
      </c>
      <c r="D187">
        <v>114</v>
      </c>
      <c r="E187">
        <v>8.4891228070175444</v>
      </c>
      <c r="F187">
        <v>7.9492105263157891</v>
      </c>
      <c r="G187">
        <f>(F187*D187)-(E187*D187)</f>
        <v>-61.550000000000182</v>
      </c>
      <c r="R187"/>
    </row>
    <row r="188" spans="1:18" x14ac:dyDescent="0.25">
      <c r="A188" s="1">
        <v>44684</v>
      </c>
      <c r="B188" s="125">
        <f>WEEKDAY(A188,1)</f>
        <v>3</v>
      </c>
      <c r="C188" t="s">
        <v>26</v>
      </c>
      <c r="D188">
        <v>10</v>
      </c>
      <c r="E188">
        <v>7.2249999999999996</v>
      </c>
      <c r="F188">
        <v>10.709999999999999</v>
      </c>
      <c r="G188">
        <f>(F188*D188)-(E188*D188)</f>
        <v>34.849999999999994</v>
      </c>
      <c r="R188"/>
    </row>
    <row r="189" spans="1:18" x14ac:dyDescent="0.25">
      <c r="A189" s="1">
        <v>44684</v>
      </c>
      <c r="B189" s="125">
        <f>WEEKDAY(A189,1)</f>
        <v>3</v>
      </c>
      <c r="C189" t="s">
        <v>193</v>
      </c>
      <c r="D189">
        <v>55</v>
      </c>
      <c r="E189">
        <v>15.628363636363636</v>
      </c>
      <c r="F189">
        <v>15.652727272727274</v>
      </c>
      <c r="G189">
        <f>(F189*D189)-(E189*D189)</f>
        <v>1.3400000000001455</v>
      </c>
      <c r="R189"/>
    </row>
    <row r="190" spans="1:18" x14ac:dyDescent="0.25">
      <c r="A190" s="1">
        <v>44685</v>
      </c>
      <c r="B190" s="125">
        <f>WEEKDAY(A190,1)</f>
        <v>4</v>
      </c>
      <c r="C190" t="s">
        <v>192</v>
      </c>
      <c r="D190">
        <v>830</v>
      </c>
      <c r="E190">
        <v>2.2159879518072287</v>
      </c>
      <c r="F190">
        <v>2.198012048192771</v>
      </c>
      <c r="G190">
        <f>(F190*D190)-(E190*D190)</f>
        <v>-14.919999999999845</v>
      </c>
      <c r="R190"/>
    </row>
    <row r="191" spans="1:18" x14ac:dyDescent="0.25">
      <c r="A191" s="1">
        <v>44686</v>
      </c>
      <c r="B191" s="125">
        <f>WEEKDAY(A191,1)</f>
        <v>5</v>
      </c>
      <c r="C191" t="s">
        <v>191</v>
      </c>
      <c r="D191">
        <v>160</v>
      </c>
      <c r="E191">
        <v>7.6663750000000004</v>
      </c>
      <c r="F191">
        <v>7.8306250000000004</v>
      </c>
      <c r="G191">
        <f>(F191*D191)-(E191*D191)</f>
        <v>26.279999999999973</v>
      </c>
      <c r="R191"/>
    </row>
    <row r="192" spans="1:18" x14ac:dyDescent="0.25">
      <c r="A192" s="1">
        <v>44686</v>
      </c>
      <c r="B192" s="125">
        <f>WEEKDAY(A192,1)</f>
        <v>5</v>
      </c>
      <c r="C192" t="s">
        <v>20</v>
      </c>
      <c r="D192">
        <v>156</v>
      </c>
      <c r="E192">
        <v>2.6396794871794875</v>
      </c>
      <c r="F192">
        <v>2.7084615384615387</v>
      </c>
      <c r="G192">
        <f>(F192*D192)-(E192*D192)</f>
        <v>10.729999999999961</v>
      </c>
      <c r="R192"/>
    </row>
    <row r="193" spans="1:18" x14ac:dyDescent="0.25">
      <c r="A193" s="1">
        <v>44687</v>
      </c>
      <c r="B193" s="125">
        <f>WEEKDAY(A193,1)</f>
        <v>6</v>
      </c>
      <c r="C193" t="s">
        <v>36</v>
      </c>
      <c r="D193">
        <v>290</v>
      </c>
      <c r="E193">
        <v>3.9059655172413792</v>
      </c>
      <c r="F193">
        <v>3.6481034482758616</v>
      </c>
      <c r="G193">
        <f>(F193*D193)-(E193*D193)</f>
        <v>-74.7800000000002</v>
      </c>
      <c r="R193"/>
    </row>
    <row r="194" spans="1:18" x14ac:dyDescent="0.25">
      <c r="A194" s="1">
        <v>44690</v>
      </c>
      <c r="B194" s="125">
        <f>WEEKDAY(A194,1)</f>
        <v>2</v>
      </c>
      <c r="C194" t="s">
        <v>18</v>
      </c>
      <c r="D194">
        <v>90</v>
      </c>
      <c r="E194">
        <v>4.1497777777777776</v>
      </c>
      <c r="F194">
        <v>4.1323333333333334</v>
      </c>
      <c r="G194">
        <f>(F194*D194)-(E194*D194)</f>
        <v>-1.5699999999999363</v>
      </c>
    </row>
    <row r="195" spans="1:18" x14ac:dyDescent="0.25">
      <c r="A195" s="1">
        <v>44690</v>
      </c>
      <c r="B195" s="125">
        <f>WEEKDAY(A195,1)</f>
        <v>2</v>
      </c>
      <c r="C195" t="s">
        <v>20</v>
      </c>
      <c r="D195">
        <v>1110</v>
      </c>
      <c r="E195">
        <v>2.4629999999999996</v>
      </c>
      <c r="F195">
        <v>2.4496846846846849</v>
      </c>
      <c r="G195">
        <f>(F195*D195)-(E195*D195)</f>
        <v>-14.779999999999291</v>
      </c>
    </row>
    <row r="196" spans="1:18" x14ac:dyDescent="0.25">
      <c r="A196" s="1">
        <v>44690</v>
      </c>
      <c r="B196" s="125">
        <f>WEEKDAY(A196,1)</f>
        <v>2</v>
      </c>
      <c r="C196" t="s">
        <v>182</v>
      </c>
      <c r="D196">
        <v>220</v>
      </c>
      <c r="E196">
        <v>2.7361363636363638</v>
      </c>
      <c r="F196">
        <v>2.6152272727272727</v>
      </c>
      <c r="G196">
        <f>(F196*D196)-(E196*D196)</f>
        <v>-26.600000000000023</v>
      </c>
    </row>
    <row r="197" spans="1:18" x14ac:dyDescent="0.25">
      <c r="A197" s="1">
        <v>44690</v>
      </c>
      <c r="B197" s="125">
        <f>WEEKDAY(A197,1)</f>
        <v>2</v>
      </c>
      <c r="C197" t="s">
        <v>21</v>
      </c>
      <c r="D197">
        <v>150</v>
      </c>
      <c r="E197">
        <v>4.723933333333334</v>
      </c>
      <c r="F197">
        <v>4.5082000000000004</v>
      </c>
      <c r="G197">
        <f>(F197*D197)-(E197*D197)</f>
        <v>-32.360000000000127</v>
      </c>
    </row>
    <row r="198" spans="1:18" x14ac:dyDescent="0.25">
      <c r="A198" s="1">
        <v>44691</v>
      </c>
      <c r="B198" s="125">
        <f>WEEKDAY(A198,1)</f>
        <v>3</v>
      </c>
      <c r="C198" t="s">
        <v>18</v>
      </c>
      <c r="D198">
        <v>450</v>
      </c>
      <c r="E198">
        <v>4.4576888888888888</v>
      </c>
      <c r="F198">
        <v>4.4909999999999997</v>
      </c>
      <c r="G198">
        <f>(F198*D198)-(E198*D198)</f>
        <v>14.989999999999782</v>
      </c>
    </row>
    <row r="199" spans="1:18" x14ac:dyDescent="0.25">
      <c r="A199" s="1">
        <v>44691</v>
      </c>
      <c r="B199" s="125">
        <f>WEEKDAY(A199,1)</f>
        <v>3</v>
      </c>
      <c r="C199" t="s">
        <v>20</v>
      </c>
      <c r="D199">
        <v>180</v>
      </c>
      <c r="E199">
        <v>2.3498333333333337</v>
      </c>
      <c r="F199">
        <v>2.3719444444444444</v>
      </c>
      <c r="G199">
        <f>(F199*D199)-(E199*D199)</f>
        <v>3.9799999999999045</v>
      </c>
    </row>
    <row r="200" spans="1:18" x14ac:dyDescent="0.25">
      <c r="A200" s="1">
        <v>44692</v>
      </c>
      <c r="B200" s="125">
        <f>WEEKDAY(A200,1)</f>
        <v>4</v>
      </c>
      <c r="C200" t="s">
        <v>26</v>
      </c>
      <c r="D200">
        <v>1170</v>
      </c>
      <c r="E200">
        <v>3.8596153846153847</v>
      </c>
      <c r="F200">
        <v>3.8692393162393164</v>
      </c>
      <c r="G200">
        <f>(F200*D200)-(E200*D200)</f>
        <v>11.260000000000218</v>
      </c>
    </row>
    <row r="201" spans="1:18" x14ac:dyDescent="0.25">
      <c r="A201" s="1">
        <v>44693</v>
      </c>
      <c r="B201" s="125">
        <f>WEEKDAY(A201,1)</f>
        <v>5</v>
      </c>
      <c r="C201" t="s">
        <v>21</v>
      </c>
      <c r="D201">
        <v>770</v>
      </c>
      <c r="E201">
        <v>6.7305454545454548</v>
      </c>
      <c r="F201">
        <v>6.8741168831168835</v>
      </c>
      <c r="G201">
        <f>(F201*D201)-(E201*D201)</f>
        <v>110.55000000000018</v>
      </c>
    </row>
    <row r="202" spans="1:18" x14ac:dyDescent="0.25">
      <c r="A202" s="1">
        <v>44694</v>
      </c>
      <c r="B202" s="125">
        <f>WEEKDAY(A202,1)</f>
        <v>6</v>
      </c>
      <c r="C202" t="s">
        <v>156</v>
      </c>
      <c r="D202">
        <v>60</v>
      </c>
      <c r="E202">
        <v>10.949833333333334</v>
      </c>
      <c r="F202">
        <v>11.367999999999999</v>
      </c>
      <c r="G202">
        <f>(F202*D202)-(E202*D202)</f>
        <v>25.089999999999918</v>
      </c>
    </row>
    <row r="203" spans="1:18" x14ac:dyDescent="0.25">
      <c r="A203" s="1">
        <v>44694</v>
      </c>
      <c r="B203" s="125">
        <f>WEEKDAY(A203,1)</f>
        <v>6</v>
      </c>
      <c r="C203" t="s">
        <v>190</v>
      </c>
      <c r="D203">
        <v>130</v>
      </c>
      <c r="E203">
        <v>10.464615384615383</v>
      </c>
      <c r="F203">
        <v>10.501384615384616</v>
      </c>
      <c r="G203">
        <f>(F203*D203)-(E203*D203)</f>
        <v>4.7800000000002001</v>
      </c>
    </row>
    <row r="204" spans="1:18" x14ac:dyDescent="0.25">
      <c r="A204" s="1">
        <v>44694</v>
      </c>
      <c r="B204" s="125">
        <f>WEEKDAY(A204,1)</f>
        <v>6</v>
      </c>
      <c r="C204" t="s">
        <v>21</v>
      </c>
      <c r="D204">
        <v>270</v>
      </c>
      <c r="E204">
        <v>7.0329629629629631</v>
      </c>
      <c r="F204">
        <v>6.895407407407407</v>
      </c>
      <c r="G204">
        <f>(F204*D204)-(E204*D204)</f>
        <v>-37.1400000000001</v>
      </c>
    </row>
    <row r="205" spans="1:18" x14ac:dyDescent="0.25">
      <c r="A205" s="1">
        <v>44697</v>
      </c>
      <c r="B205" s="125">
        <f>WEEKDAY(A205,1)</f>
        <v>2</v>
      </c>
      <c r="C205" t="s">
        <v>22</v>
      </c>
      <c r="D205">
        <v>1730</v>
      </c>
      <c r="E205">
        <v>2.2634739884393067</v>
      </c>
      <c r="F205">
        <v>2.2757341040462431</v>
      </c>
      <c r="G205">
        <f>(F205*D205)-(E205*D205)</f>
        <v>21.210000000000036</v>
      </c>
    </row>
    <row r="206" spans="1:18" x14ac:dyDescent="0.25">
      <c r="A206" s="1">
        <v>44697</v>
      </c>
      <c r="B206" s="125">
        <f>WEEKDAY(A206,1)</f>
        <v>2</v>
      </c>
      <c r="C206" t="s">
        <v>188</v>
      </c>
      <c r="D206">
        <v>1350</v>
      </c>
      <c r="E206">
        <v>3.5430518518518519</v>
      </c>
      <c r="F206">
        <v>3.4654814814814814</v>
      </c>
      <c r="G206">
        <f>(F206*D206)-(E206*D206)</f>
        <v>-104.72000000000025</v>
      </c>
    </row>
    <row r="207" spans="1:18" x14ac:dyDescent="0.25">
      <c r="A207" s="1">
        <v>44698</v>
      </c>
      <c r="B207" s="125">
        <f>WEEKDAY(A207,1)</f>
        <v>3</v>
      </c>
      <c r="C207" t="s">
        <v>22</v>
      </c>
      <c r="D207">
        <v>822</v>
      </c>
      <c r="E207">
        <v>2.4172627737226278</v>
      </c>
      <c r="F207">
        <v>2.4336496350364962</v>
      </c>
      <c r="G207">
        <f>(F207*D207)-(E207*D207)</f>
        <v>13.4699999999998</v>
      </c>
    </row>
    <row r="208" spans="1:18" x14ac:dyDescent="0.25">
      <c r="A208" s="1">
        <v>44698</v>
      </c>
      <c r="B208" s="125">
        <f>WEEKDAY(A208,1)</f>
        <v>3</v>
      </c>
      <c r="C208" t="s">
        <v>156</v>
      </c>
      <c r="D208">
        <v>80</v>
      </c>
      <c r="E208">
        <v>13.928000000000001</v>
      </c>
      <c r="F208">
        <v>13.917375000000002</v>
      </c>
      <c r="G208">
        <f>(F208*D208)-(E208*D208)</f>
        <v>-0.84999999999990905</v>
      </c>
    </row>
    <row r="209" spans="1:7" x14ac:dyDescent="0.25">
      <c r="A209" s="1">
        <v>44699</v>
      </c>
      <c r="B209" s="125">
        <f>WEEKDAY(A209,1)</f>
        <v>4</v>
      </c>
      <c r="C209" t="s">
        <v>22</v>
      </c>
      <c r="D209">
        <v>1480</v>
      </c>
      <c r="E209">
        <v>2.9472229729729733</v>
      </c>
      <c r="F209">
        <v>3.03177027027027</v>
      </c>
      <c r="G209">
        <f>(F209*D209)-(E209*D209)</f>
        <v>125.1299999999992</v>
      </c>
    </row>
    <row r="210" spans="1:7" x14ac:dyDescent="0.25">
      <c r="A210" s="1">
        <v>44700</v>
      </c>
      <c r="B210" s="125">
        <f>WEEKDAY(A210,1)</f>
        <v>5</v>
      </c>
      <c r="C210" t="s">
        <v>22</v>
      </c>
      <c r="D210">
        <v>220</v>
      </c>
      <c r="E210">
        <v>2.7147727272727273</v>
      </c>
      <c r="F210">
        <v>2.7828636363636363</v>
      </c>
      <c r="G210">
        <f>(F210*D210)-(E210*D210)</f>
        <v>14.980000000000018</v>
      </c>
    </row>
    <row r="211" spans="1:7" x14ac:dyDescent="0.25">
      <c r="A211" s="1">
        <v>44700</v>
      </c>
      <c r="B211" s="125">
        <f>WEEKDAY(A211,1)</f>
        <v>5</v>
      </c>
      <c r="C211" t="s">
        <v>23</v>
      </c>
      <c r="D211">
        <v>2350</v>
      </c>
      <c r="E211">
        <v>2.9245489361702126</v>
      </c>
      <c r="F211">
        <v>2.8855574468085106</v>
      </c>
      <c r="G211">
        <f>(F211*D211)-(E211*D211)</f>
        <v>-91.630000000000109</v>
      </c>
    </row>
    <row r="212" spans="1:7" x14ac:dyDescent="0.25">
      <c r="A212" s="1">
        <v>44701</v>
      </c>
      <c r="B212" s="125">
        <f>WEEKDAY(A212,1)</f>
        <v>6</v>
      </c>
      <c r="C212" t="s">
        <v>187</v>
      </c>
      <c r="D212">
        <v>990</v>
      </c>
      <c r="E212">
        <v>2.4498888888888892</v>
      </c>
      <c r="F212">
        <v>2.4841414141414138</v>
      </c>
      <c r="G212">
        <f>(F212*D212)-(E212*D212)</f>
        <v>33.9099999999994</v>
      </c>
    </row>
    <row r="213" spans="1:7" x14ac:dyDescent="0.25">
      <c r="A213" s="1">
        <v>44701</v>
      </c>
      <c r="B213" s="125">
        <f>WEEKDAY(A213,1)</f>
        <v>6</v>
      </c>
      <c r="C213" t="s">
        <v>24</v>
      </c>
      <c r="D213">
        <v>400</v>
      </c>
      <c r="E213">
        <v>3.0382750000000001</v>
      </c>
      <c r="F213">
        <v>2.9117000000000002</v>
      </c>
      <c r="G213">
        <f>(F213*D213)-(E213*D213)</f>
        <v>-50.629999999999882</v>
      </c>
    </row>
    <row r="214" spans="1:7" x14ac:dyDescent="0.25">
      <c r="A214" s="1">
        <v>44704</v>
      </c>
      <c r="B214" s="125">
        <f>WEEKDAY(A214,1)</f>
        <v>2</v>
      </c>
      <c r="C214" t="s">
        <v>25</v>
      </c>
      <c r="D214">
        <v>1120</v>
      </c>
      <c r="E214">
        <v>1.9671696428571428</v>
      </c>
      <c r="F214">
        <v>2.1233035714285715</v>
      </c>
      <c r="G214">
        <f>(F214*D214)-(E214*D214)</f>
        <v>174.86999999999989</v>
      </c>
    </row>
    <row r="215" spans="1:7" x14ac:dyDescent="0.25">
      <c r="A215" s="1">
        <v>44704</v>
      </c>
      <c r="B215" s="125">
        <f>WEEKDAY(A215,1)</f>
        <v>2</v>
      </c>
      <c r="C215" t="s">
        <v>186</v>
      </c>
      <c r="D215">
        <v>30</v>
      </c>
      <c r="E215">
        <v>13.411000000000001</v>
      </c>
      <c r="F215">
        <v>13.439666666666666</v>
      </c>
      <c r="G215">
        <f>(F215*D215)-(E215*D215)</f>
        <v>0.8599999999999568</v>
      </c>
    </row>
    <row r="216" spans="1:7" x14ac:dyDescent="0.25">
      <c r="A216" s="1">
        <v>44704</v>
      </c>
      <c r="B216" s="125">
        <f>WEEKDAY(A216,1)</f>
        <v>2</v>
      </c>
      <c r="C216" t="s">
        <v>185</v>
      </c>
      <c r="D216">
        <v>310</v>
      </c>
      <c r="E216">
        <v>1.0548064516129032</v>
      </c>
      <c r="F216">
        <v>1.0509677419354839</v>
      </c>
      <c r="G216">
        <f>(F216*D216)-(E216*D216)</f>
        <v>-1.1899999999999977</v>
      </c>
    </row>
    <row r="217" spans="1:7" x14ac:dyDescent="0.25">
      <c r="A217" s="1">
        <v>44705</v>
      </c>
      <c r="B217" s="125">
        <f>WEEKDAY(A217,1)</f>
        <v>3</v>
      </c>
      <c r="C217" t="s">
        <v>25</v>
      </c>
      <c r="D217">
        <v>2830</v>
      </c>
      <c r="E217">
        <v>2.7399540636042397</v>
      </c>
      <c r="F217">
        <v>2.674968197879859</v>
      </c>
      <c r="G217">
        <f>(F217*D217)-(E217*D217)</f>
        <v>-183.90999999999713</v>
      </c>
    </row>
    <row r="218" spans="1:7" x14ac:dyDescent="0.25">
      <c r="A218" s="1">
        <v>44706</v>
      </c>
      <c r="B218" s="125">
        <f>WEEKDAY(A218,1)</f>
        <v>4</v>
      </c>
      <c r="C218" t="s">
        <v>25</v>
      </c>
      <c r="D218">
        <v>310</v>
      </c>
      <c r="E218">
        <v>1.5625806451612902</v>
      </c>
      <c r="F218">
        <v>1.6460967741935482</v>
      </c>
      <c r="G218">
        <f>(F218*D218)-(E218*D218)</f>
        <v>25.88999999999993</v>
      </c>
    </row>
    <row r="219" spans="1:7" x14ac:dyDescent="0.25">
      <c r="A219" s="1">
        <v>44706</v>
      </c>
      <c r="B219" s="125">
        <f>WEEKDAY(A219,1)</f>
        <v>4</v>
      </c>
      <c r="C219" t="s">
        <v>26</v>
      </c>
      <c r="D219">
        <v>200</v>
      </c>
      <c r="E219">
        <v>6.7677499999999995</v>
      </c>
      <c r="F219">
        <v>6.8011499999999998</v>
      </c>
      <c r="G219">
        <f>(F219*D219)-(E219*D219)</f>
        <v>6.6800000000000637</v>
      </c>
    </row>
    <row r="220" spans="1:7" x14ac:dyDescent="0.25">
      <c r="A220" s="1">
        <v>44707</v>
      </c>
      <c r="B220" s="125">
        <f>WEEKDAY(A220,1)</f>
        <v>5</v>
      </c>
      <c r="C220" t="s">
        <v>26</v>
      </c>
      <c r="D220">
        <v>200</v>
      </c>
      <c r="E220">
        <v>7.8700999999999999</v>
      </c>
      <c r="F220">
        <v>8.0865999999999989</v>
      </c>
      <c r="G220">
        <f>(F220*D220)-(E220*D220)</f>
        <v>43.299999999999727</v>
      </c>
    </row>
    <row r="221" spans="1:7" x14ac:dyDescent="0.25">
      <c r="A221" s="1">
        <v>44707</v>
      </c>
      <c r="B221" s="125">
        <f>WEEKDAY(A221,1)</f>
        <v>5</v>
      </c>
      <c r="C221" t="s">
        <v>25</v>
      </c>
      <c r="D221">
        <v>1170</v>
      </c>
      <c r="E221">
        <v>1.9585213675213673</v>
      </c>
      <c r="F221">
        <v>1.9219401709401711</v>
      </c>
      <c r="G221">
        <f>(F221*D221)-(E221*D221)</f>
        <v>-42.799999999999727</v>
      </c>
    </row>
    <row r="222" spans="1:7" x14ac:dyDescent="0.25">
      <c r="A222" s="1">
        <v>44708</v>
      </c>
      <c r="B222" s="125">
        <f>WEEKDAY(A222,1)</f>
        <v>6</v>
      </c>
      <c r="C222" t="s">
        <v>26</v>
      </c>
      <c r="D222">
        <v>980</v>
      </c>
      <c r="E222">
        <v>8.0128163265306114</v>
      </c>
      <c r="F222">
        <v>7.9609489795918371</v>
      </c>
      <c r="G222">
        <f>(F222*D222)-(E222*D222)</f>
        <v>-50.829999999999018</v>
      </c>
    </row>
    <row r="223" spans="1:7" x14ac:dyDescent="0.25">
      <c r="A223" s="1">
        <v>44712</v>
      </c>
      <c r="B223" s="125">
        <f>WEEKDAY(A223,1)</f>
        <v>3</v>
      </c>
      <c r="C223" t="s">
        <v>27</v>
      </c>
      <c r="D223">
        <v>780</v>
      </c>
      <c r="E223">
        <v>5.243615384615385</v>
      </c>
      <c r="F223">
        <v>5.4487692307692308</v>
      </c>
      <c r="G223">
        <f>(F223*D223)-(E223*D223)</f>
        <v>160.01999999999953</v>
      </c>
    </row>
    <row r="224" spans="1:7" x14ac:dyDescent="0.25">
      <c r="A224" s="1">
        <v>44713</v>
      </c>
      <c r="B224" s="125">
        <f>WEEKDAY(A224,1)</f>
        <v>4</v>
      </c>
      <c r="C224" t="s">
        <v>29</v>
      </c>
      <c r="D224">
        <v>2770</v>
      </c>
      <c r="E224">
        <v>2.3392490974729241</v>
      </c>
      <c r="F224">
        <v>2.3607545126353786</v>
      </c>
      <c r="G224">
        <f>(F224*D224)-(E224*D224)</f>
        <v>59.569999999999709</v>
      </c>
    </row>
    <row r="225" spans="1:7" x14ac:dyDescent="0.25">
      <c r="A225" s="1">
        <v>44713</v>
      </c>
      <c r="B225" s="125">
        <f>WEEKDAY(A225,1)</f>
        <v>4</v>
      </c>
      <c r="C225" t="s">
        <v>28</v>
      </c>
      <c r="D225">
        <v>635</v>
      </c>
      <c r="E225">
        <v>3.8786141732283466</v>
      </c>
      <c r="F225">
        <v>3.8653070866141728</v>
      </c>
      <c r="G225">
        <f>(F225*D225)-(E225*D225)</f>
        <v>-8.4500000000002728</v>
      </c>
    </row>
    <row r="226" spans="1:7" x14ac:dyDescent="0.25">
      <c r="A226" s="1">
        <v>44713</v>
      </c>
      <c r="B226" s="125">
        <f>WEEKDAY(A226,1)</f>
        <v>4</v>
      </c>
      <c r="C226" t="s">
        <v>123</v>
      </c>
      <c r="D226">
        <v>260</v>
      </c>
      <c r="E226">
        <v>1.7573461538461537</v>
      </c>
      <c r="F226">
        <v>1.686923076923077</v>
      </c>
      <c r="G226">
        <f>(F226*D226)-(E226*D226)</f>
        <v>-18.309999999999945</v>
      </c>
    </row>
    <row r="227" spans="1:7" x14ac:dyDescent="0.25">
      <c r="A227" s="1">
        <v>44714</v>
      </c>
      <c r="B227" s="125">
        <f>WEEKDAY(A227,1)</f>
        <v>5</v>
      </c>
      <c r="C227" t="s">
        <v>30</v>
      </c>
      <c r="D227">
        <v>250</v>
      </c>
      <c r="E227">
        <v>11.542119999999999</v>
      </c>
      <c r="F227">
        <v>11.759600000000001</v>
      </c>
      <c r="G227">
        <f>(F227*D227)-(E227*D227)</f>
        <v>54.370000000000346</v>
      </c>
    </row>
    <row r="228" spans="1:7" x14ac:dyDescent="0.25">
      <c r="A228" s="1">
        <v>44714</v>
      </c>
      <c r="B228" s="125">
        <f>WEEKDAY(A228,1)</f>
        <v>5</v>
      </c>
      <c r="C228" t="s">
        <v>26</v>
      </c>
      <c r="D228">
        <v>750</v>
      </c>
      <c r="E228">
        <v>6.2904666666666671</v>
      </c>
      <c r="F228">
        <v>6.3291333333333339</v>
      </c>
      <c r="G228">
        <f>(F228*D228)-(E228*D228)</f>
        <v>29</v>
      </c>
    </row>
    <row r="229" spans="1:7" x14ac:dyDescent="0.25">
      <c r="A229" s="1">
        <v>44715</v>
      </c>
      <c r="B229" s="125">
        <f>WEEKDAY(A229,1)</f>
        <v>6</v>
      </c>
      <c r="C229" t="s">
        <v>31</v>
      </c>
      <c r="D229">
        <v>1000</v>
      </c>
      <c r="E229">
        <v>1.3523000000000001</v>
      </c>
      <c r="F229">
        <v>1.3990799999999999</v>
      </c>
      <c r="G229">
        <f>(F229*D229)-(E229*D229)</f>
        <v>46.779999999999973</v>
      </c>
    </row>
    <row r="230" spans="1:7" x14ac:dyDescent="0.25">
      <c r="A230" s="1">
        <v>44715</v>
      </c>
      <c r="B230" s="125">
        <f>WEEKDAY(A230,1)</f>
        <v>6</v>
      </c>
      <c r="C230" t="s">
        <v>26</v>
      </c>
      <c r="D230">
        <v>200</v>
      </c>
      <c r="E230">
        <v>6.7547500000000005</v>
      </c>
      <c r="F230">
        <v>6.6616000000000009</v>
      </c>
      <c r="G230">
        <f>(F230*D230)-(E230*D230)</f>
        <v>-18.629999999999882</v>
      </c>
    </row>
    <row r="231" spans="1:7" x14ac:dyDescent="0.25">
      <c r="A231" s="1">
        <v>44715</v>
      </c>
      <c r="B231" s="125">
        <f>WEEKDAY(A231,1)</f>
        <v>6</v>
      </c>
      <c r="C231" t="s">
        <v>182</v>
      </c>
      <c r="D231">
        <v>1200</v>
      </c>
      <c r="E231">
        <v>2.4900000000000002</v>
      </c>
      <c r="F231">
        <v>2.446366666666667</v>
      </c>
      <c r="G231">
        <f>(F231*D231)-(E231*D231)</f>
        <v>-52.360000000000127</v>
      </c>
    </row>
    <row r="232" spans="1:7" x14ac:dyDescent="0.25">
      <c r="A232" s="1">
        <v>44718</v>
      </c>
      <c r="B232" s="125">
        <f>WEEKDAY(A232,1)</f>
        <v>2</v>
      </c>
      <c r="C232" t="s">
        <v>26</v>
      </c>
      <c r="D232">
        <v>150</v>
      </c>
      <c r="E232">
        <v>6.7728000000000002</v>
      </c>
      <c r="F232">
        <v>6.7894000000000005</v>
      </c>
      <c r="G232">
        <f>(F232*D232)-(E232*D232)</f>
        <v>2.4900000000000091</v>
      </c>
    </row>
    <row r="233" spans="1:7" x14ac:dyDescent="0.25">
      <c r="A233" s="1">
        <v>44718</v>
      </c>
      <c r="B233" s="125">
        <f>WEEKDAY(A233,1)</f>
        <v>2</v>
      </c>
      <c r="C233" t="s">
        <v>33</v>
      </c>
      <c r="D233">
        <v>300</v>
      </c>
      <c r="E233">
        <v>2.8004666666666664</v>
      </c>
      <c r="F233">
        <v>2.7414000000000001</v>
      </c>
      <c r="G233">
        <f>(F233*D233)-(E233*D233)</f>
        <v>-17.719999999999914</v>
      </c>
    </row>
    <row r="234" spans="1:7" x14ac:dyDescent="0.25">
      <c r="A234" s="1">
        <v>44718</v>
      </c>
      <c r="B234" s="125">
        <f>WEEKDAY(A234,1)</f>
        <v>2</v>
      </c>
      <c r="C234" t="s">
        <v>181</v>
      </c>
      <c r="D234">
        <v>50</v>
      </c>
      <c r="E234">
        <v>19.415199999999999</v>
      </c>
      <c r="F234">
        <v>19.032399999999999</v>
      </c>
      <c r="G234">
        <f>(F234*D234)-(E234*D234)</f>
        <v>-19.139999999999986</v>
      </c>
    </row>
    <row r="235" spans="1:7" x14ac:dyDescent="0.25">
      <c r="A235" s="1">
        <v>44718</v>
      </c>
      <c r="B235" s="125">
        <f>WEEKDAY(A235,1)</f>
        <v>2</v>
      </c>
      <c r="C235" t="s">
        <v>25</v>
      </c>
      <c r="D235">
        <v>800</v>
      </c>
      <c r="E235">
        <v>2.2323375000000003</v>
      </c>
      <c r="F235">
        <v>2.1999499999999999</v>
      </c>
      <c r="G235">
        <f>(F235*D235)-(E235*D235)</f>
        <v>-25.910000000000537</v>
      </c>
    </row>
    <row r="236" spans="1:7" x14ac:dyDescent="0.25">
      <c r="A236" s="1">
        <v>44718</v>
      </c>
      <c r="B236" s="125">
        <f>WEEKDAY(A236,1)</f>
        <v>2</v>
      </c>
      <c r="C236" t="s">
        <v>32</v>
      </c>
      <c r="D236">
        <v>2600</v>
      </c>
      <c r="E236">
        <v>0.88633076923076903</v>
      </c>
      <c r="F236">
        <v>0.84615384615384615</v>
      </c>
      <c r="G236">
        <f>(F236*D236)-(E236*D236)</f>
        <v>-104.45999999999958</v>
      </c>
    </row>
    <row r="237" spans="1:7" x14ac:dyDescent="0.25">
      <c r="A237" s="1">
        <v>44719</v>
      </c>
      <c r="B237" s="125">
        <f>WEEKDAY(A237,1)</f>
        <v>3</v>
      </c>
      <c r="C237" t="s">
        <v>26</v>
      </c>
      <c r="D237">
        <v>550</v>
      </c>
      <c r="E237">
        <v>7.1658181818181816</v>
      </c>
      <c r="F237">
        <v>7.213909090909091</v>
      </c>
      <c r="G237">
        <f>(F237*D237)-(E237*D237)</f>
        <v>26.450000000000273</v>
      </c>
    </row>
    <row r="238" spans="1:7" x14ac:dyDescent="0.25">
      <c r="A238" s="1">
        <v>44719</v>
      </c>
      <c r="B238" s="125">
        <f>WEEKDAY(A238,1)</f>
        <v>3</v>
      </c>
      <c r="C238" t="s">
        <v>34</v>
      </c>
      <c r="D238">
        <v>1000</v>
      </c>
      <c r="E238">
        <v>3.9684599999999999</v>
      </c>
      <c r="F238">
        <v>3.78288</v>
      </c>
      <c r="G238">
        <f>(F238*D238)-(E238*D238)</f>
        <v>-185.57999999999993</v>
      </c>
    </row>
    <row r="239" spans="1:7" x14ac:dyDescent="0.25">
      <c r="A239" s="1">
        <v>44720</v>
      </c>
      <c r="B239" s="125">
        <f>WEEKDAY(A239,1)</f>
        <v>4</v>
      </c>
      <c r="C239" t="s">
        <v>35</v>
      </c>
      <c r="D239">
        <v>560</v>
      </c>
      <c r="E239">
        <v>10.182196428571428</v>
      </c>
      <c r="F239">
        <v>10.369285714285716</v>
      </c>
      <c r="G239">
        <f>(F239*D239)-(E239*D239)</f>
        <v>104.77000000000135</v>
      </c>
    </row>
    <row r="240" spans="1:7" x14ac:dyDescent="0.25">
      <c r="A240" s="1">
        <v>44720</v>
      </c>
      <c r="B240" s="125">
        <f>WEEKDAY(A240,1)</f>
        <v>4</v>
      </c>
      <c r="C240" t="s">
        <v>26</v>
      </c>
      <c r="D240">
        <v>150</v>
      </c>
      <c r="E240">
        <v>10.457599999999999</v>
      </c>
      <c r="F240">
        <v>10.2956</v>
      </c>
      <c r="G240">
        <f>(F240*D240)-(E240*D240)</f>
        <v>-24.299999999999727</v>
      </c>
    </row>
    <row r="241" spans="1:7" x14ac:dyDescent="0.25">
      <c r="A241" s="1">
        <v>44720</v>
      </c>
      <c r="B241" s="125">
        <f>WEEKDAY(A241,1)</f>
        <v>4</v>
      </c>
      <c r="C241" t="s">
        <v>31</v>
      </c>
      <c r="D241">
        <v>300</v>
      </c>
      <c r="E241">
        <v>2.8224999999999998</v>
      </c>
      <c r="F241">
        <v>2.7199333333333335</v>
      </c>
      <c r="G241">
        <f>(F241*D241)-(E241*D241)</f>
        <v>-30.769999999999868</v>
      </c>
    </row>
    <row r="242" spans="1:7" x14ac:dyDescent="0.25">
      <c r="A242" s="1">
        <v>44721</v>
      </c>
      <c r="B242" s="125">
        <f>WEEKDAY(A242,1)</f>
        <v>5</v>
      </c>
      <c r="C242" t="s">
        <v>35</v>
      </c>
      <c r="D242">
        <v>400</v>
      </c>
      <c r="E242">
        <v>9.4046499999999984</v>
      </c>
      <c r="F242">
        <v>9.8271750000000004</v>
      </c>
      <c r="G242">
        <f>(F242*D242)-(E242*D242)</f>
        <v>169.01000000000113</v>
      </c>
    </row>
    <row r="243" spans="1:7" x14ac:dyDescent="0.25">
      <c r="A243" s="1">
        <v>44721</v>
      </c>
      <c r="B243" s="125">
        <f>WEEKDAY(A243,1)</f>
        <v>5</v>
      </c>
      <c r="C243" t="s">
        <v>34</v>
      </c>
      <c r="D243">
        <v>700</v>
      </c>
      <c r="E243">
        <v>4.5851428571428574</v>
      </c>
      <c r="F243">
        <v>4.6476142857142859</v>
      </c>
      <c r="G243">
        <f>(F243*D243)-(E243*D243)</f>
        <v>43.729999999999563</v>
      </c>
    </row>
    <row r="244" spans="1:7" x14ac:dyDescent="0.25">
      <c r="A244" s="1">
        <v>44722</v>
      </c>
      <c r="B244" s="125">
        <f>WEEKDAY(A244,1)</f>
        <v>6</v>
      </c>
      <c r="C244" t="s">
        <v>35</v>
      </c>
      <c r="D244">
        <v>500</v>
      </c>
      <c r="E244">
        <v>8.9287600000000005</v>
      </c>
      <c r="F244">
        <v>9.1204800000000006</v>
      </c>
      <c r="G244">
        <f>(F244*D244)-(E244*D244)</f>
        <v>95.860000000000582</v>
      </c>
    </row>
    <row r="245" spans="1:7" x14ac:dyDescent="0.25">
      <c r="A245" s="1">
        <v>44722</v>
      </c>
      <c r="B245" s="125">
        <f>WEEKDAY(A245,1)</f>
        <v>6</v>
      </c>
      <c r="C245" t="s">
        <v>179</v>
      </c>
      <c r="D245">
        <v>450</v>
      </c>
      <c r="E245">
        <v>0.88986666666666669</v>
      </c>
      <c r="F245">
        <v>0.8657111111111111</v>
      </c>
      <c r="G245">
        <f>(F245*D245)-(E245*D245)</f>
        <v>-10.870000000000005</v>
      </c>
    </row>
    <row r="246" spans="1:7" x14ac:dyDescent="0.25">
      <c r="A246" s="1">
        <v>44722</v>
      </c>
      <c r="B246" s="125">
        <f>WEEKDAY(A246,1)</f>
        <v>6</v>
      </c>
      <c r="C246" t="s">
        <v>180</v>
      </c>
      <c r="D246">
        <v>50</v>
      </c>
      <c r="E246">
        <v>8.1300000000000008</v>
      </c>
      <c r="F246">
        <v>7.7010000000000005</v>
      </c>
      <c r="G246">
        <f>(F246*D246)-(E246*D246)</f>
        <v>-21.450000000000045</v>
      </c>
    </row>
    <row r="247" spans="1:7" x14ac:dyDescent="0.25">
      <c r="A247" s="1">
        <v>44725</v>
      </c>
      <c r="B247" s="125">
        <f>WEEKDAY(A247,1)</f>
        <v>2</v>
      </c>
      <c r="C247" t="s">
        <v>35</v>
      </c>
      <c r="D247">
        <v>275</v>
      </c>
      <c r="E247">
        <v>14.775454545454547</v>
      </c>
      <c r="F247">
        <v>15.456109090909088</v>
      </c>
      <c r="G247">
        <f>(F247*D247)-(E247*D247)</f>
        <v>187.17999999999893</v>
      </c>
    </row>
    <row r="248" spans="1:7" x14ac:dyDescent="0.25">
      <c r="A248" s="1">
        <v>44725</v>
      </c>
      <c r="B248" s="125">
        <f>WEEKDAY(A248,1)</f>
        <v>2</v>
      </c>
      <c r="C248" t="s">
        <v>178</v>
      </c>
      <c r="D248">
        <v>200</v>
      </c>
      <c r="E248">
        <v>13.998049999999999</v>
      </c>
      <c r="F248">
        <v>13.932700000000001</v>
      </c>
      <c r="G248">
        <f>(F248*D248)-(E248*D248)</f>
        <v>-13.069999999999709</v>
      </c>
    </row>
    <row r="249" spans="1:7" x14ac:dyDescent="0.25">
      <c r="A249" s="1">
        <v>44726</v>
      </c>
      <c r="B249" s="125">
        <f>WEEKDAY(A249,1)</f>
        <v>3</v>
      </c>
      <c r="C249" t="s">
        <v>26</v>
      </c>
      <c r="D249">
        <v>150</v>
      </c>
      <c r="E249">
        <v>12.318200000000001</v>
      </c>
      <c r="F249">
        <v>12.807533333333334</v>
      </c>
      <c r="G249">
        <f>(F249*D249)-(E249*D249)</f>
        <v>73.399999999999864</v>
      </c>
    </row>
    <row r="250" spans="1:7" x14ac:dyDescent="0.25">
      <c r="A250" s="1">
        <v>44726</v>
      </c>
      <c r="B250" s="125">
        <f>WEEKDAY(A250,1)</f>
        <v>3</v>
      </c>
      <c r="C250" t="s">
        <v>27</v>
      </c>
      <c r="D250">
        <v>201</v>
      </c>
      <c r="E250">
        <v>7.8295024875621895</v>
      </c>
      <c r="F250">
        <v>8.0112935323383088</v>
      </c>
      <c r="G250">
        <f>(F250*D250)-(E250*D250)</f>
        <v>36.539999999999964</v>
      </c>
    </row>
    <row r="251" spans="1:7" x14ac:dyDescent="0.25">
      <c r="A251" s="1">
        <v>44726</v>
      </c>
      <c r="B251" s="125">
        <f>WEEKDAY(A251,1)</f>
        <v>3</v>
      </c>
      <c r="C251" t="s">
        <v>35</v>
      </c>
      <c r="D251">
        <v>425</v>
      </c>
      <c r="E251">
        <v>15.629811764705883</v>
      </c>
      <c r="F251">
        <v>14.950847058823529</v>
      </c>
      <c r="G251">
        <f>(F251*D251)-(E251*D251)</f>
        <v>-288.5600000000004</v>
      </c>
    </row>
    <row r="252" spans="1:7" x14ac:dyDescent="0.25">
      <c r="A252" s="1">
        <v>44727</v>
      </c>
      <c r="B252" s="125">
        <f>WEEKDAY(A252,1)</f>
        <v>4</v>
      </c>
      <c r="C252" t="s">
        <v>26</v>
      </c>
      <c r="D252">
        <v>50</v>
      </c>
      <c r="E252">
        <v>10.029</v>
      </c>
      <c r="F252">
        <v>10.549799999999999</v>
      </c>
      <c r="G252">
        <f>(F252*D252)-(E252*D252)</f>
        <v>26.04000000000002</v>
      </c>
    </row>
    <row r="253" spans="1:7" x14ac:dyDescent="0.25">
      <c r="A253" s="1">
        <v>44727</v>
      </c>
      <c r="B253" s="125">
        <f>WEEKDAY(A253,1)</f>
        <v>4</v>
      </c>
      <c r="C253" t="s">
        <v>37</v>
      </c>
      <c r="D253">
        <v>1350</v>
      </c>
      <c r="E253">
        <v>3.1574888888888895</v>
      </c>
      <c r="F253">
        <v>3.1719185185185195</v>
      </c>
      <c r="G253">
        <f>(F253*D253)-(E253*D253)</f>
        <v>19.480000000000473</v>
      </c>
    </row>
    <row r="254" spans="1:7" x14ac:dyDescent="0.25">
      <c r="A254" s="1">
        <v>44727</v>
      </c>
      <c r="B254" s="125">
        <f>WEEKDAY(A254,1)</f>
        <v>4</v>
      </c>
      <c r="C254" t="s">
        <v>36</v>
      </c>
      <c r="D254">
        <v>700</v>
      </c>
      <c r="E254">
        <v>3.0381714285714283</v>
      </c>
      <c r="F254">
        <v>3.0012571428571428</v>
      </c>
      <c r="G254">
        <f>(F254*D254)-(E254*D254)</f>
        <v>-25.839999999999691</v>
      </c>
    </row>
    <row r="255" spans="1:7" x14ac:dyDescent="0.25">
      <c r="A255" s="1">
        <v>44728</v>
      </c>
      <c r="B255" s="125">
        <f>WEEKDAY(A255,1)</f>
        <v>5</v>
      </c>
      <c r="C255" t="s">
        <v>38</v>
      </c>
      <c r="D255">
        <v>1550</v>
      </c>
      <c r="E255">
        <v>2.9569483870967743</v>
      </c>
      <c r="F255">
        <v>3.0605677419354835</v>
      </c>
      <c r="G255">
        <f>(F255*D255)-(E255*D255)</f>
        <v>160.60999999999876</v>
      </c>
    </row>
    <row r="256" spans="1:7" x14ac:dyDescent="0.25">
      <c r="A256" s="1">
        <v>44728</v>
      </c>
      <c r="B256" s="125">
        <f>WEEKDAY(A256,1)</f>
        <v>5</v>
      </c>
      <c r="C256" t="s">
        <v>36</v>
      </c>
      <c r="D256">
        <v>350</v>
      </c>
      <c r="E256">
        <v>7.972942857142856</v>
      </c>
      <c r="F256">
        <v>8.0777428571428569</v>
      </c>
      <c r="G256">
        <f>(F256*D256)-(E256*D256)</f>
        <v>36.680000000000291</v>
      </c>
    </row>
    <row r="257" spans="1:7" x14ac:dyDescent="0.25">
      <c r="A257" s="1">
        <v>44728</v>
      </c>
      <c r="B257" s="125">
        <f>WEEKDAY(A257,1)</f>
        <v>5</v>
      </c>
      <c r="C257" t="s">
        <v>26</v>
      </c>
      <c r="D257">
        <v>20</v>
      </c>
      <c r="E257">
        <v>12.18</v>
      </c>
      <c r="F257">
        <v>12.246</v>
      </c>
      <c r="G257">
        <f>(F257*D257)-(E257*D257)</f>
        <v>1.3200000000000216</v>
      </c>
    </row>
    <row r="258" spans="1:7" x14ac:dyDescent="0.25">
      <c r="A258" s="1">
        <v>44728</v>
      </c>
      <c r="B258" s="125">
        <f>WEEKDAY(A258,1)</f>
        <v>5</v>
      </c>
      <c r="C258" t="s">
        <v>176</v>
      </c>
      <c r="D258">
        <v>300</v>
      </c>
      <c r="E258">
        <v>2.7667000000000002</v>
      </c>
      <c r="F258">
        <v>2.5279333333333334</v>
      </c>
      <c r="G258">
        <f>(F258*D258)-(E258*D258)</f>
        <v>-71.63</v>
      </c>
    </row>
    <row r="259" spans="1:7" x14ac:dyDescent="0.25">
      <c r="A259" s="1">
        <v>44729</v>
      </c>
      <c r="B259" s="125">
        <f>WEEKDAY(A259,1)</f>
        <v>6</v>
      </c>
      <c r="C259" t="s">
        <v>174</v>
      </c>
      <c r="D259">
        <v>700</v>
      </c>
      <c r="E259">
        <v>3.7320142857142855</v>
      </c>
      <c r="F259">
        <v>3.9406428571428567</v>
      </c>
      <c r="G259">
        <f>(F259*D259)-(E259*D259)</f>
        <v>146.03999999999996</v>
      </c>
    </row>
    <row r="260" spans="1:7" x14ac:dyDescent="0.25">
      <c r="A260" s="1">
        <v>44729</v>
      </c>
      <c r="B260" s="125">
        <f>WEEKDAY(A260,1)</f>
        <v>6</v>
      </c>
      <c r="C260" t="s">
        <v>38</v>
      </c>
      <c r="D260">
        <v>300</v>
      </c>
      <c r="E260">
        <v>3.4297666666666671</v>
      </c>
      <c r="F260">
        <v>3.4849999999999999</v>
      </c>
      <c r="G260">
        <f>(F260*D260)-(E260*D260)</f>
        <v>16.569999999999936</v>
      </c>
    </row>
    <row r="261" spans="1:7" x14ac:dyDescent="0.25">
      <c r="A261" s="1">
        <v>44729</v>
      </c>
      <c r="B261" s="125">
        <f>WEEKDAY(A261,1)</f>
        <v>6</v>
      </c>
      <c r="C261" t="s">
        <v>175</v>
      </c>
      <c r="D261">
        <v>150</v>
      </c>
      <c r="E261">
        <v>6.2141333333333337</v>
      </c>
      <c r="F261">
        <v>6.1357999999999997</v>
      </c>
      <c r="G261">
        <f>(F261*D261)-(E261*D261)</f>
        <v>-11.75</v>
      </c>
    </row>
    <row r="262" spans="1:7" x14ac:dyDescent="0.25">
      <c r="A262" s="1">
        <v>44733</v>
      </c>
      <c r="B262" s="125">
        <f>WEEKDAY(A262,1)</f>
        <v>3</v>
      </c>
      <c r="C262" t="s">
        <v>42</v>
      </c>
      <c r="D262">
        <v>500</v>
      </c>
      <c r="E262">
        <v>4.0254200000000004</v>
      </c>
      <c r="F262">
        <v>4.23142</v>
      </c>
      <c r="G262">
        <f>(F262*D262)-(E262*D262)</f>
        <v>102.99999999999977</v>
      </c>
    </row>
    <row r="263" spans="1:7" x14ac:dyDescent="0.25">
      <c r="A263" s="1">
        <v>44733</v>
      </c>
      <c r="B263" s="125">
        <f>WEEKDAY(A263,1)</f>
        <v>3</v>
      </c>
      <c r="C263" t="s">
        <v>26</v>
      </c>
      <c r="D263">
        <v>50</v>
      </c>
      <c r="E263">
        <v>12.1</v>
      </c>
      <c r="F263">
        <v>12.1572</v>
      </c>
      <c r="G263">
        <f>(F263*D263)-(E263*D263)</f>
        <v>2.8600000000000136</v>
      </c>
    </row>
    <row r="264" spans="1:7" x14ac:dyDescent="0.25">
      <c r="A264" s="1">
        <v>44733</v>
      </c>
      <c r="B264" s="125">
        <f>WEEKDAY(A264,1)</f>
        <v>3</v>
      </c>
      <c r="C264" t="s">
        <v>36</v>
      </c>
      <c r="D264">
        <v>50</v>
      </c>
      <c r="E264">
        <v>6.8836000000000004</v>
      </c>
      <c r="F264">
        <v>6.5598000000000001</v>
      </c>
      <c r="G264">
        <f>(F264*D264)-(E264*D264)</f>
        <v>-16.189999999999998</v>
      </c>
    </row>
    <row r="265" spans="1:7" x14ac:dyDescent="0.25">
      <c r="A265" s="1">
        <v>44733</v>
      </c>
      <c r="B265" s="125">
        <f>WEEKDAY(A265,1)</f>
        <v>3</v>
      </c>
      <c r="C265" t="s">
        <v>39</v>
      </c>
      <c r="D265">
        <v>400</v>
      </c>
      <c r="E265">
        <v>2.6506249999999998</v>
      </c>
      <c r="F265">
        <v>2.6006499999999999</v>
      </c>
      <c r="G265">
        <f>(F265*D265)-(E265*D265)</f>
        <v>-19.990000000000009</v>
      </c>
    </row>
    <row r="266" spans="1:7" x14ac:dyDescent="0.25">
      <c r="A266" s="1">
        <v>44734</v>
      </c>
      <c r="B266" s="125">
        <f>WEEKDAY(A266,1)</f>
        <v>4</v>
      </c>
      <c r="C266" t="s">
        <v>26</v>
      </c>
      <c r="D266">
        <v>200</v>
      </c>
      <c r="E266">
        <v>10.9625</v>
      </c>
      <c r="F266">
        <v>10.739700000000001</v>
      </c>
      <c r="G266">
        <f>(F266*D266)-(E266*D266)</f>
        <v>-44.559999999999945</v>
      </c>
    </row>
    <row r="267" spans="1:7" x14ac:dyDescent="0.25">
      <c r="A267" s="1">
        <v>44734</v>
      </c>
      <c r="B267" s="125">
        <f>WEEKDAY(A267,1)</f>
        <v>4</v>
      </c>
      <c r="C267" t="s">
        <v>40</v>
      </c>
      <c r="D267">
        <v>500</v>
      </c>
      <c r="E267">
        <v>2.0692000000000004</v>
      </c>
      <c r="F267">
        <v>1.9240200000000001</v>
      </c>
      <c r="G267">
        <f>(F267*D267)-(E267*D267)</f>
        <v>-72.590000000000146</v>
      </c>
    </row>
    <row r="268" spans="1:7" x14ac:dyDescent="0.25">
      <c r="A268" s="1">
        <v>44734</v>
      </c>
      <c r="B268" s="125">
        <f>WEEKDAY(A268,1)</f>
        <v>4</v>
      </c>
      <c r="C268" t="s">
        <v>42</v>
      </c>
      <c r="D268">
        <v>550</v>
      </c>
      <c r="E268">
        <v>8.8467272727272732</v>
      </c>
      <c r="F268">
        <v>8.7142181818181825</v>
      </c>
      <c r="G268">
        <f>(F268*D268)-(E268*D268)</f>
        <v>-72.8799999999992</v>
      </c>
    </row>
    <row r="269" spans="1:7" x14ac:dyDescent="0.25">
      <c r="A269" s="1">
        <v>44735</v>
      </c>
      <c r="B269" s="125">
        <f>WEEKDAY(A269,1)</f>
        <v>5</v>
      </c>
      <c r="C269" t="s">
        <v>38</v>
      </c>
      <c r="D269">
        <v>50</v>
      </c>
      <c r="E269">
        <v>3.2692000000000001</v>
      </c>
      <c r="F269">
        <v>3.0604</v>
      </c>
      <c r="G269">
        <f>(F269*D269)-(E269*D269)</f>
        <v>-10.439999999999998</v>
      </c>
    </row>
    <row r="270" spans="1:7" x14ac:dyDescent="0.25">
      <c r="A270" s="1">
        <v>44735</v>
      </c>
      <c r="B270" s="125">
        <f>WEEKDAY(A270,1)</f>
        <v>5</v>
      </c>
      <c r="C270" t="s">
        <v>173</v>
      </c>
      <c r="D270">
        <v>300</v>
      </c>
      <c r="E270">
        <v>1.1270666666666667</v>
      </c>
      <c r="F270">
        <v>1.0425</v>
      </c>
      <c r="G270">
        <f>(F270*D270)-(E270*D270)</f>
        <v>-25.370000000000005</v>
      </c>
    </row>
    <row r="271" spans="1:7" x14ac:dyDescent="0.25">
      <c r="A271" s="1">
        <v>44735</v>
      </c>
      <c r="B271" s="125">
        <f>WEEKDAY(A271,1)</f>
        <v>5</v>
      </c>
      <c r="C271" t="s">
        <v>42</v>
      </c>
      <c r="D271">
        <v>200</v>
      </c>
      <c r="E271">
        <v>7.3429499999999992</v>
      </c>
      <c r="F271">
        <v>7.0849500000000001</v>
      </c>
      <c r="G271">
        <f>(F271*D271)-(E271*D271)</f>
        <v>-51.599999999999909</v>
      </c>
    </row>
    <row r="272" spans="1:7" x14ac:dyDescent="0.25">
      <c r="A272" s="1">
        <v>44735</v>
      </c>
      <c r="B272" s="125">
        <f>WEEKDAY(A272,1)</f>
        <v>5</v>
      </c>
      <c r="C272" t="s">
        <v>41</v>
      </c>
      <c r="D272">
        <v>950</v>
      </c>
      <c r="E272">
        <v>7.8277157894736842</v>
      </c>
      <c r="F272">
        <v>7.6722421052631589</v>
      </c>
      <c r="G272">
        <f>(F272*D272)-(E272*D272)</f>
        <v>-147.69999999999891</v>
      </c>
    </row>
    <row r="273" spans="1:7" x14ac:dyDescent="0.25">
      <c r="A273" s="1">
        <v>44736</v>
      </c>
      <c r="B273" s="125">
        <f>WEEKDAY(A273,1)</f>
        <v>6</v>
      </c>
      <c r="C273" t="s">
        <v>51</v>
      </c>
      <c r="D273">
        <v>1200</v>
      </c>
      <c r="E273">
        <v>3.522125</v>
      </c>
      <c r="F273">
        <v>3.4562833333333334</v>
      </c>
      <c r="G273">
        <f>(F273*D273)-(E273*D273)</f>
        <v>-79.010000000000218</v>
      </c>
    </row>
    <row r="274" spans="1:7" x14ac:dyDescent="0.25">
      <c r="A274" s="1">
        <v>44736</v>
      </c>
      <c r="B274" s="125">
        <f>WEEKDAY(A274,1)</f>
        <v>6</v>
      </c>
      <c r="C274" t="s">
        <v>42</v>
      </c>
      <c r="D274">
        <v>350</v>
      </c>
      <c r="E274">
        <v>8.0105714285714296</v>
      </c>
      <c r="F274">
        <v>7.6582857142857144</v>
      </c>
      <c r="G274">
        <f>(F274*D274)-(E274*D274)</f>
        <v>-123.30000000000018</v>
      </c>
    </row>
    <row r="275" spans="1:7" x14ac:dyDescent="0.25">
      <c r="A275" s="1">
        <v>44739</v>
      </c>
      <c r="B275" s="125">
        <f>WEEKDAY(A275,1)</f>
        <v>2</v>
      </c>
      <c r="C275" t="s">
        <v>40</v>
      </c>
      <c r="D275">
        <v>2350</v>
      </c>
      <c r="E275">
        <v>2.7451191489361704</v>
      </c>
      <c r="F275">
        <v>2.7630638297872343</v>
      </c>
      <c r="G275">
        <f>(F275*D275)-(E275*D275)</f>
        <v>42.170000000000073</v>
      </c>
    </row>
    <row r="276" spans="1:7" x14ac:dyDescent="0.25">
      <c r="A276" s="1">
        <v>44739</v>
      </c>
      <c r="B276" s="125">
        <f>WEEKDAY(A276,1)</f>
        <v>2</v>
      </c>
      <c r="C276" t="s">
        <v>43</v>
      </c>
      <c r="D276">
        <v>300</v>
      </c>
      <c r="E276">
        <v>1.0357333333333334</v>
      </c>
      <c r="F276">
        <v>0.9625999999999999</v>
      </c>
      <c r="G276">
        <f>(F276*D276)-(E276*D276)</f>
        <v>-21.940000000000055</v>
      </c>
    </row>
    <row r="277" spans="1:7" x14ac:dyDescent="0.25">
      <c r="A277" s="1">
        <v>44739</v>
      </c>
      <c r="B277" s="125">
        <f>WEEKDAY(A277,1)</f>
        <v>2</v>
      </c>
      <c r="C277" t="s">
        <v>51</v>
      </c>
      <c r="D277">
        <v>450</v>
      </c>
      <c r="E277">
        <v>2.9222666666666668</v>
      </c>
      <c r="F277">
        <v>2.8419777777777782</v>
      </c>
      <c r="G277">
        <f>(F277*D277)-(E277*D277)</f>
        <v>-36.129999999999882</v>
      </c>
    </row>
    <row r="278" spans="1:7" x14ac:dyDescent="0.25">
      <c r="A278" s="1">
        <v>44740</v>
      </c>
      <c r="B278" s="125">
        <f>WEEKDAY(A278,1)</f>
        <v>3</v>
      </c>
      <c r="C278" t="s">
        <v>172</v>
      </c>
      <c r="D278">
        <v>150</v>
      </c>
      <c r="E278">
        <v>2.16</v>
      </c>
      <c r="F278">
        <v>2.3499333333333334</v>
      </c>
      <c r="G278">
        <f>(F278*D278)-(E278*D278)</f>
        <v>28.490000000000009</v>
      </c>
    </row>
    <row r="279" spans="1:7" x14ac:dyDescent="0.25">
      <c r="A279" s="1">
        <v>44740</v>
      </c>
      <c r="B279" s="125">
        <f>WEEKDAY(A279,1)</f>
        <v>3</v>
      </c>
      <c r="C279" t="s">
        <v>44</v>
      </c>
      <c r="D279">
        <v>600</v>
      </c>
      <c r="E279">
        <v>1.3514000000000002</v>
      </c>
      <c r="F279">
        <v>1.3168</v>
      </c>
      <c r="G279">
        <f>(F279*D279)-(E279*D279)</f>
        <v>-20.760000000000218</v>
      </c>
    </row>
    <row r="280" spans="1:7" x14ac:dyDescent="0.25">
      <c r="A280" s="1">
        <v>44740</v>
      </c>
      <c r="B280" s="125">
        <f>WEEKDAY(A280,1)</f>
        <v>3</v>
      </c>
      <c r="C280" t="s">
        <v>171</v>
      </c>
      <c r="D280">
        <v>1050</v>
      </c>
      <c r="E280">
        <v>1.3288285714285715</v>
      </c>
      <c r="F280">
        <v>1.2371904761904762</v>
      </c>
      <c r="G280">
        <f>(F280*D280)-(E280*D280)</f>
        <v>-96.220000000000027</v>
      </c>
    </row>
    <row r="281" spans="1:7" x14ac:dyDescent="0.25">
      <c r="A281" s="1">
        <v>44741</v>
      </c>
      <c r="B281" s="125">
        <f>WEEKDAY(A281,1)</f>
        <v>4</v>
      </c>
      <c r="C281" t="s">
        <v>169</v>
      </c>
      <c r="D281">
        <v>600</v>
      </c>
      <c r="E281">
        <v>2.494183333333333</v>
      </c>
      <c r="F281">
        <v>2.4612833333333333</v>
      </c>
      <c r="G281">
        <f>(F281*D281)-(E281*D281)</f>
        <v>-19.739999999999782</v>
      </c>
    </row>
    <row r="282" spans="1:7" x14ac:dyDescent="0.25">
      <c r="A282" s="1">
        <v>44741</v>
      </c>
      <c r="B282" s="125">
        <f>WEEKDAY(A282,1)</f>
        <v>4</v>
      </c>
      <c r="C282" t="s">
        <v>45</v>
      </c>
      <c r="D282">
        <v>302</v>
      </c>
      <c r="E282">
        <v>11.448476821192054</v>
      </c>
      <c r="F282">
        <v>11.354172185430466</v>
      </c>
      <c r="G282">
        <f>(F282*D282)-(E282*D282)</f>
        <v>-28.480000000000018</v>
      </c>
    </row>
    <row r="283" spans="1:7" x14ac:dyDescent="0.25">
      <c r="A283" s="1">
        <v>44741</v>
      </c>
      <c r="B283" s="125">
        <f>WEEKDAY(A283,1)</f>
        <v>4</v>
      </c>
      <c r="C283" t="s">
        <v>170</v>
      </c>
      <c r="D283">
        <v>1350</v>
      </c>
      <c r="E283">
        <v>1.2633925925925926</v>
      </c>
      <c r="F283">
        <v>1.0889037037037037</v>
      </c>
      <c r="G283">
        <f>(F283*D283)-(E283*D283)</f>
        <v>-235.55999999999995</v>
      </c>
    </row>
    <row r="284" spans="1:7" x14ac:dyDescent="0.25">
      <c r="A284" s="1">
        <v>44742</v>
      </c>
      <c r="B284" s="125">
        <f>WEEKDAY(A284,1)</f>
        <v>5</v>
      </c>
      <c r="C284" t="s">
        <v>26</v>
      </c>
      <c r="D284">
        <v>600</v>
      </c>
      <c r="E284">
        <v>7.8471666666666673</v>
      </c>
      <c r="F284">
        <v>7.9401166666666665</v>
      </c>
      <c r="G284">
        <f>(F284*D284)-(E284*D284)</f>
        <v>55.769999999999527</v>
      </c>
    </row>
    <row r="285" spans="1:7" x14ac:dyDescent="0.25">
      <c r="A285" s="1">
        <v>44742</v>
      </c>
      <c r="B285" s="125">
        <f>WEEKDAY(A285,1)</f>
        <v>5</v>
      </c>
      <c r="C285" t="s">
        <v>42</v>
      </c>
      <c r="D285">
        <v>850</v>
      </c>
      <c r="E285">
        <v>5.2336941176470591</v>
      </c>
      <c r="F285">
        <v>5.2541294117647057</v>
      </c>
      <c r="G285">
        <f>(F285*D285)-(E285*D285)</f>
        <v>17.369999999999891</v>
      </c>
    </row>
    <row r="286" spans="1:7" x14ac:dyDescent="0.25">
      <c r="A286" s="1">
        <v>44747</v>
      </c>
      <c r="B286" s="125">
        <f>WEEKDAY(A286,1)</f>
        <v>3</v>
      </c>
      <c r="C286" t="s">
        <v>46</v>
      </c>
      <c r="D286">
        <v>2050</v>
      </c>
      <c r="E286">
        <v>1.8464682926829266</v>
      </c>
      <c r="F286">
        <v>1.8750195121951219</v>
      </c>
      <c r="G286">
        <f>(F286*D286)-(E286*D286)</f>
        <v>58.530000000000655</v>
      </c>
    </row>
    <row r="287" spans="1:7" x14ac:dyDescent="0.25">
      <c r="A287" s="1">
        <v>44747</v>
      </c>
      <c r="B287" s="125">
        <f>WEEKDAY(A287,1)</f>
        <v>3</v>
      </c>
      <c r="C287" t="s">
        <v>168</v>
      </c>
      <c r="D287">
        <v>300</v>
      </c>
      <c r="E287">
        <v>6.050466666666666</v>
      </c>
      <c r="F287">
        <v>5.8649333333333331</v>
      </c>
      <c r="G287">
        <f>(F287*D287)-(E287*D287)</f>
        <v>-55.659999999999854</v>
      </c>
    </row>
    <row r="288" spans="1:7" x14ac:dyDescent="0.25">
      <c r="A288" s="1">
        <v>44748</v>
      </c>
      <c r="B288" s="125">
        <f>WEEKDAY(A288,1)</f>
        <v>4</v>
      </c>
      <c r="C288" t="s">
        <v>42</v>
      </c>
      <c r="D288">
        <v>900</v>
      </c>
      <c r="E288">
        <v>6.3003777777777783</v>
      </c>
      <c r="F288">
        <v>6.2098444444444443</v>
      </c>
      <c r="G288">
        <f>(F288*D288)-(E288*D288)</f>
        <v>-81.480000000000473</v>
      </c>
    </row>
    <row r="289" spans="1:7" x14ac:dyDescent="0.25">
      <c r="A289" s="1">
        <v>44748</v>
      </c>
      <c r="B289" s="125">
        <f>WEEKDAY(A289,1)</f>
        <v>4</v>
      </c>
      <c r="C289" t="s">
        <v>167</v>
      </c>
      <c r="D289">
        <v>1050</v>
      </c>
      <c r="E289">
        <v>2.3013523809523808</v>
      </c>
      <c r="F289">
        <v>2.1659809523809521</v>
      </c>
      <c r="G289">
        <f>(F289*D289)-(E289*D289)</f>
        <v>-142.14000000000033</v>
      </c>
    </row>
    <row r="290" spans="1:7" x14ac:dyDescent="0.25">
      <c r="A290" s="1">
        <v>44753</v>
      </c>
      <c r="B290" s="125">
        <f>WEEKDAY(A290,1)</f>
        <v>2</v>
      </c>
      <c r="C290" t="s">
        <v>166</v>
      </c>
      <c r="D290">
        <v>900</v>
      </c>
      <c r="E290">
        <v>1.1964333333333332</v>
      </c>
      <c r="F290">
        <v>1.1632777777777779</v>
      </c>
      <c r="G290">
        <f>(F290*D290)-(E290*D290)</f>
        <v>-29.839999999999918</v>
      </c>
    </row>
    <row r="291" spans="1:7" x14ac:dyDescent="0.25">
      <c r="A291" s="1">
        <v>44753</v>
      </c>
      <c r="B291" s="125">
        <f>WEEKDAY(A291,1)</f>
        <v>2</v>
      </c>
      <c r="C291" t="s">
        <v>167</v>
      </c>
      <c r="D291">
        <v>100</v>
      </c>
      <c r="E291">
        <v>2.5649999999999999</v>
      </c>
      <c r="F291">
        <v>2.2599999999999998</v>
      </c>
      <c r="G291">
        <f>(F291*D291)-(E291*D291)</f>
        <v>-30.500000000000028</v>
      </c>
    </row>
    <row r="292" spans="1:7" x14ac:dyDescent="0.25">
      <c r="A292" s="1">
        <v>44753</v>
      </c>
      <c r="B292" s="125">
        <f>WEEKDAY(A292,1)</f>
        <v>2</v>
      </c>
      <c r="C292" t="s">
        <v>47</v>
      </c>
      <c r="D292">
        <v>1400</v>
      </c>
      <c r="E292">
        <v>2.0282714285714287</v>
      </c>
      <c r="F292">
        <v>1.9917</v>
      </c>
      <c r="G292">
        <f>(F292*D292)-(E292*D292)</f>
        <v>-51.200000000000273</v>
      </c>
    </row>
    <row r="293" spans="1:7" x14ac:dyDescent="0.25">
      <c r="A293" s="1">
        <v>44754</v>
      </c>
      <c r="B293" s="125">
        <f>WEEKDAY(A293,1)</f>
        <v>3</v>
      </c>
      <c r="C293" t="s">
        <v>165</v>
      </c>
      <c r="D293">
        <v>120</v>
      </c>
      <c r="E293">
        <v>10.519166666666669</v>
      </c>
      <c r="F293">
        <v>10.892166666666666</v>
      </c>
      <c r="G293">
        <f>(F293*D293)-(E293*D293)</f>
        <v>44.759999999999764</v>
      </c>
    </row>
    <row r="294" spans="1:7" x14ac:dyDescent="0.25">
      <c r="A294" s="1">
        <v>44754</v>
      </c>
      <c r="B294" s="125">
        <f>WEEKDAY(A294,1)</f>
        <v>3</v>
      </c>
      <c r="C294" t="s">
        <v>48</v>
      </c>
      <c r="D294">
        <v>150</v>
      </c>
      <c r="E294">
        <v>4.4439333333333337</v>
      </c>
      <c r="F294">
        <v>4.5021333333333331</v>
      </c>
      <c r="G294">
        <f>(F294*D294)-(E294*D294)</f>
        <v>8.7299999999999045</v>
      </c>
    </row>
    <row r="295" spans="1:7" x14ac:dyDescent="0.25">
      <c r="A295" s="1">
        <v>44755</v>
      </c>
      <c r="B295" s="125">
        <f>WEEKDAY(A295,1)</f>
        <v>4</v>
      </c>
      <c r="C295" t="s">
        <v>40</v>
      </c>
      <c r="D295">
        <v>450</v>
      </c>
      <c r="E295">
        <v>2.0186444444444445</v>
      </c>
      <c r="F295">
        <v>2.0551333333333335</v>
      </c>
      <c r="G295">
        <f>(F295*D295)-(E295*D295)</f>
        <v>16.420000000000073</v>
      </c>
    </row>
    <row r="296" spans="1:7" x14ac:dyDescent="0.25">
      <c r="A296" s="1">
        <v>44755</v>
      </c>
      <c r="B296" s="125">
        <f>WEEKDAY(A296,1)</f>
        <v>4</v>
      </c>
      <c r="C296" t="s">
        <v>164</v>
      </c>
      <c r="D296">
        <v>200</v>
      </c>
      <c r="E296">
        <v>2.7949999999999999</v>
      </c>
      <c r="F296">
        <v>2.6870000000000003</v>
      </c>
      <c r="G296">
        <f>(F296*D296)-(E296*D296)</f>
        <v>-21.599999999999909</v>
      </c>
    </row>
    <row r="297" spans="1:7" x14ac:dyDescent="0.25">
      <c r="A297" s="1">
        <v>44756</v>
      </c>
      <c r="B297" s="125">
        <f>WEEKDAY(A297,1)</f>
        <v>5</v>
      </c>
      <c r="C297" t="s">
        <v>48</v>
      </c>
      <c r="D297">
        <v>650</v>
      </c>
      <c r="E297">
        <v>4.1608615384615382</v>
      </c>
      <c r="F297">
        <v>4.2750153846153847</v>
      </c>
      <c r="G297">
        <f>(F297*D297)-(E297*D297)</f>
        <v>74.200000000000273</v>
      </c>
    </row>
    <row r="298" spans="1:7" x14ac:dyDescent="0.25">
      <c r="A298" s="1">
        <v>44756</v>
      </c>
      <c r="B298" s="125">
        <f>WEEKDAY(A298,1)</f>
        <v>5</v>
      </c>
      <c r="C298" t="s">
        <v>49</v>
      </c>
      <c r="D298">
        <v>1450</v>
      </c>
      <c r="E298">
        <v>3.6798000000000002</v>
      </c>
      <c r="F298">
        <v>3.7103310344827585</v>
      </c>
      <c r="G298">
        <f>(F298*D298)-(E298*D298)</f>
        <v>44.269999999999527</v>
      </c>
    </row>
    <row r="299" spans="1:7" x14ac:dyDescent="0.25">
      <c r="A299" s="1">
        <v>44760</v>
      </c>
      <c r="B299" s="125">
        <f>WEEKDAY(A299,1)</f>
        <v>2</v>
      </c>
      <c r="C299" t="s">
        <v>38</v>
      </c>
      <c r="D299">
        <v>600</v>
      </c>
      <c r="E299">
        <v>3.3587000000000002</v>
      </c>
      <c r="F299">
        <v>3.2494666666666667</v>
      </c>
      <c r="G299">
        <f>(F299*D299)-(E299*D299)</f>
        <v>-65.540000000000191</v>
      </c>
    </row>
    <row r="300" spans="1:7" x14ac:dyDescent="0.25">
      <c r="A300" s="1">
        <v>44760</v>
      </c>
      <c r="B300" s="125">
        <f>WEEKDAY(A300,1)</f>
        <v>2</v>
      </c>
      <c r="C300" t="s">
        <v>50</v>
      </c>
      <c r="D300">
        <v>1300</v>
      </c>
      <c r="E300">
        <v>4.1002846153846155</v>
      </c>
      <c r="F300">
        <v>3.8013384615384616</v>
      </c>
      <c r="G300">
        <f>(F300*D300)-(E300*D300)</f>
        <v>-388.63000000000011</v>
      </c>
    </row>
    <row r="301" spans="1:7" x14ac:dyDescent="0.25">
      <c r="A301" s="1">
        <v>44761</v>
      </c>
      <c r="B301" s="125">
        <f>WEEKDAY(A301,1)</f>
        <v>3</v>
      </c>
      <c r="C301" t="s">
        <v>162</v>
      </c>
      <c r="D301">
        <v>300</v>
      </c>
      <c r="E301">
        <v>7.5883666666666674</v>
      </c>
      <c r="F301">
        <v>7.5521666666666674</v>
      </c>
      <c r="G301">
        <f>(F301*D301)-(E301*D301)</f>
        <v>-10.860000000000127</v>
      </c>
    </row>
    <row r="302" spans="1:7" x14ac:dyDescent="0.25">
      <c r="A302" s="1">
        <v>44761</v>
      </c>
      <c r="B302" s="125">
        <f>WEEKDAY(A302,1)</f>
        <v>3</v>
      </c>
      <c r="C302" t="s">
        <v>50</v>
      </c>
      <c r="D302">
        <v>400</v>
      </c>
      <c r="E302">
        <v>3.2749000000000001</v>
      </c>
      <c r="F302">
        <v>3.22255</v>
      </c>
      <c r="G302">
        <f>(F302*D302)-(E302*D302)</f>
        <v>-20.940000000000055</v>
      </c>
    </row>
    <row r="303" spans="1:7" x14ac:dyDescent="0.25">
      <c r="A303" s="1">
        <v>44762</v>
      </c>
      <c r="B303" s="125">
        <f>WEEKDAY(A303,1)</f>
        <v>4</v>
      </c>
      <c r="C303" t="s">
        <v>161</v>
      </c>
      <c r="D303">
        <v>150</v>
      </c>
      <c r="E303">
        <v>3.0299333333333336</v>
      </c>
      <c r="F303">
        <v>3.0335333333333336</v>
      </c>
      <c r="G303">
        <f>(F303*D303)-(E303*D303)</f>
        <v>0.53999999999996362</v>
      </c>
    </row>
    <row r="304" spans="1:7" x14ac:dyDescent="0.25">
      <c r="A304" s="1">
        <v>44762</v>
      </c>
      <c r="B304" s="125">
        <f>WEEKDAY(A304,1)</f>
        <v>4</v>
      </c>
      <c r="C304" t="s">
        <v>51</v>
      </c>
      <c r="D304">
        <v>600</v>
      </c>
      <c r="E304">
        <v>3.6863333333333337</v>
      </c>
      <c r="F304">
        <v>3.5918333333333332</v>
      </c>
      <c r="G304">
        <f>(F304*D304)-(E304*D304)</f>
        <v>-56.700000000000273</v>
      </c>
    </row>
    <row r="305" spans="1:7" x14ac:dyDescent="0.25">
      <c r="A305" s="1">
        <v>44763</v>
      </c>
      <c r="B305" s="125">
        <f>WEEKDAY(A305,1)</f>
        <v>5</v>
      </c>
      <c r="C305" t="s">
        <v>51</v>
      </c>
      <c r="D305">
        <v>1050</v>
      </c>
      <c r="E305">
        <v>5.2526761904761905</v>
      </c>
      <c r="F305">
        <v>5.2739142857142864</v>
      </c>
      <c r="G305">
        <f>(F305*D305)-(E305*D305)</f>
        <v>22.300000000000182</v>
      </c>
    </row>
    <row r="306" spans="1:7" x14ac:dyDescent="0.25">
      <c r="A306" s="1">
        <v>44763</v>
      </c>
      <c r="B306" s="125">
        <f>WEEKDAY(A306,1)</f>
        <v>5</v>
      </c>
      <c r="C306" t="s">
        <v>36</v>
      </c>
      <c r="D306">
        <v>150</v>
      </c>
      <c r="E306">
        <v>4.8099999999999996</v>
      </c>
      <c r="F306">
        <v>4.8562000000000003</v>
      </c>
      <c r="G306">
        <f>(F306*D306)-(E306*D306)</f>
        <v>6.9300000000001774</v>
      </c>
    </row>
    <row r="307" spans="1:7" x14ac:dyDescent="0.25">
      <c r="A307" s="1">
        <v>44763</v>
      </c>
      <c r="B307" s="125">
        <f>WEEKDAY(A307,1)</f>
        <v>5</v>
      </c>
      <c r="C307" t="s">
        <v>160</v>
      </c>
      <c r="D307">
        <v>600</v>
      </c>
      <c r="E307">
        <v>1.6744166666666669</v>
      </c>
      <c r="F307">
        <v>1.6611166666666666</v>
      </c>
      <c r="G307">
        <f>(F307*D307)-(E307*D307)</f>
        <v>-7.9800000000001319</v>
      </c>
    </row>
    <row r="308" spans="1:7" x14ac:dyDescent="0.25">
      <c r="A308" s="1">
        <v>44768</v>
      </c>
      <c r="B308" s="125">
        <f>WEEKDAY(A308,1)</f>
        <v>3</v>
      </c>
      <c r="C308" t="s">
        <v>52</v>
      </c>
      <c r="D308">
        <v>1850</v>
      </c>
      <c r="E308">
        <v>2.4376702702702699</v>
      </c>
      <c r="F308">
        <v>2.4078594594594596</v>
      </c>
      <c r="G308">
        <f>(F308*D308)-(E308*D308)</f>
        <v>-55.149999999999636</v>
      </c>
    </row>
    <row r="309" spans="1:7" x14ac:dyDescent="0.25">
      <c r="A309" s="1">
        <v>44769</v>
      </c>
      <c r="B309" s="125">
        <f>WEEKDAY(A309,1)</f>
        <v>4</v>
      </c>
      <c r="C309" t="s">
        <v>21</v>
      </c>
      <c r="D309">
        <v>1050</v>
      </c>
      <c r="E309">
        <v>3.6196952380952383</v>
      </c>
      <c r="F309">
        <v>3.4914857142857141</v>
      </c>
      <c r="G309">
        <f>(F309*D309)-(E309*D309)</f>
        <v>-134.62000000000035</v>
      </c>
    </row>
    <row r="310" spans="1:7" x14ac:dyDescent="0.25">
      <c r="A310" s="1">
        <v>44770</v>
      </c>
      <c r="B310" s="125">
        <f>WEEKDAY(A310,1)</f>
        <v>5</v>
      </c>
      <c r="C310" t="s">
        <v>51</v>
      </c>
      <c r="D310">
        <v>870</v>
      </c>
      <c r="E310">
        <v>6.1354712643678155</v>
      </c>
      <c r="F310">
        <v>6.2374712643678158</v>
      </c>
      <c r="G310">
        <f>(F310*D310)-(E310*D310)</f>
        <v>88.739999999999782</v>
      </c>
    </row>
    <row r="311" spans="1:7" x14ac:dyDescent="0.25">
      <c r="A311" s="1">
        <v>44774</v>
      </c>
      <c r="B311" s="125">
        <f>WEEKDAY(A311,1)</f>
        <v>2</v>
      </c>
      <c r="C311" t="s">
        <v>159</v>
      </c>
      <c r="D311">
        <v>150</v>
      </c>
      <c r="E311">
        <v>18.825666666666667</v>
      </c>
      <c r="F311">
        <v>19.399266666666669</v>
      </c>
      <c r="G311">
        <f>(F311*D311)-(E311*D311)</f>
        <v>86.040000000000418</v>
      </c>
    </row>
    <row r="312" spans="1:7" x14ac:dyDescent="0.25">
      <c r="A312" s="1">
        <v>44774</v>
      </c>
      <c r="B312" s="125">
        <f>WEEKDAY(A312,1)</f>
        <v>2</v>
      </c>
      <c r="C312" t="s">
        <v>51</v>
      </c>
      <c r="D312">
        <v>10</v>
      </c>
      <c r="E312">
        <v>8.27</v>
      </c>
      <c r="F312">
        <v>8.7349999999999994</v>
      </c>
      <c r="G312">
        <f>(F312*D312)-(E312*D312)</f>
        <v>4.6500000000000057</v>
      </c>
    </row>
    <row r="313" spans="1:7" x14ac:dyDescent="0.25">
      <c r="A313" s="1">
        <v>44774</v>
      </c>
      <c r="B313" s="125">
        <f>WEEKDAY(A313,1)</f>
        <v>2</v>
      </c>
      <c r="C313" t="s">
        <v>54</v>
      </c>
      <c r="D313">
        <v>310</v>
      </c>
      <c r="E313">
        <v>8.0598064516129035</v>
      </c>
      <c r="F313">
        <v>7.9877419354838706</v>
      </c>
      <c r="G313">
        <f>(F313*D313)-(E313*D313)</f>
        <v>-22.340000000000146</v>
      </c>
    </row>
    <row r="314" spans="1:7" x14ac:dyDescent="0.25">
      <c r="A314" s="1">
        <v>44775</v>
      </c>
      <c r="B314" s="125">
        <f>WEEKDAY(A314,1)</f>
        <v>3</v>
      </c>
      <c r="C314" t="s">
        <v>53</v>
      </c>
      <c r="D314">
        <v>300</v>
      </c>
      <c r="E314">
        <v>2.288966666666667</v>
      </c>
      <c r="F314">
        <v>1.9879666666666667</v>
      </c>
      <c r="G314">
        <f>(F314*D314)-(E314*D314)</f>
        <v>-90.300000000000068</v>
      </c>
    </row>
    <row r="315" spans="1:7" x14ac:dyDescent="0.25">
      <c r="A315" s="1">
        <v>44776</v>
      </c>
      <c r="B315" s="125">
        <f>WEEKDAY(A315,1)</f>
        <v>4</v>
      </c>
      <c r="C315" t="s">
        <v>72</v>
      </c>
      <c r="D315">
        <v>900</v>
      </c>
      <c r="E315">
        <v>4.9378666666666664</v>
      </c>
      <c r="F315">
        <v>4.9736111111111114</v>
      </c>
      <c r="G315">
        <f>(F315*D315)-(E315*D315)</f>
        <v>32.170000000000073</v>
      </c>
    </row>
    <row r="316" spans="1:7" x14ac:dyDescent="0.25">
      <c r="A316" s="1">
        <v>44781</v>
      </c>
      <c r="B316" s="125">
        <f>WEEKDAY(A316,1)</f>
        <v>2</v>
      </c>
      <c r="C316" t="s">
        <v>158</v>
      </c>
      <c r="D316">
        <v>40</v>
      </c>
      <c r="E316">
        <v>25.331499999999998</v>
      </c>
      <c r="F316">
        <v>25.659500000000001</v>
      </c>
      <c r="G316">
        <f>(F316*D316)-(E316*D316)</f>
        <v>13.120000000000118</v>
      </c>
    </row>
    <row r="317" spans="1:7" x14ac:dyDescent="0.25">
      <c r="A317" s="1">
        <v>44782</v>
      </c>
      <c r="B317" s="125">
        <f>WEEKDAY(A317,1)</f>
        <v>3</v>
      </c>
      <c r="C317" t="s">
        <v>157</v>
      </c>
      <c r="D317">
        <v>1350</v>
      </c>
      <c r="E317">
        <v>2.1559407407407409</v>
      </c>
      <c r="F317">
        <v>2.1666074074074073</v>
      </c>
      <c r="G317">
        <f>(F317*D317)-(E317*D317)</f>
        <v>14.399999999999636</v>
      </c>
    </row>
    <row r="318" spans="1:7" x14ac:dyDescent="0.25">
      <c r="A318" s="1">
        <v>44784</v>
      </c>
      <c r="B318" s="125">
        <f>WEEKDAY(A318,1)</f>
        <v>5</v>
      </c>
      <c r="C318" t="s">
        <v>152</v>
      </c>
      <c r="D318">
        <v>150</v>
      </c>
      <c r="E318">
        <v>10.836933333333333</v>
      </c>
      <c r="F318">
        <v>11.173133333333334</v>
      </c>
      <c r="G318">
        <f>(F318*D318)-(E318*D318)</f>
        <v>50.430000000000064</v>
      </c>
    </row>
    <row r="319" spans="1:7" x14ac:dyDescent="0.25">
      <c r="A319" s="1">
        <v>44784</v>
      </c>
      <c r="B319" s="125">
        <f>WEEKDAY(A319,1)</f>
        <v>5</v>
      </c>
      <c r="C319" t="s">
        <v>156</v>
      </c>
      <c r="D319">
        <v>31</v>
      </c>
      <c r="E319">
        <v>15.95</v>
      </c>
      <c r="F319">
        <v>16.762258064516129</v>
      </c>
      <c r="G319">
        <f>(F319*D319)-(E319*D319)</f>
        <v>25.180000000000007</v>
      </c>
    </row>
    <row r="320" spans="1:7" x14ac:dyDescent="0.25">
      <c r="A320" s="1">
        <v>44784</v>
      </c>
      <c r="B320" s="125">
        <f>WEEKDAY(A320,1)</f>
        <v>5</v>
      </c>
      <c r="C320" t="s">
        <v>155</v>
      </c>
      <c r="D320">
        <v>450</v>
      </c>
      <c r="E320">
        <v>1.9680222222222223</v>
      </c>
      <c r="F320">
        <v>1.9876222222222224</v>
      </c>
      <c r="G320">
        <f>(F320*D320)-(E320*D320)</f>
        <v>8.82000000000005</v>
      </c>
    </row>
    <row r="321" spans="1:7" x14ac:dyDescent="0.25">
      <c r="A321" s="1">
        <v>44784</v>
      </c>
      <c r="B321" s="125">
        <f>WEEKDAY(A321,1)</f>
        <v>5</v>
      </c>
      <c r="C321" t="s">
        <v>153</v>
      </c>
      <c r="D321">
        <v>300</v>
      </c>
      <c r="E321">
        <v>3.9922666666666662</v>
      </c>
      <c r="F321">
        <v>3.9249333333333336</v>
      </c>
      <c r="G321">
        <f>(F321*D321)-(E321*D321)</f>
        <v>-20.199999999999818</v>
      </c>
    </row>
    <row r="322" spans="1:7" x14ac:dyDescent="0.25">
      <c r="A322" s="1">
        <v>44784</v>
      </c>
      <c r="B322" s="125">
        <f>WEEKDAY(A322,1)</f>
        <v>5</v>
      </c>
      <c r="C322" t="s">
        <v>154</v>
      </c>
      <c r="D322">
        <v>200</v>
      </c>
      <c r="E322">
        <v>7.0717999999999996</v>
      </c>
      <c r="F322">
        <v>6.8536000000000001</v>
      </c>
      <c r="G322">
        <f>(F322*D322)-(E322*D322)</f>
        <v>-43.639999999999873</v>
      </c>
    </row>
    <row r="323" spans="1:7" x14ac:dyDescent="0.25">
      <c r="A323" s="1">
        <v>44788</v>
      </c>
      <c r="B323" s="125">
        <f>WEEKDAY(A323,1)</f>
        <v>2</v>
      </c>
      <c r="C323" t="s">
        <v>150</v>
      </c>
      <c r="D323">
        <v>450</v>
      </c>
      <c r="E323">
        <v>10.645688888888888</v>
      </c>
      <c r="F323">
        <v>11.351244444444443</v>
      </c>
      <c r="G323">
        <f>(F323*D323)-(E323*D323)</f>
        <v>317.5</v>
      </c>
    </row>
    <row r="324" spans="1:7" x14ac:dyDescent="0.25">
      <c r="A324" s="1">
        <v>44788</v>
      </c>
      <c r="B324" s="125">
        <f>WEEKDAY(A324,1)</f>
        <v>2</v>
      </c>
      <c r="C324" t="s">
        <v>151</v>
      </c>
      <c r="D324">
        <v>20</v>
      </c>
      <c r="E324">
        <v>21.824999999999999</v>
      </c>
      <c r="F324">
        <v>22.907</v>
      </c>
      <c r="G324">
        <f>(F324*D324)-(E324*D324)</f>
        <v>21.639999999999986</v>
      </c>
    </row>
    <row r="325" spans="1:7" x14ac:dyDescent="0.25">
      <c r="A325" s="1">
        <v>44789</v>
      </c>
      <c r="B325" s="125">
        <f>WEEKDAY(A325,1)</f>
        <v>3</v>
      </c>
      <c r="C325" t="s">
        <v>63</v>
      </c>
      <c r="D325">
        <v>200</v>
      </c>
      <c r="E325">
        <v>3.25745</v>
      </c>
      <c r="F325">
        <v>3.2562000000000002</v>
      </c>
      <c r="G325">
        <f>(F325*D325)-(E325*D325)</f>
        <v>-0.25</v>
      </c>
    </row>
    <row r="326" spans="1:7" x14ac:dyDescent="0.25">
      <c r="A326" s="1">
        <v>44790</v>
      </c>
      <c r="B326" s="125">
        <f>WEEKDAY(A326,1)</f>
        <v>4</v>
      </c>
      <c r="C326" t="s">
        <v>21</v>
      </c>
      <c r="D326">
        <v>100</v>
      </c>
      <c r="E326">
        <v>4.2925000000000004</v>
      </c>
      <c r="F326">
        <v>4.0648999999999997</v>
      </c>
      <c r="G326">
        <f>(F326*D326)-(E326*D326)</f>
        <v>-22.760000000000105</v>
      </c>
    </row>
    <row r="327" spans="1:7" x14ac:dyDescent="0.25">
      <c r="A327" s="1">
        <v>44791</v>
      </c>
      <c r="B327" s="125">
        <f>WEEKDAY(A327,1)</f>
        <v>5</v>
      </c>
      <c r="C327" t="s">
        <v>55</v>
      </c>
      <c r="D327">
        <v>500</v>
      </c>
      <c r="E327">
        <v>7.4579599999999999</v>
      </c>
      <c r="F327">
        <v>7.5410600000000017</v>
      </c>
      <c r="G327">
        <f>(F327*D327)-(E327*D327)</f>
        <v>41.550000000000637</v>
      </c>
    </row>
    <row r="328" spans="1:7" x14ac:dyDescent="0.25">
      <c r="A328" s="1">
        <v>44791</v>
      </c>
      <c r="B328" s="125">
        <f>WEEKDAY(A328,1)</f>
        <v>5</v>
      </c>
      <c r="C328" t="s">
        <v>56</v>
      </c>
      <c r="D328">
        <v>150</v>
      </c>
      <c r="E328">
        <v>3.32</v>
      </c>
      <c r="F328">
        <v>3.333933333333333</v>
      </c>
      <c r="G328">
        <f>(F328*D328)-(E328*D328)</f>
        <v>2.0899999999999181</v>
      </c>
    </row>
    <row r="329" spans="1:7" x14ac:dyDescent="0.25">
      <c r="A329" s="1">
        <v>44791</v>
      </c>
      <c r="B329" s="125">
        <f>WEEKDAY(A329,1)</f>
        <v>5</v>
      </c>
      <c r="C329" t="s">
        <v>21</v>
      </c>
      <c r="D329">
        <v>300</v>
      </c>
      <c r="E329">
        <v>5.6081000000000003</v>
      </c>
      <c r="F329">
        <v>5.3422333333333327</v>
      </c>
      <c r="G329">
        <f>(F329*D329)-(E329*D329)</f>
        <v>-79.760000000000218</v>
      </c>
    </row>
    <row r="330" spans="1:7" x14ac:dyDescent="0.25">
      <c r="A330" s="1">
        <v>44795</v>
      </c>
      <c r="B330" s="125">
        <f>WEEKDAY(A330,1)</f>
        <v>2</v>
      </c>
      <c r="C330" t="s">
        <v>148</v>
      </c>
      <c r="D330">
        <v>950</v>
      </c>
      <c r="E330">
        <v>1.4292105263157895</v>
      </c>
      <c r="F330">
        <v>1.3621684210526315</v>
      </c>
      <c r="G330">
        <f>(F330*D330)-(E330*D330)</f>
        <v>-63.690000000000055</v>
      </c>
    </row>
    <row r="331" spans="1:7" x14ac:dyDescent="0.25">
      <c r="A331" s="1">
        <v>44797</v>
      </c>
      <c r="B331" s="125">
        <f>WEEKDAY(A331,1)</f>
        <v>4</v>
      </c>
      <c r="C331" t="s">
        <v>57</v>
      </c>
      <c r="D331">
        <v>350</v>
      </c>
      <c r="E331">
        <v>6.0725714285714272</v>
      </c>
      <c r="F331">
        <v>6.3584000000000005</v>
      </c>
      <c r="G331">
        <f>(F331*D331)-(E331*D331)</f>
        <v>100.04000000000042</v>
      </c>
    </row>
    <row r="332" spans="1:7" x14ac:dyDescent="0.25">
      <c r="A332" s="1">
        <v>44797</v>
      </c>
      <c r="B332" s="125">
        <f>WEEKDAY(A332,1)</f>
        <v>4</v>
      </c>
      <c r="C332" t="s">
        <v>147</v>
      </c>
      <c r="D332">
        <v>250</v>
      </c>
      <c r="E332">
        <v>7.3544400000000003</v>
      </c>
      <c r="F332">
        <v>7.1433599999999995</v>
      </c>
      <c r="G332">
        <f>(F332*D332)-(E332*D332)</f>
        <v>-52.770000000000209</v>
      </c>
    </row>
    <row r="333" spans="1:7" x14ac:dyDescent="0.25">
      <c r="A333" s="1">
        <v>44797</v>
      </c>
      <c r="B333" s="125">
        <f>WEEKDAY(A333,1)</f>
        <v>4</v>
      </c>
      <c r="C333" t="s">
        <v>56</v>
      </c>
      <c r="D333">
        <v>900</v>
      </c>
      <c r="E333">
        <v>2.4148666666666667</v>
      </c>
      <c r="F333">
        <v>2.3545444444444446</v>
      </c>
      <c r="G333">
        <f>(F333*D333)-(E333*D333)</f>
        <v>-54.289999999999964</v>
      </c>
    </row>
    <row r="334" spans="1:7" x14ac:dyDescent="0.25">
      <c r="A334" s="1">
        <v>44799</v>
      </c>
      <c r="B334" s="125">
        <f>WEEKDAY(A334,1)</f>
        <v>6</v>
      </c>
      <c r="C334" t="s">
        <v>56</v>
      </c>
      <c r="D334">
        <v>1650</v>
      </c>
      <c r="E334">
        <v>3.7641212121212129</v>
      </c>
      <c r="F334">
        <v>3.6556787878787871</v>
      </c>
      <c r="G334">
        <f>(F334*D334)-(E334*D334)</f>
        <v>-178.93000000000211</v>
      </c>
    </row>
    <row r="335" spans="1:7" x14ac:dyDescent="0.25">
      <c r="A335" s="1">
        <v>44803</v>
      </c>
      <c r="B335" s="125">
        <f>WEEKDAY(A335,1)</f>
        <v>3</v>
      </c>
      <c r="C335" t="s">
        <v>146</v>
      </c>
      <c r="D335">
        <v>1750</v>
      </c>
      <c r="E335">
        <v>2.9706000000000001</v>
      </c>
      <c r="F335">
        <v>3.0380857142857143</v>
      </c>
      <c r="G335">
        <f>(F335*D335)-(E335*D335)</f>
        <v>118.09999999999945</v>
      </c>
    </row>
    <row r="336" spans="1:7" x14ac:dyDescent="0.25">
      <c r="A336" s="1">
        <v>44803</v>
      </c>
      <c r="B336" s="125">
        <f>WEEKDAY(A336,1)</f>
        <v>3</v>
      </c>
      <c r="C336" t="s">
        <v>21</v>
      </c>
      <c r="D336">
        <v>300</v>
      </c>
      <c r="E336">
        <v>3.1517999999999997</v>
      </c>
      <c r="F336">
        <v>3.2107333333333332</v>
      </c>
      <c r="G336">
        <f>(F336*D336)-(E336*D336)</f>
        <v>17.67999999999995</v>
      </c>
    </row>
    <row r="337" spans="1:7" x14ac:dyDescent="0.25">
      <c r="A337" s="1">
        <v>44805</v>
      </c>
      <c r="B337" s="125">
        <f>WEEKDAY(A337,1)</f>
        <v>5</v>
      </c>
      <c r="C337" t="s">
        <v>145</v>
      </c>
      <c r="D337">
        <v>500</v>
      </c>
      <c r="E337">
        <v>2.3194400000000002</v>
      </c>
      <c r="F337">
        <v>2.2366800000000002</v>
      </c>
      <c r="G337">
        <f>(F337*D337)-(E337*D337)</f>
        <v>-41.379999999999882</v>
      </c>
    </row>
    <row r="338" spans="1:7" x14ac:dyDescent="0.25">
      <c r="A338" s="1">
        <v>44805</v>
      </c>
      <c r="B338" s="125">
        <f>WEEKDAY(A338,1)</f>
        <v>5</v>
      </c>
      <c r="C338" t="s">
        <v>144</v>
      </c>
      <c r="D338">
        <v>2400</v>
      </c>
      <c r="E338">
        <v>2.1309083333333332</v>
      </c>
      <c r="F338">
        <v>2.0896166666666671</v>
      </c>
      <c r="G338">
        <f>(F338*D338)-(E338*D338)</f>
        <v>-99.099999999998545</v>
      </c>
    </row>
    <row r="339" spans="1:7" x14ac:dyDescent="0.25">
      <c r="A339" s="1">
        <v>44811</v>
      </c>
      <c r="B339" s="125">
        <f>WEEKDAY(A339,1)</f>
        <v>4</v>
      </c>
      <c r="C339" t="s">
        <v>60</v>
      </c>
      <c r="D339">
        <v>600</v>
      </c>
      <c r="E339">
        <v>1.5953333333333335</v>
      </c>
      <c r="F339">
        <v>1.5735666666666666</v>
      </c>
      <c r="G339">
        <f>(F339*D339)-(E339*D339)</f>
        <v>-13.060000000000059</v>
      </c>
    </row>
    <row r="340" spans="1:7" x14ac:dyDescent="0.25">
      <c r="A340" s="1">
        <v>44811</v>
      </c>
      <c r="B340" s="125">
        <f>WEEKDAY(A340,1)</f>
        <v>4</v>
      </c>
      <c r="C340" t="s">
        <v>66</v>
      </c>
      <c r="D340">
        <v>100</v>
      </c>
      <c r="E340">
        <v>7.01</v>
      </c>
      <c r="F340">
        <v>6.4934999999999992</v>
      </c>
      <c r="G340">
        <f>(F340*D340)-(E340*D340)</f>
        <v>-51.650000000000091</v>
      </c>
    </row>
    <row r="341" spans="1:7" x14ac:dyDescent="0.25">
      <c r="A341" s="1">
        <v>44812</v>
      </c>
      <c r="B341" s="125">
        <f>WEEKDAY(A341,1)</f>
        <v>5</v>
      </c>
      <c r="C341" t="s">
        <v>60</v>
      </c>
      <c r="D341">
        <v>450</v>
      </c>
      <c r="E341">
        <v>2.2399111111111112</v>
      </c>
      <c r="F341">
        <v>2.1635555555555555</v>
      </c>
      <c r="G341">
        <f>(F341*D341)-(E341*D341)</f>
        <v>-34.360000000000127</v>
      </c>
    </row>
    <row r="342" spans="1:7" x14ac:dyDescent="0.25">
      <c r="A342" s="1">
        <v>44813</v>
      </c>
      <c r="B342" s="125">
        <f>WEEKDAY(A342,1)</f>
        <v>6</v>
      </c>
      <c r="C342" t="s">
        <v>143</v>
      </c>
      <c r="D342">
        <v>450</v>
      </c>
      <c r="E342">
        <v>1.9557555555555557</v>
      </c>
      <c r="F342">
        <v>1.9330888888888891</v>
      </c>
      <c r="G342">
        <f>(F342*D342)-(E342*D342)</f>
        <v>-10.199999999999932</v>
      </c>
    </row>
    <row r="343" spans="1:7" x14ac:dyDescent="0.25">
      <c r="A343" s="1">
        <v>44813</v>
      </c>
      <c r="B343" s="125">
        <f>WEEKDAY(A343,1)</f>
        <v>6</v>
      </c>
      <c r="C343" t="s">
        <v>141</v>
      </c>
      <c r="D343">
        <v>300</v>
      </c>
      <c r="E343">
        <v>4.0657666666666668</v>
      </c>
      <c r="F343">
        <v>3.9711666666666665</v>
      </c>
      <c r="G343">
        <f>(F343*D343)-(E343*D343)</f>
        <v>-28.380000000000109</v>
      </c>
    </row>
    <row r="344" spans="1:7" x14ac:dyDescent="0.25">
      <c r="A344" s="1">
        <v>44813</v>
      </c>
      <c r="B344" s="125">
        <f>WEEKDAY(A344,1)</f>
        <v>6</v>
      </c>
      <c r="C344" t="s">
        <v>142</v>
      </c>
      <c r="D344">
        <v>1350</v>
      </c>
      <c r="E344">
        <v>2.2936074074074075</v>
      </c>
      <c r="F344">
        <v>2.1699333333333333</v>
      </c>
      <c r="G344">
        <f>(F344*D344)-(E344*D344)</f>
        <v>-166.96000000000049</v>
      </c>
    </row>
    <row r="345" spans="1:7" x14ac:dyDescent="0.25">
      <c r="A345" s="1">
        <v>44816</v>
      </c>
      <c r="B345" s="125">
        <f>WEEKDAY(A345,1)</f>
        <v>2</v>
      </c>
      <c r="C345" t="s">
        <v>25</v>
      </c>
      <c r="D345">
        <v>1500</v>
      </c>
      <c r="E345">
        <v>1.7256933333333333</v>
      </c>
      <c r="F345">
        <v>1.6802466666666667</v>
      </c>
      <c r="G345">
        <f>(F345*D345)-(E345*D345)</f>
        <v>-68.170000000000073</v>
      </c>
    </row>
    <row r="346" spans="1:7" x14ac:dyDescent="0.25">
      <c r="A346" s="1">
        <v>44816</v>
      </c>
      <c r="B346" s="125">
        <f>WEEKDAY(A346,1)</f>
        <v>2</v>
      </c>
      <c r="C346" t="s">
        <v>61</v>
      </c>
      <c r="D346">
        <v>500</v>
      </c>
      <c r="E346">
        <v>7.5098399999999996</v>
      </c>
      <c r="F346">
        <v>7.2906400000000016</v>
      </c>
      <c r="G346">
        <f>(F346*D346)-(E346*D346)</f>
        <v>-109.599999999999</v>
      </c>
    </row>
    <row r="347" spans="1:7" x14ac:dyDescent="0.25">
      <c r="A347" s="1">
        <v>44818</v>
      </c>
      <c r="B347" s="125">
        <f>WEEKDAY(A347,1)</f>
        <v>4</v>
      </c>
      <c r="C347" t="s">
        <v>140</v>
      </c>
      <c r="D347">
        <v>900</v>
      </c>
      <c r="E347">
        <v>1.2682666666666667</v>
      </c>
      <c r="F347">
        <v>1.3174777777777777</v>
      </c>
      <c r="G347">
        <f>(F347*D347)-(E347*D347)</f>
        <v>44.289999999999964</v>
      </c>
    </row>
    <row r="348" spans="1:7" x14ac:dyDescent="0.25">
      <c r="A348" s="1">
        <v>44818</v>
      </c>
      <c r="B348" s="125">
        <f>WEEKDAY(A348,1)</f>
        <v>4</v>
      </c>
      <c r="C348" t="s">
        <v>66</v>
      </c>
      <c r="D348">
        <v>300</v>
      </c>
      <c r="E348">
        <v>6.3913333333333338</v>
      </c>
      <c r="F348">
        <v>6.143766666666667</v>
      </c>
      <c r="G348">
        <f>(F348*D348)-(E348*D348)</f>
        <v>-74.269999999999982</v>
      </c>
    </row>
    <row r="349" spans="1:7" x14ac:dyDescent="0.25">
      <c r="A349" s="1">
        <v>44819</v>
      </c>
      <c r="B349" s="125">
        <f>WEEKDAY(A349,1)</f>
        <v>5</v>
      </c>
      <c r="C349" t="s">
        <v>62</v>
      </c>
      <c r="D349">
        <v>1300</v>
      </c>
      <c r="E349">
        <v>2.1088769230769229</v>
      </c>
      <c r="F349">
        <v>2.0651923076923078</v>
      </c>
      <c r="G349">
        <f>(F349*D349)-(E349*D349)</f>
        <v>-56.789999999999509</v>
      </c>
    </row>
    <row r="350" spans="1:7" x14ac:dyDescent="0.25">
      <c r="A350" s="1">
        <v>44819</v>
      </c>
      <c r="B350" s="125">
        <f>WEEKDAY(A350,1)</f>
        <v>5</v>
      </c>
      <c r="C350" t="s">
        <v>63</v>
      </c>
      <c r="D350">
        <v>1000</v>
      </c>
      <c r="E350">
        <v>2.2588000000000004</v>
      </c>
      <c r="F350">
        <v>2.18086</v>
      </c>
      <c r="G350">
        <f>(F350*D350)-(E350*D350)</f>
        <v>-77.940000000000055</v>
      </c>
    </row>
    <row r="351" spans="1:7" x14ac:dyDescent="0.25">
      <c r="A351" s="1">
        <v>44820</v>
      </c>
      <c r="B351" s="125">
        <f>WEEKDAY(A351,1)</f>
        <v>6</v>
      </c>
      <c r="C351" t="s">
        <v>138</v>
      </c>
      <c r="D351">
        <v>300</v>
      </c>
      <c r="E351">
        <v>3.3167</v>
      </c>
      <c r="F351">
        <v>3.4404333333333339</v>
      </c>
      <c r="G351">
        <f>(F351*D351)-(E351*D351)</f>
        <v>37.120000000000118</v>
      </c>
    </row>
    <row r="352" spans="1:7" x14ac:dyDescent="0.25">
      <c r="A352" s="1">
        <v>44823</v>
      </c>
      <c r="B352" s="125">
        <f>WEEKDAY(A352,1)</f>
        <v>2</v>
      </c>
      <c r="C352" t="s">
        <v>58</v>
      </c>
      <c r="D352">
        <v>670</v>
      </c>
      <c r="E352">
        <v>5.910014925373134</v>
      </c>
      <c r="F352">
        <v>5.9204925373134332</v>
      </c>
      <c r="G352">
        <f>(F352*D352)-(E352*D352)</f>
        <v>7.0200000000004366</v>
      </c>
    </row>
    <row r="353" spans="1:7" x14ac:dyDescent="0.25">
      <c r="A353" s="1">
        <v>44823</v>
      </c>
      <c r="B353" s="125">
        <f>WEEKDAY(A353,1)</f>
        <v>2</v>
      </c>
      <c r="C353" t="s">
        <v>64</v>
      </c>
      <c r="D353">
        <v>675</v>
      </c>
      <c r="E353">
        <v>3.9055703703703699</v>
      </c>
      <c r="F353">
        <v>3.8142222222222228</v>
      </c>
      <c r="G353">
        <f>(F353*D353)-(E353*D353)</f>
        <v>-61.6599999999994</v>
      </c>
    </row>
    <row r="354" spans="1:7" x14ac:dyDescent="0.25">
      <c r="A354" s="1">
        <v>44826</v>
      </c>
      <c r="B354" s="125">
        <f>WEEKDAY(A354,1)</f>
        <v>5</v>
      </c>
      <c r="C354" t="s">
        <v>118</v>
      </c>
      <c r="D354">
        <v>1150</v>
      </c>
      <c r="E354">
        <v>1.7375304347826086</v>
      </c>
      <c r="F354">
        <v>1.7757652173913046</v>
      </c>
      <c r="G354">
        <f>(F354*D354)-(E354*D354)</f>
        <v>43.970000000000482</v>
      </c>
    </row>
    <row r="355" spans="1:7" x14ac:dyDescent="0.25">
      <c r="A355" s="1">
        <v>44826</v>
      </c>
      <c r="B355" s="125">
        <f>WEEKDAY(A355,1)</f>
        <v>5</v>
      </c>
      <c r="C355" t="s">
        <v>137</v>
      </c>
      <c r="D355">
        <v>300</v>
      </c>
      <c r="E355">
        <v>2.1833</v>
      </c>
      <c r="F355">
        <v>2.2178999999999998</v>
      </c>
      <c r="G355">
        <f>(F355*D355)-(E355*D355)</f>
        <v>10.379999999999882</v>
      </c>
    </row>
    <row r="356" spans="1:7" x14ac:dyDescent="0.25">
      <c r="A356" s="1">
        <v>44826</v>
      </c>
      <c r="B356" s="125">
        <f>WEEKDAY(A356,1)</f>
        <v>5</v>
      </c>
      <c r="C356" t="s">
        <v>62</v>
      </c>
      <c r="D356">
        <v>300</v>
      </c>
      <c r="E356">
        <v>1.9843333333333333</v>
      </c>
      <c r="F356">
        <v>1.9580333333333335</v>
      </c>
      <c r="G356">
        <f>(F356*D356)-(E356*D356)</f>
        <v>-7.8899999999998727</v>
      </c>
    </row>
    <row r="357" spans="1:7" x14ac:dyDescent="0.25">
      <c r="A357" s="1">
        <v>44827</v>
      </c>
      <c r="B357" s="125">
        <f>WEEKDAY(A357,1)</f>
        <v>6</v>
      </c>
      <c r="C357" t="s">
        <v>65</v>
      </c>
      <c r="D357">
        <v>500</v>
      </c>
      <c r="E357">
        <v>12.439800000000002</v>
      </c>
      <c r="F357">
        <v>12.433920000000002</v>
      </c>
      <c r="G357">
        <f>(F357*D357)-(E357*D357)</f>
        <v>-2.9399999999995998</v>
      </c>
    </row>
    <row r="358" spans="1:7" x14ac:dyDescent="0.25">
      <c r="A358" s="1">
        <v>44827</v>
      </c>
      <c r="B358" s="125">
        <f>WEEKDAY(A358,1)</f>
        <v>6</v>
      </c>
      <c r="C358" t="s">
        <v>136</v>
      </c>
      <c r="D358">
        <v>150</v>
      </c>
      <c r="E358">
        <v>2.7898000000000001</v>
      </c>
      <c r="F358">
        <v>2.7116666666666664</v>
      </c>
      <c r="G358">
        <f>(F358*D358)-(E358*D358)</f>
        <v>-11.720000000000084</v>
      </c>
    </row>
    <row r="359" spans="1:7" x14ac:dyDescent="0.25">
      <c r="A359" s="1">
        <v>44830</v>
      </c>
      <c r="B359" s="125">
        <f>WEEKDAY(A359,1)</f>
        <v>2</v>
      </c>
      <c r="C359" t="s">
        <v>134</v>
      </c>
      <c r="D359">
        <v>750</v>
      </c>
      <c r="E359">
        <v>3.4206533333333331</v>
      </c>
      <c r="F359">
        <v>3.3940799999999998</v>
      </c>
      <c r="G359">
        <f>(F359*D359)-(E359*D359)</f>
        <v>-19.929999999999836</v>
      </c>
    </row>
    <row r="360" spans="1:7" x14ac:dyDescent="0.25">
      <c r="A360" s="1">
        <v>44830</v>
      </c>
      <c r="B360" s="125">
        <f>WEEKDAY(A360,1)</f>
        <v>2</v>
      </c>
      <c r="C360" t="s">
        <v>135</v>
      </c>
      <c r="D360">
        <v>850</v>
      </c>
      <c r="E360">
        <v>1.0629882352941176</v>
      </c>
      <c r="F360">
        <v>1.0347764705882352</v>
      </c>
      <c r="G360">
        <f>(F360*D360)-(E360*D360)</f>
        <v>-23.980000000000018</v>
      </c>
    </row>
    <row r="361" spans="1:7" x14ac:dyDescent="0.25">
      <c r="A361" s="1">
        <v>44830</v>
      </c>
      <c r="B361" s="125">
        <f>WEEKDAY(A361,1)</f>
        <v>2</v>
      </c>
      <c r="C361" t="s">
        <v>58</v>
      </c>
      <c r="D361">
        <v>300</v>
      </c>
      <c r="E361">
        <v>6.3424666666666667</v>
      </c>
      <c r="F361">
        <v>6.220766666666667</v>
      </c>
      <c r="G361">
        <f>(F361*D361)-(E361*D361)</f>
        <v>-36.509999999999991</v>
      </c>
    </row>
    <row r="362" spans="1:7" x14ac:dyDescent="0.25">
      <c r="A362" s="1">
        <v>44832</v>
      </c>
      <c r="B362" s="125">
        <f>WEEKDAY(A362,1)</f>
        <v>4</v>
      </c>
      <c r="C362" t="s">
        <v>68</v>
      </c>
      <c r="D362">
        <v>300</v>
      </c>
      <c r="E362">
        <v>7.6800333333333342</v>
      </c>
      <c r="F362">
        <v>7.5841000000000003</v>
      </c>
      <c r="G362">
        <f>(F362*D362)-(E362*D362)</f>
        <v>-28.7800000000002</v>
      </c>
    </row>
    <row r="363" spans="1:7" x14ac:dyDescent="0.25">
      <c r="A363" s="1">
        <v>44832</v>
      </c>
      <c r="B363" s="125">
        <f>WEEKDAY(A363,1)</f>
        <v>4</v>
      </c>
      <c r="C363" t="s">
        <v>67</v>
      </c>
      <c r="D363">
        <v>300</v>
      </c>
      <c r="E363">
        <v>3.4677999999999995</v>
      </c>
      <c r="F363">
        <v>3.2959000000000001</v>
      </c>
      <c r="G363">
        <f>(F363*D363)-(E363*D363)</f>
        <v>-51.569999999999936</v>
      </c>
    </row>
    <row r="364" spans="1:7" x14ac:dyDescent="0.25">
      <c r="A364" s="1">
        <v>44832</v>
      </c>
      <c r="B364" s="125">
        <f>WEEKDAY(A364,1)</f>
        <v>4</v>
      </c>
      <c r="C364" t="s">
        <v>66</v>
      </c>
      <c r="D364">
        <v>500</v>
      </c>
      <c r="E364">
        <v>3.8189000000000002</v>
      </c>
      <c r="F364">
        <v>3.6019000000000001</v>
      </c>
      <c r="G364">
        <f>(F364*D364)-(E364*D364)</f>
        <v>-108.5</v>
      </c>
    </row>
    <row r="365" spans="1:7" x14ac:dyDescent="0.25">
      <c r="A365" s="1">
        <v>44833</v>
      </c>
      <c r="B365" s="125">
        <f>WEEKDAY(A365,1)</f>
        <v>5</v>
      </c>
      <c r="C365" t="s">
        <v>68</v>
      </c>
      <c r="D365">
        <v>150</v>
      </c>
      <c r="E365">
        <v>9.0321999999999996</v>
      </c>
      <c r="F365">
        <v>9.1162666666666663</v>
      </c>
      <c r="G365">
        <f>(F365*D365)-(E365*D365)</f>
        <v>12.610000000000127</v>
      </c>
    </row>
    <row r="366" spans="1:7" x14ac:dyDescent="0.25">
      <c r="A366" s="1">
        <v>44833</v>
      </c>
      <c r="B366" s="125">
        <f>WEEKDAY(A366,1)</f>
        <v>5</v>
      </c>
      <c r="C366" t="s">
        <v>132</v>
      </c>
      <c r="D366">
        <v>750</v>
      </c>
      <c r="E366">
        <v>2.0215866666666669</v>
      </c>
      <c r="F366">
        <v>2.0238933333333335</v>
      </c>
      <c r="G366">
        <f>(F366*D366)-(E366*D366)</f>
        <v>1.7300000000000182</v>
      </c>
    </row>
    <row r="367" spans="1:7" x14ac:dyDescent="0.25">
      <c r="A367" s="1">
        <v>44833</v>
      </c>
      <c r="B367" s="125">
        <f>WEEKDAY(A367,1)</f>
        <v>5</v>
      </c>
      <c r="C367" t="s">
        <v>133</v>
      </c>
      <c r="D367">
        <v>400</v>
      </c>
      <c r="E367">
        <v>1.7084000000000001</v>
      </c>
      <c r="F367">
        <v>1.6609</v>
      </c>
      <c r="G367">
        <f>(F367*D367)-(E367*D367)</f>
        <v>-19</v>
      </c>
    </row>
    <row r="368" spans="1:7" x14ac:dyDescent="0.25">
      <c r="A368" s="1">
        <v>44834</v>
      </c>
      <c r="B368" s="125">
        <f>WEEKDAY(A368,1)</f>
        <v>6</v>
      </c>
      <c r="C368" t="s">
        <v>69</v>
      </c>
      <c r="D368">
        <v>250</v>
      </c>
      <c r="E368">
        <v>9.4541199999999996</v>
      </c>
      <c r="F368">
        <v>9.5834400000000013</v>
      </c>
      <c r="G368">
        <f>(F368*D368)-(E368*D368)</f>
        <v>32.330000000000382</v>
      </c>
    </row>
    <row r="369" spans="1:7" x14ac:dyDescent="0.25">
      <c r="A369" s="1">
        <v>44834</v>
      </c>
      <c r="B369" s="125">
        <f>WEEKDAY(A369,1)</f>
        <v>6</v>
      </c>
      <c r="C369" t="s">
        <v>70</v>
      </c>
      <c r="D369">
        <v>250</v>
      </c>
      <c r="E369">
        <v>8.2505600000000001</v>
      </c>
      <c r="F369">
        <v>7.7199200000000001</v>
      </c>
      <c r="G369">
        <f>(F369*D369)-(E369*D369)</f>
        <v>-132.65999999999985</v>
      </c>
    </row>
    <row r="370" spans="1:7" x14ac:dyDescent="0.25">
      <c r="A370" s="1">
        <v>44840</v>
      </c>
      <c r="B370" s="125">
        <f>WEEKDAY(A370,1)</f>
        <v>5</v>
      </c>
      <c r="C370" t="s">
        <v>126</v>
      </c>
      <c r="D370">
        <v>1050</v>
      </c>
      <c r="E370">
        <v>2.7526857142857146</v>
      </c>
      <c r="F370">
        <v>2.8127714285714283</v>
      </c>
      <c r="G370">
        <f>(F370*D370)-(E370*D370)</f>
        <v>63.089999999999691</v>
      </c>
    </row>
    <row r="371" spans="1:7" x14ac:dyDescent="0.25">
      <c r="A371" s="1">
        <v>44840</v>
      </c>
      <c r="B371" s="125">
        <f>WEEKDAY(A371,1)</f>
        <v>5</v>
      </c>
      <c r="C371" t="s">
        <v>131</v>
      </c>
      <c r="D371">
        <v>300</v>
      </c>
      <c r="E371">
        <v>6.2759333333333336</v>
      </c>
      <c r="F371">
        <v>6.103533333333333</v>
      </c>
      <c r="G371">
        <f>(F371*D371)-(E371*D371)</f>
        <v>-51.720000000000027</v>
      </c>
    </row>
    <row r="372" spans="1:7" x14ac:dyDescent="0.25">
      <c r="A372" s="1">
        <v>44841</v>
      </c>
      <c r="B372" s="125">
        <f>WEEKDAY(A372,1)</f>
        <v>6</v>
      </c>
      <c r="C372" t="s">
        <v>67</v>
      </c>
      <c r="D372">
        <v>500</v>
      </c>
      <c r="E372">
        <v>8.5617599999999996</v>
      </c>
      <c r="F372">
        <v>8.5658999999999992</v>
      </c>
      <c r="G372">
        <f>(F372*D372)-(E372*D372)</f>
        <v>2.069999999999709</v>
      </c>
    </row>
    <row r="373" spans="1:7" x14ac:dyDescent="0.25">
      <c r="A373" s="1">
        <v>44845</v>
      </c>
      <c r="B373" s="125">
        <f>WEEKDAY(A373,1)</f>
        <v>3</v>
      </c>
      <c r="C373" t="s">
        <v>71</v>
      </c>
      <c r="D373">
        <v>150</v>
      </c>
      <c r="E373">
        <v>4.7951333333333332</v>
      </c>
      <c r="F373">
        <v>4.6932666666666671</v>
      </c>
      <c r="G373">
        <f>(F373*D373)-(E373*D373)</f>
        <v>-15.279999999999859</v>
      </c>
    </row>
    <row r="374" spans="1:7" x14ac:dyDescent="0.25">
      <c r="A374" s="1">
        <v>44846</v>
      </c>
      <c r="B374" s="125">
        <f>WEEKDAY(A374,1)</f>
        <v>4</v>
      </c>
      <c r="C374" t="s">
        <v>72</v>
      </c>
      <c r="D374">
        <v>200</v>
      </c>
      <c r="E374">
        <v>2.7850000000000001</v>
      </c>
      <c r="F374">
        <v>2.7848000000000002</v>
      </c>
      <c r="G374">
        <f>(F374*D374)-(E374*D374)</f>
        <v>-3.999999999996362E-2</v>
      </c>
    </row>
    <row r="375" spans="1:7" x14ac:dyDescent="0.25">
      <c r="A375" s="1">
        <v>44846</v>
      </c>
      <c r="B375" s="125">
        <f>WEEKDAY(A375,1)</f>
        <v>4</v>
      </c>
      <c r="C375" t="s">
        <v>71</v>
      </c>
      <c r="D375">
        <v>500</v>
      </c>
      <c r="E375">
        <v>7.0386600000000001</v>
      </c>
      <c r="F375">
        <v>6.9177600000000004</v>
      </c>
      <c r="G375">
        <f>(F375*D375)-(E375*D375)</f>
        <v>-60.449999999999818</v>
      </c>
    </row>
    <row r="376" spans="1:7" x14ac:dyDescent="0.25">
      <c r="A376" s="1">
        <v>44851</v>
      </c>
      <c r="B376" s="125">
        <f>WEEKDAY(A376,1)</f>
        <v>2</v>
      </c>
      <c r="C376" t="s">
        <v>128</v>
      </c>
      <c r="D376">
        <v>700</v>
      </c>
      <c r="E376">
        <v>2.0284714285714287</v>
      </c>
      <c r="F376">
        <v>2.1173857142857142</v>
      </c>
      <c r="G376">
        <f>(F376*D376)-(E376*D376)</f>
        <v>62.239999999999782</v>
      </c>
    </row>
    <row r="377" spans="1:7" x14ac:dyDescent="0.25">
      <c r="A377" s="1">
        <v>44851</v>
      </c>
      <c r="B377" s="125">
        <f>WEEKDAY(A377,1)</f>
        <v>2</v>
      </c>
      <c r="C377" t="s">
        <v>129</v>
      </c>
      <c r="D377">
        <v>550</v>
      </c>
      <c r="E377">
        <v>1.0193818181818182</v>
      </c>
      <c r="F377">
        <v>1.0749818181818183</v>
      </c>
      <c r="G377">
        <f>(F377*D377)-(E377*D377)</f>
        <v>30.580000000000041</v>
      </c>
    </row>
    <row r="378" spans="1:7" x14ac:dyDescent="0.25">
      <c r="A378" s="1">
        <v>44853</v>
      </c>
      <c r="B378" s="125">
        <f>WEEKDAY(A378,1)</f>
        <v>4</v>
      </c>
      <c r="C378" t="s">
        <v>73</v>
      </c>
      <c r="D378">
        <v>800</v>
      </c>
      <c r="E378">
        <v>3.1391624999999999</v>
      </c>
      <c r="F378">
        <v>3.2033874999999998</v>
      </c>
      <c r="G378">
        <f>(F378*D378)-(E378*D378)</f>
        <v>51.380000000000109</v>
      </c>
    </row>
    <row r="379" spans="1:7" x14ac:dyDescent="0.25">
      <c r="A379" s="1">
        <v>44854</v>
      </c>
      <c r="B379" s="125">
        <f>WEEKDAY(A379,1)</f>
        <v>5</v>
      </c>
      <c r="C379" t="s">
        <v>127</v>
      </c>
      <c r="D379">
        <v>1950</v>
      </c>
      <c r="E379">
        <v>2.7297128205128205</v>
      </c>
      <c r="F379">
        <v>2.6500461538461537</v>
      </c>
      <c r="G379">
        <f>(F379*D379)-(E379*D379)</f>
        <v>-155.34999999999945</v>
      </c>
    </row>
    <row r="380" spans="1:7" x14ac:dyDescent="0.25">
      <c r="A380" s="1">
        <v>44855</v>
      </c>
      <c r="B380" s="125">
        <f>WEEKDAY(A380,1)</f>
        <v>6</v>
      </c>
      <c r="C380" t="s">
        <v>74</v>
      </c>
      <c r="D380">
        <v>800</v>
      </c>
      <c r="E380">
        <v>2.3587250000000002</v>
      </c>
      <c r="F380">
        <v>2.426075</v>
      </c>
      <c r="G380">
        <f>(F380*D380)-(E380*D380)</f>
        <v>53.879999999999654</v>
      </c>
    </row>
    <row r="381" spans="1:7" x14ac:dyDescent="0.25">
      <c r="A381" s="1">
        <v>44858</v>
      </c>
      <c r="B381" s="125">
        <f>WEEKDAY(A381,1)</f>
        <v>2</v>
      </c>
      <c r="C381" t="s">
        <v>126</v>
      </c>
      <c r="D381">
        <v>1750</v>
      </c>
      <c r="E381">
        <v>2.2657657142857142</v>
      </c>
      <c r="F381">
        <v>2.2249828571428569</v>
      </c>
      <c r="G381">
        <f>(F381*D381)-(E381*D381)</f>
        <v>-71.369999999999891</v>
      </c>
    </row>
    <row r="382" spans="1:7" x14ac:dyDescent="0.25">
      <c r="A382" s="1">
        <v>44860</v>
      </c>
      <c r="B382" s="125">
        <f>WEEKDAY(A382,1)</f>
        <v>4</v>
      </c>
      <c r="C382" t="s">
        <v>122</v>
      </c>
      <c r="D382">
        <v>450</v>
      </c>
      <c r="E382">
        <v>3.7640000000000002</v>
      </c>
      <c r="F382">
        <v>3.8777555555555554</v>
      </c>
      <c r="G382">
        <f>(F382*D382)-(E382*D382)</f>
        <v>51.189999999999827</v>
      </c>
    </row>
    <row r="383" spans="1:7" x14ac:dyDescent="0.25">
      <c r="A383" s="1">
        <v>44860</v>
      </c>
      <c r="B383" s="125">
        <f>WEEKDAY(A383,1)</f>
        <v>4</v>
      </c>
      <c r="C383" t="s">
        <v>125</v>
      </c>
      <c r="D383">
        <v>300</v>
      </c>
      <c r="E383">
        <v>2.7249666666666665</v>
      </c>
      <c r="F383">
        <v>2.8172000000000001</v>
      </c>
      <c r="G383">
        <f>(F383*D383)-(E383*D383)</f>
        <v>27.670000000000073</v>
      </c>
    </row>
    <row r="384" spans="1:7" x14ac:dyDescent="0.25">
      <c r="A384" s="1">
        <v>44860</v>
      </c>
      <c r="B384" s="125">
        <f>WEEKDAY(A384,1)</f>
        <v>4</v>
      </c>
      <c r="C384" t="s">
        <v>124</v>
      </c>
      <c r="D384">
        <v>50</v>
      </c>
      <c r="E384">
        <v>9.875</v>
      </c>
      <c r="F384">
        <v>9.742799999999999</v>
      </c>
      <c r="G384">
        <f>(F384*D384)-(E384*D384)</f>
        <v>-6.6100000000000705</v>
      </c>
    </row>
    <row r="385" spans="1:7" x14ac:dyDescent="0.25">
      <c r="A385" s="1">
        <v>44861</v>
      </c>
      <c r="B385" s="125">
        <f>WEEKDAY(A385,1)</f>
        <v>5</v>
      </c>
      <c r="C385" t="s">
        <v>123</v>
      </c>
      <c r="D385">
        <v>700</v>
      </c>
      <c r="E385">
        <v>1.5040714285714285</v>
      </c>
      <c r="F385">
        <v>1.6538857142857146</v>
      </c>
      <c r="G385">
        <f>(F385*D385)-(E385*D385)</f>
        <v>104.87000000000035</v>
      </c>
    </row>
    <row r="386" spans="1:7" x14ac:dyDescent="0.25">
      <c r="A386" s="1">
        <v>44861</v>
      </c>
      <c r="B386" s="125">
        <f>WEEKDAY(A386,1)</f>
        <v>5</v>
      </c>
      <c r="C386" t="s">
        <v>75</v>
      </c>
      <c r="D386">
        <v>400</v>
      </c>
      <c r="E386">
        <v>2.5887500000000001</v>
      </c>
      <c r="F386">
        <v>2.7335000000000003</v>
      </c>
      <c r="G386">
        <f>(F386*D386)-(E386*D386)</f>
        <v>57.900000000000091</v>
      </c>
    </row>
    <row r="387" spans="1:7" x14ac:dyDescent="0.25">
      <c r="A387" s="1">
        <v>44862</v>
      </c>
      <c r="B387" s="125">
        <f>WEEKDAY(A387,1)</f>
        <v>6</v>
      </c>
      <c r="C387" t="s">
        <v>122</v>
      </c>
      <c r="D387">
        <v>300</v>
      </c>
      <c r="E387">
        <v>4.5520666666666667</v>
      </c>
      <c r="F387">
        <v>4.6679333333333339</v>
      </c>
      <c r="G387">
        <f>(F387*D387)-(E387*D387)</f>
        <v>34.759999999999991</v>
      </c>
    </row>
    <row r="388" spans="1:7" x14ac:dyDescent="0.25">
      <c r="A388" s="1">
        <v>44862</v>
      </c>
      <c r="B388" s="125">
        <f>WEEKDAY(A388,1)</f>
        <v>6</v>
      </c>
      <c r="C388" t="s">
        <v>121</v>
      </c>
      <c r="D388">
        <v>800</v>
      </c>
      <c r="E388">
        <v>3.6074999999999999</v>
      </c>
      <c r="F388">
        <v>3.5360125</v>
      </c>
      <c r="G388">
        <f>(F388*D388)-(E388*D388)</f>
        <v>-57.190000000000055</v>
      </c>
    </row>
    <row r="389" spans="1:7" x14ac:dyDescent="0.25">
      <c r="A389" s="1">
        <v>44865</v>
      </c>
      <c r="B389" s="125">
        <f>WEEKDAY(A389,1)</f>
        <v>2</v>
      </c>
      <c r="C389" t="s">
        <v>118</v>
      </c>
      <c r="D389">
        <v>300</v>
      </c>
      <c r="E389">
        <v>1.5519333333333334</v>
      </c>
      <c r="F389">
        <v>1.5053666666666667</v>
      </c>
      <c r="G389">
        <f>(F389*D389)-(E389*D389)</f>
        <v>-13.970000000000027</v>
      </c>
    </row>
    <row r="390" spans="1:7" x14ac:dyDescent="0.25">
      <c r="A390" s="1">
        <v>44865</v>
      </c>
      <c r="B390" s="125">
        <f>WEEKDAY(A390,1)</f>
        <v>2</v>
      </c>
      <c r="C390" t="s">
        <v>76</v>
      </c>
      <c r="D390">
        <v>800</v>
      </c>
      <c r="E390">
        <v>3.1336750000000002</v>
      </c>
      <c r="F390">
        <v>3.0290124999999999</v>
      </c>
      <c r="G390">
        <f>(F390*D390)-(E390*D390)</f>
        <v>-83.730000000000018</v>
      </c>
    </row>
    <row r="391" spans="1:7" x14ac:dyDescent="0.25">
      <c r="A391" s="1">
        <v>44866</v>
      </c>
      <c r="B391" s="125">
        <f>WEEKDAY(A391,1)</f>
        <v>3</v>
      </c>
      <c r="C391" t="s">
        <v>118</v>
      </c>
      <c r="D391">
        <v>750</v>
      </c>
      <c r="E391">
        <v>2.5299866666666668</v>
      </c>
      <c r="F391">
        <v>2.6877733333333333</v>
      </c>
      <c r="G391">
        <f>(F391*D391)-(E391*D391)</f>
        <v>118.33999999999992</v>
      </c>
    </row>
    <row r="392" spans="1:7" x14ac:dyDescent="0.25">
      <c r="A392" s="1">
        <v>44866</v>
      </c>
      <c r="B392" s="125">
        <f>WEEKDAY(A392,1)</f>
        <v>3</v>
      </c>
      <c r="C392" t="s">
        <v>120</v>
      </c>
      <c r="D392">
        <v>300</v>
      </c>
      <c r="E392">
        <v>1.2480333333333333</v>
      </c>
      <c r="F392">
        <v>1.3625666666666667</v>
      </c>
      <c r="G392">
        <f>(F392*D392)-(E392*D392)</f>
        <v>34.360000000000014</v>
      </c>
    </row>
    <row r="393" spans="1:7" x14ac:dyDescent="0.25">
      <c r="A393" s="1">
        <v>44866</v>
      </c>
      <c r="B393" s="125">
        <f>WEEKDAY(A393,1)</f>
        <v>3</v>
      </c>
      <c r="C393" t="s">
        <v>119</v>
      </c>
      <c r="D393">
        <v>400</v>
      </c>
      <c r="E393">
        <v>1.5896000000000001</v>
      </c>
      <c r="F393">
        <v>1.6207749999999999</v>
      </c>
      <c r="G393">
        <f>(F393*D393)-(E393*D393)</f>
        <v>12.469999999999914</v>
      </c>
    </row>
    <row r="394" spans="1:7" x14ac:dyDescent="0.25">
      <c r="A394" s="1">
        <v>44867</v>
      </c>
      <c r="B394" s="125">
        <f>WEEKDAY(A394,1)</f>
        <v>4</v>
      </c>
      <c r="C394" t="s">
        <v>77</v>
      </c>
      <c r="D394">
        <v>700</v>
      </c>
      <c r="E394">
        <v>3.1474571428571432</v>
      </c>
      <c r="F394">
        <v>3.2232571428571433</v>
      </c>
      <c r="G394">
        <f>(F394*D394)-(E394*D394)</f>
        <v>53.059999999999945</v>
      </c>
    </row>
    <row r="395" spans="1:7" x14ac:dyDescent="0.25">
      <c r="A395" s="1">
        <v>44867</v>
      </c>
      <c r="B395" s="125">
        <f>WEEKDAY(A395,1)</f>
        <v>4</v>
      </c>
      <c r="C395" t="s">
        <v>59</v>
      </c>
      <c r="D395">
        <v>400</v>
      </c>
      <c r="E395">
        <v>2.5744500000000001</v>
      </c>
      <c r="F395">
        <v>2.5265499999999999</v>
      </c>
      <c r="G395">
        <f>(F395*D395)-(E395*D395)</f>
        <v>-19.160000000000082</v>
      </c>
    </row>
    <row r="396" spans="1:7" x14ac:dyDescent="0.25">
      <c r="A396" s="1">
        <v>44869</v>
      </c>
      <c r="B396" s="125">
        <f>WEEKDAY(A396,1)</f>
        <v>6</v>
      </c>
      <c r="C396" t="s">
        <v>104</v>
      </c>
      <c r="D396">
        <v>160</v>
      </c>
      <c r="E396">
        <v>8.1289999999999996</v>
      </c>
      <c r="F396">
        <v>8.0681875000000005</v>
      </c>
      <c r="G396">
        <f>(F396*D396)-(E396*D396)</f>
        <v>-9.7299999999997908</v>
      </c>
    </row>
    <row r="397" spans="1:7" x14ac:dyDescent="0.25">
      <c r="A397" s="1">
        <v>44869</v>
      </c>
      <c r="B397" s="125">
        <f>WEEKDAY(A397,1)</f>
        <v>6</v>
      </c>
      <c r="C397" t="s">
        <v>117</v>
      </c>
      <c r="D397">
        <v>400</v>
      </c>
      <c r="E397">
        <v>1.4997999999999998</v>
      </c>
      <c r="F397">
        <v>1.3202249999999998</v>
      </c>
      <c r="G397">
        <f>(F397*D397)-(E397*D397)</f>
        <v>-71.830000000000041</v>
      </c>
    </row>
    <row r="398" spans="1:7" x14ac:dyDescent="0.25">
      <c r="A398" s="1">
        <v>44873</v>
      </c>
      <c r="B398" s="125">
        <f>WEEKDAY(A398,1)</f>
        <v>3</v>
      </c>
      <c r="C398" t="s">
        <v>115</v>
      </c>
      <c r="D398">
        <v>750</v>
      </c>
      <c r="E398">
        <v>4.3735733333333329</v>
      </c>
      <c r="F398">
        <v>4.4592133333333335</v>
      </c>
      <c r="G398">
        <f>(F398*D398)-(E398*D398)</f>
        <v>64.230000000000473</v>
      </c>
    </row>
    <row r="399" spans="1:7" x14ac:dyDescent="0.25">
      <c r="A399" s="1">
        <v>44873</v>
      </c>
      <c r="B399" s="125">
        <f>WEEKDAY(A399,1)</f>
        <v>3</v>
      </c>
      <c r="C399" t="s">
        <v>116</v>
      </c>
      <c r="D399">
        <v>400</v>
      </c>
      <c r="E399">
        <v>2.2951250000000001</v>
      </c>
      <c r="F399">
        <v>2.3011750000000002</v>
      </c>
      <c r="G399">
        <f>(F399*D399)-(E399*D399)</f>
        <v>2.4199999999999591</v>
      </c>
    </row>
    <row r="400" spans="1:7" x14ac:dyDescent="0.25">
      <c r="A400" s="1">
        <v>44874</v>
      </c>
      <c r="B400" s="125">
        <f>WEEKDAY(A400,1)</f>
        <v>4</v>
      </c>
      <c r="C400" t="s">
        <v>78</v>
      </c>
      <c r="D400">
        <v>365</v>
      </c>
      <c r="E400">
        <v>7.0463013698630155</v>
      </c>
      <c r="F400">
        <v>7.3590136986301369</v>
      </c>
      <c r="G400">
        <f>(F400*D400)-(E400*D400)</f>
        <v>114.13999999999942</v>
      </c>
    </row>
    <row r="401" spans="1:7" x14ac:dyDescent="0.25">
      <c r="A401" s="1">
        <v>44874</v>
      </c>
      <c r="B401" s="125">
        <f>WEEKDAY(A401,1)</f>
        <v>4</v>
      </c>
      <c r="C401" t="s">
        <v>79</v>
      </c>
      <c r="D401">
        <v>980</v>
      </c>
      <c r="E401">
        <v>1.787530612244898</v>
      </c>
      <c r="F401">
        <v>1.7618979591836739</v>
      </c>
      <c r="G401">
        <f>(F401*D401)-(E401*D401)</f>
        <v>-25.119999999999663</v>
      </c>
    </row>
    <row r="402" spans="1:7" x14ac:dyDescent="0.25">
      <c r="A402" s="1">
        <v>44876</v>
      </c>
      <c r="B402" s="125">
        <f>WEEKDAY(A402,1)</f>
        <v>6</v>
      </c>
      <c r="C402" t="s">
        <v>114</v>
      </c>
      <c r="D402">
        <v>950</v>
      </c>
      <c r="E402">
        <v>4.0489684210526313</v>
      </c>
      <c r="F402">
        <v>4.0875789473684216</v>
      </c>
      <c r="G402">
        <f>(F402*D402)-(E402*D402)</f>
        <v>36.680000000000746</v>
      </c>
    </row>
    <row r="403" spans="1:7" x14ac:dyDescent="0.25">
      <c r="A403" s="1">
        <v>44876</v>
      </c>
      <c r="B403" s="125">
        <f>WEEKDAY(A403,1)</f>
        <v>6</v>
      </c>
      <c r="C403" t="s">
        <v>113</v>
      </c>
      <c r="D403">
        <v>200</v>
      </c>
      <c r="E403">
        <v>4.7473000000000001</v>
      </c>
      <c r="F403">
        <v>4.8651999999999997</v>
      </c>
      <c r="G403">
        <f>(F403*D403)-(E403*D403)</f>
        <v>23.579999999999927</v>
      </c>
    </row>
    <row r="404" spans="1:7" x14ac:dyDescent="0.25">
      <c r="A404" s="1">
        <v>44879</v>
      </c>
      <c r="B404" s="125">
        <f>WEEKDAY(A404,1)</f>
        <v>2</v>
      </c>
      <c r="C404" t="s">
        <v>80</v>
      </c>
      <c r="D404">
        <v>650</v>
      </c>
      <c r="E404">
        <v>1.6392461538461538</v>
      </c>
      <c r="F404">
        <v>1.7516923076923077</v>
      </c>
      <c r="G404">
        <f>(F404*D404)-(E404*D404)</f>
        <v>73.089999999999918</v>
      </c>
    </row>
    <row r="405" spans="1:7" x14ac:dyDescent="0.25">
      <c r="A405" s="1">
        <v>44879</v>
      </c>
      <c r="B405" s="125">
        <f>WEEKDAY(A405,1)</f>
        <v>2</v>
      </c>
      <c r="C405" t="s">
        <v>81</v>
      </c>
      <c r="D405">
        <v>300</v>
      </c>
      <c r="E405">
        <v>2.3844333333333334</v>
      </c>
      <c r="F405">
        <v>2.363</v>
      </c>
      <c r="G405">
        <f>(F405*D405)-(E405*D405)</f>
        <v>-6.4300000000000637</v>
      </c>
    </row>
    <row r="406" spans="1:7" x14ac:dyDescent="0.25">
      <c r="A406" s="1">
        <v>44880</v>
      </c>
      <c r="B406" s="125">
        <f>WEEKDAY(A406,1)</f>
        <v>3</v>
      </c>
      <c r="C406" t="s">
        <v>82</v>
      </c>
      <c r="D406">
        <v>300</v>
      </c>
      <c r="E406">
        <v>1.8929333333333334</v>
      </c>
      <c r="F406">
        <v>1.8848333333333336</v>
      </c>
      <c r="G406">
        <f>(F406*D406)-(E406*D406)</f>
        <v>-2.42999999999995</v>
      </c>
    </row>
    <row r="407" spans="1:7" x14ac:dyDescent="0.25">
      <c r="A407" s="1">
        <v>44880</v>
      </c>
      <c r="B407" s="125">
        <f>WEEKDAY(A407,1)</f>
        <v>3</v>
      </c>
      <c r="C407" t="s">
        <v>71</v>
      </c>
      <c r="D407">
        <v>1300</v>
      </c>
      <c r="E407">
        <v>3.4059846153846154</v>
      </c>
      <c r="F407">
        <v>3.3230000000000004</v>
      </c>
      <c r="G407">
        <f>(F407*D407)-(E407*D407)</f>
        <v>-107.8799999999992</v>
      </c>
    </row>
    <row r="408" spans="1:7" x14ac:dyDescent="0.25">
      <c r="A408" s="1">
        <v>44881</v>
      </c>
      <c r="B408" s="125">
        <f>WEEKDAY(A408,1)</f>
        <v>4</v>
      </c>
      <c r="C408" t="s">
        <v>70</v>
      </c>
      <c r="D408">
        <v>800</v>
      </c>
      <c r="E408">
        <v>3.8698000000000001</v>
      </c>
      <c r="F408">
        <v>4.0342374999999997</v>
      </c>
      <c r="G408">
        <f>(F408*D408)-(E408*D408)</f>
        <v>131.54999999999973</v>
      </c>
    </row>
    <row r="409" spans="1:7" x14ac:dyDescent="0.25">
      <c r="A409" s="1">
        <v>44881</v>
      </c>
      <c r="B409" s="125">
        <f>WEEKDAY(A409,1)</f>
        <v>4</v>
      </c>
      <c r="C409" t="s">
        <v>51</v>
      </c>
      <c r="D409">
        <v>50</v>
      </c>
      <c r="E409">
        <v>2.5939999999999999</v>
      </c>
      <c r="F409">
        <v>2.4750000000000001</v>
      </c>
      <c r="G409">
        <f>(F409*D409)-(E409*D409)</f>
        <v>-5.9499999999999886</v>
      </c>
    </row>
    <row r="410" spans="1:7" x14ac:dyDescent="0.25">
      <c r="A410" s="1">
        <v>44882</v>
      </c>
      <c r="B410" s="125">
        <f>WEEKDAY(A410,1)</f>
        <v>5</v>
      </c>
      <c r="C410" t="s">
        <v>70</v>
      </c>
      <c r="D410">
        <v>433</v>
      </c>
      <c r="E410">
        <v>4.1916397228637416</v>
      </c>
      <c r="F410">
        <v>4.2742032332563511</v>
      </c>
      <c r="G410">
        <f>(F410*D410)-(E410*D410)</f>
        <v>35.749999999999773</v>
      </c>
    </row>
    <row r="411" spans="1:7" x14ac:dyDescent="0.25">
      <c r="A411" s="1">
        <v>44882</v>
      </c>
      <c r="B411" s="125">
        <f>WEEKDAY(A411,1)</f>
        <v>5</v>
      </c>
      <c r="C411" t="s">
        <v>83</v>
      </c>
      <c r="D411">
        <v>175</v>
      </c>
      <c r="E411">
        <v>7.0909714285714287</v>
      </c>
      <c r="F411">
        <v>7.1819999999999995</v>
      </c>
      <c r="G411">
        <f>(F411*D411)-(E411*D411)</f>
        <v>15.929999999999836</v>
      </c>
    </row>
    <row r="412" spans="1:7" x14ac:dyDescent="0.25">
      <c r="A412" s="1">
        <v>44882</v>
      </c>
      <c r="B412" s="125">
        <f>WEEKDAY(A412,1)</f>
        <v>5</v>
      </c>
      <c r="C412" t="s">
        <v>110</v>
      </c>
      <c r="D412">
        <v>300</v>
      </c>
      <c r="E412">
        <v>1.5819000000000001</v>
      </c>
      <c r="F412">
        <v>1.5800333333333334</v>
      </c>
      <c r="G412">
        <f>(F412*D412)-(E412*D412)</f>
        <v>-0.56000000000000227</v>
      </c>
    </row>
    <row r="413" spans="1:7" x14ac:dyDescent="0.25">
      <c r="A413" s="1">
        <v>44882</v>
      </c>
      <c r="B413" s="125">
        <f>WEEKDAY(A413,1)</f>
        <v>5</v>
      </c>
      <c r="C413" t="s">
        <v>81</v>
      </c>
      <c r="D413">
        <v>450</v>
      </c>
      <c r="E413">
        <v>3.1399777777777778</v>
      </c>
      <c r="F413">
        <v>3.0593555555555549</v>
      </c>
      <c r="G413">
        <f>(F413*D413)-(E413*D413)</f>
        <v>-36.2800000000002</v>
      </c>
    </row>
    <row r="414" spans="1:7" x14ac:dyDescent="0.25">
      <c r="A414" s="1">
        <v>44883</v>
      </c>
      <c r="B414" s="125">
        <f>WEEKDAY(A414,1)</f>
        <v>6</v>
      </c>
      <c r="C414" t="s">
        <v>85</v>
      </c>
      <c r="D414">
        <v>300</v>
      </c>
      <c r="E414">
        <v>2.6499333333333333</v>
      </c>
      <c r="F414">
        <v>2.6698000000000004</v>
      </c>
      <c r="G414">
        <f>(F414*D414)-(E414*D414)</f>
        <v>5.9600000000001501</v>
      </c>
    </row>
    <row r="415" spans="1:7" x14ac:dyDescent="0.25">
      <c r="A415" s="1">
        <v>44883</v>
      </c>
      <c r="B415" s="125">
        <f>WEEKDAY(A415,1)</f>
        <v>6</v>
      </c>
      <c r="C415" t="s">
        <v>84</v>
      </c>
      <c r="D415">
        <v>1100</v>
      </c>
      <c r="E415">
        <v>2.4497363636363638</v>
      </c>
      <c r="F415">
        <v>2.3577454545454546</v>
      </c>
      <c r="G415">
        <f>(F415*D415)-(E415*D415)</f>
        <v>-101.19000000000005</v>
      </c>
    </row>
    <row r="416" spans="1:7" x14ac:dyDescent="0.25">
      <c r="A416" s="1">
        <v>44886</v>
      </c>
      <c r="B416" s="125">
        <f>WEEKDAY(A416,1)</f>
        <v>2</v>
      </c>
      <c r="C416" t="s">
        <v>86</v>
      </c>
      <c r="D416">
        <v>600</v>
      </c>
      <c r="E416">
        <v>9.4241833333333336</v>
      </c>
      <c r="F416">
        <v>9.1465166666666669</v>
      </c>
      <c r="G416">
        <f>(F416*D416)-(E416*D416)</f>
        <v>-166.60000000000036</v>
      </c>
    </row>
    <row r="417" spans="1:7" x14ac:dyDescent="0.25">
      <c r="A417" s="1">
        <v>44887</v>
      </c>
      <c r="B417" s="125">
        <f>WEEKDAY(A417,1)</f>
        <v>3</v>
      </c>
      <c r="C417" t="s">
        <v>87</v>
      </c>
      <c r="D417">
        <v>400</v>
      </c>
      <c r="E417">
        <v>4.3692000000000002</v>
      </c>
      <c r="F417">
        <v>4.3137750000000006</v>
      </c>
      <c r="G417">
        <f>(F417*D417)-(E417*D417)</f>
        <v>-22.169999999999845</v>
      </c>
    </row>
    <row r="418" spans="1:7" x14ac:dyDescent="0.25">
      <c r="A418" s="1">
        <v>44888</v>
      </c>
      <c r="B418" s="125">
        <f>WEEKDAY(A418,1)</f>
        <v>4</v>
      </c>
      <c r="C418" t="s">
        <v>109</v>
      </c>
      <c r="D418">
        <v>150</v>
      </c>
      <c r="E418">
        <v>1.875</v>
      </c>
      <c r="F418">
        <v>1.8749333333333333</v>
      </c>
      <c r="G418">
        <f>(F418*D418)-(E418*D418)</f>
        <v>-9.9999999999909051E-3</v>
      </c>
    </row>
    <row r="419" spans="1:7" x14ac:dyDescent="0.25">
      <c r="A419" s="1">
        <v>44888</v>
      </c>
      <c r="B419" s="125">
        <f>WEEKDAY(A419,1)</f>
        <v>4</v>
      </c>
      <c r="C419" t="s">
        <v>108</v>
      </c>
      <c r="D419">
        <v>150</v>
      </c>
      <c r="E419">
        <v>7.0208666666666675</v>
      </c>
      <c r="F419">
        <v>6.7580666666666671</v>
      </c>
      <c r="G419">
        <f>(F419*D419)-(E419*D419)</f>
        <v>-39.420000000000073</v>
      </c>
    </row>
    <row r="420" spans="1:7" x14ac:dyDescent="0.25">
      <c r="A420" s="1">
        <v>44888</v>
      </c>
      <c r="B420" s="125">
        <f>WEEKDAY(A420,1)</f>
        <v>4</v>
      </c>
      <c r="C420" t="s">
        <v>79</v>
      </c>
      <c r="D420">
        <v>750</v>
      </c>
      <c r="E420">
        <v>1.6699600000000001</v>
      </c>
      <c r="F420">
        <v>1.5938933333333334</v>
      </c>
      <c r="G420">
        <f>(F420*D420)-(E420*D420)</f>
        <v>-57.049999999999955</v>
      </c>
    </row>
    <row r="421" spans="1:7" x14ac:dyDescent="0.25">
      <c r="A421" s="1">
        <v>44893</v>
      </c>
      <c r="B421" s="125">
        <f>WEEKDAY(A421,1)</f>
        <v>2</v>
      </c>
      <c r="C421" t="s">
        <v>105</v>
      </c>
      <c r="D421">
        <v>150</v>
      </c>
      <c r="E421">
        <v>2.6385333333333332</v>
      </c>
      <c r="F421">
        <v>2.6599333333333335</v>
      </c>
      <c r="G421">
        <f>(F421*D421)-(E421*D421)</f>
        <v>3.2100000000000364</v>
      </c>
    </row>
    <row r="422" spans="1:7" x14ac:dyDescent="0.25">
      <c r="A422" s="1">
        <v>44893</v>
      </c>
      <c r="B422" s="125">
        <f>WEEKDAY(A422,1)</f>
        <v>2</v>
      </c>
      <c r="C422" t="s">
        <v>106</v>
      </c>
      <c r="D422">
        <v>400</v>
      </c>
      <c r="E422">
        <v>7.9256250000000001</v>
      </c>
      <c r="F422">
        <v>7.5417250000000005</v>
      </c>
      <c r="G422">
        <f>(F422*D422)-(E422*D422)</f>
        <v>-153.55999999999995</v>
      </c>
    </row>
    <row r="423" spans="1:7" x14ac:dyDescent="0.25">
      <c r="A423" s="1">
        <v>44895</v>
      </c>
      <c r="B423" s="125">
        <f>WEEKDAY(A423,1)</f>
        <v>4</v>
      </c>
      <c r="C423" t="s">
        <v>104</v>
      </c>
      <c r="D423">
        <v>200</v>
      </c>
      <c r="E423">
        <v>9.0561500000000006</v>
      </c>
      <c r="F423">
        <v>9.6249000000000002</v>
      </c>
      <c r="G423">
        <f>(F423*D423)-(E423*D423)</f>
        <v>113.75</v>
      </c>
    </row>
    <row r="424" spans="1:7" x14ac:dyDescent="0.25">
      <c r="A424" s="1">
        <v>44895</v>
      </c>
      <c r="B424" s="125">
        <f>WEEKDAY(A424,1)</f>
        <v>4</v>
      </c>
      <c r="C424" t="s">
        <v>103</v>
      </c>
      <c r="D424">
        <v>400</v>
      </c>
      <c r="E424">
        <v>0.99979999999999991</v>
      </c>
      <c r="F424">
        <v>1.02525</v>
      </c>
      <c r="G424">
        <f>(F424*D424)-(E424*D424)</f>
        <v>10.180000000000064</v>
      </c>
    </row>
  </sheetData>
  <autoFilter ref="A1:G1" xr:uid="{B4CBC5D5-C31E-43F9-AD9A-8E51E1F27349}">
    <sortState xmlns:xlrd2="http://schemas.microsoft.com/office/spreadsheetml/2017/richdata2" ref="A2:G424">
      <sortCondition ref="A1"/>
    </sortState>
  </autoFilter>
  <mergeCells count="2">
    <mergeCell ref="I42:O43"/>
    <mergeCell ref="K14:T15"/>
  </mergeCells>
  <conditionalFormatting pivot="1" sqref="J4:T8">
    <cfRule type="dataBar" priority="1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{855B1CF1-9E8C-4E9A-BBED-9A6D278020B4}</x14:id>
        </ext>
      </extLst>
    </cfRule>
  </conditionalFormatting>
  <pageMargins left="0.7" right="0.7" top="0.75" bottom="0.75" header="0.3" footer="0.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55B1CF1-9E8C-4E9A-BBED-9A6D278020B4}">
            <x14:dataBar minLength="0" maxLength="100">
              <x14:cfvo type="autoMin"/>
              <x14:cfvo type="autoMax"/>
              <x14:negativeFillColor rgb="FFFF99FF"/>
              <x14:axisColor rgb="FF000000"/>
            </x14:dataBar>
          </x14:cfRule>
          <xm:sqref>J4:T8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2645-2688-45E6-93C6-B974EFF746B0}">
  <dimension ref="A1:R424"/>
  <sheetViews>
    <sheetView workbookViewId="0">
      <selection activeCell="N32" sqref="N32"/>
    </sheetView>
  </sheetViews>
  <sheetFormatPr defaultRowHeight="15" x14ac:dyDescent="0.25"/>
  <cols>
    <col min="1" max="1" width="10.85546875" bestFit="1" customWidth="1"/>
    <col min="2" max="2" width="8.28515625" bestFit="1" customWidth="1"/>
    <col min="3" max="3" width="11.5703125" hidden="1" customWidth="1"/>
    <col min="4" max="4" width="0.85546875" customWidth="1"/>
    <col min="5" max="5" width="9.42578125" bestFit="1" customWidth="1"/>
    <col min="6" max="6" width="11.28515625" bestFit="1" customWidth="1"/>
    <col min="7" max="7" width="7.85546875" bestFit="1" customWidth="1"/>
    <col min="8" max="8" width="9" bestFit="1" customWidth="1"/>
    <col min="9" max="9" width="6.85546875" bestFit="1" customWidth="1"/>
    <col min="10" max="10" width="7.85546875" bestFit="1" customWidth="1"/>
    <col min="11" max="11" width="6.85546875" bestFit="1" customWidth="1"/>
    <col min="12" max="12" width="11.28515625" bestFit="1" customWidth="1"/>
  </cols>
  <sheetData>
    <row r="1" spans="1:6" x14ac:dyDescent="0.25">
      <c r="A1" s="195" t="s">
        <v>89</v>
      </c>
      <c r="B1" s="195" t="s">
        <v>348</v>
      </c>
      <c r="C1" s="195"/>
      <c r="D1" s="195"/>
      <c r="E1" s="195"/>
      <c r="F1" s="195"/>
    </row>
    <row r="2" spans="1:6" x14ac:dyDescent="0.25">
      <c r="A2" s="1">
        <v>44565</v>
      </c>
      <c r="B2" s="221">
        <v>3.57000000000005</v>
      </c>
      <c r="C2">
        <f>SUM($B$2:B2)</f>
        <v>3.57000000000005</v>
      </c>
      <c r="D2">
        <v>3.57000000000005</v>
      </c>
      <c r="E2" s="1"/>
    </row>
    <row r="3" spans="1:6" x14ac:dyDescent="0.25">
      <c r="A3" s="1">
        <v>44565</v>
      </c>
      <c r="B3" s="221">
        <v>-0.13000000000000256</v>
      </c>
      <c r="C3">
        <f>SUM($B$2:B3)</f>
        <v>3.4400000000000475</v>
      </c>
      <c r="D3">
        <v>3.4400000000000475</v>
      </c>
      <c r="E3" s="220"/>
    </row>
    <row r="4" spans="1:6" x14ac:dyDescent="0.25">
      <c r="A4" s="1">
        <v>44566</v>
      </c>
      <c r="B4" s="221">
        <v>8.2200000000000273</v>
      </c>
      <c r="C4">
        <f>SUM($B$2:B4)</f>
        <v>11.660000000000075</v>
      </c>
      <c r="D4">
        <v>11.660000000000075</v>
      </c>
      <c r="E4" s="220"/>
    </row>
    <row r="5" spans="1:6" x14ac:dyDescent="0.25">
      <c r="A5" s="1">
        <v>44566</v>
      </c>
      <c r="B5" s="221">
        <v>2.3500000000000085</v>
      </c>
      <c r="C5">
        <f>SUM($B$2:B5)</f>
        <v>14.010000000000083</v>
      </c>
      <c r="D5">
        <v>14.010000000000083</v>
      </c>
      <c r="E5" s="220"/>
    </row>
    <row r="6" spans="1:6" x14ac:dyDescent="0.25">
      <c r="A6" s="1">
        <v>44566</v>
      </c>
      <c r="B6" s="221">
        <v>-6.2299999999999613</v>
      </c>
      <c r="C6">
        <f>SUM($B$2:B6)</f>
        <v>7.7800000000001219</v>
      </c>
      <c r="D6">
        <v>7.7800000000001219</v>
      </c>
      <c r="E6" s="220"/>
    </row>
    <row r="7" spans="1:6" x14ac:dyDescent="0.25">
      <c r="A7" s="1">
        <v>44566</v>
      </c>
      <c r="B7" s="221">
        <v>-6.2800000000000011</v>
      </c>
      <c r="C7">
        <f>SUM($B$2:B7)</f>
        <v>1.5000000000001208</v>
      </c>
      <c r="D7">
        <v>1.5000000000001208</v>
      </c>
      <c r="E7" s="220"/>
    </row>
    <row r="8" spans="1:6" x14ac:dyDescent="0.25">
      <c r="A8" s="1">
        <v>44567</v>
      </c>
      <c r="B8" s="221">
        <v>-0.71999999999999886</v>
      </c>
      <c r="C8">
        <f>SUM($B$2:B8)</f>
        <v>0.78000000000012193</v>
      </c>
      <c r="D8">
        <v>0.78000000000012193</v>
      </c>
      <c r="E8" s="220"/>
    </row>
    <row r="9" spans="1:6" x14ac:dyDescent="0.25">
      <c r="A9" s="1">
        <v>44567</v>
      </c>
      <c r="B9" s="221">
        <v>-3.4099999999999966</v>
      </c>
      <c r="C9">
        <f>SUM($B$2:B9)</f>
        <v>-2.6299999999998747</v>
      </c>
      <c r="D9">
        <v>-2.6299999999998747</v>
      </c>
      <c r="E9" s="220"/>
    </row>
    <row r="10" spans="1:6" x14ac:dyDescent="0.25">
      <c r="A10" s="1">
        <v>44567</v>
      </c>
      <c r="B10" s="221">
        <v>-11.350000000000023</v>
      </c>
      <c r="C10">
        <f>SUM($B$2:B10)</f>
        <v>-13.979999999999897</v>
      </c>
      <c r="D10">
        <v>-13.979999999999897</v>
      </c>
      <c r="E10" s="220"/>
    </row>
    <row r="11" spans="1:6" x14ac:dyDescent="0.25">
      <c r="A11" s="1">
        <v>44568</v>
      </c>
      <c r="B11" s="221">
        <v>0.82999999999998408</v>
      </c>
      <c r="C11">
        <f>SUM($B$2:B11)</f>
        <v>-13.149999999999913</v>
      </c>
      <c r="D11">
        <v>-13.149999999999913</v>
      </c>
      <c r="E11" s="220"/>
    </row>
    <row r="12" spans="1:6" x14ac:dyDescent="0.25">
      <c r="A12" s="1">
        <v>44568</v>
      </c>
      <c r="B12" s="221">
        <v>0.6300000000000523</v>
      </c>
      <c r="C12">
        <f>SUM($B$2:B12)</f>
        <v>-12.519999999999861</v>
      </c>
      <c r="D12">
        <v>-12.519999999999861</v>
      </c>
      <c r="E12" s="220"/>
    </row>
    <row r="13" spans="1:6" x14ac:dyDescent="0.25">
      <c r="A13" s="1">
        <v>44568</v>
      </c>
      <c r="B13" s="221">
        <v>-11.160000000000025</v>
      </c>
      <c r="C13">
        <f>SUM($B$2:B13)</f>
        <v>-23.679999999999886</v>
      </c>
      <c r="D13">
        <v>-23.679999999999886</v>
      </c>
      <c r="E13" s="220"/>
    </row>
    <row r="14" spans="1:6" x14ac:dyDescent="0.25">
      <c r="A14" s="1">
        <v>44571</v>
      </c>
      <c r="B14" s="221">
        <v>4.5600000000000023</v>
      </c>
      <c r="C14">
        <f>SUM($B$2:B14)</f>
        <v>-19.119999999999884</v>
      </c>
      <c r="D14">
        <v>-19.119999999999884</v>
      </c>
    </row>
    <row r="15" spans="1:6" x14ac:dyDescent="0.25">
      <c r="A15" s="1">
        <v>44571</v>
      </c>
      <c r="B15" s="221">
        <v>-2.410000000000025</v>
      </c>
      <c r="C15">
        <f>SUM($B$2:B15)</f>
        <v>-21.529999999999909</v>
      </c>
      <c r="D15">
        <v>-21.529999999999909</v>
      </c>
    </row>
    <row r="16" spans="1:6" x14ac:dyDescent="0.25">
      <c r="A16" s="1">
        <v>44571</v>
      </c>
      <c r="B16" s="221">
        <v>-4.839999999999975</v>
      </c>
      <c r="C16">
        <f>SUM($B$2:B16)</f>
        <v>-26.369999999999884</v>
      </c>
      <c r="D16">
        <v>-26.369999999999884</v>
      </c>
    </row>
    <row r="17" spans="1:18" x14ac:dyDescent="0.25">
      <c r="A17" s="1">
        <v>44572</v>
      </c>
      <c r="B17" s="221">
        <v>7.0200000000000102</v>
      </c>
      <c r="C17">
        <f>SUM($B$2:B17)</f>
        <v>-19.349999999999874</v>
      </c>
      <c r="D17">
        <v>-19.349999999999874</v>
      </c>
    </row>
    <row r="18" spans="1:18" x14ac:dyDescent="0.25">
      <c r="A18" s="1">
        <v>44572</v>
      </c>
      <c r="B18" s="221">
        <v>-0.95999999999997954</v>
      </c>
      <c r="C18">
        <f>SUM($B$2:B18)</f>
        <v>-20.309999999999853</v>
      </c>
      <c r="D18">
        <v>-20.309999999999853</v>
      </c>
    </row>
    <row r="19" spans="1:18" x14ac:dyDescent="0.25">
      <c r="A19" s="1">
        <v>44573</v>
      </c>
      <c r="B19" s="221">
        <v>-2.5600000000000023</v>
      </c>
      <c r="C19">
        <f>SUM($B$2:B19)</f>
        <v>-22.869999999999855</v>
      </c>
      <c r="D19">
        <v>-22.869999999999855</v>
      </c>
    </row>
    <row r="20" spans="1:18" x14ac:dyDescent="0.25">
      <c r="A20" s="1">
        <v>44573</v>
      </c>
      <c r="B20" s="221">
        <v>-7.1299999999999386</v>
      </c>
      <c r="C20">
        <f>SUM($B$2:B20)</f>
        <v>-29.999999999999794</v>
      </c>
      <c r="D20">
        <v>-29.999999999999794</v>
      </c>
    </row>
    <row r="21" spans="1:18" x14ac:dyDescent="0.25">
      <c r="A21" s="1">
        <v>44573</v>
      </c>
      <c r="B21" s="221">
        <v>-9.4800000000000182</v>
      </c>
      <c r="C21">
        <f>SUM($B$2:B21)</f>
        <v>-39.479999999999812</v>
      </c>
      <c r="D21">
        <v>-39.479999999999812</v>
      </c>
    </row>
    <row r="22" spans="1:18" x14ac:dyDescent="0.25">
      <c r="A22" s="1">
        <v>44574</v>
      </c>
      <c r="B22" s="221">
        <v>2.5500000000000114</v>
      </c>
      <c r="C22">
        <f>SUM($B$2:B22)</f>
        <v>-36.929999999999801</v>
      </c>
      <c r="D22">
        <v>-36.929999999999801</v>
      </c>
    </row>
    <row r="23" spans="1:18" x14ac:dyDescent="0.25">
      <c r="A23" s="1">
        <v>44574</v>
      </c>
      <c r="B23" s="221">
        <v>-0.38999999999998636</v>
      </c>
      <c r="C23">
        <f>SUM($B$2:B23)</f>
        <v>-37.319999999999787</v>
      </c>
      <c r="D23">
        <v>-37.319999999999787</v>
      </c>
    </row>
    <row r="24" spans="1:18" x14ac:dyDescent="0.25">
      <c r="A24" s="1">
        <v>44574</v>
      </c>
      <c r="B24" s="221">
        <v>-1.92999999999995</v>
      </c>
      <c r="C24">
        <f>SUM($B$2:B24)</f>
        <v>-39.249999999999737</v>
      </c>
      <c r="D24">
        <v>-39.249999999999737</v>
      </c>
    </row>
    <row r="25" spans="1:18" x14ac:dyDescent="0.25">
      <c r="A25" s="1">
        <v>44575</v>
      </c>
      <c r="B25" s="221">
        <v>8.8300000000000409</v>
      </c>
      <c r="C25">
        <f>SUM($B$2:B25)</f>
        <v>-30.419999999999696</v>
      </c>
      <c r="D25">
        <v>-30.419999999999696</v>
      </c>
    </row>
    <row r="26" spans="1:18" x14ac:dyDescent="0.25">
      <c r="A26" s="1">
        <v>44575</v>
      </c>
      <c r="B26" s="221">
        <v>-0.89000000000000057</v>
      </c>
      <c r="C26">
        <f>SUM($B$2:B26)</f>
        <v>-31.309999999999697</v>
      </c>
      <c r="D26">
        <v>-31.309999999999697</v>
      </c>
      <c r="R26" t="str">
        <f>"Cumulative P&amp;L"&amp;" "&amp;A1</f>
        <v>Cumulative P&amp;L Date</v>
      </c>
    </row>
    <row r="27" spans="1:18" x14ac:dyDescent="0.25">
      <c r="A27" s="1">
        <v>44575</v>
      </c>
      <c r="B27" s="221">
        <v>-1.3000000000000114</v>
      </c>
      <c r="C27">
        <f>SUM($B$2:B27)</f>
        <v>-32.609999999999708</v>
      </c>
      <c r="D27">
        <v>-32.609999999999708</v>
      </c>
    </row>
    <row r="28" spans="1:18" x14ac:dyDescent="0.25">
      <c r="A28" s="1">
        <v>44575</v>
      </c>
      <c r="B28" s="221">
        <v>-5.9300000000000068</v>
      </c>
      <c r="C28">
        <f>SUM($B$2:B28)</f>
        <v>-38.539999999999715</v>
      </c>
      <c r="D28">
        <v>-38.539999999999715</v>
      </c>
    </row>
    <row r="29" spans="1:18" x14ac:dyDescent="0.25">
      <c r="A29" s="1">
        <v>44579</v>
      </c>
      <c r="B29" s="221">
        <v>12.620000000000005</v>
      </c>
      <c r="C29">
        <f>SUM($B$2:B29)</f>
        <v>-25.91999999999971</v>
      </c>
      <c r="D29">
        <v>-25.91999999999971</v>
      </c>
    </row>
    <row r="30" spans="1:18" x14ac:dyDescent="0.25">
      <c r="A30" s="1">
        <v>44579</v>
      </c>
      <c r="B30" s="221">
        <v>-4.2999999999999829</v>
      </c>
      <c r="C30">
        <f>SUM($B$2:B30)</f>
        <v>-30.219999999999693</v>
      </c>
      <c r="D30">
        <v>-30.219999999999693</v>
      </c>
    </row>
    <row r="31" spans="1:18" x14ac:dyDescent="0.25">
      <c r="A31" s="1">
        <v>44580</v>
      </c>
      <c r="B31" s="221">
        <v>10.67999999999995</v>
      </c>
      <c r="C31">
        <f>SUM($B$2:B31)</f>
        <v>-19.539999999999743</v>
      </c>
      <c r="D31">
        <v>-19.539999999999743</v>
      </c>
    </row>
    <row r="32" spans="1:18" x14ac:dyDescent="0.25">
      <c r="A32" s="1">
        <v>44580</v>
      </c>
      <c r="B32" s="221">
        <v>0.58000000000001251</v>
      </c>
      <c r="C32">
        <f>SUM($B$2:B32)</f>
        <v>-18.959999999999731</v>
      </c>
      <c r="D32">
        <v>-18.959999999999731</v>
      </c>
    </row>
    <row r="33" spans="1:4" x14ac:dyDescent="0.25">
      <c r="A33" s="1">
        <v>44580</v>
      </c>
      <c r="B33" s="221">
        <v>-2.7700000000000387</v>
      </c>
      <c r="C33">
        <f>SUM($B$2:B33)</f>
        <v>-21.729999999999769</v>
      </c>
      <c r="D33">
        <v>-21.729999999999769</v>
      </c>
    </row>
    <row r="34" spans="1:4" x14ac:dyDescent="0.25">
      <c r="A34" s="1">
        <v>44581</v>
      </c>
      <c r="B34" s="221">
        <v>3.1899999999998272</v>
      </c>
      <c r="C34">
        <f>SUM($B$2:B34)</f>
        <v>-18.539999999999942</v>
      </c>
      <c r="D34">
        <v>-18.539999999999942</v>
      </c>
    </row>
    <row r="35" spans="1:4" x14ac:dyDescent="0.25">
      <c r="A35" s="1">
        <v>44581</v>
      </c>
      <c r="B35" s="221">
        <v>2.1999999999999957</v>
      </c>
      <c r="C35">
        <f>SUM($B$2:B35)</f>
        <v>-16.339999999999947</v>
      </c>
      <c r="D35">
        <v>-16.339999999999947</v>
      </c>
    </row>
    <row r="36" spans="1:4" x14ac:dyDescent="0.25">
      <c r="A36" s="1">
        <v>44582</v>
      </c>
      <c r="B36" s="221">
        <v>-1.3400000000000034</v>
      </c>
      <c r="C36">
        <f>SUM($B$2:B36)</f>
        <v>-17.67999999999995</v>
      </c>
      <c r="D36">
        <v>-17.67999999999995</v>
      </c>
    </row>
    <row r="37" spans="1:4" x14ac:dyDescent="0.25">
      <c r="A37" s="1">
        <v>44582</v>
      </c>
      <c r="B37" s="221">
        <v>-3.6500000000000057</v>
      </c>
      <c r="C37">
        <f>SUM($B$2:B37)</f>
        <v>-21.329999999999956</v>
      </c>
      <c r="D37">
        <v>-21.329999999999956</v>
      </c>
    </row>
    <row r="38" spans="1:4" x14ac:dyDescent="0.25">
      <c r="A38" s="1">
        <v>44582</v>
      </c>
      <c r="B38" s="221">
        <v>-9.7099999999996953</v>
      </c>
      <c r="C38">
        <f>SUM($B$2:B38)</f>
        <v>-31.039999999999651</v>
      </c>
      <c r="D38">
        <v>-31.039999999999651</v>
      </c>
    </row>
    <row r="39" spans="1:4" x14ac:dyDescent="0.25">
      <c r="A39" s="1">
        <v>44586</v>
      </c>
      <c r="B39" s="221">
        <v>4.6800000000000068</v>
      </c>
      <c r="C39">
        <f>SUM($B$2:B39)</f>
        <v>-26.359999999999644</v>
      </c>
      <c r="D39">
        <v>-26.359999999999644</v>
      </c>
    </row>
    <row r="40" spans="1:4" x14ac:dyDescent="0.25">
      <c r="A40" s="1">
        <v>44586</v>
      </c>
      <c r="B40" s="221">
        <v>0.30000000000001137</v>
      </c>
      <c r="C40">
        <f>SUM($B$2:B40)</f>
        <v>-26.059999999999633</v>
      </c>
      <c r="D40">
        <v>-26.059999999999633</v>
      </c>
    </row>
    <row r="41" spans="1:4" x14ac:dyDescent="0.25">
      <c r="A41" s="1">
        <v>44587</v>
      </c>
      <c r="B41" s="221">
        <v>-8.3899999999999864</v>
      </c>
      <c r="C41">
        <f>SUM($B$2:B41)</f>
        <v>-34.449999999999619</v>
      </c>
      <c r="D41">
        <v>-34.449999999999619</v>
      </c>
    </row>
    <row r="42" spans="1:4" x14ac:dyDescent="0.25">
      <c r="A42" s="1">
        <v>44589</v>
      </c>
      <c r="B42" s="221">
        <v>7.5900000000000318</v>
      </c>
      <c r="C42">
        <f>SUM($B$2:B42)</f>
        <v>-26.859999999999587</v>
      </c>
      <c r="D42">
        <v>-26.859999999999587</v>
      </c>
    </row>
    <row r="43" spans="1:4" x14ac:dyDescent="0.25">
      <c r="A43" s="1">
        <v>44589</v>
      </c>
      <c r="B43" s="221">
        <v>0.32000000000005002</v>
      </c>
      <c r="C43">
        <f>SUM($B$2:B43)</f>
        <v>-26.539999999999537</v>
      </c>
      <c r="D43">
        <v>-26.539999999999537</v>
      </c>
    </row>
    <row r="44" spans="1:4" x14ac:dyDescent="0.25">
      <c r="A44" s="1">
        <v>44589</v>
      </c>
      <c r="B44" s="221">
        <v>-0.15000000000000568</v>
      </c>
      <c r="C44">
        <f>SUM($B$2:B44)</f>
        <v>-26.689999999999543</v>
      </c>
      <c r="D44">
        <v>-26.689999999999543</v>
      </c>
    </row>
    <row r="45" spans="1:4" x14ac:dyDescent="0.25">
      <c r="A45" s="1">
        <v>44593</v>
      </c>
      <c r="B45" s="221">
        <v>1.8100000000000023</v>
      </c>
      <c r="C45">
        <f>SUM($B$2:B45)</f>
        <v>-24.879999999999541</v>
      </c>
      <c r="D45">
        <v>-24.879999999999541</v>
      </c>
    </row>
    <row r="46" spans="1:4" x14ac:dyDescent="0.25">
      <c r="A46" s="1">
        <v>44593</v>
      </c>
      <c r="B46" s="221">
        <v>-1.0600000000000023</v>
      </c>
      <c r="C46">
        <f>SUM($B$2:B46)</f>
        <v>-25.939999999999543</v>
      </c>
      <c r="D46">
        <v>-25.939999999999543</v>
      </c>
    </row>
    <row r="47" spans="1:4" x14ac:dyDescent="0.25">
      <c r="A47" s="1">
        <v>44594</v>
      </c>
      <c r="B47" s="221">
        <v>2.1299999999998818</v>
      </c>
      <c r="C47">
        <f>SUM($B$2:B47)</f>
        <v>-23.809999999999661</v>
      </c>
      <c r="D47">
        <v>-23.809999999999661</v>
      </c>
    </row>
    <row r="48" spans="1:4" x14ac:dyDescent="0.25">
      <c r="A48" s="1">
        <v>44594</v>
      </c>
      <c r="B48" s="221">
        <v>-7.5900000000000318</v>
      </c>
      <c r="C48">
        <f>SUM($B$2:B48)</f>
        <v>-31.399999999999693</v>
      </c>
      <c r="D48">
        <v>-31.399999999999693</v>
      </c>
    </row>
    <row r="49" spans="1:4" x14ac:dyDescent="0.25">
      <c r="A49" s="1">
        <v>44595</v>
      </c>
      <c r="B49" s="221">
        <v>3.4199999999999591</v>
      </c>
      <c r="C49">
        <f>SUM($B$2:B49)</f>
        <v>-27.979999999999734</v>
      </c>
      <c r="D49">
        <v>-27.979999999999734</v>
      </c>
    </row>
    <row r="50" spans="1:4" x14ac:dyDescent="0.25">
      <c r="A50" s="1">
        <v>44595</v>
      </c>
      <c r="B50" s="221">
        <v>1.0600000000000023</v>
      </c>
      <c r="C50">
        <f>SUM($B$2:B50)</f>
        <v>-26.919999999999732</v>
      </c>
      <c r="D50">
        <v>-26.919999999999732</v>
      </c>
    </row>
    <row r="51" spans="1:4" x14ac:dyDescent="0.25">
      <c r="A51" s="1">
        <v>44595</v>
      </c>
      <c r="B51" s="221">
        <v>0.98000000000007503</v>
      </c>
      <c r="C51">
        <f>SUM($B$2:B51)</f>
        <v>-25.939999999999657</v>
      </c>
      <c r="D51">
        <v>-25.939999999999657</v>
      </c>
    </row>
    <row r="52" spans="1:4" x14ac:dyDescent="0.25">
      <c r="A52" s="1">
        <v>44596</v>
      </c>
      <c r="B52" s="221">
        <v>2.2000000000000171</v>
      </c>
      <c r="C52">
        <f>SUM($B$2:B52)</f>
        <v>-23.73999999999964</v>
      </c>
      <c r="D52">
        <v>-23.73999999999964</v>
      </c>
    </row>
    <row r="53" spans="1:4" x14ac:dyDescent="0.25">
      <c r="A53" s="1">
        <v>44596</v>
      </c>
      <c r="B53" s="221">
        <v>0.57999999999992724</v>
      </c>
      <c r="C53">
        <f>SUM($B$2:B53)</f>
        <v>-23.159999999999712</v>
      </c>
      <c r="D53">
        <v>-23.159999999999712</v>
      </c>
    </row>
    <row r="54" spans="1:4" x14ac:dyDescent="0.25">
      <c r="A54" s="1">
        <v>44596</v>
      </c>
      <c r="B54" s="221">
        <v>-0.39000000000000057</v>
      </c>
      <c r="C54">
        <f>SUM($B$2:B54)</f>
        <v>-23.549999999999713</v>
      </c>
      <c r="D54">
        <v>-23.549999999999713</v>
      </c>
    </row>
    <row r="55" spans="1:4" x14ac:dyDescent="0.25">
      <c r="A55" s="1">
        <v>44600</v>
      </c>
      <c r="B55" s="221">
        <v>9.4699999999999989</v>
      </c>
      <c r="C55">
        <f>SUM($B$2:B55)</f>
        <v>-14.079999999999714</v>
      </c>
      <c r="D55">
        <v>-14.079999999999714</v>
      </c>
    </row>
    <row r="56" spans="1:4" x14ac:dyDescent="0.25">
      <c r="A56" s="1">
        <v>44600</v>
      </c>
      <c r="B56" s="221">
        <v>-9.0999999999999943</v>
      </c>
      <c r="C56">
        <f>SUM($B$2:B56)</f>
        <v>-23.179999999999708</v>
      </c>
      <c r="D56">
        <v>-23.179999999999708</v>
      </c>
    </row>
    <row r="57" spans="1:4" x14ac:dyDescent="0.25">
      <c r="A57" s="1">
        <v>44600</v>
      </c>
      <c r="B57" s="221">
        <v>-30.549999999999955</v>
      </c>
      <c r="C57">
        <f>SUM($B$2:B57)</f>
        <v>-53.729999999999663</v>
      </c>
      <c r="D57">
        <v>-53.729999999999663</v>
      </c>
    </row>
    <row r="58" spans="1:4" x14ac:dyDescent="0.25">
      <c r="A58" s="1">
        <v>44601</v>
      </c>
      <c r="B58" s="221">
        <v>61.220000000000027</v>
      </c>
      <c r="C58">
        <f>SUM($B$2:B58)</f>
        <v>7.4900000000003644</v>
      </c>
      <c r="D58">
        <v>7.4900000000003644</v>
      </c>
    </row>
    <row r="59" spans="1:4" x14ac:dyDescent="0.25">
      <c r="A59" s="1">
        <v>44601</v>
      </c>
      <c r="B59" s="221">
        <v>0.51000000000000512</v>
      </c>
      <c r="C59">
        <f>SUM($B$2:B59)</f>
        <v>8.0000000000003695</v>
      </c>
      <c r="D59">
        <v>8.0000000000003695</v>
      </c>
    </row>
    <row r="60" spans="1:4" x14ac:dyDescent="0.25">
      <c r="A60" s="1">
        <v>44601</v>
      </c>
      <c r="B60" s="221">
        <v>0.28000000000000114</v>
      </c>
      <c r="C60">
        <f>SUM($B$2:B60)</f>
        <v>8.2800000000003706</v>
      </c>
      <c r="D60">
        <v>8.2800000000003706</v>
      </c>
    </row>
    <row r="61" spans="1:4" x14ac:dyDescent="0.25">
      <c r="A61" s="1">
        <v>44601</v>
      </c>
      <c r="B61" s="221">
        <v>-1.539999999999992</v>
      </c>
      <c r="C61">
        <f>SUM($B$2:B61)</f>
        <v>6.7400000000003786</v>
      </c>
      <c r="D61">
        <v>6.7400000000003786</v>
      </c>
    </row>
    <row r="62" spans="1:4" x14ac:dyDescent="0.25">
      <c r="A62" s="1">
        <v>44601</v>
      </c>
      <c r="B62" s="221">
        <v>-3.4300000000000068</v>
      </c>
      <c r="C62">
        <f>SUM($B$2:B62)</f>
        <v>3.3100000000003718</v>
      </c>
      <c r="D62">
        <v>3.3100000000003718</v>
      </c>
    </row>
    <row r="63" spans="1:4" x14ac:dyDescent="0.25">
      <c r="A63" s="1">
        <v>44602</v>
      </c>
      <c r="B63" s="221">
        <v>0.89999999999999147</v>
      </c>
      <c r="C63">
        <f>SUM($B$2:B63)</f>
        <v>4.2100000000003632</v>
      </c>
      <c r="D63">
        <v>4.2100000000003632</v>
      </c>
    </row>
    <row r="64" spans="1:4" x14ac:dyDescent="0.25">
      <c r="A64" s="1">
        <v>44602</v>
      </c>
      <c r="B64" s="221">
        <v>-1.9500000000000455</v>
      </c>
      <c r="C64">
        <f>SUM($B$2:B64)</f>
        <v>2.2600000000003178</v>
      </c>
      <c r="D64">
        <v>2.2600000000003178</v>
      </c>
    </row>
    <row r="65" spans="1:4" x14ac:dyDescent="0.25">
      <c r="A65" s="1">
        <v>44602</v>
      </c>
      <c r="B65" s="221">
        <v>-57.8</v>
      </c>
      <c r="C65">
        <f>SUM($B$2:B65)</f>
        <v>-55.539999999999679</v>
      </c>
      <c r="D65">
        <v>-55.539999999999679</v>
      </c>
    </row>
    <row r="66" spans="1:4" x14ac:dyDescent="0.25">
      <c r="A66" s="1">
        <v>44603</v>
      </c>
      <c r="B66" s="221">
        <v>0.59000000000000341</v>
      </c>
      <c r="C66">
        <f>SUM($B$2:B66)</f>
        <v>-54.949999999999676</v>
      </c>
      <c r="D66">
        <v>-54.949999999999676</v>
      </c>
    </row>
    <row r="67" spans="1:4" x14ac:dyDescent="0.25">
      <c r="A67" s="1">
        <v>44603</v>
      </c>
      <c r="B67" s="221">
        <v>-1.4500000000000028</v>
      </c>
      <c r="C67">
        <f>SUM($B$2:B67)</f>
        <v>-56.399999999999679</v>
      </c>
      <c r="D67">
        <v>-56.399999999999679</v>
      </c>
    </row>
    <row r="68" spans="1:4" x14ac:dyDescent="0.25">
      <c r="A68" s="1">
        <v>44603</v>
      </c>
      <c r="B68" s="221">
        <v>-4.2600000000000051</v>
      </c>
      <c r="C68">
        <f>SUM($B$2:B68)</f>
        <v>-60.659999999999684</v>
      </c>
      <c r="D68">
        <v>-60.659999999999684</v>
      </c>
    </row>
    <row r="69" spans="1:4" x14ac:dyDescent="0.25">
      <c r="A69" s="1">
        <v>44607</v>
      </c>
      <c r="B69" s="221">
        <v>9.5999999999999091</v>
      </c>
      <c r="C69">
        <f>SUM($B$2:B69)</f>
        <v>-51.059999999999775</v>
      </c>
      <c r="D69">
        <v>-51.059999999999775</v>
      </c>
    </row>
    <row r="70" spans="1:4" x14ac:dyDescent="0.25">
      <c r="A70" s="1">
        <v>44607</v>
      </c>
      <c r="B70" s="221">
        <v>2.3000000000000114</v>
      </c>
      <c r="C70">
        <f>SUM($B$2:B70)</f>
        <v>-48.759999999999764</v>
      </c>
      <c r="D70">
        <v>-48.759999999999764</v>
      </c>
    </row>
    <row r="71" spans="1:4" x14ac:dyDescent="0.25">
      <c r="A71" s="1">
        <v>44607</v>
      </c>
      <c r="B71" s="221">
        <v>0.39000000000000057</v>
      </c>
      <c r="C71">
        <f>SUM($B$2:B71)</f>
        <v>-48.369999999999763</v>
      </c>
      <c r="D71">
        <v>-48.369999999999763</v>
      </c>
    </row>
    <row r="72" spans="1:4" x14ac:dyDescent="0.25">
      <c r="A72" s="1">
        <v>44608</v>
      </c>
      <c r="B72" s="221">
        <v>7.8400000000000318</v>
      </c>
      <c r="C72">
        <f>SUM($B$2:B72)</f>
        <v>-40.529999999999731</v>
      </c>
      <c r="D72">
        <v>-40.529999999999731</v>
      </c>
    </row>
    <row r="73" spans="1:4" x14ac:dyDescent="0.25">
      <c r="A73" s="1">
        <v>44608</v>
      </c>
      <c r="B73" s="221">
        <v>-1.2999999999999545</v>
      </c>
      <c r="C73">
        <f>SUM($B$2:B73)</f>
        <v>-41.829999999999686</v>
      </c>
      <c r="D73">
        <v>-41.829999999999686</v>
      </c>
    </row>
    <row r="74" spans="1:4" x14ac:dyDescent="0.25">
      <c r="A74" s="1">
        <v>44609</v>
      </c>
      <c r="B74" s="221">
        <v>-2.2299999999999898</v>
      </c>
      <c r="C74">
        <f>SUM($B$2:B74)</f>
        <v>-44.059999999999675</v>
      </c>
      <c r="D74">
        <v>-44.059999999999675</v>
      </c>
    </row>
    <row r="75" spans="1:4" x14ac:dyDescent="0.25">
      <c r="A75" s="1">
        <v>44609</v>
      </c>
      <c r="B75" s="221">
        <v>-15.129999999999995</v>
      </c>
      <c r="C75">
        <f>SUM($B$2:B75)</f>
        <v>-59.189999999999671</v>
      </c>
      <c r="D75">
        <v>-59.189999999999671</v>
      </c>
    </row>
    <row r="76" spans="1:4" x14ac:dyDescent="0.25">
      <c r="A76" s="1">
        <v>44610</v>
      </c>
      <c r="B76" s="221">
        <v>12.21999999999997</v>
      </c>
      <c r="C76">
        <f>SUM($B$2:B76)</f>
        <v>-46.9699999999997</v>
      </c>
      <c r="D76">
        <v>-46.9699999999997</v>
      </c>
    </row>
    <row r="77" spans="1:4" x14ac:dyDescent="0.25">
      <c r="A77" s="1">
        <v>44610</v>
      </c>
      <c r="B77" s="221">
        <v>-1.1100000000000136</v>
      </c>
      <c r="C77">
        <f>SUM($B$2:B77)</f>
        <v>-48.079999999999714</v>
      </c>
      <c r="D77">
        <v>-48.079999999999714</v>
      </c>
    </row>
    <row r="78" spans="1:4" x14ac:dyDescent="0.25">
      <c r="A78" s="1">
        <v>44616</v>
      </c>
      <c r="B78" s="221">
        <v>10.279999999999973</v>
      </c>
      <c r="C78">
        <f>SUM($B$2:B78)</f>
        <v>-37.799999999999741</v>
      </c>
      <c r="D78">
        <v>-37.799999999999741</v>
      </c>
    </row>
    <row r="79" spans="1:4" x14ac:dyDescent="0.25">
      <c r="A79" s="1">
        <v>44616</v>
      </c>
      <c r="B79" s="221">
        <v>3.9799999999999898</v>
      </c>
      <c r="C79">
        <f>SUM($B$2:B79)</f>
        <v>-33.819999999999752</v>
      </c>
      <c r="D79">
        <v>-33.819999999999752</v>
      </c>
    </row>
    <row r="80" spans="1:4" x14ac:dyDescent="0.25">
      <c r="A80" s="1">
        <v>44616</v>
      </c>
      <c r="B80" s="221">
        <v>1.1500000000000341</v>
      </c>
      <c r="C80">
        <f>SUM($B$2:B80)</f>
        <v>-32.669999999999717</v>
      </c>
      <c r="D80">
        <v>-32.669999999999717</v>
      </c>
    </row>
    <row r="81" spans="1:4" x14ac:dyDescent="0.25">
      <c r="A81" s="1">
        <v>44617</v>
      </c>
      <c r="B81" s="221">
        <v>-20.769999999999754</v>
      </c>
      <c r="C81">
        <f>SUM($B$2:B81)</f>
        <v>-53.439999999999472</v>
      </c>
      <c r="D81">
        <v>-53.439999999999472</v>
      </c>
    </row>
    <row r="82" spans="1:4" x14ac:dyDescent="0.25">
      <c r="A82" s="1">
        <v>44621</v>
      </c>
      <c r="B82" s="221">
        <v>2.9800000000000182</v>
      </c>
      <c r="C82">
        <f>SUM($B$2:B82)</f>
        <v>-50.459999999999454</v>
      </c>
      <c r="D82">
        <v>-50.459999999999454</v>
      </c>
    </row>
    <row r="83" spans="1:4" x14ac:dyDescent="0.25">
      <c r="A83" s="1">
        <v>44621</v>
      </c>
      <c r="B83" s="221">
        <v>-24.149999999999864</v>
      </c>
      <c r="C83">
        <f>SUM($B$2:B83)</f>
        <v>-74.609999999999317</v>
      </c>
      <c r="D83">
        <v>-74.609999999999317</v>
      </c>
    </row>
    <row r="84" spans="1:4" x14ac:dyDescent="0.25">
      <c r="A84" s="1">
        <v>44622</v>
      </c>
      <c r="B84" s="221">
        <v>7.0900000000000318</v>
      </c>
      <c r="C84">
        <f>SUM($B$2:B84)</f>
        <v>-67.519999999999285</v>
      </c>
      <c r="D84">
        <v>-67.519999999999285</v>
      </c>
    </row>
    <row r="85" spans="1:4" x14ac:dyDescent="0.25">
      <c r="A85" s="1">
        <v>44622</v>
      </c>
      <c r="B85" s="221">
        <v>1.4800000000000004</v>
      </c>
      <c r="C85">
        <f>SUM($B$2:B85)</f>
        <v>-66.039999999999281</v>
      </c>
      <c r="D85">
        <v>-66.039999999999281</v>
      </c>
    </row>
    <row r="86" spans="1:4" x14ac:dyDescent="0.25">
      <c r="A86" s="1">
        <v>44623</v>
      </c>
      <c r="B86" s="221">
        <v>3.4300000000000068</v>
      </c>
      <c r="C86">
        <f>SUM($B$2:B86)</f>
        <v>-62.609999999999275</v>
      </c>
      <c r="D86">
        <v>-62.609999999999275</v>
      </c>
    </row>
    <row r="87" spans="1:4" x14ac:dyDescent="0.25">
      <c r="A87" s="1">
        <v>44623</v>
      </c>
      <c r="B87" s="221">
        <v>-7.4600000000000364</v>
      </c>
      <c r="C87">
        <f>SUM($B$2:B87)</f>
        <v>-70.069999999999311</v>
      </c>
      <c r="D87">
        <v>-70.069999999999311</v>
      </c>
    </row>
    <row r="88" spans="1:4" x14ac:dyDescent="0.25">
      <c r="A88" s="1">
        <v>44624</v>
      </c>
      <c r="B88" s="221">
        <v>14.710000000000036</v>
      </c>
      <c r="C88">
        <f>SUM($B$2:B88)</f>
        <v>-55.359999999999275</v>
      </c>
      <c r="D88">
        <v>-55.359999999999275</v>
      </c>
    </row>
    <row r="89" spans="1:4" x14ac:dyDescent="0.25">
      <c r="A89" s="1">
        <v>44624</v>
      </c>
      <c r="B89" s="221">
        <v>-1.6699999999999591</v>
      </c>
      <c r="C89">
        <f>SUM($B$2:B89)</f>
        <v>-57.029999999999234</v>
      </c>
      <c r="D89">
        <v>-57.029999999999234</v>
      </c>
    </row>
    <row r="90" spans="1:4" x14ac:dyDescent="0.25">
      <c r="A90" s="1">
        <v>44627</v>
      </c>
      <c r="B90" s="221">
        <v>5.5499999999999972</v>
      </c>
      <c r="C90">
        <f>SUM($B$2:B90)</f>
        <v>-51.479999999999237</v>
      </c>
      <c r="D90">
        <v>-51.479999999999237</v>
      </c>
    </row>
    <row r="91" spans="1:4" x14ac:dyDescent="0.25">
      <c r="A91" s="1">
        <v>44627</v>
      </c>
      <c r="B91" s="221">
        <v>-0.82000000000005002</v>
      </c>
      <c r="C91">
        <f>SUM($B$2:B91)</f>
        <v>-52.299999999999287</v>
      </c>
      <c r="D91">
        <v>-52.299999999999287</v>
      </c>
    </row>
    <row r="92" spans="1:4" x14ac:dyDescent="0.25">
      <c r="A92" s="1">
        <v>44627</v>
      </c>
      <c r="B92" s="221">
        <v>-1.7400000000000091</v>
      </c>
      <c r="C92">
        <f>SUM($B$2:B92)</f>
        <v>-54.039999999999296</v>
      </c>
      <c r="D92">
        <v>-54.039999999999296</v>
      </c>
    </row>
    <row r="93" spans="1:4" x14ac:dyDescent="0.25">
      <c r="A93" s="1">
        <v>44627</v>
      </c>
      <c r="B93" s="221">
        <v>-1.8499999999999943</v>
      </c>
      <c r="C93">
        <f>SUM($B$2:B93)</f>
        <v>-55.88999999999929</v>
      </c>
      <c r="D93">
        <v>-55.88999999999929</v>
      </c>
    </row>
    <row r="94" spans="1:4" x14ac:dyDescent="0.25">
      <c r="A94" s="1">
        <v>44628</v>
      </c>
      <c r="B94" s="221">
        <v>21.32000000000005</v>
      </c>
      <c r="C94">
        <f>SUM($B$2:B94)</f>
        <v>-34.56999999999924</v>
      </c>
      <c r="D94">
        <v>-34.56999999999924</v>
      </c>
    </row>
    <row r="95" spans="1:4" x14ac:dyDescent="0.25">
      <c r="A95" s="1">
        <v>44629</v>
      </c>
      <c r="B95" s="221">
        <v>12.190000000000055</v>
      </c>
      <c r="C95">
        <f>SUM($B$2:B95)</f>
        <v>-22.379999999999185</v>
      </c>
      <c r="D95">
        <v>-22.379999999999185</v>
      </c>
    </row>
    <row r="96" spans="1:4" x14ac:dyDescent="0.25">
      <c r="A96" s="1">
        <v>44629</v>
      </c>
      <c r="B96" s="221">
        <v>10.649999999999977</v>
      </c>
      <c r="C96">
        <f>SUM($B$2:B96)</f>
        <v>-11.729999999999208</v>
      </c>
      <c r="D96">
        <v>-11.729999999999208</v>
      </c>
    </row>
    <row r="97" spans="1:4" x14ac:dyDescent="0.25">
      <c r="A97" s="1">
        <v>44630</v>
      </c>
      <c r="B97" s="221">
        <v>8.9599999999999795</v>
      </c>
      <c r="C97">
        <f>SUM($B$2:B97)</f>
        <v>-2.7699999999992286</v>
      </c>
      <c r="D97">
        <v>-2.7699999999992286</v>
      </c>
    </row>
    <row r="98" spans="1:4" x14ac:dyDescent="0.25">
      <c r="A98" s="1">
        <v>44630</v>
      </c>
      <c r="B98" s="221">
        <v>7.1399999999999864</v>
      </c>
      <c r="C98">
        <f>SUM($B$2:B98)</f>
        <v>4.3700000000007577</v>
      </c>
      <c r="D98">
        <v>4.3700000000007577</v>
      </c>
    </row>
    <row r="99" spans="1:4" x14ac:dyDescent="0.25">
      <c r="A99" s="1">
        <v>44631</v>
      </c>
      <c r="B99" s="221">
        <v>9.4200000000000159</v>
      </c>
      <c r="C99">
        <f>SUM($B$2:B99)</f>
        <v>13.790000000000774</v>
      </c>
      <c r="D99">
        <v>13.790000000000774</v>
      </c>
    </row>
    <row r="100" spans="1:4" x14ac:dyDescent="0.25">
      <c r="A100" s="1">
        <v>44631</v>
      </c>
      <c r="B100" s="221">
        <v>7.8399999999999892</v>
      </c>
      <c r="C100">
        <f>SUM($B$2:B100)</f>
        <v>21.630000000000763</v>
      </c>
      <c r="D100">
        <v>21.630000000000763</v>
      </c>
    </row>
    <row r="101" spans="1:4" x14ac:dyDescent="0.25">
      <c r="A101" s="1">
        <v>44631</v>
      </c>
      <c r="B101" s="221">
        <v>-4.1100000000000136</v>
      </c>
      <c r="C101">
        <f>SUM($B$2:B101)</f>
        <v>17.520000000000749</v>
      </c>
      <c r="D101">
        <v>17.520000000000749</v>
      </c>
    </row>
    <row r="102" spans="1:4" x14ac:dyDescent="0.25">
      <c r="A102" s="1">
        <v>44631</v>
      </c>
      <c r="B102" s="221">
        <v>-15.200000000000045</v>
      </c>
      <c r="C102">
        <f>SUM($B$2:B102)</f>
        <v>2.3200000000007037</v>
      </c>
      <c r="D102">
        <v>2.3200000000007037</v>
      </c>
    </row>
    <row r="103" spans="1:4" x14ac:dyDescent="0.25">
      <c r="A103" s="1">
        <v>44634</v>
      </c>
      <c r="B103" s="221">
        <v>14.510000000000048</v>
      </c>
      <c r="C103">
        <f>SUM($B$2:B103)</f>
        <v>16.830000000000751</v>
      </c>
      <c r="D103">
        <v>16.830000000000751</v>
      </c>
    </row>
    <row r="104" spans="1:4" x14ac:dyDescent="0.25">
      <c r="A104" s="1">
        <v>44634</v>
      </c>
      <c r="B104" s="221">
        <v>-1.0500000000000114</v>
      </c>
      <c r="C104">
        <f>SUM($B$2:B104)</f>
        <v>15.78000000000074</v>
      </c>
      <c r="D104">
        <v>15.78000000000074</v>
      </c>
    </row>
    <row r="105" spans="1:4" x14ac:dyDescent="0.25">
      <c r="A105" s="1">
        <v>44636</v>
      </c>
      <c r="B105" s="221">
        <v>6.0000000000002274E-2</v>
      </c>
      <c r="C105">
        <f>SUM($B$2:B105)</f>
        <v>15.840000000000742</v>
      </c>
      <c r="D105">
        <v>15.840000000000742</v>
      </c>
    </row>
    <row r="106" spans="1:4" x14ac:dyDescent="0.25">
      <c r="A106" s="1">
        <v>44636</v>
      </c>
      <c r="B106" s="221">
        <v>-2.2899999999998499</v>
      </c>
      <c r="C106">
        <f>SUM($B$2:B106)</f>
        <v>13.550000000000892</v>
      </c>
      <c r="D106">
        <v>13.550000000000892</v>
      </c>
    </row>
    <row r="107" spans="1:4" x14ac:dyDescent="0.25">
      <c r="A107" s="1">
        <v>44636</v>
      </c>
      <c r="B107" s="221">
        <v>-10.069999999999993</v>
      </c>
      <c r="C107">
        <f>SUM($B$2:B107)</f>
        <v>3.4800000000008993</v>
      </c>
      <c r="D107">
        <v>3.4800000000008993</v>
      </c>
    </row>
    <row r="108" spans="1:4" x14ac:dyDescent="0.25">
      <c r="A108" s="1">
        <v>44638</v>
      </c>
      <c r="B108" s="221">
        <v>28.580000000000041</v>
      </c>
      <c r="C108">
        <f>SUM($B$2:B108)</f>
        <v>32.06000000000094</v>
      </c>
      <c r="D108">
        <v>32.06000000000094</v>
      </c>
    </row>
    <row r="109" spans="1:4" x14ac:dyDescent="0.25">
      <c r="A109" s="1">
        <v>44641</v>
      </c>
      <c r="B109" s="221">
        <v>6.6299999999999955</v>
      </c>
      <c r="C109">
        <f>SUM($B$2:B109)</f>
        <v>38.690000000000936</v>
      </c>
      <c r="D109">
        <v>38.690000000000936</v>
      </c>
    </row>
    <row r="110" spans="1:4" x14ac:dyDescent="0.25">
      <c r="A110" s="1">
        <v>44642</v>
      </c>
      <c r="B110" s="221">
        <v>-14.539999999999992</v>
      </c>
      <c r="C110">
        <f>SUM($B$2:B110)</f>
        <v>24.150000000000944</v>
      </c>
      <c r="D110">
        <v>24.150000000000944</v>
      </c>
    </row>
    <row r="111" spans="1:4" x14ac:dyDescent="0.25">
      <c r="A111" s="1">
        <v>44642</v>
      </c>
      <c r="B111" s="221">
        <v>-21.789999999999964</v>
      </c>
      <c r="C111">
        <f>SUM($B$2:B111)</f>
        <v>2.36000000000098</v>
      </c>
      <c r="D111">
        <v>2.36000000000098</v>
      </c>
    </row>
    <row r="112" spans="1:4" x14ac:dyDescent="0.25">
      <c r="A112" s="1">
        <v>44643</v>
      </c>
      <c r="B112" s="221">
        <v>5.1599999999999397</v>
      </c>
      <c r="C112">
        <f>SUM($B$2:B112)</f>
        <v>7.5200000000009197</v>
      </c>
      <c r="D112">
        <v>7.5200000000009197</v>
      </c>
    </row>
    <row r="113" spans="1:4" x14ac:dyDescent="0.25">
      <c r="A113" s="1">
        <v>44643</v>
      </c>
      <c r="B113" s="221">
        <v>0.58000000000001251</v>
      </c>
      <c r="C113">
        <f>SUM($B$2:B113)</f>
        <v>8.1000000000009322</v>
      </c>
      <c r="D113">
        <v>8.1000000000009322</v>
      </c>
    </row>
    <row r="114" spans="1:4" x14ac:dyDescent="0.25">
      <c r="A114" s="1">
        <v>44643</v>
      </c>
      <c r="B114" s="221">
        <v>-2.960000000000008</v>
      </c>
      <c r="C114">
        <f>SUM($B$2:B114)</f>
        <v>5.1400000000009243</v>
      </c>
      <c r="D114">
        <v>5.1400000000009243</v>
      </c>
    </row>
    <row r="115" spans="1:4" x14ac:dyDescent="0.25">
      <c r="A115" s="1">
        <v>44643</v>
      </c>
      <c r="B115" s="221">
        <v>-24.439999999999998</v>
      </c>
      <c r="C115">
        <f>SUM($B$2:B115)</f>
        <v>-19.299999999999073</v>
      </c>
      <c r="D115">
        <v>-19.299999999999073</v>
      </c>
    </row>
    <row r="116" spans="1:4" x14ac:dyDescent="0.25">
      <c r="A116" s="1">
        <v>44644</v>
      </c>
      <c r="B116" s="221">
        <v>23.620000000000061</v>
      </c>
      <c r="C116">
        <f>SUM($B$2:B116)</f>
        <v>4.3200000000009879</v>
      </c>
      <c r="D116">
        <v>4.3200000000009879</v>
      </c>
    </row>
    <row r="117" spans="1:4" x14ac:dyDescent="0.25">
      <c r="A117" s="1">
        <v>44644</v>
      </c>
      <c r="B117" s="221">
        <v>-1.839999999999975</v>
      </c>
      <c r="C117">
        <f>SUM($B$2:B117)</f>
        <v>2.4800000000010129</v>
      </c>
      <c r="D117">
        <v>2.4800000000010129</v>
      </c>
    </row>
    <row r="118" spans="1:4" x14ac:dyDescent="0.25">
      <c r="A118" s="1">
        <v>44644</v>
      </c>
      <c r="B118" s="221">
        <v>-2.2899999999999991</v>
      </c>
      <c r="C118">
        <f>SUM($B$2:B118)</f>
        <v>0.1900000000010138</v>
      </c>
      <c r="D118">
        <v>0.1900000000010138</v>
      </c>
    </row>
    <row r="119" spans="1:4" x14ac:dyDescent="0.25">
      <c r="A119" s="1">
        <v>44644</v>
      </c>
      <c r="B119" s="221">
        <v>-2.9500000000000171</v>
      </c>
      <c r="C119">
        <f>SUM($B$2:B119)</f>
        <v>-2.7599999999990033</v>
      </c>
      <c r="D119">
        <v>-2.7599999999990033</v>
      </c>
    </row>
    <row r="120" spans="1:4" x14ac:dyDescent="0.25">
      <c r="A120" s="1">
        <v>44644</v>
      </c>
      <c r="B120" s="221">
        <v>-6.25</v>
      </c>
      <c r="C120">
        <f>SUM($B$2:B120)</f>
        <v>-9.0099999999990033</v>
      </c>
      <c r="D120">
        <v>-9.0099999999990033</v>
      </c>
    </row>
    <row r="121" spans="1:4" x14ac:dyDescent="0.25">
      <c r="A121" s="1">
        <v>44645</v>
      </c>
      <c r="B121" s="221">
        <v>-1.2899999999999636</v>
      </c>
      <c r="C121">
        <f>SUM($B$2:B121)</f>
        <v>-10.299999999998967</v>
      </c>
      <c r="D121">
        <v>-10.299999999998967</v>
      </c>
    </row>
    <row r="122" spans="1:4" x14ac:dyDescent="0.25">
      <c r="A122" s="1">
        <v>44645</v>
      </c>
      <c r="B122" s="221">
        <v>-21.750000000000114</v>
      </c>
      <c r="C122">
        <f>SUM($B$2:B122)</f>
        <v>-32.049999999999081</v>
      </c>
      <c r="D122">
        <v>-32.049999999999081</v>
      </c>
    </row>
    <row r="123" spans="1:4" x14ac:dyDescent="0.25">
      <c r="A123" s="1">
        <v>44648</v>
      </c>
      <c r="B123" s="221">
        <v>9.879999999999967</v>
      </c>
      <c r="C123">
        <f>SUM($B$2:B123)</f>
        <v>-22.169999999999114</v>
      </c>
      <c r="D123">
        <v>-22.169999999999114</v>
      </c>
    </row>
    <row r="124" spans="1:4" x14ac:dyDescent="0.25">
      <c r="A124" s="1">
        <v>44648</v>
      </c>
      <c r="B124" s="221">
        <v>6.6800000000000352</v>
      </c>
      <c r="C124">
        <f>SUM($B$2:B124)</f>
        <v>-15.489999999999078</v>
      </c>
      <c r="D124">
        <v>-15.489999999999078</v>
      </c>
    </row>
    <row r="125" spans="1:4" x14ac:dyDescent="0.25">
      <c r="A125" s="1">
        <v>44648</v>
      </c>
      <c r="B125" s="221">
        <v>3.8600000000001273</v>
      </c>
      <c r="C125">
        <f>SUM($B$2:B125)</f>
        <v>-11.629999999998951</v>
      </c>
      <c r="D125">
        <v>-11.629999999998951</v>
      </c>
    </row>
    <row r="126" spans="1:4" x14ac:dyDescent="0.25">
      <c r="A126" s="1">
        <v>44649</v>
      </c>
      <c r="B126" s="221">
        <v>7.1899999999999409</v>
      </c>
      <c r="C126">
        <f>SUM($B$2:B126)</f>
        <v>-4.4399999999990101</v>
      </c>
      <c r="D126">
        <v>-4.4399999999990101</v>
      </c>
    </row>
    <row r="127" spans="1:4" x14ac:dyDescent="0.25">
      <c r="A127" s="1">
        <v>44649</v>
      </c>
      <c r="B127" s="221">
        <v>-1.8400000000000034</v>
      </c>
      <c r="C127">
        <f>SUM($B$2:B127)</f>
        <v>-6.2799999999990135</v>
      </c>
      <c r="D127">
        <v>-6.2799999999990135</v>
      </c>
    </row>
    <row r="128" spans="1:4" x14ac:dyDescent="0.25">
      <c r="A128" s="1">
        <v>44650</v>
      </c>
      <c r="B128" s="221">
        <v>11.520000000000095</v>
      </c>
      <c r="C128">
        <f>SUM($B$2:B128)</f>
        <v>5.240000000001082</v>
      </c>
      <c r="D128">
        <v>5.240000000001082</v>
      </c>
    </row>
    <row r="129" spans="1:4" x14ac:dyDescent="0.25">
      <c r="A129" s="1">
        <v>44650</v>
      </c>
      <c r="B129" s="221">
        <v>8.6100000000000136</v>
      </c>
      <c r="C129">
        <f>SUM($B$2:B129)</f>
        <v>13.850000000001096</v>
      </c>
      <c r="D129">
        <v>13.850000000001096</v>
      </c>
    </row>
    <row r="130" spans="1:4" x14ac:dyDescent="0.25">
      <c r="A130" s="1">
        <v>44650</v>
      </c>
      <c r="B130" s="221">
        <v>-8.0900000000000603</v>
      </c>
      <c r="C130">
        <f>SUM($B$2:B130)</f>
        <v>5.7600000000010354</v>
      </c>
      <c r="D130">
        <v>5.7600000000010354</v>
      </c>
    </row>
    <row r="131" spans="1:4" x14ac:dyDescent="0.25">
      <c r="A131" s="1">
        <v>44651</v>
      </c>
      <c r="B131" s="221">
        <v>30.409999999999854</v>
      </c>
      <c r="C131">
        <f>SUM($B$2:B131)</f>
        <v>36.17000000000089</v>
      </c>
      <c r="D131">
        <v>36.17000000000089</v>
      </c>
    </row>
    <row r="132" spans="1:4" x14ac:dyDescent="0.25">
      <c r="A132" s="1">
        <v>44651</v>
      </c>
      <c r="B132" s="221">
        <v>2.0700000000000003</v>
      </c>
      <c r="C132">
        <f>SUM($B$2:B132)</f>
        <v>38.24000000000089</v>
      </c>
      <c r="D132">
        <v>38.24000000000089</v>
      </c>
    </row>
    <row r="133" spans="1:4" x14ac:dyDescent="0.25">
      <c r="A133" s="1">
        <v>44652</v>
      </c>
      <c r="B133" s="221">
        <v>10.32000000000005</v>
      </c>
      <c r="C133">
        <f>SUM($B$2:B133)</f>
        <v>48.56000000000094</v>
      </c>
      <c r="D133">
        <v>48.56000000000094</v>
      </c>
    </row>
    <row r="134" spans="1:4" x14ac:dyDescent="0.25">
      <c r="A134" s="1">
        <v>44652</v>
      </c>
      <c r="B134" s="221">
        <v>4.039999999999992</v>
      </c>
      <c r="C134">
        <f>SUM($B$2:B134)</f>
        <v>52.600000000000932</v>
      </c>
      <c r="D134">
        <v>52.600000000000932</v>
      </c>
    </row>
    <row r="135" spans="1:4" x14ac:dyDescent="0.25">
      <c r="A135" s="1">
        <v>44652</v>
      </c>
      <c r="B135" s="221">
        <v>1.8900000000000006</v>
      </c>
      <c r="C135">
        <f>SUM($B$2:B135)</f>
        <v>54.490000000000933</v>
      </c>
      <c r="D135">
        <v>54.490000000000933</v>
      </c>
    </row>
    <row r="136" spans="1:4" x14ac:dyDescent="0.25">
      <c r="A136" s="1">
        <v>44652</v>
      </c>
      <c r="B136" s="221">
        <v>-18.930000000000064</v>
      </c>
      <c r="C136">
        <f>SUM($B$2:B136)</f>
        <v>35.560000000000869</v>
      </c>
      <c r="D136">
        <v>35.560000000000869</v>
      </c>
    </row>
    <row r="137" spans="1:4" x14ac:dyDescent="0.25">
      <c r="A137" s="1">
        <v>44655</v>
      </c>
      <c r="B137" s="221">
        <v>10</v>
      </c>
      <c r="C137">
        <f>SUM($B$2:B137)</f>
        <v>45.560000000000869</v>
      </c>
      <c r="D137">
        <v>45.560000000000869</v>
      </c>
    </row>
    <row r="138" spans="1:4" x14ac:dyDescent="0.25">
      <c r="A138" s="1">
        <v>44655</v>
      </c>
      <c r="B138" s="221">
        <v>2.5999999999999943</v>
      </c>
      <c r="C138">
        <f>SUM($B$2:B138)</f>
        <v>48.160000000000863</v>
      </c>
      <c r="D138">
        <v>48.160000000000863</v>
      </c>
    </row>
    <row r="139" spans="1:4" x14ac:dyDescent="0.25">
      <c r="A139" s="1">
        <v>44655</v>
      </c>
      <c r="B139" s="221">
        <v>0</v>
      </c>
      <c r="C139">
        <f>SUM($B$2:B139)</f>
        <v>48.160000000000863</v>
      </c>
      <c r="D139">
        <v>48.160000000000863</v>
      </c>
    </row>
    <row r="140" spans="1:4" x14ac:dyDescent="0.25">
      <c r="A140" s="1">
        <v>44655</v>
      </c>
      <c r="B140" s="221">
        <v>-0.24000000000000909</v>
      </c>
      <c r="C140">
        <f>SUM($B$2:B140)</f>
        <v>47.920000000000854</v>
      </c>
      <c r="D140">
        <v>47.920000000000854</v>
      </c>
    </row>
    <row r="141" spans="1:4" x14ac:dyDescent="0.25">
      <c r="A141" s="1">
        <v>44655</v>
      </c>
      <c r="B141" s="221">
        <v>-2.9399999999999977</v>
      </c>
      <c r="C141">
        <f>SUM($B$2:B141)</f>
        <v>44.980000000000857</v>
      </c>
      <c r="D141">
        <v>44.980000000000857</v>
      </c>
    </row>
    <row r="142" spans="1:4" x14ac:dyDescent="0.25">
      <c r="A142" s="1">
        <v>44656</v>
      </c>
      <c r="B142" s="221">
        <v>21.440000000000055</v>
      </c>
      <c r="C142">
        <f>SUM($B$2:B142)</f>
        <v>66.420000000000911</v>
      </c>
      <c r="D142">
        <v>66.420000000000911</v>
      </c>
    </row>
    <row r="143" spans="1:4" x14ac:dyDescent="0.25">
      <c r="A143" s="1">
        <v>44656</v>
      </c>
      <c r="B143" s="221">
        <v>7.6200000000000045</v>
      </c>
      <c r="C143">
        <f>SUM($B$2:B143)</f>
        <v>74.040000000000916</v>
      </c>
      <c r="D143">
        <v>74.040000000000916</v>
      </c>
    </row>
    <row r="144" spans="1:4" x14ac:dyDescent="0.25">
      <c r="A144" s="1">
        <v>44656</v>
      </c>
      <c r="B144" s="221">
        <v>-6.7800000000000296</v>
      </c>
      <c r="C144">
        <f>SUM($B$2:B144)</f>
        <v>67.260000000000886</v>
      </c>
      <c r="D144">
        <v>67.260000000000886</v>
      </c>
    </row>
    <row r="145" spans="1:4" x14ac:dyDescent="0.25">
      <c r="A145" s="1">
        <v>44656</v>
      </c>
      <c r="B145" s="221">
        <v>-10.699999999999989</v>
      </c>
      <c r="C145">
        <f>SUM($B$2:B145)</f>
        <v>56.560000000000898</v>
      </c>
      <c r="D145">
        <v>56.560000000000898</v>
      </c>
    </row>
    <row r="146" spans="1:4" x14ac:dyDescent="0.25">
      <c r="A146" s="1">
        <v>44657</v>
      </c>
      <c r="B146" s="221">
        <v>13.189999999999998</v>
      </c>
      <c r="C146">
        <f>SUM($B$2:B146)</f>
        <v>69.750000000000895</v>
      </c>
      <c r="D146">
        <v>69.750000000000895</v>
      </c>
    </row>
    <row r="147" spans="1:4" x14ac:dyDescent="0.25">
      <c r="A147" s="1">
        <v>44657</v>
      </c>
      <c r="B147" s="221">
        <v>12.050000000000011</v>
      </c>
      <c r="C147">
        <f>SUM($B$2:B147)</f>
        <v>81.800000000000907</v>
      </c>
      <c r="D147">
        <v>81.800000000000907</v>
      </c>
    </row>
    <row r="148" spans="1:4" x14ac:dyDescent="0.25">
      <c r="A148" s="1">
        <v>44658</v>
      </c>
      <c r="B148" s="221">
        <v>-10.730000000000018</v>
      </c>
      <c r="C148">
        <f>SUM($B$2:B148)</f>
        <v>71.070000000000888</v>
      </c>
      <c r="D148">
        <v>71.070000000000888</v>
      </c>
    </row>
    <row r="149" spans="1:4" x14ac:dyDescent="0.25">
      <c r="A149" s="1">
        <v>44659</v>
      </c>
      <c r="B149" s="221">
        <v>22.079999999999927</v>
      </c>
      <c r="C149">
        <f>SUM($B$2:B149)</f>
        <v>93.150000000000816</v>
      </c>
      <c r="D149">
        <v>93.150000000000816</v>
      </c>
    </row>
    <row r="150" spans="1:4" x14ac:dyDescent="0.25">
      <c r="A150" s="1">
        <v>44659</v>
      </c>
      <c r="B150" s="221">
        <v>8.8299999999998704</v>
      </c>
      <c r="C150">
        <f>SUM($B$2:B150)</f>
        <v>101.98000000000069</v>
      </c>
      <c r="D150">
        <v>101.98000000000069</v>
      </c>
    </row>
    <row r="151" spans="1:4" x14ac:dyDescent="0.25">
      <c r="A151" s="1">
        <v>44659</v>
      </c>
      <c r="B151" s="221">
        <v>-8.5499999999999972</v>
      </c>
      <c r="C151">
        <f>SUM($B$2:B151)</f>
        <v>93.430000000000689</v>
      </c>
      <c r="D151">
        <v>93.430000000000689</v>
      </c>
    </row>
    <row r="152" spans="1:4" x14ac:dyDescent="0.25">
      <c r="A152" s="1">
        <v>44662</v>
      </c>
      <c r="B152" s="221">
        <v>-31.220000000000027</v>
      </c>
      <c r="C152">
        <f>SUM($B$2:B152)</f>
        <v>62.210000000000662</v>
      </c>
      <c r="D152">
        <v>62.210000000000662</v>
      </c>
    </row>
    <row r="153" spans="1:4" x14ac:dyDescent="0.25">
      <c r="A153" s="1">
        <v>44663</v>
      </c>
      <c r="B153" s="221">
        <v>5.1800000000000068</v>
      </c>
      <c r="C153">
        <f>SUM($B$2:B153)</f>
        <v>67.390000000000668</v>
      </c>
      <c r="D153">
        <v>67.390000000000668</v>
      </c>
    </row>
    <row r="154" spans="1:4" x14ac:dyDescent="0.25">
      <c r="A154" s="1">
        <v>44663</v>
      </c>
      <c r="B154" s="221">
        <v>1.4499999999999886</v>
      </c>
      <c r="C154">
        <f>SUM($B$2:B154)</f>
        <v>68.840000000000657</v>
      </c>
      <c r="D154">
        <v>68.840000000000657</v>
      </c>
    </row>
    <row r="155" spans="1:4" x14ac:dyDescent="0.25">
      <c r="A155" s="1">
        <v>44663</v>
      </c>
      <c r="B155" s="221">
        <v>-0.54000000000000625</v>
      </c>
      <c r="C155">
        <f>SUM($B$2:B155)</f>
        <v>68.300000000000651</v>
      </c>
      <c r="D155">
        <v>68.300000000000651</v>
      </c>
    </row>
    <row r="156" spans="1:4" x14ac:dyDescent="0.25">
      <c r="A156" s="1">
        <v>44663</v>
      </c>
      <c r="B156" s="221">
        <v>-4.9500000000000171</v>
      </c>
      <c r="C156">
        <f>SUM($B$2:B156)</f>
        <v>63.350000000000634</v>
      </c>
      <c r="D156">
        <v>63.350000000000634</v>
      </c>
    </row>
    <row r="157" spans="1:4" x14ac:dyDescent="0.25">
      <c r="A157" s="1">
        <v>44663</v>
      </c>
      <c r="B157" s="221">
        <v>-15.729999999999905</v>
      </c>
      <c r="C157">
        <f>SUM($B$2:B157)</f>
        <v>47.620000000000729</v>
      </c>
      <c r="D157">
        <v>47.620000000000729</v>
      </c>
    </row>
    <row r="158" spans="1:4" x14ac:dyDescent="0.25">
      <c r="A158" s="1">
        <v>44664</v>
      </c>
      <c r="B158" s="221">
        <v>1.3500000000000085</v>
      </c>
      <c r="C158">
        <f>SUM($B$2:B158)</f>
        <v>48.970000000000738</v>
      </c>
      <c r="D158">
        <v>48.970000000000738</v>
      </c>
    </row>
    <row r="159" spans="1:4" x14ac:dyDescent="0.25">
      <c r="A159" s="1">
        <v>44664</v>
      </c>
      <c r="B159" s="221">
        <v>-0.67999999999999261</v>
      </c>
      <c r="C159">
        <f>SUM($B$2:B159)</f>
        <v>48.290000000000745</v>
      </c>
      <c r="D159">
        <v>48.290000000000745</v>
      </c>
    </row>
    <row r="160" spans="1:4" x14ac:dyDescent="0.25">
      <c r="A160" s="1">
        <v>44664</v>
      </c>
      <c r="B160" s="221">
        <v>-1.75</v>
      </c>
      <c r="C160">
        <f>SUM($B$2:B160)</f>
        <v>46.540000000000745</v>
      </c>
      <c r="D160">
        <v>46.540000000000745</v>
      </c>
    </row>
    <row r="161" spans="1:4" x14ac:dyDescent="0.25">
      <c r="A161" s="1">
        <v>44665</v>
      </c>
      <c r="B161" s="221">
        <v>10.919999999999959</v>
      </c>
      <c r="C161">
        <f>SUM($B$2:B161)</f>
        <v>57.460000000000704</v>
      </c>
      <c r="D161">
        <v>57.460000000000704</v>
      </c>
    </row>
    <row r="162" spans="1:4" x14ac:dyDescent="0.25">
      <c r="A162" s="1">
        <v>44665</v>
      </c>
      <c r="B162" s="221">
        <v>-7.1299999999996544</v>
      </c>
      <c r="C162">
        <f>SUM($B$2:B162)</f>
        <v>50.33000000000105</v>
      </c>
      <c r="D162">
        <v>50.33000000000105</v>
      </c>
    </row>
    <row r="163" spans="1:4" x14ac:dyDescent="0.25">
      <c r="A163" s="1">
        <v>44669</v>
      </c>
      <c r="B163" s="221">
        <v>16.399999999999977</v>
      </c>
      <c r="C163">
        <f>SUM($B$2:B163)</f>
        <v>66.730000000001027</v>
      </c>
      <c r="D163">
        <v>66.730000000001027</v>
      </c>
    </row>
    <row r="164" spans="1:4" x14ac:dyDescent="0.25">
      <c r="A164" s="1">
        <v>44669</v>
      </c>
      <c r="B164" s="221">
        <v>8.89</v>
      </c>
      <c r="C164">
        <f>SUM($B$2:B164)</f>
        <v>75.620000000001028</v>
      </c>
      <c r="D164">
        <v>75.620000000001028</v>
      </c>
    </row>
    <row r="165" spans="1:4" x14ac:dyDescent="0.25">
      <c r="A165" s="1">
        <v>44670</v>
      </c>
      <c r="B165" s="221">
        <v>11.970000000000027</v>
      </c>
      <c r="C165">
        <f>SUM($B$2:B165)</f>
        <v>87.590000000001055</v>
      </c>
      <c r="D165">
        <v>87.590000000001055</v>
      </c>
    </row>
    <row r="166" spans="1:4" x14ac:dyDescent="0.25">
      <c r="A166" s="1">
        <v>44670</v>
      </c>
      <c r="B166" s="221">
        <v>6.4300000000000637</v>
      </c>
      <c r="C166">
        <f>SUM($B$2:B166)</f>
        <v>94.020000000001119</v>
      </c>
      <c r="D166">
        <v>94.020000000001119</v>
      </c>
    </row>
    <row r="167" spans="1:4" x14ac:dyDescent="0.25">
      <c r="A167" s="1">
        <v>44671</v>
      </c>
      <c r="B167" s="221">
        <v>32.060000000000059</v>
      </c>
      <c r="C167">
        <f>SUM($B$2:B167)</f>
        <v>126.08000000000118</v>
      </c>
      <c r="D167">
        <v>126.08000000000118</v>
      </c>
    </row>
    <row r="168" spans="1:4" x14ac:dyDescent="0.25">
      <c r="A168" s="1">
        <v>44671</v>
      </c>
      <c r="B168" s="221">
        <v>-2.9900000000000091</v>
      </c>
      <c r="C168">
        <f>SUM($B$2:B168)</f>
        <v>123.09000000000117</v>
      </c>
      <c r="D168">
        <v>123.09000000000117</v>
      </c>
    </row>
    <row r="169" spans="1:4" x14ac:dyDescent="0.25">
      <c r="A169" s="1">
        <v>44672</v>
      </c>
      <c r="B169" s="221">
        <v>25.599999999999795</v>
      </c>
      <c r="C169">
        <f>SUM($B$2:B169)</f>
        <v>148.69000000000096</v>
      </c>
      <c r="D169">
        <v>148.69000000000096</v>
      </c>
    </row>
    <row r="170" spans="1:4" x14ac:dyDescent="0.25">
      <c r="A170" s="1">
        <v>44672</v>
      </c>
      <c r="B170" s="221">
        <v>-10.839999999999918</v>
      </c>
      <c r="C170">
        <f>SUM($B$2:B170)</f>
        <v>137.85000000000105</v>
      </c>
      <c r="D170">
        <v>137.85000000000105</v>
      </c>
    </row>
    <row r="171" spans="1:4" x14ac:dyDescent="0.25">
      <c r="A171" s="1">
        <v>44673</v>
      </c>
      <c r="B171" s="221">
        <v>-4.7800000000000011</v>
      </c>
      <c r="C171">
        <f>SUM($B$2:B171)</f>
        <v>133.07000000000104</v>
      </c>
      <c r="D171">
        <v>133.07000000000104</v>
      </c>
    </row>
    <row r="172" spans="1:4" x14ac:dyDescent="0.25">
      <c r="A172" s="1">
        <v>44673</v>
      </c>
      <c r="B172" s="221">
        <v>-5.8299999999999841</v>
      </c>
      <c r="C172">
        <f>SUM($B$2:B172)</f>
        <v>127.24000000000106</v>
      </c>
      <c r="D172">
        <v>127.24000000000106</v>
      </c>
    </row>
    <row r="173" spans="1:4" x14ac:dyDescent="0.25">
      <c r="A173" s="1">
        <v>44676</v>
      </c>
      <c r="B173" s="221">
        <v>-9.5200000000000955</v>
      </c>
      <c r="C173">
        <f>SUM($B$2:B173)</f>
        <v>117.72000000000097</v>
      </c>
      <c r="D173">
        <v>117.72000000000097</v>
      </c>
    </row>
    <row r="174" spans="1:4" x14ac:dyDescent="0.25">
      <c r="A174" s="1">
        <v>44676</v>
      </c>
      <c r="B174" s="221">
        <v>-16.229999999999791</v>
      </c>
      <c r="C174">
        <f>SUM($B$2:B174)</f>
        <v>101.49000000000117</v>
      </c>
      <c r="D174">
        <v>101.49000000000117</v>
      </c>
    </row>
    <row r="175" spans="1:4" x14ac:dyDescent="0.25">
      <c r="A175" s="1">
        <v>44677</v>
      </c>
      <c r="B175" s="221">
        <v>14.200000000000045</v>
      </c>
      <c r="C175">
        <f>SUM($B$2:B175)</f>
        <v>115.69000000000122</v>
      </c>
      <c r="D175">
        <v>115.69000000000122</v>
      </c>
    </row>
    <row r="176" spans="1:4" x14ac:dyDescent="0.25">
      <c r="A176" s="1">
        <v>44677</v>
      </c>
      <c r="B176" s="221">
        <v>-3.7999999999999829</v>
      </c>
      <c r="C176">
        <f>SUM($B$2:B176)</f>
        <v>111.89000000000124</v>
      </c>
      <c r="D176">
        <v>111.89000000000124</v>
      </c>
    </row>
    <row r="177" spans="1:4" x14ac:dyDescent="0.25">
      <c r="A177" s="1">
        <v>44677</v>
      </c>
      <c r="B177" s="221">
        <v>-151.17000000000007</v>
      </c>
      <c r="C177">
        <f>SUM($B$2:B177)</f>
        <v>-39.279999999998836</v>
      </c>
      <c r="D177">
        <v>-39.279999999998836</v>
      </c>
    </row>
    <row r="178" spans="1:4" x14ac:dyDescent="0.25">
      <c r="A178" s="1">
        <v>44678</v>
      </c>
      <c r="B178" s="221">
        <v>203.99999999999994</v>
      </c>
      <c r="C178">
        <f>SUM($B$2:B178)</f>
        <v>164.72000000000111</v>
      </c>
      <c r="D178">
        <v>164.72000000000111</v>
      </c>
    </row>
    <row r="179" spans="1:4" x14ac:dyDescent="0.25">
      <c r="A179" s="1">
        <v>44678</v>
      </c>
      <c r="B179" s="221">
        <v>29.640000000000043</v>
      </c>
      <c r="C179">
        <f>SUM($B$2:B179)</f>
        <v>194.36000000000115</v>
      </c>
      <c r="D179">
        <v>194.36000000000115</v>
      </c>
    </row>
    <row r="180" spans="1:4" x14ac:dyDescent="0.25">
      <c r="A180" s="1">
        <v>44679</v>
      </c>
      <c r="B180" s="221">
        <v>17.499999999999886</v>
      </c>
      <c r="C180">
        <f>SUM($B$2:B180)</f>
        <v>211.86000000000104</v>
      </c>
      <c r="D180">
        <v>211.86000000000104</v>
      </c>
    </row>
    <row r="181" spans="1:4" x14ac:dyDescent="0.25">
      <c r="A181" s="1">
        <v>44679</v>
      </c>
      <c r="B181" s="221">
        <v>5.2199999999999989</v>
      </c>
      <c r="C181">
        <f>SUM($B$2:B181)</f>
        <v>217.08000000000104</v>
      </c>
      <c r="D181">
        <v>217.08000000000104</v>
      </c>
    </row>
    <row r="182" spans="1:4" x14ac:dyDescent="0.25">
      <c r="A182" s="1">
        <v>44679</v>
      </c>
      <c r="B182" s="221">
        <v>2.2999999999999972</v>
      </c>
      <c r="C182">
        <f>SUM($B$2:B182)</f>
        <v>219.38000000000102</v>
      </c>
      <c r="D182">
        <v>219.38000000000102</v>
      </c>
    </row>
    <row r="183" spans="1:4" x14ac:dyDescent="0.25">
      <c r="A183" s="1">
        <v>44680</v>
      </c>
      <c r="B183" s="221">
        <v>21.299999999999955</v>
      </c>
      <c r="C183">
        <f>SUM($B$2:B183)</f>
        <v>240.68000000000097</v>
      </c>
      <c r="D183">
        <v>240.68000000000097</v>
      </c>
    </row>
    <row r="184" spans="1:4" x14ac:dyDescent="0.25">
      <c r="A184" s="1">
        <v>44683</v>
      </c>
      <c r="B184" s="221">
        <v>1.6599999999998545</v>
      </c>
      <c r="C184">
        <f>SUM($B$2:B184)</f>
        <v>242.34000000000083</v>
      </c>
      <c r="D184">
        <v>242.34000000000083</v>
      </c>
    </row>
    <row r="185" spans="1:4" x14ac:dyDescent="0.25">
      <c r="A185" s="1">
        <v>44683</v>
      </c>
      <c r="B185" s="221">
        <v>-3.3499999999999943</v>
      </c>
      <c r="C185">
        <f>SUM($B$2:B185)</f>
        <v>238.99000000000083</v>
      </c>
      <c r="D185">
        <v>238.99000000000083</v>
      </c>
    </row>
    <row r="186" spans="1:4" x14ac:dyDescent="0.25">
      <c r="A186" s="1">
        <v>44683</v>
      </c>
      <c r="B186" s="221">
        <v>-7.2599999999999909</v>
      </c>
      <c r="C186">
        <f>SUM($B$2:B186)</f>
        <v>231.73000000000084</v>
      </c>
      <c r="D186">
        <v>231.73000000000084</v>
      </c>
    </row>
    <row r="187" spans="1:4" x14ac:dyDescent="0.25">
      <c r="A187" s="1">
        <v>44683</v>
      </c>
      <c r="B187" s="221">
        <v>-61.550000000000182</v>
      </c>
      <c r="C187">
        <f>SUM($B$2:B187)</f>
        <v>170.18000000000066</v>
      </c>
      <c r="D187">
        <v>170.18000000000066</v>
      </c>
    </row>
    <row r="188" spans="1:4" x14ac:dyDescent="0.25">
      <c r="A188" s="1">
        <v>44684</v>
      </c>
      <c r="B188" s="221">
        <v>34.849999999999994</v>
      </c>
      <c r="C188">
        <f>SUM($B$2:B188)</f>
        <v>205.03000000000065</v>
      </c>
      <c r="D188">
        <v>205.03000000000065</v>
      </c>
    </row>
    <row r="189" spans="1:4" x14ac:dyDescent="0.25">
      <c r="A189" s="1">
        <v>44684</v>
      </c>
      <c r="B189" s="221">
        <v>1.3400000000001455</v>
      </c>
      <c r="C189">
        <f>SUM($B$2:B189)</f>
        <v>206.3700000000008</v>
      </c>
      <c r="D189">
        <v>206.3700000000008</v>
      </c>
    </row>
    <row r="190" spans="1:4" x14ac:dyDescent="0.25">
      <c r="A190" s="1">
        <v>44685</v>
      </c>
      <c r="B190" s="221">
        <v>-14.919999999999845</v>
      </c>
      <c r="C190">
        <f>SUM($B$2:B190)</f>
        <v>191.45000000000095</v>
      </c>
      <c r="D190">
        <v>191.45000000000095</v>
      </c>
    </row>
    <row r="191" spans="1:4" x14ac:dyDescent="0.25">
      <c r="A191" s="1">
        <v>44686</v>
      </c>
      <c r="B191" s="221">
        <v>26.279999999999973</v>
      </c>
      <c r="C191">
        <f>SUM($B$2:B191)</f>
        <v>217.73000000000093</v>
      </c>
      <c r="D191">
        <v>217.73000000000093</v>
      </c>
    </row>
    <row r="192" spans="1:4" x14ac:dyDescent="0.25">
      <c r="A192" s="1">
        <v>44686</v>
      </c>
      <c r="B192" s="221">
        <v>10.729999999999961</v>
      </c>
      <c r="C192">
        <f>SUM($B$2:B192)</f>
        <v>228.46000000000089</v>
      </c>
      <c r="D192">
        <v>228.46000000000089</v>
      </c>
    </row>
    <row r="193" spans="1:4" x14ac:dyDescent="0.25">
      <c r="A193" s="1">
        <v>44687</v>
      </c>
      <c r="B193" s="221">
        <v>-74.7800000000002</v>
      </c>
      <c r="C193">
        <f>SUM($B$2:B193)</f>
        <v>153.68000000000069</v>
      </c>
      <c r="D193">
        <v>153.68000000000069</v>
      </c>
    </row>
    <row r="194" spans="1:4" x14ac:dyDescent="0.25">
      <c r="A194" s="1">
        <v>44690</v>
      </c>
      <c r="B194" s="221">
        <v>-1.5699999999999363</v>
      </c>
      <c r="C194">
        <f>SUM($B$2:B194)</f>
        <v>152.11000000000075</v>
      </c>
      <c r="D194">
        <v>152.11000000000075</v>
      </c>
    </row>
    <row r="195" spans="1:4" x14ac:dyDescent="0.25">
      <c r="A195" s="1">
        <v>44690</v>
      </c>
      <c r="B195" s="221">
        <v>-14.779999999999291</v>
      </c>
      <c r="C195">
        <f>SUM($B$2:B195)</f>
        <v>137.33000000000146</v>
      </c>
      <c r="D195">
        <v>137.33000000000146</v>
      </c>
    </row>
    <row r="196" spans="1:4" x14ac:dyDescent="0.25">
      <c r="A196" s="1">
        <v>44690</v>
      </c>
      <c r="B196" s="221">
        <v>-26.600000000000023</v>
      </c>
      <c r="C196">
        <f>SUM($B$2:B196)</f>
        <v>110.73000000000144</v>
      </c>
      <c r="D196">
        <v>110.73000000000144</v>
      </c>
    </row>
    <row r="197" spans="1:4" x14ac:dyDescent="0.25">
      <c r="A197" s="1">
        <v>44690</v>
      </c>
      <c r="B197" s="221">
        <v>-32.360000000000127</v>
      </c>
      <c r="C197">
        <f>SUM($B$2:B197)</f>
        <v>78.370000000001312</v>
      </c>
      <c r="D197">
        <v>78.370000000001312</v>
      </c>
    </row>
    <row r="198" spans="1:4" x14ac:dyDescent="0.25">
      <c r="A198" s="1">
        <v>44691</v>
      </c>
      <c r="B198" s="221">
        <v>14.989999999999782</v>
      </c>
      <c r="C198">
        <f>SUM($B$2:B198)</f>
        <v>93.360000000001094</v>
      </c>
      <c r="D198">
        <v>93.360000000001094</v>
      </c>
    </row>
    <row r="199" spans="1:4" x14ac:dyDescent="0.25">
      <c r="A199" s="1">
        <v>44691</v>
      </c>
      <c r="B199" s="221">
        <v>3.9799999999999045</v>
      </c>
      <c r="C199">
        <f>SUM($B$2:B199)</f>
        <v>97.340000000000998</v>
      </c>
      <c r="D199">
        <v>97.340000000000998</v>
      </c>
    </row>
    <row r="200" spans="1:4" x14ac:dyDescent="0.25">
      <c r="A200" s="1">
        <v>44692</v>
      </c>
      <c r="B200" s="221">
        <v>11.260000000000218</v>
      </c>
      <c r="C200">
        <f>SUM($B$2:B200)</f>
        <v>108.60000000000122</v>
      </c>
      <c r="D200">
        <v>108.60000000000122</v>
      </c>
    </row>
    <row r="201" spans="1:4" x14ac:dyDescent="0.25">
      <c r="A201" s="1">
        <v>44693</v>
      </c>
      <c r="B201" s="221">
        <v>110.55000000000018</v>
      </c>
      <c r="C201">
        <f>SUM($B$2:B201)</f>
        <v>219.1500000000014</v>
      </c>
      <c r="D201">
        <v>219.1500000000014</v>
      </c>
    </row>
    <row r="202" spans="1:4" x14ac:dyDescent="0.25">
      <c r="A202" s="1">
        <v>44694</v>
      </c>
      <c r="B202" s="221">
        <v>25.089999999999918</v>
      </c>
      <c r="C202">
        <f>SUM($B$2:B202)</f>
        <v>244.24000000000132</v>
      </c>
      <c r="D202">
        <v>244.24000000000132</v>
      </c>
    </row>
    <row r="203" spans="1:4" x14ac:dyDescent="0.25">
      <c r="A203" s="1">
        <v>44694</v>
      </c>
      <c r="B203" s="221">
        <v>4.7800000000002001</v>
      </c>
      <c r="C203">
        <f>SUM($B$2:B203)</f>
        <v>249.02000000000152</v>
      </c>
      <c r="D203">
        <v>249.02000000000152</v>
      </c>
    </row>
    <row r="204" spans="1:4" x14ac:dyDescent="0.25">
      <c r="A204" s="1">
        <v>44694</v>
      </c>
      <c r="B204" s="221">
        <v>-37.1400000000001</v>
      </c>
      <c r="C204">
        <f>SUM($B$2:B204)</f>
        <v>211.88000000000142</v>
      </c>
      <c r="D204">
        <v>211.88000000000142</v>
      </c>
    </row>
    <row r="205" spans="1:4" x14ac:dyDescent="0.25">
      <c r="A205" s="1">
        <v>44697</v>
      </c>
      <c r="B205" s="221">
        <v>21.210000000000036</v>
      </c>
      <c r="C205">
        <f>SUM($B$2:B205)</f>
        <v>233.09000000000145</v>
      </c>
      <c r="D205">
        <v>233.09000000000145</v>
      </c>
    </row>
    <row r="206" spans="1:4" x14ac:dyDescent="0.25">
      <c r="A206" s="1">
        <v>44697</v>
      </c>
      <c r="B206" s="221">
        <v>-104.72000000000025</v>
      </c>
      <c r="C206">
        <f>SUM($B$2:B206)</f>
        <v>128.3700000000012</v>
      </c>
      <c r="D206">
        <v>128.3700000000012</v>
      </c>
    </row>
    <row r="207" spans="1:4" x14ac:dyDescent="0.25">
      <c r="A207" s="1">
        <v>44698</v>
      </c>
      <c r="B207" s="221">
        <v>13.4699999999998</v>
      </c>
      <c r="C207">
        <f>SUM($B$2:B207)</f>
        <v>141.840000000001</v>
      </c>
      <c r="D207">
        <v>141.840000000001</v>
      </c>
    </row>
    <row r="208" spans="1:4" x14ac:dyDescent="0.25">
      <c r="A208" s="1">
        <v>44698</v>
      </c>
      <c r="B208" s="221">
        <v>-0.84999999999990905</v>
      </c>
      <c r="C208">
        <f>SUM($B$2:B208)</f>
        <v>140.99000000000109</v>
      </c>
      <c r="D208">
        <v>140.99000000000109</v>
      </c>
    </row>
    <row r="209" spans="1:4" x14ac:dyDescent="0.25">
      <c r="A209" s="1">
        <v>44699</v>
      </c>
      <c r="B209" s="221">
        <v>125.1299999999992</v>
      </c>
      <c r="C209">
        <f>SUM($B$2:B209)</f>
        <v>266.12000000000029</v>
      </c>
      <c r="D209">
        <v>266.12000000000029</v>
      </c>
    </row>
    <row r="210" spans="1:4" x14ac:dyDescent="0.25">
      <c r="A210" s="1">
        <v>44700</v>
      </c>
      <c r="B210" s="221">
        <v>14.980000000000018</v>
      </c>
      <c r="C210">
        <f>SUM($B$2:B210)</f>
        <v>281.10000000000031</v>
      </c>
      <c r="D210">
        <v>281.10000000000031</v>
      </c>
    </row>
    <row r="211" spans="1:4" x14ac:dyDescent="0.25">
      <c r="A211" s="1">
        <v>44700</v>
      </c>
      <c r="B211" s="221">
        <v>-91.630000000000109</v>
      </c>
      <c r="C211">
        <f>SUM($B$2:B211)</f>
        <v>189.4700000000002</v>
      </c>
      <c r="D211">
        <v>189.4700000000002</v>
      </c>
    </row>
    <row r="212" spans="1:4" x14ac:dyDescent="0.25">
      <c r="A212" s="1">
        <v>44701</v>
      </c>
      <c r="B212" s="221">
        <v>33.9099999999994</v>
      </c>
      <c r="C212">
        <f>SUM($B$2:B212)</f>
        <v>223.3799999999996</v>
      </c>
      <c r="D212">
        <v>223.3799999999996</v>
      </c>
    </row>
    <row r="213" spans="1:4" x14ac:dyDescent="0.25">
      <c r="A213" s="1">
        <v>44701</v>
      </c>
      <c r="B213" s="221">
        <v>-50.629999999999882</v>
      </c>
      <c r="C213">
        <f>SUM($B$2:B213)</f>
        <v>172.74999999999972</v>
      </c>
      <c r="D213">
        <v>172.74999999999972</v>
      </c>
    </row>
    <row r="214" spans="1:4" x14ac:dyDescent="0.25">
      <c r="A214" s="1">
        <v>44704</v>
      </c>
      <c r="B214" s="221">
        <v>174.86999999999989</v>
      </c>
      <c r="C214">
        <f>SUM($B$2:B214)</f>
        <v>347.61999999999961</v>
      </c>
      <c r="D214">
        <v>347.61999999999961</v>
      </c>
    </row>
    <row r="215" spans="1:4" x14ac:dyDescent="0.25">
      <c r="A215" s="1">
        <v>44704</v>
      </c>
      <c r="B215" s="221">
        <v>0.8599999999999568</v>
      </c>
      <c r="C215">
        <f>SUM($B$2:B215)</f>
        <v>348.47999999999956</v>
      </c>
      <c r="D215">
        <v>348.47999999999956</v>
      </c>
    </row>
    <row r="216" spans="1:4" x14ac:dyDescent="0.25">
      <c r="A216" s="1">
        <v>44704</v>
      </c>
      <c r="B216" s="221">
        <v>-1.1899999999999977</v>
      </c>
      <c r="C216">
        <f>SUM($B$2:B216)</f>
        <v>347.28999999999957</v>
      </c>
      <c r="D216">
        <v>347.28999999999957</v>
      </c>
    </row>
    <row r="217" spans="1:4" x14ac:dyDescent="0.25">
      <c r="A217" s="1">
        <v>44705</v>
      </c>
      <c r="B217" s="221">
        <v>-183.90999999999713</v>
      </c>
      <c r="C217">
        <f>SUM($B$2:B217)</f>
        <v>163.38000000000244</v>
      </c>
      <c r="D217">
        <v>163.38000000000244</v>
      </c>
    </row>
    <row r="218" spans="1:4" x14ac:dyDescent="0.25">
      <c r="A218" s="1">
        <v>44706</v>
      </c>
      <c r="B218" s="221">
        <v>25.88999999999993</v>
      </c>
      <c r="C218">
        <f>SUM($B$2:B218)</f>
        <v>189.27000000000237</v>
      </c>
      <c r="D218">
        <v>189.27000000000237</v>
      </c>
    </row>
    <row r="219" spans="1:4" x14ac:dyDescent="0.25">
      <c r="A219" s="1">
        <v>44706</v>
      </c>
      <c r="B219" s="221">
        <v>6.6800000000000637</v>
      </c>
      <c r="C219">
        <f>SUM($B$2:B219)</f>
        <v>195.95000000000243</v>
      </c>
      <c r="D219">
        <v>195.95000000000243</v>
      </c>
    </row>
    <row r="220" spans="1:4" x14ac:dyDescent="0.25">
      <c r="A220" s="1">
        <v>44707</v>
      </c>
      <c r="B220" s="221">
        <v>43.299999999999727</v>
      </c>
      <c r="C220">
        <f>SUM($B$2:B220)</f>
        <v>239.25000000000216</v>
      </c>
      <c r="D220">
        <v>239.25000000000216</v>
      </c>
    </row>
    <row r="221" spans="1:4" x14ac:dyDescent="0.25">
      <c r="A221" s="1">
        <v>44707</v>
      </c>
      <c r="B221" s="221">
        <v>-42.799999999999727</v>
      </c>
      <c r="C221">
        <f>SUM($B$2:B221)</f>
        <v>196.45000000000243</v>
      </c>
      <c r="D221">
        <v>196.45000000000243</v>
      </c>
    </row>
    <row r="222" spans="1:4" x14ac:dyDescent="0.25">
      <c r="A222" s="1">
        <v>44708</v>
      </c>
      <c r="B222" s="221">
        <v>-50.829999999999018</v>
      </c>
      <c r="C222">
        <f>SUM($B$2:B222)</f>
        <v>145.62000000000342</v>
      </c>
      <c r="D222">
        <v>145.62000000000342</v>
      </c>
    </row>
    <row r="223" spans="1:4" x14ac:dyDescent="0.25">
      <c r="A223" s="1">
        <v>44712</v>
      </c>
      <c r="B223" s="221">
        <v>160.01999999999953</v>
      </c>
      <c r="C223">
        <f>SUM($B$2:B223)</f>
        <v>305.64000000000294</v>
      </c>
      <c r="D223">
        <v>305.64000000000294</v>
      </c>
    </row>
    <row r="224" spans="1:4" x14ac:dyDescent="0.25">
      <c r="A224" s="1">
        <v>44713</v>
      </c>
      <c r="B224" s="221">
        <v>59.569999999999709</v>
      </c>
      <c r="C224">
        <f>SUM($B$2:B224)</f>
        <v>365.21000000000265</v>
      </c>
      <c r="D224">
        <v>365.21000000000265</v>
      </c>
    </row>
    <row r="225" spans="1:4" x14ac:dyDescent="0.25">
      <c r="A225" s="1">
        <v>44713</v>
      </c>
      <c r="B225" s="221">
        <v>-8.4500000000002728</v>
      </c>
      <c r="C225">
        <f>SUM($B$2:B225)</f>
        <v>356.76000000000238</v>
      </c>
      <c r="D225">
        <v>356.76000000000238</v>
      </c>
    </row>
    <row r="226" spans="1:4" x14ac:dyDescent="0.25">
      <c r="A226" s="1">
        <v>44713</v>
      </c>
      <c r="B226" s="221">
        <v>-18.309999999999945</v>
      </c>
      <c r="C226">
        <f>SUM($B$2:B226)</f>
        <v>338.45000000000243</v>
      </c>
      <c r="D226">
        <v>338.45000000000243</v>
      </c>
    </row>
    <row r="227" spans="1:4" x14ac:dyDescent="0.25">
      <c r="A227" s="1">
        <v>44714</v>
      </c>
      <c r="B227" s="221">
        <v>54.370000000000346</v>
      </c>
      <c r="C227">
        <f>SUM($B$2:B227)</f>
        <v>392.82000000000278</v>
      </c>
      <c r="D227">
        <v>392.82000000000278</v>
      </c>
    </row>
    <row r="228" spans="1:4" x14ac:dyDescent="0.25">
      <c r="A228" s="1">
        <v>44714</v>
      </c>
      <c r="B228" s="221">
        <v>29</v>
      </c>
      <c r="C228">
        <f>SUM($B$2:B228)</f>
        <v>421.82000000000278</v>
      </c>
      <c r="D228">
        <v>421.82000000000278</v>
      </c>
    </row>
    <row r="229" spans="1:4" x14ac:dyDescent="0.25">
      <c r="A229" s="1">
        <v>44715</v>
      </c>
      <c r="B229" s="221">
        <v>46.779999999999973</v>
      </c>
      <c r="C229">
        <f>SUM($B$2:B229)</f>
        <v>468.60000000000275</v>
      </c>
      <c r="D229">
        <v>468.60000000000275</v>
      </c>
    </row>
    <row r="230" spans="1:4" x14ac:dyDescent="0.25">
      <c r="A230" s="1">
        <v>44715</v>
      </c>
      <c r="B230" s="221">
        <v>-18.629999999999882</v>
      </c>
      <c r="C230">
        <f>SUM($B$2:B230)</f>
        <v>449.97000000000287</v>
      </c>
      <c r="D230">
        <v>449.97000000000287</v>
      </c>
    </row>
    <row r="231" spans="1:4" x14ac:dyDescent="0.25">
      <c r="A231" s="1">
        <v>44715</v>
      </c>
      <c r="B231" s="221">
        <v>-52.360000000000127</v>
      </c>
      <c r="C231">
        <f>SUM($B$2:B231)</f>
        <v>397.61000000000274</v>
      </c>
      <c r="D231">
        <v>397.61000000000274</v>
      </c>
    </row>
    <row r="232" spans="1:4" x14ac:dyDescent="0.25">
      <c r="A232" s="1">
        <v>44718</v>
      </c>
      <c r="B232" s="221">
        <v>2.4900000000000091</v>
      </c>
      <c r="C232">
        <f>SUM($B$2:B232)</f>
        <v>400.10000000000275</v>
      </c>
      <c r="D232">
        <v>400.10000000000275</v>
      </c>
    </row>
    <row r="233" spans="1:4" x14ac:dyDescent="0.25">
      <c r="A233" s="1">
        <v>44718</v>
      </c>
      <c r="B233" s="221">
        <v>-17.719999999999914</v>
      </c>
      <c r="C233">
        <f>SUM($B$2:B233)</f>
        <v>382.38000000000284</v>
      </c>
      <c r="D233">
        <v>382.38000000000284</v>
      </c>
    </row>
    <row r="234" spans="1:4" x14ac:dyDescent="0.25">
      <c r="A234" s="1">
        <v>44718</v>
      </c>
      <c r="B234" s="221">
        <v>-19.139999999999986</v>
      </c>
      <c r="C234">
        <f>SUM($B$2:B234)</f>
        <v>363.24000000000285</v>
      </c>
      <c r="D234">
        <v>363.24000000000285</v>
      </c>
    </row>
    <row r="235" spans="1:4" x14ac:dyDescent="0.25">
      <c r="A235" s="1">
        <v>44718</v>
      </c>
      <c r="B235" s="221">
        <v>-25.910000000000537</v>
      </c>
      <c r="C235">
        <f>SUM($B$2:B235)</f>
        <v>337.33000000000231</v>
      </c>
      <c r="D235">
        <v>337.33000000000231</v>
      </c>
    </row>
    <row r="236" spans="1:4" x14ac:dyDescent="0.25">
      <c r="A236" s="1">
        <v>44718</v>
      </c>
      <c r="B236" s="221">
        <v>-104.45999999999958</v>
      </c>
      <c r="C236">
        <f>SUM($B$2:B236)</f>
        <v>232.87000000000273</v>
      </c>
      <c r="D236">
        <v>232.87000000000273</v>
      </c>
    </row>
    <row r="237" spans="1:4" x14ac:dyDescent="0.25">
      <c r="A237" s="1">
        <v>44719</v>
      </c>
      <c r="B237" s="221">
        <v>26.450000000000273</v>
      </c>
      <c r="C237">
        <f>SUM($B$2:B237)</f>
        <v>259.32000000000301</v>
      </c>
      <c r="D237">
        <v>259.32000000000301</v>
      </c>
    </row>
    <row r="238" spans="1:4" x14ac:dyDescent="0.25">
      <c r="A238" s="1">
        <v>44719</v>
      </c>
      <c r="B238" s="221">
        <v>-185.57999999999993</v>
      </c>
      <c r="C238">
        <f>SUM($B$2:B238)</f>
        <v>73.740000000003079</v>
      </c>
      <c r="D238">
        <v>73.740000000003079</v>
      </c>
    </row>
    <row r="239" spans="1:4" x14ac:dyDescent="0.25">
      <c r="A239" s="1">
        <v>44720</v>
      </c>
      <c r="B239" s="221">
        <v>104.77000000000135</v>
      </c>
      <c r="C239">
        <f>SUM($B$2:B239)</f>
        <v>178.51000000000442</v>
      </c>
      <c r="D239">
        <v>178.51000000000442</v>
      </c>
    </row>
    <row r="240" spans="1:4" x14ac:dyDescent="0.25">
      <c r="A240" s="1">
        <v>44720</v>
      </c>
      <c r="B240" s="221">
        <v>-24.299999999999727</v>
      </c>
      <c r="C240">
        <f>SUM($B$2:B240)</f>
        <v>154.2100000000047</v>
      </c>
      <c r="D240">
        <v>154.2100000000047</v>
      </c>
    </row>
    <row r="241" spans="1:4" x14ac:dyDescent="0.25">
      <c r="A241" s="1">
        <v>44720</v>
      </c>
      <c r="B241" s="221">
        <v>-30.769999999999868</v>
      </c>
      <c r="C241">
        <f>SUM($B$2:B241)</f>
        <v>123.44000000000483</v>
      </c>
      <c r="D241">
        <v>123.44000000000483</v>
      </c>
    </row>
    <row r="242" spans="1:4" x14ac:dyDescent="0.25">
      <c r="A242" s="1">
        <v>44721</v>
      </c>
      <c r="B242" s="221">
        <v>169.01000000000113</v>
      </c>
      <c r="C242">
        <f>SUM($B$2:B242)</f>
        <v>292.45000000000596</v>
      </c>
      <c r="D242">
        <v>292.45000000000596</v>
      </c>
    </row>
    <row r="243" spans="1:4" x14ac:dyDescent="0.25">
      <c r="A243" s="1">
        <v>44721</v>
      </c>
      <c r="B243" s="221">
        <v>43.729999999999563</v>
      </c>
      <c r="C243">
        <f>SUM($B$2:B243)</f>
        <v>336.18000000000552</v>
      </c>
      <c r="D243">
        <v>336.18000000000552</v>
      </c>
    </row>
    <row r="244" spans="1:4" x14ac:dyDescent="0.25">
      <c r="A244" s="1">
        <v>44722</v>
      </c>
      <c r="B244" s="221">
        <v>95.860000000000582</v>
      </c>
      <c r="C244">
        <f>SUM($B$2:B244)</f>
        <v>432.0400000000061</v>
      </c>
      <c r="D244">
        <v>432.0400000000061</v>
      </c>
    </row>
    <row r="245" spans="1:4" x14ac:dyDescent="0.25">
      <c r="A245" s="1">
        <v>44722</v>
      </c>
      <c r="B245" s="221">
        <v>-10.870000000000005</v>
      </c>
      <c r="C245">
        <f>SUM($B$2:B245)</f>
        <v>421.1700000000061</v>
      </c>
      <c r="D245">
        <v>421.1700000000061</v>
      </c>
    </row>
    <row r="246" spans="1:4" x14ac:dyDescent="0.25">
      <c r="A246" s="1">
        <v>44722</v>
      </c>
      <c r="B246" s="221">
        <v>-21.450000000000045</v>
      </c>
      <c r="C246">
        <f>SUM($B$2:B246)</f>
        <v>399.72000000000605</v>
      </c>
      <c r="D246">
        <v>399.72000000000605</v>
      </c>
    </row>
    <row r="247" spans="1:4" x14ac:dyDescent="0.25">
      <c r="A247" s="1">
        <v>44725</v>
      </c>
      <c r="B247" s="221">
        <v>187.17999999999893</v>
      </c>
      <c r="C247">
        <f>SUM($B$2:B247)</f>
        <v>586.90000000000498</v>
      </c>
      <c r="D247">
        <v>586.90000000000498</v>
      </c>
    </row>
    <row r="248" spans="1:4" x14ac:dyDescent="0.25">
      <c r="A248" s="1">
        <v>44725</v>
      </c>
      <c r="B248" s="221">
        <v>-13.069999999999709</v>
      </c>
      <c r="C248">
        <f>SUM($B$2:B248)</f>
        <v>573.83000000000527</v>
      </c>
      <c r="D248">
        <v>573.83000000000527</v>
      </c>
    </row>
    <row r="249" spans="1:4" x14ac:dyDescent="0.25">
      <c r="A249" s="1">
        <v>44726</v>
      </c>
      <c r="B249" s="221">
        <v>73.399999999999864</v>
      </c>
      <c r="C249">
        <f>SUM($B$2:B249)</f>
        <v>647.23000000000513</v>
      </c>
      <c r="D249">
        <v>647.23000000000513</v>
      </c>
    </row>
    <row r="250" spans="1:4" x14ac:dyDescent="0.25">
      <c r="A250" s="1">
        <v>44726</v>
      </c>
      <c r="B250" s="221">
        <v>36.539999999999964</v>
      </c>
      <c r="C250">
        <f>SUM($B$2:B250)</f>
        <v>683.7700000000051</v>
      </c>
      <c r="D250">
        <v>683.7700000000051</v>
      </c>
    </row>
    <row r="251" spans="1:4" x14ac:dyDescent="0.25">
      <c r="A251" s="1">
        <v>44726</v>
      </c>
      <c r="B251" s="221">
        <v>-288.5600000000004</v>
      </c>
      <c r="C251">
        <f>SUM($B$2:B251)</f>
        <v>395.2100000000047</v>
      </c>
      <c r="D251">
        <v>395.2100000000047</v>
      </c>
    </row>
    <row r="252" spans="1:4" x14ac:dyDescent="0.25">
      <c r="A252" s="1">
        <v>44727</v>
      </c>
      <c r="B252" s="221">
        <v>26.04000000000002</v>
      </c>
      <c r="C252">
        <f>SUM($B$2:B252)</f>
        <v>421.25000000000472</v>
      </c>
      <c r="D252">
        <v>421.25000000000472</v>
      </c>
    </row>
    <row r="253" spans="1:4" x14ac:dyDescent="0.25">
      <c r="A253" s="1">
        <v>44727</v>
      </c>
      <c r="B253" s="221">
        <v>19.480000000000473</v>
      </c>
      <c r="C253">
        <f>SUM($B$2:B253)</f>
        <v>440.73000000000519</v>
      </c>
      <c r="D253">
        <v>440.73000000000519</v>
      </c>
    </row>
    <row r="254" spans="1:4" x14ac:dyDescent="0.25">
      <c r="A254" s="1">
        <v>44727</v>
      </c>
      <c r="B254" s="221">
        <v>-25.839999999999691</v>
      </c>
      <c r="C254">
        <f>SUM($B$2:B254)</f>
        <v>414.8900000000055</v>
      </c>
      <c r="D254">
        <v>414.8900000000055</v>
      </c>
    </row>
    <row r="255" spans="1:4" x14ac:dyDescent="0.25">
      <c r="A255" s="1">
        <v>44728</v>
      </c>
      <c r="B255" s="221">
        <v>160.60999999999876</v>
      </c>
      <c r="C255">
        <f>SUM($B$2:B255)</f>
        <v>575.50000000000432</v>
      </c>
      <c r="D255">
        <v>575.50000000000432</v>
      </c>
    </row>
    <row r="256" spans="1:4" x14ac:dyDescent="0.25">
      <c r="A256" s="1">
        <v>44728</v>
      </c>
      <c r="B256" s="221">
        <v>36.680000000000291</v>
      </c>
      <c r="C256">
        <f>SUM($B$2:B256)</f>
        <v>612.18000000000461</v>
      </c>
      <c r="D256">
        <v>612.18000000000461</v>
      </c>
    </row>
    <row r="257" spans="1:4" x14ac:dyDescent="0.25">
      <c r="A257" s="1">
        <v>44728</v>
      </c>
      <c r="B257" s="221">
        <v>1.3200000000000216</v>
      </c>
      <c r="C257">
        <f>SUM($B$2:B257)</f>
        <v>613.50000000000466</v>
      </c>
      <c r="D257">
        <v>613.50000000000466</v>
      </c>
    </row>
    <row r="258" spans="1:4" x14ac:dyDescent="0.25">
      <c r="A258" s="1">
        <v>44728</v>
      </c>
      <c r="B258" s="221">
        <v>-71.63</v>
      </c>
      <c r="C258">
        <f>SUM($B$2:B258)</f>
        <v>541.87000000000467</v>
      </c>
      <c r="D258">
        <v>541.87000000000467</v>
      </c>
    </row>
    <row r="259" spans="1:4" x14ac:dyDescent="0.25">
      <c r="A259" s="1">
        <v>44729</v>
      </c>
      <c r="B259" s="221">
        <v>146.03999999999996</v>
      </c>
      <c r="C259">
        <f>SUM($B$2:B259)</f>
        <v>687.91000000000463</v>
      </c>
      <c r="D259">
        <v>687.91000000000463</v>
      </c>
    </row>
    <row r="260" spans="1:4" x14ac:dyDescent="0.25">
      <c r="A260" s="1">
        <v>44729</v>
      </c>
      <c r="B260" s="221">
        <v>16.569999999999936</v>
      </c>
      <c r="C260">
        <f>SUM($B$2:B260)</f>
        <v>704.48000000000457</v>
      </c>
      <c r="D260">
        <v>704.48000000000457</v>
      </c>
    </row>
    <row r="261" spans="1:4" x14ac:dyDescent="0.25">
      <c r="A261" s="1">
        <v>44729</v>
      </c>
      <c r="B261" s="221">
        <v>-11.75</v>
      </c>
      <c r="C261">
        <f>SUM($B$2:B261)</f>
        <v>692.73000000000457</v>
      </c>
      <c r="D261">
        <v>692.73000000000457</v>
      </c>
    </row>
    <row r="262" spans="1:4" x14ac:dyDescent="0.25">
      <c r="A262" s="1">
        <v>44733</v>
      </c>
      <c r="B262" s="221">
        <v>102.99999999999977</v>
      </c>
      <c r="C262">
        <f>SUM($B$2:B262)</f>
        <v>795.73000000000434</v>
      </c>
      <c r="D262">
        <v>795.73000000000434</v>
      </c>
    </row>
    <row r="263" spans="1:4" x14ac:dyDescent="0.25">
      <c r="A263" s="1">
        <v>44733</v>
      </c>
      <c r="B263" s="221">
        <v>2.8600000000000136</v>
      </c>
      <c r="C263">
        <f>SUM($B$2:B263)</f>
        <v>798.59000000000435</v>
      </c>
      <c r="D263">
        <v>798.59000000000435</v>
      </c>
    </row>
    <row r="264" spans="1:4" x14ac:dyDescent="0.25">
      <c r="A264" s="1">
        <v>44733</v>
      </c>
      <c r="B264" s="221">
        <v>-16.189999999999998</v>
      </c>
      <c r="C264">
        <f>SUM($B$2:B264)</f>
        <v>782.40000000000441</v>
      </c>
      <c r="D264">
        <v>782.40000000000441</v>
      </c>
    </row>
    <row r="265" spans="1:4" x14ac:dyDescent="0.25">
      <c r="A265" s="1">
        <v>44733</v>
      </c>
      <c r="B265" s="221">
        <v>-19.990000000000009</v>
      </c>
      <c r="C265">
        <f>SUM($B$2:B265)</f>
        <v>762.4100000000044</v>
      </c>
      <c r="D265">
        <v>762.4100000000044</v>
      </c>
    </row>
    <row r="266" spans="1:4" x14ac:dyDescent="0.25">
      <c r="A266" s="1">
        <v>44734</v>
      </c>
      <c r="B266" s="221">
        <v>-44.559999999999945</v>
      </c>
      <c r="C266">
        <f>SUM($B$2:B266)</f>
        <v>717.85000000000446</v>
      </c>
      <c r="D266">
        <v>717.85000000000446</v>
      </c>
    </row>
    <row r="267" spans="1:4" x14ac:dyDescent="0.25">
      <c r="A267" s="1">
        <v>44734</v>
      </c>
      <c r="B267" s="221">
        <v>-72.590000000000146</v>
      </c>
      <c r="C267">
        <f>SUM($B$2:B267)</f>
        <v>645.26000000000431</v>
      </c>
      <c r="D267">
        <v>645.26000000000431</v>
      </c>
    </row>
    <row r="268" spans="1:4" x14ac:dyDescent="0.25">
      <c r="A268" s="1">
        <v>44734</v>
      </c>
      <c r="B268" s="221">
        <v>-72.8799999999992</v>
      </c>
      <c r="C268">
        <f>SUM($B$2:B268)</f>
        <v>572.38000000000511</v>
      </c>
      <c r="D268">
        <v>572.38000000000511</v>
      </c>
    </row>
    <row r="269" spans="1:4" x14ac:dyDescent="0.25">
      <c r="A269" s="1">
        <v>44735</v>
      </c>
      <c r="B269" s="221">
        <v>-10.439999999999998</v>
      </c>
      <c r="C269">
        <f>SUM($B$2:B269)</f>
        <v>561.94000000000506</v>
      </c>
      <c r="D269">
        <v>561.94000000000506</v>
      </c>
    </row>
    <row r="270" spans="1:4" x14ac:dyDescent="0.25">
      <c r="A270" s="1">
        <v>44735</v>
      </c>
      <c r="B270" s="221">
        <v>-25.370000000000005</v>
      </c>
      <c r="C270">
        <f>SUM($B$2:B270)</f>
        <v>536.57000000000505</v>
      </c>
      <c r="D270">
        <v>536.57000000000505</v>
      </c>
    </row>
    <row r="271" spans="1:4" x14ac:dyDescent="0.25">
      <c r="A271" s="1">
        <v>44735</v>
      </c>
      <c r="B271" s="221">
        <v>-51.599999999999909</v>
      </c>
      <c r="C271">
        <f>SUM($B$2:B271)</f>
        <v>484.97000000000514</v>
      </c>
      <c r="D271">
        <v>484.97000000000514</v>
      </c>
    </row>
    <row r="272" spans="1:4" x14ac:dyDescent="0.25">
      <c r="A272" s="1">
        <v>44735</v>
      </c>
      <c r="B272" s="221">
        <v>-147.69999999999891</v>
      </c>
      <c r="C272">
        <f>SUM($B$2:B272)</f>
        <v>337.27000000000623</v>
      </c>
      <c r="D272">
        <v>337.27000000000623</v>
      </c>
    </row>
    <row r="273" spans="1:4" x14ac:dyDescent="0.25">
      <c r="A273" s="1">
        <v>44736</v>
      </c>
      <c r="B273" s="221">
        <v>-79.010000000000218</v>
      </c>
      <c r="C273">
        <f>SUM($B$2:B273)</f>
        <v>258.26000000000602</v>
      </c>
      <c r="D273">
        <v>258.26000000000602</v>
      </c>
    </row>
    <row r="274" spans="1:4" x14ac:dyDescent="0.25">
      <c r="A274" s="1">
        <v>44736</v>
      </c>
      <c r="B274" s="221">
        <v>-123.30000000000018</v>
      </c>
      <c r="C274">
        <f>SUM($B$2:B274)</f>
        <v>134.96000000000583</v>
      </c>
      <c r="D274">
        <v>134.96000000000583</v>
      </c>
    </row>
    <row r="275" spans="1:4" x14ac:dyDescent="0.25">
      <c r="A275" s="1">
        <v>44739</v>
      </c>
      <c r="B275" s="221">
        <v>42.170000000000073</v>
      </c>
      <c r="C275">
        <f>SUM($B$2:B275)</f>
        <v>177.13000000000591</v>
      </c>
      <c r="D275">
        <v>177.13000000000591</v>
      </c>
    </row>
    <row r="276" spans="1:4" x14ac:dyDescent="0.25">
      <c r="A276" s="1">
        <v>44739</v>
      </c>
      <c r="B276" s="221">
        <v>-21.940000000000055</v>
      </c>
      <c r="C276">
        <f>SUM($B$2:B276)</f>
        <v>155.19000000000585</v>
      </c>
      <c r="D276">
        <v>155.19000000000585</v>
      </c>
    </row>
    <row r="277" spans="1:4" x14ac:dyDescent="0.25">
      <c r="A277" s="1">
        <v>44739</v>
      </c>
      <c r="B277" s="221">
        <v>-36.129999999999882</v>
      </c>
      <c r="C277">
        <f>SUM($B$2:B277)</f>
        <v>119.06000000000597</v>
      </c>
      <c r="D277">
        <v>119.06000000000597</v>
      </c>
    </row>
    <row r="278" spans="1:4" x14ac:dyDescent="0.25">
      <c r="A278" s="1">
        <v>44740</v>
      </c>
      <c r="B278" s="221">
        <v>28.490000000000009</v>
      </c>
      <c r="C278">
        <f>SUM($B$2:B278)</f>
        <v>147.55000000000598</v>
      </c>
      <c r="D278">
        <v>147.55000000000598</v>
      </c>
    </row>
    <row r="279" spans="1:4" x14ac:dyDescent="0.25">
      <c r="A279" s="1">
        <v>44740</v>
      </c>
      <c r="B279" s="221">
        <v>-20.760000000000218</v>
      </c>
      <c r="C279">
        <f>SUM($B$2:B279)</f>
        <v>126.79000000000576</v>
      </c>
      <c r="D279">
        <v>126.79000000000576</v>
      </c>
    </row>
    <row r="280" spans="1:4" x14ac:dyDescent="0.25">
      <c r="A280" s="1">
        <v>44740</v>
      </c>
      <c r="B280" s="221">
        <v>-96.220000000000027</v>
      </c>
      <c r="C280">
        <f>SUM($B$2:B280)</f>
        <v>30.570000000005734</v>
      </c>
      <c r="D280">
        <v>30.570000000005734</v>
      </c>
    </row>
    <row r="281" spans="1:4" x14ac:dyDescent="0.25">
      <c r="A281" s="1">
        <v>44741</v>
      </c>
      <c r="B281" s="221">
        <v>-19.739999999999782</v>
      </c>
      <c r="C281">
        <f>SUM($B$2:B281)</f>
        <v>10.830000000005953</v>
      </c>
      <c r="D281">
        <v>10.830000000005953</v>
      </c>
    </row>
    <row r="282" spans="1:4" x14ac:dyDescent="0.25">
      <c r="A282" s="1">
        <v>44741</v>
      </c>
      <c r="B282" s="221">
        <v>-28.480000000000018</v>
      </c>
      <c r="C282">
        <f>SUM($B$2:B282)</f>
        <v>-17.649999999994066</v>
      </c>
      <c r="D282">
        <v>-17.649999999994066</v>
      </c>
    </row>
    <row r="283" spans="1:4" x14ac:dyDescent="0.25">
      <c r="A283" s="1">
        <v>44741</v>
      </c>
      <c r="B283" s="221">
        <v>-235.55999999999995</v>
      </c>
      <c r="C283">
        <f>SUM($B$2:B283)</f>
        <v>-253.20999999999401</v>
      </c>
      <c r="D283">
        <v>-253.20999999999401</v>
      </c>
    </row>
    <row r="284" spans="1:4" x14ac:dyDescent="0.25">
      <c r="A284" s="1">
        <v>44742</v>
      </c>
      <c r="B284" s="221">
        <v>55.769999999999527</v>
      </c>
      <c r="C284">
        <f>SUM($B$2:B284)</f>
        <v>-197.43999999999448</v>
      </c>
      <c r="D284">
        <v>-197.43999999999448</v>
      </c>
    </row>
    <row r="285" spans="1:4" x14ac:dyDescent="0.25">
      <c r="A285" s="1">
        <v>44742</v>
      </c>
      <c r="B285" s="221">
        <v>17.369999999999891</v>
      </c>
      <c r="C285">
        <f>SUM($B$2:B285)</f>
        <v>-180.06999999999459</v>
      </c>
      <c r="D285">
        <v>-180.06999999999459</v>
      </c>
    </row>
    <row r="286" spans="1:4" x14ac:dyDescent="0.25">
      <c r="A286" s="1">
        <v>44747</v>
      </c>
      <c r="B286" s="221">
        <v>58.530000000000655</v>
      </c>
      <c r="C286">
        <f>SUM($B$2:B286)</f>
        <v>-121.53999999999394</v>
      </c>
      <c r="D286">
        <v>-121.53999999999394</v>
      </c>
    </row>
    <row r="287" spans="1:4" x14ac:dyDescent="0.25">
      <c r="A287" s="1">
        <v>44747</v>
      </c>
      <c r="B287" s="221">
        <v>-55.659999999999854</v>
      </c>
      <c r="C287">
        <f>SUM($B$2:B287)</f>
        <v>-177.19999999999379</v>
      </c>
      <c r="D287">
        <v>-177.19999999999379</v>
      </c>
    </row>
    <row r="288" spans="1:4" x14ac:dyDescent="0.25">
      <c r="A288" s="1">
        <v>44748</v>
      </c>
      <c r="B288" s="221">
        <v>-81.480000000000473</v>
      </c>
      <c r="C288">
        <f>SUM($B$2:B288)</f>
        <v>-258.67999999999427</v>
      </c>
      <c r="D288">
        <v>-258.67999999999427</v>
      </c>
    </row>
    <row r="289" spans="1:4" x14ac:dyDescent="0.25">
      <c r="A289" s="1">
        <v>44748</v>
      </c>
      <c r="B289" s="221">
        <v>-142.14000000000033</v>
      </c>
      <c r="C289">
        <f>SUM($B$2:B289)</f>
        <v>-400.81999999999459</v>
      </c>
      <c r="D289">
        <v>-400.81999999999459</v>
      </c>
    </row>
    <row r="290" spans="1:4" x14ac:dyDescent="0.25">
      <c r="A290" s="1">
        <v>44753</v>
      </c>
      <c r="B290" s="221">
        <v>-29.839999999999918</v>
      </c>
      <c r="C290">
        <f>SUM($B$2:B290)</f>
        <v>-430.65999999999451</v>
      </c>
      <c r="D290">
        <v>-430.65999999999451</v>
      </c>
    </row>
    <row r="291" spans="1:4" x14ac:dyDescent="0.25">
      <c r="A291" s="1">
        <v>44753</v>
      </c>
      <c r="B291" s="221">
        <v>-30.500000000000028</v>
      </c>
      <c r="C291">
        <f>SUM($B$2:B291)</f>
        <v>-461.15999999999451</v>
      </c>
      <c r="D291">
        <v>-461.15999999999451</v>
      </c>
    </row>
    <row r="292" spans="1:4" x14ac:dyDescent="0.25">
      <c r="A292" s="1">
        <v>44753</v>
      </c>
      <c r="B292" s="221">
        <v>-51.200000000000273</v>
      </c>
      <c r="C292">
        <f>SUM($B$2:B292)</f>
        <v>-512.35999999999478</v>
      </c>
      <c r="D292">
        <v>-512.35999999999478</v>
      </c>
    </row>
    <row r="293" spans="1:4" x14ac:dyDescent="0.25">
      <c r="A293" s="1">
        <v>44754</v>
      </c>
      <c r="B293" s="221">
        <v>44.759999999999764</v>
      </c>
      <c r="C293">
        <f>SUM($B$2:B293)</f>
        <v>-467.59999999999502</v>
      </c>
      <c r="D293">
        <v>-467.59999999999502</v>
      </c>
    </row>
    <row r="294" spans="1:4" x14ac:dyDescent="0.25">
      <c r="A294" s="1">
        <v>44754</v>
      </c>
      <c r="B294" s="221">
        <v>8.7299999999999045</v>
      </c>
      <c r="C294">
        <f>SUM($B$2:B294)</f>
        <v>-458.86999999999512</v>
      </c>
      <c r="D294">
        <v>-458.86999999999512</v>
      </c>
    </row>
    <row r="295" spans="1:4" x14ac:dyDescent="0.25">
      <c r="A295" s="1">
        <v>44755</v>
      </c>
      <c r="B295" s="221">
        <v>16.420000000000073</v>
      </c>
      <c r="C295">
        <f>SUM($B$2:B295)</f>
        <v>-442.44999999999504</v>
      </c>
      <c r="D295">
        <v>-442.44999999999504</v>
      </c>
    </row>
    <row r="296" spans="1:4" x14ac:dyDescent="0.25">
      <c r="A296" s="1">
        <v>44755</v>
      </c>
      <c r="B296" s="221">
        <v>-21.599999999999909</v>
      </c>
      <c r="C296">
        <f>SUM($B$2:B296)</f>
        <v>-464.04999999999495</v>
      </c>
      <c r="D296">
        <v>-464.04999999999495</v>
      </c>
    </row>
    <row r="297" spans="1:4" x14ac:dyDescent="0.25">
      <c r="A297" s="1">
        <v>44756</v>
      </c>
      <c r="B297" s="221">
        <v>74.200000000000273</v>
      </c>
      <c r="C297">
        <f>SUM($B$2:B297)</f>
        <v>-389.84999999999468</v>
      </c>
      <c r="D297">
        <v>-389.84999999999468</v>
      </c>
    </row>
    <row r="298" spans="1:4" x14ac:dyDescent="0.25">
      <c r="A298" s="1">
        <v>44756</v>
      </c>
      <c r="B298" s="221">
        <v>44.269999999999527</v>
      </c>
      <c r="C298">
        <f>SUM($B$2:B298)</f>
        <v>-345.57999999999515</v>
      </c>
      <c r="D298">
        <v>-345.57999999999515</v>
      </c>
    </row>
    <row r="299" spans="1:4" x14ac:dyDescent="0.25">
      <c r="A299" s="1">
        <v>44760</v>
      </c>
      <c r="B299" s="221">
        <v>-65.540000000000191</v>
      </c>
      <c r="C299">
        <f>SUM($B$2:B299)</f>
        <v>-411.11999999999534</v>
      </c>
      <c r="D299">
        <v>-411.11999999999534</v>
      </c>
    </row>
    <row r="300" spans="1:4" x14ac:dyDescent="0.25">
      <c r="A300" s="1">
        <v>44760</v>
      </c>
      <c r="B300" s="221">
        <v>-388.63000000000011</v>
      </c>
      <c r="C300">
        <f>SUM($B$2:B300)</f>
        <v>-799.74999999999545</v>
      </c>
      <c r="D300">
        <v>-799.74999999999545</v>
      </c>
    </row>
    <row r="301" spans="1:4" x14ac:dyDescent="0.25">
      <c r="A301" s="1">
        <v>44761</v>
      </c>
      <c r="B301" s="221">
        <v>-10.860000000000127</v>
      </c>
      <c r="C301">
        <f>SUM($B$2:B301)</f>
        <v>-810.60999999999558</v>
      </c>
      <c r="D301">
        <v>-810.60999999999558</v>
      </c>
    </row>
    <row r="302" spans="1:4" x14ac:dyDescent="0.25">
      <c r="A302" s="1">
        <v>44761</v>
      </c>
      <c r="B302" s="221">
        <v>-20.940000000000055</v>
      </c>
      <c r="C302">
        <f>SUM($B$2:B302)</f>
        <v>-831.54999999999563</v>
      </c>
      <c r="D302">
        <v>-831.54999999999563</v>
      </c>
    </row>
    <row r="303" spans="1:4" x14ac:dyDescent="0.25">
      <c r="A303" s="1">
        <v>44762</v>
      </c>
      <c r="B303" s="221">
        <v>0.53999999999996362</v>
      </c>
      <c r="C303">
        <f>SUM($B$2:B303)</f>
        <v>-831.00999999999567</v>
      </c>
      <c r="D303">
        <v>-831.00999999999567</v>
      </c>
    </row>
    <row r="304" spans="1:4" x14ac:dyDescent="0.25">
      <c r="A304" s="1">
        <v>44762</v>
      </c>
      <c r="B304" s="221">
        <v>-56.700000000000273</v>
      </c>
      <c r="C304">
        <f>SUM($B$2:B304)</f>
        <v>-887.70999999999594</v>
      </c>
      <c r="D304">
        <v>-887.70999999999594</v>
      </c>
    </row>
    <row r="305" spans="1:4" x14ac:dyDescent="0.25">
      <c r="A305" s="1">
        <v>44763</v>
      </c>
      <c r="B305" s="221">
        <v>22.300000000000182</v>
      </c>
      <c r="C305">
        <f>SUM($B$2:B305)</f>
        <v>-865.40999999999576</v>
      </c>
      <c r="D305">
        <v>-865.40999999999576</v>
      </c>
    </row>
    <row r="306" spans="1:4" x14ac:dyDescent="0.25">
      <c r="A306" s="1">
        <v>44763</v>
      </c>
      <c r="B306" s="221">
        <v>6.9300000000001774</v>
      </c>
      <c r="C306">
        <f>SUM($B$2:B306)</f>
        <v>-858.47999999999558</v>
      </c>
      <c r="D306">
        <v>-858.47999999999558</v>
      </c>
    </row>
    <row r="307" spans="1:4" x14ac:dyDescent="0.25">
      <c r="A307" s="1">
        <v>44763</v>
      </c>
      <c r="B307" s="221">
        <v>-7.9800000000001319</v>
      </c>
      <c r="C307">
        <f>SUM($B$2:B307)</f>
        <v>-866.45999999999572</v>
      </c>
      <c r="D307">
        <v>-866.45999999999572</v>
      </c>
    </row>
    <row r="308" spans="1:4" x14ac:dyDescent="0.25">
      <c r="A308" s="1">
        <v>44768</v>
      </c>
      <c r="B308" s="221">
        <v>-55.149999999999636</v>
      </c>
      <c r="C308">
        <f>SUM($B$2:B308)</f>
        <v>-921.60999999999535</v>
      </c>
      <c r="D308">
        <v>-921.60999999999535</v>
      </c>
    </row>
    <row r="309" spans="1:4" x14ac:dyDescent="0.25">
      <c r="A309" s="1">
        <v>44769</v>
      </c>
      <c r="B309" s="221">
        <v>-134.62000000000035</v>
      </c>
      <c r="C309">
        <f>SUM($B$2:B309)</f>
        <v>-1056.2299999999957</v>
      </c>
      <c r="D309">
        <v>-1056.2299999999957</v>
      </c>
    </row>
    <row r="310" spans="1:4" x14ac:dyDescent="0.25">
      <c r="A310" s="1">
        <v>44770</v>
      </c>
      <c r="B310" s="221">
        <v>88.739999999999782</v>
      </c>
      <c r="C310">
        <f>SUM($B$2:B310)</f>
        <v>-967.48999999999592</v>
      </c>
      <c r="D310">
        <v>-967.48999999999592</v>
      </c>
    </row>
    <row r="311" spans="1:4" x14ac:dyDescent="0.25">
      <c r="A311" s="1">
        <v>44774</v>
      </c>
      <c r="B311" s="221">
        <v>86.040000000000418</v>
      </c>
      <c r="C311">
        <f>SUM($B$2:B311)</f>
        <v>-881.4499999999955</v>
      </c>
      <c r="D311">
        <v>-881.4499999999955</v>
      </c>
    </row>
    <row r="312" spans="1:4" x14ac:dyDescent="0.25">
      <c r="A312" s="1">
        <v>44774</v>
      </c>
      <c r="B312" s="221">
        <v>4.6500000000000057</v>
      </c>
      <c r="C312">
        <f>SUM($B$2:B312)</f>
        <v>-876.79999999999552</v>
      </c>
      <c r="D312">
        <v>-876.79999999999552</v>
      </c>
    </row>
    <row r="313" spans="1:4" x14ac:dyDescent="0.25">
      <c r="A313" s="1">
        <v>44774</v>
      </c>
      <c r="B313" s="221">
        <v>-22.340000000000146</v>
      </c>
      <c r="C313">
        <f>SUM($B$2:B313)</f>
        <v>-899.13999999999567</v>
      </c>
      <c r="D313">
        <v>-899.13999999999567</v>
      </c>
    </row>
    <row r="314" spans="1:4" x14ac:dyDescent="0.25">
      <c r="A314" s="1">
        <v>44775</v>
      </c>
      <c r="B314" s="221">
        <v>-90.300000000000068</v>
      </c>
      <c r="C314">
        <f>SUM($B$2:B314)</f>
        <v>-989.43999999999573</v>
      </c>
      <c r="D314">
        <v>-989.43999999999573</v>
      </c>
    </row>
    <row r="315" spans="1:4" x14ac:dyDescent="0.25">
      <c r="A315" s="1">
        <v>44776</v>
      </c>
      <c r="B315" s="221">
        <v>32.170000000000073</v>
      </c>
      <c r="C315">
        <f>SUM($B$2:B315)</f>
        <v>-957.26999999999566</v>
      </c>
      <c r="D315">
        <v>-957.26999999999566</v>
      </c>
    </row>
    <row r="316" spans="1:4" x14ac:dyDescent="0.25">
      <c r="A316" s="1">
        <v>44781</v>
      </c>
      <c r="B316" s="221">
        <v>13.120000000000118</v>
      </c>
      <c r="C316">
        <f>SUM($B$2:B316)</f>
        <v>-944.14999999999554</v>
      </c>
      <c r="D316">
        <v>-944.14999999999554</v>
      </c>
    </row>
    <row r="317" spans="1:4" x14ac:dyDescent="0.25">
      <c r="A317" s="1">
        <v>44782</v>
      </c>
      <c r="B317" s="221">
        <v>14.399999999999636</v>
      </c>
      <c r="C317">
        <f>SUM($B$2:B317)</f>
        <v>-929.74999999999591</v>
      </c>
      <c r="D317">
        <v>-929.74999999999591</v>
      </c>
    </row>
    <row r="318" spans="1:4" x14ac:dyDescent="0.25">
      <c r="A318" s="1">
        <v>44784</v>
      </c>
      <c r="B318" s="221">
        <v>50.430000000000064</v>
      </c>
      <c r="C318">
        <f>SUM($B$2:B318)</f>
        <v>-879.31999999999584</v>
      </c>
      <c r="D318">
        <v>-879.31999999999584</v>
      </c>
    </row>
    <row r="319" spans="1:4" x14ac:dyDescent="0.25">
      <c r="A319" s="1">
        <v>44784</v>
      </c>
      <c r="B319" s="221">
        <v>25.180000000000007</v>
      </c>
      <c r="C319">
        <f>SUM($B$2:B319)</f>
        <v>-854.13999999999578</v>
      </c>
      <c r="D319">
        <v>-854.13999999999578</v>
      </c>
    </row>
    <row r="320" spans="1:4" x14ac:dyDescent="0.25">
      <c r="A320" s="1">
        <v>44784</v>
      </c>
      <c r="B320" s="221">
        <v>8.82000000000005</v>
      </c>
      <c r="C320">
        <f>SUM($B$2:B320)</f>
        <v>-845.31999999999573</v>
      </c>
      <c r="D320">
        <v>-845.31999999999573</v>
      </c>
    </row>
    <row r="321" spans="1:4" x14ac:dyDescent="0.25">
      <c r="A321" s="1">
        <v>44784</v>
      </c>
      <c r="B321" s="221">
        <v>-20.199999999999818</v>
      </c>
      <c r="C321">
        <f>SUM($B$2:B321)</f>
        <v>-865.51999999999555</v>
      </c>
      <c r="D321">
        <v>-865.51999999999555</v>
      </c>
    </row>
    <row r="322" spans="1:4" x14ac:dyDescent="0.25">
      <c r="A322" s="1">
        <v>44784</v>
      </c>
      <c r="B322" s="221">
        <v>-43.639999999999873</v>
      </c>
      <c r="C322">
        <f>SUM($B$2:B322)</f>
        <v>-909.15999999999542</v>
      </c>
      <c r="D322">
        <v>-909.15999999999542</v>
      </c>
    </row>
    <row r="323" spans="1:4" x14ac:dyDescent="0.25">
      <c r="A323" s="1">
        <v>44788</v>
      </c>
      <c r="B323" s="221">
        <v>317.5</v>
      </c>
      <c r="C323">
        <f>SUM($B$2:B323)</f>
        <v>-591.65999999999542</v>
      </c>
      <c r="D323">
        <v>-591.65999999999542</v>
      </c>
    </row>
    <row r="324" spans="1:4" x14ac:dyDescent="0.25">
      <c r="A324" s="1">
        <v>44788</v>
      </c>
      <c r="B324" s="221">
        <v>21.639999999999986</v>
      </c>
      <c r="C324">
        <f>SUM($B$2:B324)</f>
        <v>-570.01999999999543</v>
      </c>
      <c r="D324">
        <v>-570.01999999999543</v>
      </c>
    </row>
    <row r="325" spans="1:4" x14ac:dyDescent="0.25">
      <c r="A325" s="1">
        <v>44789</v>
      </c>
      <c r="B325" s="221">
        <v>-0.25</v>
      </c>
      <c r="C325">
        <f>SUM($B$2:B325)</f>
        <v>-570.26999999999543</v>
      </c>
      <c r="D325">
        <v>-570.26999999999543</v>
      </c>
    </row>
    <row r="326" spans="1:4" x14ac:dyDescent="0.25">
      <c r="A326" s="1">
        <v>44790</v>
      </c>
      <c r="B326" s="221">
        <v>-22.760000000000105</v>
      </c>
      <c r="C326">
        <f>SUM($B$2:B326)</f>
        <v>-593.02999999999554</v>
      </c>
      <c r="D326">
        <v>-593.02999999999554</v>
      </c>
    </row>
    <row r="327" spans="1:4" x14ac:dyDescent="0.25">
      <c r="A327" s="1">
        <v>44791</v>
      </c>
      <c r="B327" s="221">
        <v>41.550000000000637</v>
      </c>
      <c r="C327">
        <f>SUM($B$2:B327)</f>
        <v>-551.4799999999949</v>
      </c>
      <c r="D327">
        <v>-551.4799999999949</v>
      </c>
    </row>
    <row r="328" spans="1:4" x14ac:dyDescent="0.25">
      <c r="A328" s="1">
        <v>44791</v>
      </c>
      <c r="B328" s="221">
        <v>2.0899999999999181</v>
      </c>
      <c r="C328">
        <f>SUM($B$2:B328)</f>
        <v>-549.38999999999498</v>
      </c>
      <c r="D328">
        <v>-549.38999999999498</v>
      </c>
    </row>
    <row r="329" spans="1:4" x14ac:dyDescent="0.25">
      <c r="A329" s="1">
        <v>44791</v>
      </c>
      <c r="B329" s="221">
        <v>-79.760000000000218</v>
      </c>
      <c r="C329">
        <f>SUM($B$2:B329)</f>
        <v>-629.1499999999952</v>
      </c>
      <c r="D329">
        <v>-629.1499999999952</v>
      </c>
    </row>
    <row r="330" spans="1:4" x14ac:dyDescent="0.25">
      <c r="A330" s="1">
        <v>44795</v>
      </c>
      <c r="B330" s="221">
        <v>-63.690000000000055</v>
      </c>
      <c r="C330">
        <f>SUM($B$2:B330)</f>
        <v>-692.83999999999526</v>
      </c>
      <c r="D330">
        <v>-692.83999999999526</v>
      </c>
    </row>
    <row r="331" spans="1:4" x14ac:dyDescent="0.25">
      <c r="A331" s="1">
        <v>44797</v>
      </c>
      <c r="B331" s="221">
        <v>100.04000000000042</v>
      </c>
      <c r="C331">
        <f>SUM($B$2:B331)</f>
        <v>-592.79999999999484</v>
      </c>
      <c r="D331">
        <v>-592.79999999999484</v>
      </c>
    </row>
    <row r="332" spans="1:4" x14ac:dyDescent="0.25">
      <c r="A332" s="1">
        <v>44797</v>
      </c>
      <c r="B332" s="221">
        <v>-52.770000000000209</v>
      </c>
      <c r="C332">
        <f>SUM($B$2:B332)</f>
        <v>-645.56999999999505</v>
      </c>
      <c r="D332">
        <v>-645.56999999999505</v>
      </c>
    </row>
    <row r="333" spans="1:4" x14ac:dyDescent="0.25">
      <c r="A333" s="1">
        <v>44797</v>
      </c>
      <c r="B333" s="221">
        <v>-54.289999999999964</v>
      </c>
      <c r="C333">
        <f>SUM($B$2:B333)</f>
        <v>-699.85999999999501</v>
      </c>
      <c r="D333">
        <v>-699.85999999999501</v>
      </c>
    </row>
    <row r="334" spans="1:4" x14ac:dyDescent="0.25">
      <c r="A334" s="1">
        <v>44799</v>
      </c>
      <c r="B334" s="221">
        <v>-178.93000000000211</v>
      </c>
      <c r="C334">
        <f>SUM($B$2:B334)</f>
        <v>-878.78999999999712</v>
      </c>
      <c r="D334">
        <v>-878.78999999999712</v>
      </c>
    </row>
    <row r="335" spans="1:4" x14ac:dyDescent="0.25">
      <c r="A335" s="1">
        <v>44803</v>
      </c>
      <c r="B335" s="221">
        <v>118.09999999999945</v>
      </c>
      <c r="C335">
        <f>SUM($B$2:B335)</f>
        <v>-760.68999999999767</v>
      </c>
      <c r="D335">
        <v>-760.68999999999767</v>
      </c>
    </row>
    <row r="336" spans="1:4" x14ac:dyDescent="0.25">
      <c r="A336" s="1">
        <v>44803</v>
      </c>
      <c r="B336" s="221">
        <v>17.67999999999995</v>
      </c>
      <c r="C336">
        <f>SUM($B$2:B336)</f>
        <v>-743.00999999999772</v>
      </c>
      <c r="D336">
        <v>-743.00999999999772</v>
      </c>
    </row>
    <row r="337" spans="1:4" x14ac:dyDescent="0.25">
      <c r="A337" s="1">
        <v>44805</v>
      </c>
      <c r="B337" s="221">
        <v>-41.379999999999882</v>
      </c>
      <c r="C337">
        <f>SUM($B$2:B337)</f>
        <v>-784.3899999999976</v>
      </c>
      <c r="D337">
        <v>-784.3899999999976</v>
      </c>
    </row>
    <row r="338" spans="1:4" x14ac:dyDescent="0.25">
      <c r="A338" s="1">
        <v>44805</v>
      </c>
      <c r="B338" s="221">
        <v>-99.099999999998545</v>
      </c>
      <c r="C338">
        <f>SUM($B$2:B338)</f>
        <v>-883.48999999999614</v>
      </c>
      <c r="D338">
        <v>-883.48999999999614</v>
      </c>
    </row>
    <row r="339" spans="1:4" x14ac:dyDescent="0.25">
      <c r="A339" s="1">
        <v>44811</v>
      </c>
      <c r="B339" s="221">
        <v>-13.060000000000059</v>
      </c>
      <c r="C339">
        <f>SUM($B$2:B339)</f>
        <v>-896.5499999999962</v>
      </c>
      <c r="D339">
        <v>-896.5499999999962</v>
      </c>
    </row>
    <row r="340" spans="1:4" x14ac:dyDescent="0.25">
      <c r="A340" s="1">
        <v>44811</v>
      </c>
      <c r="B340" s="221">
        <v>-51.650000000000091</v>
      </c>
      <c r="C340">
        <f>SUM($B$2:B340)</f>
        <v>-948.19999999999629</v>
      </c>
      <c r="D340">
        <v>-948.19999999999629</v>
      </c>
    </row>
    <row r="341" spans="1:4" x14ac:dyDescent="0.25">
      <c r="A341" s="1">
        <v>44812</v>
      </c>
      <c r="B341" s="221">
        <v>-34.360000000000127</v>
      </c>
      <c r="C341">
        <f>SUM($B$2:B341)</f>
        <v>-982.55999999999642</v>
      </c>
      <c r="D341">
        <v>-982.55999999999642</v>
      </c>
    </row>
    <row r="342" spans="1:4" x14ac:dyDescent="0.25">
      <c r="A342" s="1">
        <v>44813</v>
      </c>
      <c r="B342" s="221">
        <v>-10.199999999999932</v>
      </c>
      <c r="C342">
        <f>SUM($B$2:B342)</f>
        <v>-992.75999999999635</v>
      </c>
      <c r="D342">
        <v>-992.75999999999635</v>
      </c>
    </row>
    <row r="343" spans="1:4" x14ac:dyDescent="0.25">
      <c r="A343" s="1">
        <v>44813</v>
      </c>
      <c r="B343" s="221">
        <v>-28.380000000000109</v>
      </c>
      <c r="C343">
        <f>SUM($B$2:B343)</f>
        <v>-1021.1399999999965</v>
      </c>
      <c r="D343">
        <v>-1021.1399999999965</v>
      </c>
    </row>
    <row r="344" spans="1:4" x14ac:dyDescent="0.25">
      <c r="A344" s="1">
        <v>44813</v>
      </c>
      <c r="B344" s="221">
        <v>-166.96000000000049</v>
      </c>
      <c r="C344">
        <f>SUM($B$2:B344)</f>
        <v>-1188.099999999997</v>
      </c>
      <c r="D344">
        <v>-1188.099999999997</v>
      </c>
    </row>
    <row r="345" spans="1:4" x14ac:dyDescent="0.25">
      <c r="A345" s="1">
        <v>44816</v>
      </c>
      <c r="B345" s="221">
        <v>-68.170000000000073</v>
      </c>
      <c r="C345">
        <f>SUM($B$2:B345)</f>
        <v>-1256.269999999997</v>
      </c>
      <c r="D345">
        <v>-1256.269999999997</v>
      </c>
    </row>
    <row r="346" spans="1:4" x14ac:dyDescent="0.25">
      <c r="A346" s="1">
        <v>44816</v>
      </c>
      <c r="B346" s="221">
        <v>-109.599999999999</v>
      </c>
      <c r="C346">
        <f>SUM($B$2:B346)</f>
        <v>-1365.869999999996</v>
      </c>
      <c r="D346">
        <v>-1365.869999999996</v>
      </c>
    </row>
    <row r="347" spans="1:4" x14ac:dyDescent="0.25">
      <c r="A347" s="1">
        <v>44818</v>
      </c>
      <c r="B347" s="221">
        <v>44.289999999999964</v>
      </c>
      <c r="C347">
        <f>SUM($B$2:B347)</f>
        <v>-1321.5799999999961</v>
      </c>
      <c r="D347">
        <v>-1321.5799999999961</v>
      </c>
    </row>
    <row r="348" spans="1:4" x14ac:dyDescent="0.25">
      <c r="A348" s="1">
        <v>44818</v>
      </c>
      <c r="B348" s="221">
        <v>-74.269999999999982</v>
      </c>
      <c r="C348">
        <f>SUM($B$2:B348)</f>
        <v>-1395.849999999996</v>
      </c>
      <c r="D348">
        <v>-1395.849999999996</v>
      </c>
    </row>
    <row r="349" spans="1:4" x14ac:dyDescent="0.25">
      <c r="A349" s="1">
        <v>44819</v>
      </c>
      <c r="B349" s="221">
        <v>-56.789999999999509</v>
      </c>
      <c r="C349">
        <f>SUM($B$2:B349)</f>
        <v>-1452.6399999999956</v>
      </c>
      <c r="D349">
        <v>-1452.6399999999956</v>
      </c>
    </row>
    <row r="350" spans="1:4" x14ac:dyDescent="0.25">
      <c r="A350" s="1">
        <v>44819</v>
      </c>
      <c r="B350" s="221">
        <v>-77.940000000000055</v>
      </c>
      <c r="C350">
        <f>SUM($B$2:B350)</f>
        <v>-1530.5799999999956</v>
      </c>
      <c r="D350">
        <v>-1530.5799999999956</v>
      </c>
    </row>
    <row r="351" spans="1:4" x14ac:dyDescent="0.25">
      <c r="A351" s="1">
        <v>44820</v>
      </c>
      <c r="B351" s="221">
        <v>37.120000000000118</v>
      </c>
      <c r="C351">
        <f>SUM($B$2:B351)</f>
        <v>-1493.4599999999955</v>
      </c>
      <c r="D351">
        <v>-1493.4599999999955</v>
      </c>
    </row>
    <row r="352" spans="1:4" x14ac:dyDescent="0.25">
      <c r="A352" s="1">
        <v>44823</v>
      </c>
      <c r="B352" s="221">
        <v>7.0200000000004366</v>
      </c>
      <c r="C352">
        <f>SUM($B$2:B352)</f>
        <v>-1486.4399999999951</v>
      </c>
      <c r="D352">
        <v>-1486.4399999999951</v>
      </c>
    </row>
    <row r="353" spans="1:4" x14ac:dyDescent="0.25">
      <c r="A353" s="1">
        <v>44823</v>
      </c>
      <c r="B353" s="221">
        <v>-61.6599999999994</v>
      </c>
      <c r="C353">
        <f>SUM($B$2:B353)</f>
        <v>-1548.0999999999945</v>
      </c>
      <c r="D353">
        <v>-1548.0999999999945</v>
      </c>
    </row>
    <row r="354" spans="1:4" x14ac:dyDescent="0.25">
      <c r="A354" s="1">
        <v>44826</v>
      </c>
      <c r="B354" s="221">
        <v>43.970000000000482</v>
      </c>
      <c r="C354">
        <f>SUM($B$2:B354)</f>
        <v>-1504.129999999994</v>
      </c>
      <c r="D354">
        <v>-1504.129999999994</v>
      </c>
    </row>
    <row r="355" spans="1:4" x14ac:dyDescent="0.25">
      <c r="A355" s="1">
        <v>44826</v>
      </c>
      <c r="B355" s="221">
        <v>10.379999999999882</v>
      </c>
      <c r="C355">
        <f>SUM($B$2:B355)</f>
        <v>-1493.7499999999941</v>
      </c>
      <c r="D355">
        <v>-1493.7499999999941</v>
      </c>
    </row>
    <row r="356" spans="1:4" x14ac:dyDescent="0.25">
      <c r="A356" s="1">
        <v>44826</v>
      </c>
      <c r="B356" s="221">
        <v>-7.8899999999998727</v>
      </c>
      <c r="C356">
        <f>SUM($B$2:B356)</f>
        <v>-1501.639999999994</v>
      </c>
      <c r="D356">
        <v>-1501.639999999994</v>
      </c>
    </row>
    <row r="357" spans="1:4" x14ac:dyDescent="0.25">
      <c r="A357" s="1">
        <v>44827</v>
      </c>
      <c r="B357" s="221">
        <v>-2.9399999999995998</v>
      </c>
      <c r="C357">
        <f>SUM($B$2:B357)</f>
        <v>-1504.5799999999936</v>
      </c>
      <c r="D357">
        <v>-1504.5799999999936</v>
      </c>
    </row>
    <row r="358" spans="1:4" x14ac:dyDescent="0.25">
      <c r="A358" s="1">
        <v>44827</v>
      </c>
      <c r="B358" s="221">
        <v>-11.720000000000084</v>
      </c>
      <c r="C358">
        <f>SUM($B$2:B358)</f>
        <v>-1516.2999999999936</v>
      </c>
      <c r="D358">
        <v>-1516.2999999999936</v>
      </c>
    </row>
    <row r="359" spans="1:4" x14ac:dyDescent="0.25">
      <c r="A359" s="1">
        <v>44830</v>
      </c>
      <c r="B359" s="221">
        <v>-19.929999999999836</v>
      </c>
      <c r="C359">
        <f>SUM($B$2:B359)</f>
        <v>-1536.2299999999934</v>
      </c>
      <c r="D359">
        <v>-1536.2299999999934</v>
      </c>
    </row>
    <row r="360" spans="1:4" x14ac:dyDescent="0.25">
      <c r="A360" s="1">
        <v>44830</v>
      </c>
      <c r="B360" s="221">
        <v>-23.980000000000018</v>
      </c>
      <c r="C360">
        <f>SUM($B$2:B360)</f>
        <v>-1560.2099999999934</v>
      </c>
      <c r="D360">
        <v>-1560.2099999999934</v>
      </c>
    </row>
    <row r="361" spans="1:4" x14ac:dyDescent="0.25">
      <c r="A361" s="1">
        <v>44830</v>
      </c>
      <c r="B361" s="221">
        <v>-36.509999999999991</v>
      </c>
      <c r="C361">
        <f>SUM($B$2:B361)</f>
        <v>-1596.7199999999934</v>
      </c>
      <c r="D361">
        <v>-1596.7199999999934</v>
      </c>
    </row>
    <row r="362" spans="1:4" x14ac:dyDescent="0.25">
      <c r="A362" s="1">
        <v>44832</v>
      </c>
      <c r="B362" s="221">
        <v>-28.7800000000002</v>
      </c>
      <c r="C362">
        <f>SUM($B$2:B362)</f>
        <v>-1625.4999999999936</v>
      </c>
      <c r="D362">
        <v>-1625.4999999999936</v>
      </c>
    </row>
    <row r="363" spans="1:4" x14ac:dyDescent="0.25">
      <c r="A363" s="1">
        <v>44832</v>
      </c>
      <c r="B363" s="221">
        <v>-51.569999999999936</v>
      </c>
      <c r="C363">
        <f>SUM($B$2:B363)</f>
        <v>-1677.0699999999936</v>
      </c>
      <c r="D363">
        <v>-1677.0699999999936</v>
      </c>
    </row>
    <row r="364" spans="1:4" x14ac:dyDescent="0.25">
      <c r="A364" s="1">
        <v>44832</v>
      </c>
      <c r="B364" s="221">
        <v>-108.5</v>
      </c>
      <c r="C364">
        <f>SUM($B$2:B364)</f>
        <v>-1785.5699999999936</v>
      </c>
      <c r="D364">
        <v>-1785.5699999999936</v>
      </c>
    </row>
    <row r="365" spans="1:4" x14ac:dyDescent="0.25">
      <c r="A365" s="1">
        <v>44833</v>
      </c>
      <c r="B365" s="221">
        <v>12.610000000000127</v>
      </c>
      <c r="C365">
        <f>SUM($B$2:B365)</f>
        <v>-1772.9599999999934</v>
      </c>
      <c r="D365">
        <v>-1772.9599999999934</v>
      </c>
    </row>
    <row r="366" spans="1:4" x14ac:dyDescent="0.25">
      <c r="A366" s="1">
        <v>44833</v>
      </c>
      <c r="B366" s="221">
        <v>1.7300000000000182</v>
      </c>
      <c r="C366">
        <f>SUM($B$2:B366)</f>
        <v>-1771.2299999999934</v>
      </c>
      <c r="D366">
        <v>-1771.2299999999934</v>
      </c>
    </row>
    <row r="367" spans="1:4" x14ac:dyDescent="0.25">
      <c r="A367" s="1">
        <v>44833</v>
      </c>
      <c r="B367" s="221">
        <v>-19</v>
      </c>
      <c r="C367">
        <f>SUM($B$2:B367)</f>
        <v>-1790.2299999999934</v>
      </c>
      <c r="D367">
        <v>-1790.2299999999934</v>
      </c>
    </row>
    <row r="368" spans="1:4" x14ac:dyDescent="0.25">
      <c r="A368" s="1">
        <v>44834</v>
      </c>
      <c r="B368" s="221">
        <v>32.330000000000382</v>
      </c>
      <c r="C368">
        <f>SUM($B$2:B368)</f>
        <v>-1757.899999999993</v>
      </c>
      <c r="D368">
        <v>-1757.899999999993</v>
      </c>
    </row>
    <row r="369" spans="1:4" x14ac:dyDescent="0.25">
      <c r="A369" s="1">
        <v>44834</v>
      </c>
      <c r="B369" s="221">
        <v>-132.65999999999985</v>
      </c>
      <c r="C369">
        <f>SUM($B$2:B369)</f>
        <v>-1890.5599999999929</v>
      </c>
      <c r="D369">
        <v>-1890.5599999999929</v>
      </c>
    </row>
    <row r="370" spans="1:4" x14ac:dyDescent="0.25">
      <c r="A370" s="1">
        <v>44840</v>
      </c>
      <c r="B370" s="221">
        <v>63.089999999999691</v>
      </c>
      <c r="C370">
        <f>SUM($B$2:B370)</f>
        <v>-1827.4699999999932</v>
      </c>
      <c r="D370">
        <v>-1827.4699999999932</v>
      </c>
    </row>
    <row r="371" spans="1:4" x14ac:dyDescent="0.25">
      <c r="A371" s="1">
        <v>44840</v>
      </c>
      <c r="B371" s="221">
        <v>-51.720000000000027</v>
      </c>
      <c r="C371">
        <f>SUM($B$2:B371)</f>
        <v>-1879.1899999999932</v>
      </c>
      <c r="D371">
        <v>-1879.1899999999932</v>
      </c>
    </row>
    <row r="372" spans="1:4" x14ac:dyDescent="0.25">
      <c r="A372" s="1">
        <v>44841</v>
      </c>
      <c r="B372" s="221">
        <v>2.069999999999709</v>
      </c>
      <c r="C372">
        <f>SUM($B$2:B372)</f>
        <v>-1877.1199999999935</v>
      </c>
      <c r="D372">
        <v>-1877.1199999999935</v>
      </c>
    </row>
    <row r="373" spans="1:4" x14ac:dyDescent="0.25">
      <c r="A373" s="1">
        <v>44845</v>
      </c>
      <c r="B373" s="221">
        <v>-15.279999999999859</v>
      </c>
      <c r="C373">
        <f>SUM($B$2:B373)</f>
        <v>-1892.3999999999933</v>
      </c>
      <c r="D373">
        <v>-1892.3999999999933</v>
      </c>
    </row>
    <row r="374" spans="1:4" x14ac:dyDescent="0.25">
      <c r="A374" s="1">
        <v>44846</v>
      </c>
      <c r="B374" s="221">
        <v>-3.999999999996362E-2</v>
      </c>
      <c r="C374">
        <f>SUM($B$2:B374)</f>
        <v>-1892.4399999999932</v>
      </c>
      <c r="D374">
        <v>-1892.4399999999932</v>
      </c>
    </row>
    <row r="375" spans="1:4" x14ac:dyDescent="0.25">
      <c r="A375" s="1">
        <v>44846</v>
      </c>
      <c r="B375" s="221">
        <v>-60.449999999999818</v>
      </c>
      <c r="C375">
        <f>SUM($B$2:B375)</f>
        <v>-1952.8899999999931</v>
      </c>
      <c r="D375">
        <v>-1952.8899999999931</v>
      </c>
    </row>
    <row r="376" spans="1:4" x14ac:dyDescent="0.25">
      <c r="A376" s="1">
        <v>44851</v>
      </c>
      <c r="B376" s="221">
        <v>62.239999999999782</v>
      </c>
      <c r="C376">
        <f>SUM($B$2:B376)</f>
        <v>-1890.6499999999933</v>
      </c>
      <c r="D376">
        <v>-1890.6499999999933</v>
      </c>
    </row>
    <row r="377" spans="1:4" x14ac:dyDescent="0.25">
      <c r="A377" s="1">
        <v>44851</v>
      </c>
      <c r="B377" s="221">
        <v>30.580000000000041</v>
      </c>
      <c r="C377">
        <f>SUM($B$2:B377)</f>
        <v>-1860.0699999999933</v>
      </c>
      <c r="D377">
        <v>-1860.0699999999933</v>
      </c>
    </row>
    <row r="378" spans="1:4" x14ac:dyDescent="0.25">
      <c r="A378" s="1">
        <v>44853</v>
      </c>
      <c r="B378" s="221">
        <v>51.380000000000109</v>
      </c>
      <c r="C378">
        <f>SUM($B$2:B378)</f>
        <v>-1808.6899999999932</v>
      </c>
      <c r="D378">
        <v>-1808.6899999999932</v>
      </c>
    </row>
    <row r="379" spans="1:4" x14ac:dyDescent="0.25">
      <c r="A379" s="1">
        <v>44854</v>
      </c>
      <c r="B379" s="221">
        <v>-155.34999999999945</v>
      </c>
      <c r="C379">
        <f>SUM($B$2:B379)</f>
        <v>-1964.0399999999927</v>
      </c>
      <c r="D379">
        <v>-1964.0399999999927</v>
      </c>
    </row>
    <row r="380" spans="1:4" x14ac:dyDescent="0.25">
      <c r="A380" s="1">
        <v>44855</v>
      </c>
      <c r="B380" s="221">
        <v>53.879999999999654</v>
      </c>
      <c r="C380">
        <f>SUM($B$2:B380)</f>
        <v>-1910.159999999993</v>
      </c>
      <c r="D380">
        <v>-1910.159999999993</v>
      </c>
    </row>
    <row r="381" spans="1:4" x14ac:dyDescent="0.25">
      <c r="A381" s="1">
        <v>44858</v>
      </c>
      <c r="B381" s="221">
        <v>-71.369999999999891</v>
      </c>
      <c r="C381">
        <f>SUM($B$2:B381)</f>
        <v>-1981.5299999999929</v>
      </c>
      <c r="D381">
        <v>-1981.5299999999929</v>
      </c>
    </row>
    <row r="382" spans="1:4" x14ac:dyDescent="0.25">
      <c r="A382" s="1">
        <v>44860</v>
      </c>
      <c r="B382" s="221">
        <v>51.189999999999827</v>
      </c>
      <c r="C382">
        <f>SUM($B$2:B382)</f>
        <v>-1930.3399999999931</v>
      </c>
      <c r="D382">
        <v>-1930.3399999999931</v>
      </c>
    </row>
    <row r="383" spans="1:4" x14ac:dyDescent="0.25">
      <c r="A383" s="1">
        <v>44860</v>
      </c>
      <c r="B383" s="221">
        <v>27.670000000000073</v>
      </c>
      <c r="C383">
        <f>SUM($B$2:B383)</f>
        <v>-1902.669999999993</v>
      </c>
      <c r="D383">
        <v>-1902.669999999993</v>
      </c>
    </row>
    <row r="384" spans="1:4" x14ac:dyDescent="0.25">
      <c r="A384" s="1">
        <v>44860</v>
      </c>
      <c r="B384" s="221">
        <v>-6.6100000000000705</v>
      </c>
      <c r="C384">
        <f>SUM($B$2:B384)</f>
        <v>-1909.2799999999932</v>
      </c>
      <c r="D384">
        <v>-1909.2799999999932</v>
      </c>
    </row>
    <row r="385" spans="1:4" x14ac:dyDescent="0.25">
      <c r="A385" s="1">
        <v>44861</v>
      </c>
      <c r="B385" s="221">
        <v>104.87000000000035</v>
      </c>
      <c r="C385">
        <f>SUM($B$2:B385)</f>
        <v>-1804.4099999999928</v>
      </c>
      <c r="D385">
        <v>-1804.4099999999928</v>
      </c>
    </row>
    <row r="386" spans="1:4" x14ac:dyDescent="0.25">
      <c r="A386" s="1">
        <v>44861</v>
      </c>
      <c r="B386" s="221">
        <v>57.900000000000091</v>
      </c>
      <c r="C386">
        <f>SUM($B$2:B386)</f>
        <v>-1746.5099999999927</v>
      </c>
      <c r="D386">
        <v>-1746.5099999999927</v>
      </c>
    </row>
    <row r="387" spans="1:4" x14ac:dyDescent="0.25">
      <c r="A387" s="1">
        <v>44862</v>
      </c>
      <c r="B387" s="221">
        <v>34.759999999999991</v>
      </c>
      <c r="C387">
        <f>SUM($B$2:B387)</f>
        <v>-1711.7499999999927</v>
      </c>
      <c r="D387">
        <v>-1711.7499999999927</v>
      </c>
    </row>
    <row r="388" spans="1:4" x14ac:dyDescent="0.25">
      <c r="A388" s="1">
        <v>44862</v>
      </c>
      <c r="B388" s="221">
        <v>-57.190000000000055</v>
      </c>
      <c r="C388">
        <f>SUM($B$2:B388)</f>
        <v>-1768.9399999999928</v>
      </c>
      <c r="D388">
        <v>-1768.9399999999928</v>
      </c>
    </row>
    <row r="389" spans="1:4" x14ac:dyDescent="0.25">
      <c r="A389" s="1">
        <v>44865</v>
      </c>
      <c r="B389" s="221">
        <v>-13.970000000000027</v>
      </c>
      <c r="C389">
        <f>SUM($B$2:B389)</f>
        <v>-1782.9099999999928</v>
      </c>
      <c r="D389">
        <v>-1782.9099999999928</v>
      </c>
    </row>
    <row r="390" spans="1:4" x14ac:dyDescent="0.25">
      <c r="A390" s="1">
        <v>44865</v>
      </c>
      <c r="B390" s="221">
        <v>-83.730000000000018</v>
      </c>
      <c r="C390">
        <f>SUM($B$2:B390)</f>
        <v>-1866.6399999999928</v>
      </c>
      <c r="D390">
        <v>-1866.6399999999928</v>
      </c>
    </row>
    <row r="391" spans="1:4" x14ac:dyDescent="0.25">
      <c r="A391" s="1">
        <v>44866</v>
      </c>
      <c r="B391" s="221">
        <v>118.33999999999992</v>
      </c>
      <c r="C391">
        <f>SUM($B$2:B391)</f>
        <v>-1748.2999999999929</v>
      </c>
      <c r="D391">
        <v>-1748.2999999999929</v>
      </c>
    </row>
    <row r="392" spans="1:4" x14ac:dyDescent="0.25">
      <c r="A392" s="1">
        <v>44866</v>
      </c>
      <c r="B392" s="221">
        <v>34.360000000000014</v>
      </c>
      <c r="C392">
        <f>SUM($B$2:B392)</f>
        <v>-1713.9399999999928</v>
      </c>
      <c r="D392">
        <v>-1713.9399999999928</v>
      </c>
    </row>
    <row r="393" spans="1:4" x14ac:dyDescent="0.25">
      <c r="A393" s="1">
        <v>44866</v>
      </c>
      <c r="B393" s="221">
        <v>12.469999999999914</v>
      </c>
      <c r="C393">
        <f>SUM($B$2:B393)</f>
        <v>-1701.469999999993</v>
      </c>
      <c r="D393">
        <v>-1701.469999999993</v>
      </c>
    </row>
    <row r="394" spans="1:4" x14ac:dyDescent="0.25">
      <c r="A394" s="1">
        <v>44867</v>
      </c>
      <c r="B394" s="221">
        <v>53.059999999999945</v>
      </c>
      <c r="C394">
        <f>SUM($B$2:B394)</f>
        <v>-1648.409999999993</v>
      </c>
      <c r="D394">
        <v>-1648.409999999993</v>
      </c>
    </row>
    <row r="395" spans="1:4" x14ac:dyDescent="0.25">
      <c r="A395" s="1">
        <v>44867</v>
      </c>
      <c r="B395" s="221">
        <v>-19.160000000000082</v>
      </c>
      <c r="C395">
        <f>SUM($B$2:B395)</f>
        <v>-1667.5699999999931</v>
      </c>
      <c r="D395">
        <v>-1667.5699999999931</v>
      </c>
    </row>
    <row r="396" spans="1:4" x14ac:dyDescent="0.25">
      <c r="A396" s="1">
        <v>44869</v>
      </c>
      <c r="B396" s="221">
        <v>-9.7299999999997908</v>
      </c>
      <c r="C396">
        <f>SUM($B$2:B396)</f>
        <v>-1677.2999999999929</v>
      </c>
      <c r="D396">
        <v>-1677.2999999999929</v>
      </c>
    </row>
    <row r="397" spans="1:4" x14ac:dyDescent="0.25">
      <c r="A397" s="1">
        <v>44869</v>
      </c>
      <c r="B397" s="221">
        <v>-71.830000000000041</v>
      </c>
      <c r="C397">
        <f>SUM($B$2:B397)</f>
        <v>-1749.1299999999928</v>
      </c>
      <c r="D397">
        <v>-1749.1299999999928</v>
      </c>
    </row>
    <row r="398" spans="1:4" x14ac:dyDescent="0.25">
      <c r="A398" s="1">
        <v>44873</v>
      </c>
      <c r="B398" s="221">
        <v>64.230000000000473</v>
      </c>
      <c r="C398">
        <f>SUM($B$2:B398)</f>
        <v>-1684.8999999999924</v>
      </c>
      <c r="D398">
        <v>-1684.8999999999924</v>
      </c>
    </row>
    <row r="399" spans="1:4" x14ac:dyDescent="0.25">
      <c r="A399" s="1">
        <v>44873</v>
      </c>
      <c r="B399" s="221">
        <v>2.4199999999999591</v>
      </c>
      <c r="C399">
        <f>SUM($B$2:B399)</f>
        <v>-1682.4799999999923</v>
      </c>
      <c r="D399">
        <v>-1682.4799999999923</v>
      </c>
    </row>
    <row r="400" spans="1:4" x14ac:dyDescent="0.25">
      <c r="A400" s="1">
        <v>44874</v>
      </c>
      <c r="B400" s="221">
        <v>114.13999999999942</v>
      </c>
      <c r="C400">
        <f>SUM($B$2:B400)</f>
        <v>-1568.3399999999929</v>
      </c>
      <c r="D400">
        <v>-1568.3399999999929</v>
      </c>
    </row>
    <row r="401" spans="1:4" x14ac:dyDescent="0.25">
      <c r="A401" s="1">
        <v>44874</v>
      </c>
      <c r="B401" s="221">
        <v>-25.119999999999663</v>
      </c>
      <c r="C401">
        <f>SUM($B$2:B401)</f>
        <v>-1593.4599999999925</v>
      </c>
      <c r="D401">
        <v>-1593.4599999999925</v>
      </c>
    </row>
    <row r="402" spans="1:4" x14ac:dyDescent="0.25">
      <c r="A402" s="1">
        <v>44876</v>
      </c>
      <c r="B402" s="221">
        <v>36.680000000000746</v>
      </c>
      <c r="C402">
        <f>SUM($B$2:B402)</f>
        <v>-1556.7799999999918</v>
      </c>
      <c r="D402">
        <v>-1556.7799999999918</v>
      </c>
    </row>
    <row r="403" spans="1:4" x14ac:dyDescent="0.25">
      <c r="A403" s="1">
        <v>44876</v>
      </c>
      <c r="B403" s="221">
        <v>23.579999999999927</v>
      </c>
      <c r="C403">
        <f>SUM($B$2:B403)</f>
        <v>-1533.1999999999919</v>
      </c>
      <c r="D403">
        <v>-1533.1999999999919</v>
      </c>
    </row>
    <row r="404" spans="1:4" x14ac:dyDescent="0.25">
      <c r="A404" s="1">
        <v>44879</v>
      </c>
      <c r="B404" s="221">
        <v>73.089999999999918</v>
      </c>
      <c r="C404">
        <f>SUM($B$2:B404)</f>
        <v>-1460.1099999999919</v>
      </c>
      <c r="D404">
        <v>-1460.1099999999919</v>
      </c>
    </row>
    <row r="405" spans="1:4" x14ac:dyDescent="0.25">
      <c r="A405" s="1">
        <v>44879</v>
      </c>
      <c r="B405" s="221">
        <v>-6.4300000000000637</v>
      </c>
      <c r="C405">
        <f>SUM($B$2:B405)</f>
        <v>-1466.539999999992</v>
      </c>
      <c r="D405">
        <v>-1466.539999999992</v>
      </c>
    </row>
    <row r="406" spans="1:4" x14ac:dyDescent="0.25">
      <c r="A406" s="1">
        <v>44880</v>
      </c>
      <c r="B406" s="221">
        <v>-2.42999999999995</v>
      </c>
      <c r="C406">
        <f>SUM($B$2:B406)</f>
        <v>-1468.9699999999921</v>
      </c>
      <c r="D406">
        <v>-1468.9699999999921</v>
      </c>
    </row>
    <row r="407" spans="1:4" x14ac:dyDescent="0.25">
      <c r="A407" s="1">
        <v>44880</v>
      </c>
      <c r="B407" s="221">
        <v>-107.8799999999992</v>
      </c>
      <c r="C407">
        <f>SUM($B$2:B407)</f>
        <v>-1576.8499999999913</v>
      </c>
      <c r="D407">
        <v>-1576.8499999999913</v>
      </c>
    </row>
    <row r="408" spans="1:4" x14ac:dyDescent="0.25">
      <c r="A408" s="1">
        <v>44881</v>
      </c>
      <c r="B408" s="221">
        <v>131.54999999999973</v>
      </c>
      <c r="C408">
        <f>SUM($B$2:B408)</f>
        <v>-1445.2999999999915</v>
      </c>
      <c r="D408">
        <v>-1445.2999999999915</v>
      </c>
    </row>
    <row r="409" spans="1:4" x14ac:dyDescent="0.25">
      <c r="A409" s="1">
        <v>44881</v>
      </c>
      <c r="B409" s="221">
        <v>-5.9499999999999886</v>
      </c>
      <c r="C409">
        <f>SUM($B$2:B409)</f>
        <v>-1451.2499999999916</v>
      </c>
      <c r="D409">
        <v>-1451.2499999999916</v>
      </c>
    </row>
    <row r="410" spans="1:4" x14ac:dyDescent="0.25">
      <c r="A410" s="1">
        <v>44882</v>
      </c>
      <c r="B410" s="221">
        <v>35.749999999999773</v>
      </c>
      <c r="C410">
        <f>SUM($B$2:B410)</f>
        <v>-1415.4999999999918</v>
      </c>
      <c r="D410">
        <v>-1415.4999999999918</v>
      </c>
    </row>
    <row r="411" spans="1:4" x14ac:dyDescent="0.25">
      <c r="A411" s="1">
        <v>44882</v>
      </c>
      <c r="B411" s="221">
        <v>15.929999999999836</v>
      </c>
      <c r="C411">
        <f>SUM($B$2:B411)</f>
        <v>-1399.569999999992</v>
      </c>
      <c r="D411">
        <v>-1399.569999999992</v>
      </c>
    </row>
    <row r="412" spans="1:4" x14ac:dyDescent="0.25">
      <c r="A412" s="1">
        <v>44882</v>
      </c>
      <c r="B412" s="221">
        <v>-0.56000000000000227</v>
      </c>
      <c r="C412">
        <f>SUM($B$2:B412)</f>
        <v>-1400.1299999999919</v>
      </c>
      <c r="D412">
        <v>-1400.1299999999919</v>
      </c>
    </row>
    <row r="413" spans="1:4" x14ac:dyDescent="0.25">
      <c r="A413" s="1">
        <v>44882</v>
      </c>
      <c r="B413" s="221">
        <v>-36.2800000000002</v>
      </c>
      <c r="C413">
        <f>SUM($B$2:B413)</f>
        <v>-1436.4099999999921</v>
      </c>
      <c r="D413">
        <v>-1436.4099999999921</v>
      </c>
    </row>
    <row r="414" spans="1:4" x14ac:dyDescent="0.25">
      <c r="A414" s="1">
        <v>44883</v>
      </c>
      <c r="B414" s="221">
        <v>5.9600000000001501</v>
      </c>
      <c r="C414">
        <f>SUM($B$2:B414)</f>
        <v>-1430.4499999999921</v>
      </c>
      <c r="D414">
        <v>-1430.4499999999921</v>
      </c>
    </row>
    <row r="415" spans="1:4" x14ac:dyDescent="0.25">
      <c r="A415" s="1">
        <v>44883</v>
      </c>
      <c r="B415" s="221">
        <v>-101.19000000000005</v>
      </c>
      <c r="C415">
        <f>SUM($B$2:B415)</f>
        <v>-1531.6399999999921</v>
      </c>
      <c r="D415">
        <v>-1531.6399999999921</v>
      </c>
    </row>
    <row r="416" spans="1:4" x14ac:dyDescent="0.25">
      <c r="A416" s="1">
        <v>44886</v>
      </c>
      <c r="B416" s="221">
        <v>-166.60000000000036</v>
      </c>
      <c r="C416">
        <f>SUM($B$2:B416)</f>
        <v>-1698.2399999999925</v>
      </c>
      <c r="D416">
        <v>-1698.2399999999925</v>
      </c>
    </row>
    <row r="417" spans="1:4" x14ac:dyDescent="0.25">
      <c r="A417" s="1">
        <v>44887</v>
      </c>
      <c r="B417" s="221">
        <v>-22.169999999999845</v>
      </c>
      <c r="C417">
        <f>SUM($B$2:B417)</f>
        <v>-1720.4099999999924</v>
      </c>
      <c r="D417">
        <v>-1720.4099999999924</v>
      </c>
    </row>
    <row r="418" spans="1:4" x14ac:dyDescent="0.25">
      <c r="A418" s="1">
        <v>44888</v>
      </c>
      <c r="B418" s="221">
        <v>-9.9999999999909051E-3</v>
      </c>
      <c r="C418">
        <f>SUM($B$2:B418)</f>
        <v>-1720.4199999999923</v>
      </c>
      <c r="D418">
        <v>-1720.4199999999923</v>
      </c>
    </row>
    <row r="419" spans="1:4" x14ac:dyDescent="0.25">
      <c r="A419" s="1">
        <v>44888</v>
      </c>
      <c r="B419" s="221">
        <v>-39.420000000000073</v>
      </c>
      <c r="C419">
        <f>SUM($B$2:B419)</f>
        <v>-1759.8399999999924</v>
      </c>
      <c r="D419">
        <v>-1759.8399999999924</v>
      </c>
    </row>
    <row r="420" spans="1:4" x14ac:dyDescent="0.25">
      <c r="A420" s="1">
        <v>44888</v>
      </c>
      <c r="B420" s="221">
        <v>-57.049999999999955</v>
      </c>
      <c r="C420">
        <f>SUM($B$2:B420)</f>
        <v>-1816.8899999999924</v>
      </c>
      <c r="D420">
        <v>-1816.8899999999924</v>
      </c>
    </row>
    <row r="421" spans="1:4" x14ac:dyDescent="0.25">
      <c r="A421" s="1">
        <v>44893</v>
      </c>
      <c r="B421" s="221">
        <v>3.2100000000000364</v>
      </c>
      <c r="C421">
        <f>SUM($B$2:B421)</f>
        <v>-1813.6799999999923</v>
      </c>
      <c r="D421">
        <v>-1813.6799999999923</v>
      </c>
    </row>
    <row r="422" spans="1:4" x14ac:dyDescent="0.25">
      <c r="A422" s="1">
        <v>44893</v>
      </c>
      <c r="B422" s="221">
        <v>-153.55999999999995</v>
      </c>
      <c r="C422">
        <f>SUM($B$2:B422)</f>
        <v>-1967.2399999999923</v>
      </c>
      <c r="D422">
        <v>-1967.2399999999923</v>
      </c>
    </row>
    <row r="423" spans="1:4" x14ac:dyDescent="0.25">
      <c r="A423" s="1">
        <v>44895</v>
      </c>
      <c r="B423" s="221">
        <v>113.75</v>
      </c>
      <c r="C423">
        <f>SUM($B$2:B423)</f>
        <v>-1853.4899999999923</v>
      </c>
      <c r="D423">
        <v>-1853.4899999999923</v>
      </c>
    </row>
    <row r="424" spans="1:4" x14ac:dyDescent="0.25">
      <c r="A424" s="1">
        <v>44895</v>
      </c>
      <c r="B424" s="221">
        <v>10.180000000000064</v>
      </c>
      <c r="C424">
        <f>SUM($B$2:B424)</f>
        <v>-1843.3099999999922</v>
      </c>
      <c r="D424">
        <v>-1843.3099999999922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37"/>
  <sheetViews>
    <sheetView workbookViewId="0">
      <selection activeCell="J308" sqref="J308"/>
    </sheetView>
  </sheetViews>
  <sheetFormatPr defaultRowHeight="15" x14ac:dyDescent="0.25"/>
  <cols>
    <col min="1" max="1" width="17.5703125" customWidth="1"/>
    <col min="9" max="9" width="13.42578125" bestFit="1" customWidth="1"/>
    <col min="12" max="12" width="12.85546875" bestFit="1" customWidth="1"/>
    <col min="13" max="13" width="12" bestFit="1" customWidth="1"/>
    <col min="14" max="14" width="13.28515625" customWidth="1"/>
    <col min="15" max="15" width="13.7109375" customWidth="1"/>
    <col min="17" max="17" width="13.7109375" customWidth="1"/>
    <col min="18" max="18" width="10.85546875" customWidth="1"/>
  </cols>
  <sheetData>
    <row r="1" spans="1:24" ht="15.75" x14ac:dyDescent="0.25">
      <c r="A1" s="20"/>
      <c r="B1" s="21"/>
      <c r="C1" s="22"/>
      <c r="D1" s="20"/>
      <c r="E1" s="20"/>
      <c r="F1" s="20"/>
      <c r="G1" s="20"/>
      <c r="H1" s="20"/>
      <c r="I1" s="20"/>
      <c r="J1" s="20"/>
      <c r="K1" s="20"/>
      <c r="L1" s="23"/>
      <c r="M1" s="23"/>
      <c r="N1" s="20"/>
      <c r="O1" s="24"/>
      <c r="P1" s="25"/>
      <c r="Q1" s="24"/>
      <c r="R1" s="25"/>
      <c r="S1" s="20"/>
      <c r="T1" s="26"/>
      <c r="U1" s="20"/>
      <c r="V1" s="20"/>
      <c r="W1" s="20"/>
      <c r="X1" s="20"/>
    </row>
    <row r="2" spans="1:24" ht="15.75" x14ac:dyDescent="0.25">
      <c r="A2" s="20"/>
      <c r="B2" s="21"/>
      <c r="C2" s="22"/>
      <c r="D2" s="20"/>
      <c r="E2" s="27" t="s">
        <v>264</v>
      </c>
      <c r="F2" s="28"/>
      <c r="G2" s="29">
        <f>COUNTIFS(N9:N993,"&gt;0")</f>
        <v>205</v>
      </c>
      <c r="H2" s="20"/>
      <c r="I2" s="20"/>
      <c r="J2" s="20"/>
      <c r="K2" s="20"/>
      <c r="L2" s="23"/>
      <c r="M2" s="23"/>
      <c r="N2" s="20"/>
      <c r="O2" s="20"/>
      <c r="P2" s="20"/>
      <c r="Q2" s="24"/>
      <c r="R2" s="25"/>
      <c r="S2" s="24"/>
      <c r="T2" s="27" t="s">
        <v>264</v>
      </c>
      <c r="U2" s="28"/>
      <c r="V2" s="29">
        <f>COUNTIFS(N9:N1014,"&gt;0")</f>
        <v>205</v>
      </c>
      <c r="W2" s="20"/>
      <c r="X2" s="20"/>
    </row>
    <row r="3" spans="1:24" ht="15.75" x14ac:dyDescent="0.25">
      <c r="A3" s="20"/>
      <c r="B3" s="21"/>
      <c r="C3" s="22"/>
      <c r="D3" s="20"/>
      <c r="E3" s="30" t="s">
        <v>265</v>
      </c>
      <c r="F3" s="31"/>
      <c r="G3" s="32">
        <f>COUNTIFS(N9:N993,"&lt;0")</f>
        <v>217</v>
      </c>
      <c r="H3" s="20"/>
      <c r="I3" s="27" t="s">
        <v>266</v>
      </c>
      <c r="J3" s="33">
        <f>SUM(SUMIFS($N$9:$N$1014,$N$9:$N$1014,"&gt;0"))/SUM(COUNTIFS($N$9:$N$1014,"&gt;0"))</f>
        <v>30.632914390243926</v>
      </c>
      <c r="K3" s="20"/>
      <c r="L3" s="23"/>
      <c r="M3" s="23"/>
      <c r="N3" s="24"/>
      <c r="O3" s="25"/>
      <c r="P3" s="24"/>
      <c r="Q3" s="25"/>
      <c r="R3" s="20"/>
      <c r="S3" s="20"/>
      <c r="T3" s="30" t="s">
        <v>265</v>
      </c>
      <c r="U3" s="31"/>
      <c r="V3" s="32">
        <f>COUNTIFS(N9:N1014,"&lt;0")</f>
        <v>217</v>
      </c>
      <c r="W3" s="20"/>
      <c r="X3" s="20"/>
    </row>
    <row r="4" spans="1:24" ht="16.5" thickBot="1" x14ac:dyDescent="0.3">
      <c r="A4" s="20"/>
      <c r="B4" s="21"/>
      <c r="C4" s="22"/>
      <c r="D4" s="20"/>
      <c r="E4" s="30" t="s">
        <v>267</v>
      </c>
      <c r="F4" s="31"/>
      <c r="G4" s="32">
        <f>G2+G3</f>
        <v>422</v>
      </c>
      <c r="H4" s="20"/>
      <c r="I4" s="30" t="s">
        <v>268</v>
      </c>
      <c r="J4" s="32">
        <f>SUM(SUMIFS($N$9:$N$1014,$N$9:$N$1014,"&lt;0"))/SUM(COUNTIFS($N$9:$N$1014,"&lt;0"))</f>
        <v>-37.06437327188938</v>
      </c>
      <c r="K4" s="20"/>
      <c r="L4" s="34" t="s">
        <v>269</v>
      </c>
      <c r="M4" s="35">
        <f>MAX(N9:N1014)</f>
        <v>317.5</v>
      </c>
      <c r="N4" s="36" t="s">
        <v>270</v>
      </c>
      <c r="O4" s="37" t="s">
        <v>271</v>
      </c>
      <c r="P4" s="38" t="s">
        <v>272</v>
      </c>
      <c r="Q4" s="38" t="s">
        <v>273</v>
      </c>
      <c r="R4" s="39" t="s">
        <v>274</v>
      </c>
      <c r="S4" s="20"/>
      <c r="T4" s="30" t="s">
        <v>267</v>
      </c>
      <c r="U4" s="31"/>
      <c r="V4" s="32">
        <f>V2+V3</f>
        <v>422</v>
      </c>
      <c r="W4" s="20"/>
      <c r="X4" s="20"/>
    </row>
    <row r="5" spans="1:24" ht="16.5" thickBot="1" x14ac:dyDescent="0.3">
      <c r="A5" s="20"/>
      <c r="B5" s="21"/>
      <c r="C5" s="22"/>
      <c r="D5" s="20"/>
      <c r="E5" s="40" t="s">
        <v>275</v>
      </c>
      <c r="F5" s="41"/>
      <c r="G5" s="42">
        <f>G2/G4</f>
        <v>0.48578199052132703</v>
      </c>
      <c r="H5" s="20"/>
      <c r="I5" s="43" t="s">
        <v>276</v>
      </c>
      <c r="J5" s="44">
        <f>J3/J4*-1</f>
        <v>0.82647868252170753</v>
      </c>
      <c r="K5" s="20"/>
      <c r="L5" s="45" t="s">
        <v>277</v>
      </c>
      <c r="M5" s="46">
        <f>MIN(N9:N1014)</f>
        <v>-388.63000000000011</v>
      </c>
      <c r="N5" s="47">
        <f>SUM(N115:N718)</f>
        <v>-1842.5911499999929</v>
      </c>
      <c r="O5" s="48">
        <f>SUM(O9:O718)</f>
        <v>36.934171702289632</v>
      </c>
      <c r="P5" s="49">
        <f>SUM(P9:P718)</f>
        <v>-29.237469332302918</v>
      </c>
      <c r="Q5" s="50">
        <f>SUM(Q12:Q718)</f>
        <v>7.4352374062094766</v>
      </c>
      <c r="R5" s="51">
        <f>SUM(R9:R718)</f>
        <v>-6.3593000098053221</v>
      </c>
      <c r="S5" s="20"/>
      <c r="T5" s="40" t="s">
        <v>275</v>
      </c>
      <c r="U5" s="41"/>
      <c r="V5" s="42">
        <f>V2/V4</f>
        <v>0.48578199052132703</v>
      </c>
      <c r="W5" s="20"/>
      <c r="X5" s="20"/>
    </row>
    <row r="6" spans="1:24" ht="15.75" x14ac:dyDescent="0.25">
      <c r="A6" s="20"/>
      <c r="B6" s="21"/>
      <c r="C6" s="22"/>
      <c r="D6" s="20"/>
      <c r="E6" s="20"/>
      <c r="F6" s="20"/>
      <c r="G6" s="20"/>
      <c r="H6" s="20"/>
      <c r="I6" s="20"/>
      <c r="J6" s="20"/>
      <c r="K6" s="20"/>
      <c r="L6" s="23"/>
      <c r="M6" s="23"/>
      <c r="N6" s="20"/>
      <c r="O6" s="24"/>
      <c r="P6" s="25"/>
      <c r="Q6" s="24"/>
      <c r="R6" s="25"/>
      <c r="S6" s="20"/>
      <c r="T6" s="26"/>
      <c r="U6" s="20"/>
      <c r="V6" s="20"/>
      <c r="W6" s="20"/>
      <c r="X6" s="20"/>
    </row>
    <row r="7" spans="1:24" x14ac:dyDescent="0.25">
      <c r="A7" s="52" t="s">
        <v>0</v>
      </c>
      <c r="B7" s="53" t="s">
        <v>278</v>
      </c>
      <c r="C7" s="54" t="s">
        <v>279</v>
      </c>
      <c r="D7" s="55" t="s">
        <v>280</v>
      </c>
      <c r="E7" s="56" t="s">
        <v>281</v>
      </c>
      <c r="F7" s="56" t="s">
        <v>282</v>
      </c>
      <c r="G7" s="56" t="s">
        <v>283</v>
      </c>
      <c r="H7" s="57"/>
      <c r="I7" s="56"/>
      <c r="J7" s="56"/>
      <c r="K7" s="57" t="s">
        <v>284</v>
      </c>
      <c r="L7" s="58" t="s">
        <v>285</v>
      </c>
      <c r="M7" s="59" t="s">
        <v>286</v>
      </c>
      <c r="N7" s="60" t="s">
        <v>287</v>
      </c>
      <c r="O7" s="60" t="s">
        <v>288</v>
      </c>
      <c r="P7" s="60" t="s">
        <v>289</v>
      </c>
      <c r="Q7" s="61" t="s">
        <v>290</v>
      </c>
      <c r="R7" s="61" t="s">
        <v>290</v>
      </c>
      <c r="S7" s="62" t="s">
        <v>291</v>
      </c>
      <c r="T7" s="63" t="s">
        <v>292</v>
      </c>
      <c r="U7" s="62" t="s">
        <v>291</v>
      </c>
      <c r="V7" s="64" t="s">
        <v>289</v>
      </c>
      <c r="W7" s="65" t="s">
        <v>288</v>
      </c>
      <c r="X7" s="66"/>
    </row>
    <row r="8" spans="1:24" ht="30" x14ac:dyDescent="0.25">
      <c r="A8" s="67"/>
      <c r="B8" s="68"/>
      <c r="C8" s="69"/>
      <c r="D8" s="69" t="s">
        <v>293</v>
      </c>
      <c r="E8" s="70" t="s">
        <v>294</v>
      </c>
      <c r="F8" s="70" t="s">
        <v>295</v>
      </c>
      <c r="G8" s="70" t="s">
        <v>296</v>
      </c>
      <c r="H8" s="71" t="s">
        <v>297</v>
      </c>
      <c r="I8" s="70" t="s">
        <v>298</v>
      </c>
      <c r="J8" s="70" t="s">
        <v>286</v>
      </c>
      <c r="K8" s="71" t="s">
        <v>99</v>
      </c>
      <c r="L8" s="72" t="s">
        <v>299</v>
      </c>
      <c r="M8" s="73" t="s">
        <v>299</v>
      </c>
      <c r="N8" s="74" t="s">
        <v>300</v>
      </c>
      <c r="O8" s="74" t="s">
        <v>301</v>
      </c>
      <c r="P8" s="74" t="s">
        <v>302</v>
      </c>
      <c r="Q8" s="75" t="s">
        <v>303</v>
      </c>
      <c r="R8" s="75" t="s">
        <v>304</v>
      </c>
      <c r="S8" s="76" t="s">
        <v>305</v>
      </c>
      <c r="T8" s="77" t="s">
        <v>306</v>
      </c>
      <c r="U8" s="76" t="s">
        <v>290</v>
      </c>
      <c r="V8" s="78"/>
      <c r="W8" s="79"/>
      <c r="X8" s="80" t="s">
        <v>307</v>
      </c>
    </row>
    <row r="9" spans="1:24" ht="15.75" x14ac:dyDescent="0.25">
      <c r="A9" s="97"/>
      <c r="B9" s="81"/>
      <c r="C9" s="82"/>
      <c r="D9" s="83"/>
      <c r="E9" s="83"/>
      <c r="F9" s="83"/>
      <c r="G9" s="83"/>
      <c r="H9" s="83"/>
      <c r="I9" s="83"/>
      <c r="J9" s="83"/>
      <c r="K9" s="98"/>
      <c r="L9" s="84"/>
      <c r="M9" s="85"/>
      <c r="N9" s="86" t="str">
        <f>IF(OR($H9="-",$S9="",$U9=""),"",
IF($H9="Long",$U9-$S9,
IF($H9="Short",$S9-$U9-$T9-$T9,
IF($H9="Options",$U9-$S9,””))))</f>
        <v/>
      </c>
      <c r="O9" s="87" t="str">
        <f>IF(OR($N9="-",$S9="",$U9=""),"",
IF($N9&lt;=-0.01,"", IF($H9="Long",(M9-L9),
IF($H9="Short",(L9-M9),
IF($H9="Options",(M9-L9))))))</f>
        <v/>
      </c>
      <c r="P9" s="88" t="str">
        <f>IF(OR($N9="-",$S9="",$U9=""),"",
IF($N9&gt;=0.01,"", IF($H9="Long",(M9-L9),
IF($H9="Short",(L9-M9),
IF($H9="Options",(M9-L9))))))</f>
        <v/>
      </c>
      <c r="Q9" s="89" t="str">
        <f t="shared" ref="Q9:Q72" si="0">IF(OR($H9="-",$U9="",$S9=""),"",IF($N9&lt;=-0.01,"",
IF($H9="Long",(($U9-$S9)/$S9),
IF($H9="Short",(($S9-$U9)/$S9),
IF($H9="Options",(($U9-$S9)/$S9))))))</f>
        <v/>
      </c>
      <c r="R9" s="90" t="str">
        <f t="shared" ref="R9:R72" si="1">IF(OR($H9="-",$U9="",$S9=""),"",IF($N9&gt;=0.01,"",IF($H9="Long",(($U9-$S9)/$S9),
IF($H9="Short",(($S9-$U9)/$S9),
IF($H9="Options",(($U9-$S9)/$S9))))))</f>
        <v/>
      </c>
      <c r="S9" s="91" t="str">
        <f>IF(OR($H9="-",$K9="",$L9="",$T9=""),"",
IF($H9="Long",($K9*$L9)+$T9,
IF($H9="Short",($K9*$L9)+$T9,
IF($H9="Options",($K9*$L9*100)+$T9,""))))</f>
        <v/>
      </c>
      <c r="T9" s="26">
        <v>0</v>
      </c>
      <c r="U9" s="92" t="str">
        <f>IF(OR($H9="-",$K9="",$M9=""),"",
IF($H9="Long",$K9*$M9,
IF($H9="Short",$K9*$M9,
IF($H9="Options",$K9*$M9*100,””))))</f>
        <v/>
      </c>
      <c r="V9" s="93" t="str">
        <f>IF(N9="","",IF(N9&gt;0,0,1))</f>
        <v/>
      </c>
      <c r="W9" s="93" t="str">
        <f>IF(N9="","",IF(N9&lt;0,0,1))</f>
        <v/>
      </c>
      <c r="X9" s="20"/>
    </row>
    <row r="10" spans="1:24" ht="15.75" x14ac:dyDescent="0.25">
      <c r="A10" s="94"/>
      <c r="B10" s="21"/>
      <c r="C10" s="22"/>
      <c r="D10" s="20"/>
      <c r="E10" s="20"/>
      <c r="F10" s="20"/>
      <c r="G10" s="20"/>
      <c r="H10" s="20"/>
      <c r="I10" s="20"/>
      <c r="J10" s="20"/>
      <c r="K10" s="20"/>
      <c r="L10" s="23"/>
      <c r="M10" s="95"/>
      <c r="N10" s="86" t="str">
        <f>IF(OR($H10="-",$S10="",$U10=""),"",
IF($H10="Long",$U10-$S10,
IF($H10="Short",$S10-$U10-$T10-$T10,
IF($H10="Options",$U10-$S10,””))))</f>
        <v/>
      </c>
      <c r="O10" s="87" t="str">
        <f>IF(OR($N10="-",$S10="",$U10=""),"",
IF($N10&lt;=-0.01,"", IF($H10="Long",(M10-L10),
IF($H10="Short",(L10-M10),
IF($H10="Options",(M10-L10))))))</f>
        <v/>
      </c>
      <c r="P10" s="88" t="str">
        <f>IF(OR($N10="-",$S10="",$U10=""),"",
IF($N10&gt;=0.01,"", IF($H10="Long",(M10-L10),
IF($H10="Short",(L10-M10),
IF($H10="Options",(M10-L10))))))</f>
        <v/>
      </c>
      <c r="Q10" s="89" t="str">
        <f t="shared" si="0"/>
        <v/>
      </c>
      <c r="R10" s="90" t="str">
        <f t="shared" si="1"/>
        <v/>
      </c>
      <c r="S10" s="91" t="str">
        <f t="shared" ref="S10:S73" si="2">IF(OR($H10="-",$K10="",$L10="",$T10=""),"",
IF($H10="Long",($K10*$L10)+$T10,
IF($H10="Short",($K10*$L10)+$T10,
IF($H10="Options",($K10*$L10*100)+$T10,""))))</f>
        <v/>
      </c>
      <c r="T10" s="26">
        <v>0</v>
      </c>
      <c r="U10" s="92" t="str">
        <f>IF(OR($H10="-",$K10="",$M10=""),"",
IF($H10="Long",$K10*$M10,
IF($H10="Short",$K10*$M10,
IF($H10="Options",$K10*$M10*100,””))))</f>
        <v/>
      </c>
      <c r="V10" s="93" t="str">
        <f>IF(N10="","",IF(N10&gt;0,0,1))</f>
        <v/>
      </c>
      <c r="W10" s="93" t="str">
        <f>IF(N10="","",IF(N10&lt;0,0,1))</f>
        <v/>
      </c>
      <c r="X10" s="20"/>
    </row>
    <row r="11" spans="1:24" ht="15.75" x14ac:dyDescent="0.25">
      <c r="A11" s="96"/>
      <c r="B11" s="21"/>
      <c r="C11" s="22"/>
      <c r="D11" s="20"/>
      <c r="E11" s="20"/>
      <c r="F11" s="20"/>
      <c r="G11" s="20"/>
      <c r="H11" s="20"/>
      <c r="I11" s="20"/>
      <c r="J11" s="20"/>
      <c r="K11" s="20"/>
      <c r="L11" s="23"/>
      <c r="M11" s="95"/>
      <c r="N11" s="86" t="str">
        <f>IF(OR($H11="-",$S11="",$U11=""),"",
IF($H11="Long",$U11-$S11,
IF($H11="Short",$S11-$U11-$T11-$T11,
IF($H11="Options",$U11-$S11,””))))</f>
        <v/>
      </c>
      <c r="O11" s="87" t="str">
        <f>IF(OR($N11="-",$S11="",$U11=""),"",
IF($N11&lt;=-0.01,"", IF($H11="Long",(M11-L11),
IF($H11="Short",(L11-M11),
IF($H11="Options",(M11-L11))))))</f>
        <v/>
      </c>
      <c r="P11" s="88" t="str">
        <f>IF(OR($N11="-",$S11="",$U11=""),"",
IF($N11&gt;=0.01,"", IF($H11="Long",(M11-L11),
IF($H11="Short",(L11-M11),
IF($H11="Options",(M11-L11))))))</f>
        <v/>
      </c>
      <c r="Q11" s="89" t="str">
        <f t="shared" si="0"/>
        <v/>
      </c>
      <c r="R11" s="90" t="str">
        <f t="shared" si="1"/>
        <v/>
      </c>
      <c r="S11" s="91" t="str">
        <f t="shared" si="2"/>
        <v/>
      </c>
      <c r="T11" s="26">
        <v>0</v>
      </c>
      <c r="U11" s="92" t="str">
        <f>IF(OR($H11="-",$K11="",$M11=""),"",
IF($H11="Long",$K11*$M11,
IF($H11="Short",$K11*$M11,
IF($H11="Options",$K11*$M11*100,””))))</f>
        <v/>
      </c>
      <c r="V11" s="93" t="str">
        <f>IF(N11="","",IF(N11&gt;0,0,1))</f>
        <v/>
      </c>
      <c r="W11" s="93" t="str">
        <f>IF(N11="","",IF(N11&lt;0,0,1))</f>
        <v/>
      </c>
      <c r="X11" s="20"/>
    </row>
    <row r="12" spans="1:24" ht="15.75" x14ac:dyDescent="0.25">
      <c r="A12" s="110">
        <v>44565</v>
      </c>
      <c r="B12" s="109">
        <f>WEEKDAY(A12,1)</f>
        <v>3</v>
      </c>
      <c r="C12" s="111"/>
      <c r="D12" s="112"/>
      <c r="E12" s="112" t="s">
        <v>187</v>
      </c>
      <c r="F12" s="112"/>
      <c r="G12" s="112"/>
      <c r="H12" s="112" t="s">
        <v>309</v>
      </c>
      <c r="I12" s="112"/>
      <c r="J12" s="112"/>
      <c r="K12" s="112">
        <v>45</v>
      </c>
      <c r="L12" s="113">
        <v>7.3119999999999994</v>
      </c>
      <c r="M12" s="7">
        <v>7.3913333333333338</v>
      </c>
      <c r="N12" s="86">
        <f>IF(OR($H12="-",$S12="",$U12=""),"",
IF($H12="Long",$U12-$S12,
IF($H12="Short",$S12-$U12-$T12-$T12,
IF($H12="Options",$U12-$S12,””))))</f>
        <v>3.57000000000005</v>
      </c>
      <c r="O12" s="87">
        <f t="shared" ref="O12:O17" si="3">IF(OR($N12="-",$S12="",$U12=""),"",
IF($N12&lt;=-0.01,"", IF($H12="Long",(M12-L12),
IF($H12="Short",(L12-M12),
IF($H12="Options",(M12-L12))))))</f>
        <v>7.9333333333334366E-2</v>
      </c>
      <c r="P12" s="88" t="str">
        <f t="shared" ref="P12:P17" si="4">IF(OR($N12="-",$S12="",$U12=""),"",
IF($N12&gt;=0.01,"", IF($H12="Long",(M12-L12),
IF($H12="Short",(L12-M12),
IF($H12="Options",(M12-L12))))))</f>
        <v/>
      </c>
      <c r="Q12" s="89">
        <f t="shared" si="0"/>
        <v>1.0849744711889285E-2</v>
      </c>
      <c r="R12" s="90" t="str">
        <f t="shared" si="1"/>
        <v/>
      </c>
      <c r="S12" s="91">
        <f>IF(OR($H12="-",$K12="",$L12="",$T12=""),"",
IF($H12="Long",($K12*$L12)+$T12,
IF($H12="Short",($K12*$L12)+$T12,
IF($H12="Options",($K12*$L12*100)+$T12,""))))</f>
        <v>329.03999999999996</v>
      </c>
      <c r="T12" s="26">
        <v>0</v>
      </c>
      <c r="U12" s="92">
        <f>IF(OR($H12="-",$K12="",$M12=""),"",
IF($H12="Long",$K12*$M12,
IF($H12="Short",$K12*$M12,
IF($H12="Options",$K12*$M12*100,””))))</f>
        <v>332.61</v>
      </c>
      <c r="V12" s="93">
        <f t="shared" ref="V12:V17" si="5">IF(N12="","",IF(N12&gt;0,0,1))</f>
        <v>0</v>
      </c>
      <c r="W12" s="93">
        <f t="shared" ref="W12:W17" si="6">IF(N12="","",IF(N12&lt;0,0,1))</f>
        <v>1</v>
      </c>
      <c r="X12" s="20"/>
    </row>
    <row r="13" spans="1:24" ht="15.75" x14ac:dyDescent="0.25">
      <c r="A13" s="110">
        <v>44565</v>
      </c>
      <c r="B13" s="109">
        <f t="shared" ref="B13:B76" si="7">WEEKDAY(A13,1)</f>
        <v>3</v>
      </c>
      <c r="C13" s="111"/>
      <c r="D13" s="112"/>
      <c r="E13" s="112" t="s">
        <v>261</v>
      </c>
      <c r="F13" s="112"/>
      <c r="G13" s="112"/>
      <c r="H13" s="112" t="s">
        <v>309</v>
      </c>
      <c r="I13" s="112"/>
      <c r="J13" s="112"/>
      <c r="K13" s="112">
        <v>5</v>
      </c>
      <c r="L13" s="113">
        <v>9.7119999999999997</v>
      </c>
      <c r="M13" s="7">
        <v>9.6859999999999999</v>
      </c>
      <c r="N13" s="86">
        <f>IF(OR($H13="-",$S13="",$U13=""),"",
IF($H13="Long",$U13-$S13,
IF($H13="Short",$S13-$U13-$T13-$T13,
IF($H13="Options",$U13-$S13,””))))</f>
        <v>-0.13000000000000256</v>
      </c>
      <c r="O13" s="87" t="str">
        <f t="shared" si="3"/>
        <v/>
      </c>
      <c r="P13" s="88">
        <f t="shared" si="4"/>
        <v>-2.5999999999999801E-2</v>
      </c>
      <c r="Q13" s="89" t="str">
        <f t="shared" si="0"/>
        <v/>
      </c>
      <c r="R13" s="90">
        <f t="shared" si="1"/>
        <v>-2.6771004942339901E-3</v>
      </c>
      <c r="S13" s="91">
        <f t="shared" si="2"/>
        <v>48.56</v>
      </c>
      <c r="T13" s="26">
        <v>0</v>
      </c>
      <c r="U13" s="92">
        <f>IF(OR($H13="-",$K13="",$M13=""),"",
IF($H13="Long",$K13*$M13,
IF($H13="Short",$K13*$M13,
IF($H13="Options",$K13*$M13*100,””))))</f>
        <v>48.43</v>
      </c>
      <c r="V13" s="93">
        <f t="shared" si="5"/>
        <v>1</v>
      </c>
      <c r="W13" s="93">
        <f t="shared" si="6"/>
        <v>0</v>
      </c>
      <c r="X13" s="20"/>
    </row>
    <row r="14" spans="1:24" s="115" customFormat="1" ht="15.75" x14ac:dyDescent="0.25">
      <c r="A14" s="114">
        <v>44566</v>
      </c>
      <c r="B14" s="108">
        <f t="shared" si="7"/>
        <v>4</v>
      </c>
      <c r="C14" s="82"/>
      <c r="D14" s="83"/>
      <c r="E14" s="83" t="s">
        <v>258</v>
      </c>
      <c r="F14" s="83"/>
      <c r="G14" s="83"/>
      <c r="H14" s="83" t="s">
        <v>309</v>
      </c>
      <c r="I14" s="83"/>
      <c r="J14" s="83"/>
      <c r="K14" s="83">
        <v>17</v>
      </c>
      <c r="L14" s="84">
        <v>20.485294117647058</v>
      </c>
      <c r="M14" s="115">
        <v>20.968823529411765</v>
      </c>
      <c r="N14" s="116">
        <f>IF(OR($H14="-",$S14="",$U14=""),"",
IF($H14="Long",$U14-$S14,
IF($H14="Short",$S14-$U14-$T14-$T14,
IF($H14="Options",$U14-$S14,””))))</f>
        <v>8.2200000000000273</v>
      </c>
      <c r="O14" s="117">
        <f t="shared" si="3"/>
        <v>0.48352941176470665</v>
      </c>
      <c r="P14" s="118" t="str">
        <f t="shared" si="4"/>
        <v/>
      </c>
      <c r="Q14" s="119">
        <f t="shared" si="0"/>
        <v>2.3603732950466697E-2</v>
      </c>
      <c r="R14" s="120" t="str">
        <f t="shared" si="1"/>
        <v/>
      </c>
      <c r="S14" s="121">
        <f t="shared" si="2"/>
        <v>348.25</v>
      </c>
      <c r="T14" s="122">
        <v>0</v>
      </c>
      <c r="U14" s="123">
        <f>IF(OR($H14="-",$K14="",$M14=""),"",
IF($H14="Long",$K14*$M14,
IF($H14="Short",$K14*$M14,
IF($H14="Options",$K14*$M14*100,””))))</f>
        <v>356.47</v>
      </c>
      <c r="V14" s="124">
        <f t="shared" si="5"/>
        <v>0</v>
      </c>
      <c r="W14" s="124">
        <f t="shared" si="6"/>
        <v>1</v>
      </c>
      <c r="X14" s="83"/>
    </row>
    <row r="15" spans="1:24" ht="15.75" x14ac:dyDescent="0.25">
      <c r="A15" s="110">
        <v>44566</v>
      </c>
      <c r="B15" s="109">
        <f t="shared" si="7"/>
        <v>4</v>
      </c>
      <c r="C15" s="111"/>
      <c r="D15" s="112"/>
      <c r="E15" s="112" t="s">
        <v>201</v>
      </c>
      <c r="F15" s="112"/>
      <c r="G15" s="112"/>
      <c r="H15" s="112" t="s">
        <v>309</v>
      </c>
      <c r="I15" s="112"/>
      <c r="J15" s="112"/>
      <c r="K15" s="112">
        <v>46</v>
      </c>
      <c r="L15" s="113">
        <v>2.6402173913043474</v>
      </c>
      <c r="M15" s="7">
        <v>2.6913043478260867</v>
      </c>
      <c r="N15" s="86">
        <f>IF(OR($H15="-",$S15="",$U15=""),"",
IF($H15="Long",$U15-$S15,
IF($H15="Short",$S15-$U15-$T15-$T15,
IF($H15="Options",$U15-$S15,””))))</f>
        <v>2.3500000000000085</v>
      </c>
      <c r="O15" s="87">
        <f t="shared" si="3"/>
        <v>5.1086956521739335E-2</v>
      </c>
      <c r="P15" s="88" t="str">
        <f t="shared" si="4"/>
        <v/>
      </c>
      <c r="Q15" s="89">
        <f t="shared" si="0"/>
        <v>1.9349526554137578E-2</v>
      </c>
      <c r="R15" s="90" t="str">
        <f t="shared" si="1"/>
        <v/>
      </c>
      <c r="S15" s="91">
        <f>IF(OR($H15="-",$K15="",$L15="",$T15=""),"",
IF($H15="Long",($K15*$L15)+$T15,
IF($H15="Short",($K15*$L15)+$T15,
IF($H15="Options",($K15*$L15*100)+$T15,""))))</f>
        <v>121.44999999999997</v>
      </c>
      <c r="T15" s="26">
        <v>0</v>
      </c>
      <c r="U15" s="92">
        <f>IF(OR($H15="-",$K15="",$M15=""),"",
IF($H15="Long",$K15*$M15,
IF($H15="Short",$K15*$M15,
IF($H15="Options",$K15*$M15*100,””))))</f>
        <v>123.79999999999998</v>
      </c>
      <c r="V15" s="93">
        <f t="shared" si="5"/>
        <v>0</v>
      </c>
      <c r="W15" s="93">
        <f t="shared" si="6"/>
        <v>1</v>
      </c>
      <c r="X15" s="20"/>
    </row>
    <row r="16" spans="1:24" ht="15.75" x14ac:dyDescent="0.25">
      <c r="A16" s="110">
        <v>44566</v>
      </c>
      <c r="B16" s="109">
        <f t="shared" si="7"/>
        <v>4</v>
      </c>
      <c r="C16" s="111"/>
      <c r="D16" s="112"/>
      <c r="E16" s="112" t="s">
        <v>187</v>
      </c>
      <c r="F16" s="112"/>
      <c r="G16" s="112"/>
      <c r="H16" s="112" t="s">
        <v>309</v>
      </c>
      <c r="I16" s="112"/>
      <c r="J16" s="112"/>
      <c r="K16" s="112">
        <v>35</v>
      </c>
      <c r="L16" s="113">
        <v>6.9294285714285708</v>
      </c>
      <c r="M16" s="7">
        <v>6.7514285714285718</v>
      </c>
      <c r="N16" s="86">
        <f>IF(OR($H16="-",$S16="",$U16=""),"",
IF($H16="Long",$U16-$S16,
IF($H16="Short",$S16-$U16-$T16-$T16,
IF($H16="Options",$U16-$S16,””))))</f>
        <v>-6.2299999999999613</v>
      </c>
      <c r="O16" s="87" t="str">
        <f t="shared" si="3"/>
        <v/>
      </c>
      <c r="P16" s="88">
        <f t="shared" si="4"/>
        <v>-0.17799999999999905</v>
      </c>
      <c r="Q16" s="89" t="str">
        <f t="shared" si="0"/>
        <v/>
      </c>
      <c r="R16" s="90">
        <f t="shared" si="1"/>
        <v>-2.5687543809013162E-2</v>
      </c>
      <c r="S16" s="91">
        <f t="shared" si="2"/>
        <v>242.52999999999997</v>
      </c>
      <c r="T16" s="26">
        <v>0</v>
      </c>
      <c r="U16" s="92">
        <f>IF(OR($H16="-",$K16="",$M16=""),"",
IF($H16="Long",$K16*$M16,
IF($H16="Short",$K16*$M16,
IF($H16="Options",$K16*$M16*100,””))))</f>
        <v>236.3</v>
      </c>
      <c r="V16" s="93">
        <f t="shared" si="5"/>
        <v>1</v>
      </c>
      <c r="W16" s="93">
        <f t="shared" si="6"/>
        <v>0</v>
      </c>
      <c r="X16" s="20"/>
    </row>
    <row r="17" spans="1:24" ht="15.75" x14ac:dyDescent="0.25">
      <c r="A17" s="110">
        <v>44566</v>
      </c>
      <c r="B17" s="109">
        <f t="shared" si="7"/>
        <v>4</v>
      </c>
      <c r="C17" s="111"/>
      <c r="D17" s="112"/>
      <c r="E17" s="112" t="s">
        <v>260</v>
      </c>
      <c r="F17" s="112"/>
      <c r="G17" s="112"/>
      <c r="H17" s="112" t="s">
        <v>309</v>
      </c>
      <c r="I17" s="112"/>
      <c r="J17" s="112"/>
      <c r="K17" s="112">
        <v>200</v>
      </c>
      <c r="L17" s="113">
        <v>0.66439999999999999</v>
      </c>
      <c r="M17" s="7">
        <v>0.63300000000000001</v>
      </c>
      <c r="N17" s="86">
        <f>IF(OR($H17="-",$S17="",$U17=""),"",
IF($H17="Long",$U17-$S17,
IF($H17="Short",$S17-$U17-$T17-$T17,
IF($H17="Options",$U17-$S17,””))))</f>
        <v>-6.2800000000000011</v>
      </c>
      <c r="O17" s="87" t="str">
        <f t="shared" si="3"/>
        <v/>
      </c>
      <c r="P17" s="88">
        <f t="shared" si="4"/>
        <v>-3.1399999999999983E-2</v>
      </c>
      <c r="Q17" s="89" t="str">
        <f t="shared" si="0"/>
        <v/>
      </c>
      <c r="R17" s="90">
        <f t="shared" si="1"/>
        <v>-4.7260686333534023E-2</v>
      </c>
      <c r="S17" s="91">
        <f t="shared" si="2"/>
        <v>132.88</v>
      </c>
      <c r="T17" s="26">
        <v>0</v>
      </c>
      <c r="U17" s="92">
        <f>IF(OR($H17="-",$K17="",$M17=""),"",
IF($H17="Long",$K17*$M17,
IF($H17="Short",$K17*$M17,
IF($H17="Options",$K17*$M17*100,””))))</f>
        <v>126.6</v>
      </c>
      <c r="V17" s="93">
        <f t="shared" si="5"/>
        <v>1</v>
      </c>
      <c r="W17" s="93">
        <f t="shared" si="6"/>
        <v>0</v>
      </c>
      <c r="X17" s="20"/>
    </row>
    <row r="18" spans="1:24" ht="15.75" x14ac:dyDescent="0.25">
      <c r="A18" s="110">
        <v>44567</v>
      </c>
      <c r="B18" s="109">
        <f t="shared" si="7"/>
        <v>5</v>
      </c>
      <c r="C18" s="111"/>
      <c r="D18" s="112"/>
      <c r="E18" s="112" t="s">
        <v>259</v>
      </c>
      <c r="F18" s="112"/>
      <c r="G18" s="112"/>
      <c r="H18" s="112" t="s">
        <v>309</v>
      </c>
      <c r="I18" s="112"/>
      <c r="J18" s="112"/>
      <c r="K18" s="112">
        <v>48</v>
      </c>
      <c r="L18" s="113">
        <v>7.4506249999999996</v>
      </c>
      <c r="M18" s="7">
        <v>7.2141666666666664</v>
      </c>
      <c r="N18" s="86">
        <f>IF(OR($H18="-",$S18="",$U18=""),"",
IF($H18="Long",$U18-$S18,
IF($H18="Short",$S18-$U18-$T18-$T18,
IF($H18="Options",$U18-$S18,””))))</f>
        <v>-11.350000000000023</v>
      </c>
      <c r="O18" s="87" t="str">
        <f t="shared" ref="O18:O29" si="8">IF(OR($N18="-",$S18="",$U18=""),"",
IF($N18&lt;=-0.01,"", IF($H18="Long",(M18-L18),
IF($H18="Short",(L18-M18),
IF($H18="Options",(M18-L18))))))</f>
        <v/>
      </c>
      <c r="P18" s="88">
        <f t="shared" ref="P18:P29" si="9">IF(OR($N18="-",$S18="",$U18=""),"",
IF($N18&gt;=0.01,"", IF($H18="Long",(M18-L18),
IF($H18="Short",(L18-M18),
IF($H18="Options",(M18-L18))))))</f>
        <v>-0.23645833333333321</v>
      </c>
      <c r="Q18" s="89" t="str">
        <f t="shared" si="0"/>
        <v/>
      </c>
      <c r="R18" s="90">
        <f t="shared" si="1"/>
        <v>-3.1736711126024164E-2</v>
      </c>
      <c r="S18" s="91">
        <f>IF(OR($H18="-",$K18="",$L18="",$T18=""),"",
IF($H18="Long",($K18*$L18)+$T18,
IF($H18="Short",($K18*$L18)+$T18,
IF($H18="Options",($K18*$L18*100)+$T18,""))))</f>
        <v>357.63</v>
      </c>
      <c r="T18" s="26">
        <v>0</v>
      </c>
      <c r="U18" s="92">
        <f>IF(OR($H18="-",$K18="",$M18=""),"",
IF($H18="Long",$K18*$M18,
IF($H18="Short",$K18*$M18,
IF($H18="Options",$K18*$M18*100,””))))</f>
        <v>346.28</v>
      </c>
      <c r="V18" s="93">
        <f t="shared" ref="V18:V29" si="10">IF(N18="","",IF(N18&gt;0,0,1))</f>
        <v>1</v>
      </c>
      <c r="W18" s="93">
        <f t="shared" ref="W18:W29" si="11">IF(N18="","",IF(N18&lt;0,0,1))</f>
        <v>0</v>
      </c>
      <c r="X18" s="20"/>
    </row>
    <row r="19" spans="1:24" ht="15.75" x14ac:dyDescent="0.25">
      <c r="A19" s="110">
        <v>44567</v>
      </c>
      <c r="B19" s="109">
        <f t="shared" si="7"/>
        <v>5</v>
      </c>
      <c r="C19" s="111"/>
      <c r="D19" s="112"/>
      <c r="E19" s="112" t="s">
        <v>258</v>
      </c>
      <c r="F19" s="112"/>
      <c r="G19" s="112"/>
      <c r="H19" s="112" t="s">
        <v>309</v>
      </c>
      <c r="I19" s="112"/>
      <c r="J19" s="112"/>
      <c r="K19" s="112">
        <v>5</v>
      </c>
      <c r="L19" s="113">
        <v>21.33</v>
      </c>
      <c r="M19" s="7">
        <v>20.648</v>
      </c>
      <c r="N19" s="86">
        <f>IF(OR($H19="-",$S19="",$U19=""),"",
IF($H19="Long",$U19-$S19,
IF($H19="Short",$S19-$U19-$T19-$T19,
IF($H19="Options",$U19-$S19,””))))</f>
        <v>-3.4099999999999966</v>
      </c>
      <c r="O19" s="87" t="str">
        <f t="shared" si="8"/>
        <v/>
      </c>
      <c r="P19" s="88">
        <f t="shared" si="9"/>
        <v>-0.68199999999999861</v>
      </c>
      <c r="Q19" s="89" t="str">
        <f t="shared" si="0"/>
        <v/>
      </c>
      <c r="R19" s="90">
        <f t="shared" si="1"/>
        <v>-3.1973745897796502E-2</v>
      </c>
      <c r="S19" s="91">
        <f t="shared" si="2"/>
        <v>106.64999999999999</v>
      </c>
      <c r="T19" s="26">
        <v>0</v>
      </c>
      <c r="U19" s="92">
        <f>IF(OR($H19="-",$K19="",$M19=""),"",
IF($H19="Long",$K19*$M19,
IF($H19="Short",$K19*$M19,
IF($H19="Options",$K19*$M19*100,””))))</f>
        <v>103.24</v>
      </c>
      <c r="V19" s="93">
        <f t="shared" si="10"/>
        <v>1</v>
      </c>
      <c r="W19" s="93">
        <f t="shared" si="11"/>
        <v>0</v>
      </c>
      <c r="X19" s="20"/>
    </row>
    <row r="20" spans="1:24" ht="15.75" x14ac:dyDescent="0.25">
      <c r="A20" s="110">
        <v>44567</v>
      </c>
      <c r="B20" s="109">
        <f t="shared" si="7"/>
        <v>5</v>
      </c>
      <c r="C20" s="111"/>
      <c r="D20" s="112"/>
      <c r="E20" s="112" t="s">
        <v>191</v>
      </c>
      <c r="F20" s="112"/>
      <c r="G20" s="112"/>
      <c r="H20" s="112" t="s">
        <v>309</v>
      </c>
      <c r="I20" s="112"/>
      <c r="J20" s="112"/>
      <c r="K20" s="112">
        <v>4</v>
      </c>
      <c r="L20" s="113">
        <v>10.602499999999999</v>
      </c>
      <c r="M20" s="7">
        <v>10.422499999999999</v>
      </c>
      <c r="N20" s="86">
        <f>IF(OR($H20="-",$S20="",$U20=""),"",
IF($H20="Long",$U20-$S20,
IF($H20="Short",$S20-$U20-$T20-$T20,
IF($H20="Options",$U20-$S20,””))))</f>
        <v>-0.71999999999999886</v>
      </c>
      <c r="O20" s="87" t="str">
        <f t="shared" si="8"/>
        <v/>
      </c>
      <c r="P20" s="88">
        <f t="shared" si="9"/>
        <v>-0.17999999999999972</v>
      </c>
      <c r="Q20" s="89" t="str">
        <f t="shared" si="0"/>
        <v/>
      </c>
      <c r="R20" s="90">
        <f t="shared" si="1"/>
        <v>-1.6977128035840578E-2</v>
      </c>
      <c r="S20" s="91">
        <f t="shared" si="2"/>
        <v>42.41</v>
      </c>
      <c r="T20" s="26">
        <v>0</v>
      </c>
      <c r="U20" s="92">
        <f>IF(OR($H20="-",$K20="",$M20=""),"",
IF($H20="Long",$K20*$M20,
IF($H20="Short",$K20*$M20,
IF($H20="Options",$K20*$M20*100,””))))</f>
        <v>41.69</v>
      </c>
      <c r="V20" s="93">
        <f t="shared" si="10"/>
        <v>1</v>
      </c>
      <c r="W20" s="93">
        <f t="shared" si="11"/>
        <v>0</v>
      </c>
      <c r="X20" s="20"/>
    </row>
    <row r="21" spans="1:24" ht="15.75" x14ac:dyDescent="0.25">
      <c r="A21" s="110">
        <v>44568</v>
      </c>
      <c r="B21" s="109">
        <f t="shared" si="7"/>
        <v>6</v>
      </c>
      <c r="C21" s="111"/>
      <c r="D21" s="112"/>
      <c r="E21" s="112" t="s">
        <v>258</v>
      </c>
      <c r="F21" s="112"/>
      <c r="G21" s="112"/>
      <c r="H21" s="112" t="s">
        <v>309</v>
      </c>
      <c r="I21" s="112"/>
      <c r="J21" s="112"/>
      <c r="K21" s="112">
        <v>10</v>
      </c>
      <c r="L21" s="113">
        <v>23.548000000000002</v>
      </c>
      <c r="M21" s="7">
        <v>23.631</v>
      </c>
      <c r="N21" s="86">
        <f>IF(OR($H21="-",$S21="",$U21=""),"",
IF($H21="Long",$U21-$S21,
IF($H21="Short",$S21-$U21-$T21-$T21,
IF($H21="Options",$U21-$S21,””))))</f>
        <v>0.82999999999998408</v>
      </c>
      <c r="O21" s="87">
        <f t="shared" si="8"/>
        <v>8.2999999999998408E-2</v>
      </c>
      <c r="P21" s="88" t="str">
        <f t="shared" si="9"/>
        <v/>
      </c>
      <c r="Q21" s="89">
        <f t="shared" si="0"/>
        <v>3.5247154747748599E-3</v>
      </c>
      <c r="R21" s="90" t="str">
        <f t="shared" si="1"/>
        <v/>
      </c>
      <c r="S21" s="91">
        <f>IF(OR($H21="-",$K21="",$L21="",$T21=""),"",
IF($H21="Long",($K21*$L21)+$T21,
IF($H21="Short",($K21*$L21)+$T21,
IF($H21="Options",($K21*$L21*100)+$T21,""))))</f>
        <v>235.48000000000002</v>
      </c>
      <c r="T21" s="26">
        <v>0</v>
      </c>
      <c r="U21" s="92">
        <f>IF(OR($H21="-",$K21="",$M21=""),"",
IF($H21="Long",$K21*$M21,
IF($H21="Short",$K21*$M21,
IF($H21="Options",$K21*$M21*100,””))))</f>
        <v>236.31</v>
      </c>
      <c r="V21" s="93">
        <f t="shared" si="10"/>
        <v>0</v>
      </c>
      <c r="W21" s="93">
        <f t="shared" si="11"/>
        <v>1</v>
      </c>
      <c r="X21" s="20"/>
    </row>
    <row r="22" spans="1:24" ht="15.75" x14ac:dyDescent="0.25">
      <c r="A22" s="110">
        <v>44568</v>
      </c>
      <c r="B22" s="109">
        <f t="shared" si="7"/>
        <v>6</v>
      </c>
      <c r="C22" s="111"/>
      <c r="D22" s="112"/>
      <c r="E22" s="112" t="s">
        <v>251</v>
      </c>
      <c r="F22" s="112"/>
      <c r="G22" s="112"/>
      <c r="H22" s="112" t="s">
        <v>309</v>
      </c>
      <c r="I22" s="112"/>
      <c r="J22" s="112"/>
      <c r="K22" s="112">
        <v>52</v>
      </c>
      <c r="L22" s="113">
        <v>7.0749999999999993</v>
      </c>
      <c r="M22" s="7">
        <v>7.0871153846153856</v>
      </c>
      <c r="N22" s="86">
        <f>IF(OR($H22="-",$S22="",$U22=""),"",
IF($H22="Long",$U22-$S22,
IF($H22="Short",$S22-$U22-$T22-$T22,
IF($H22="Options",$U22-$S22,””))))</f>
        <v>0.6300000000000523</v>
      </c>
      <c r="O22" s="87">
        <f t="shared" si="8"/>
        <v>1.2115384615386304E-2</v>
      </c>
      <c r="P22" s="88" t="str">
        <f t="shared" si="9"/>
        <v/>
      </c>
      <c r="Q22" s="89">
        <f t="shared" si="0"/>
        <v>1.7124218537647523E-3</v>
      </c>
      <c r="R22" s="90" t="str">
        <f t="shared" si="1"/>
        <v/>
      </c>
      <c r="S22" s="91">
        <f t="shared" si="2"/>
        <v>367.9</v>
      </c>
      <c r="T22" s="26">
        <v>0</v>
      </c>
      <c r="U22" s="92">
        <f>IF(OR($H22="-",$K22="",$M22=""),"",
IF($H22="Long",$K22*$M22,
IF($H22="Short",$K22*$M22,
IF($H22="Options",$K22*$M22*100,””))))</f>
        <v>368.53000000000003</v>
      </c>
      <c r="V22" s="93">
        <f t="shared" si="10"/>
        <v>0</v>
      </c>
      <c r="W22" s="93">
        <f t="shared" si="11"/>
        <v>1</v>
      </c>
      <c r="X22" s="20"/>
    </row>
    <row r="23" spans="1:24" ht="15.75" x14ac:dyDescent="0.25">
      <c r="A23" s="110">
        <v>44568</v>
      </c>
      <c r="B23" s="109">
        <f t="shared" si="7"/>
        <v>6</v>
      </c>
      <c r="C23" s="111"/>
      <c r="D23" s="112"/>
      <c r="E23" s="112" t="s">
        <v>235</v>
      </c>
      <c r="F23" s="112"/>
      <c r="G23" s="112"/>
      <c r="H23" s="112" t="s">
        <v>309</v>
      </c>
      <c r="I23" s="112"/>
      <c r="J23" s="112"/>
      <c r="K23" s="112">
        <v>44</v>
      </c>
      <c r="L23" s="113">
        <v>4.794090909090909</v>
      </c>
      <c r="M23" s="7">
        <v>4.5404545454545451</v>
      </c>
      <c r="N23" s="86">
        <f>IF(OR($H23="-",$S23="",$U23=""),"",
IF($H23="Long",$U23-$S23,
IF($H23="Short",$S23-$U23-$T23-$T23,
IF($H23="Options",$U23-$S23,””))))</f>
        <v>-11.160000000000025</v>
      </c>
      <c r="O23" s="87" t="str">
        <f t="shared" si="8"/>
        <v/>
      </c>
      <c r="P23" s="88">
        <f t="shared" si="9"/>
        <v>-0.25363636363636388</v>
      </c>
      <c r="Q23" s="89" t="str">
        <f t="shared" si="0"/>
        <v/>
      </c>
      <c r="R23" s="90">
        <f t="shared" si="1"/>
        <v>-5.2906039632122995E-2</v>
      </c>
      <c r="S23" s="91">
        <f t="shared" si="2"/>
        <v>210.94</v>
      </c>
      <c r="T23" s="26">
        <v>0</v>
      </c>
      <c r="U23" s="92">
        <f>IF(OR($H23="-",$K23="",$M23=""),"",
IF($H23="Long",$K23*$M23,
IF($H23="Short",$K23*$M23,
IF($H23="Options",$K23*$M23*100,””))))</f>
        <v>199.77999999999997</v>
      </c>
      <c r="V23" s="93">
        <f t="shared" si="10"/>
        <v>1</v>
      </c>
      <c r="W23" s="93">
        <f t="shared" si="11"/>
        <v>0</v>
      </c>
      <c r="X23" s="20"/>
    </row>
    <row r="24" spans="1:24" ht="15.75" x14ac:dyDescent="0.25">
      <c r="A24" s="110">
        <v>44571</v>
      </c>
      <c r="B24" s="109">
        <f t="shared" si="7"/>
        <v>2</v>
      </c>
      <c r="C24" s="111"/>
      <c r="D24" s="112"/>
      <c r="E24" s="112" t="s">
        <v>187</v>
      </c>
      <c r="F24" s="112"/>
      <c r="G24" s="112"/>
      <c r="H24" s="112" t="s">
        <v>309</v>
      </c>
      <c r="I24" s="112"/>
      <c r="J24" s="112"/>
      <c r="K24" s="112">
        <v>64</v>
      </c>
      <c r="L24" s="113">
        <v>6.0090624999999998</v>
      </c>
      <c r="M24" s="7">
        <v>5.9334375000000001</v>
      </c>
      <c r="N24" s="86">
        <f>IF(OR($H24="-",$S24="",$U24=""),"",
IF($H24="Long",$U24-$S24,
IF($H24="Short",$S24-$U24-$T24-$T24,
IF($H24="Options",$U24-$S24,””))))</f>
        <v>-4.839999999999975</v>
      </c>
      <c r="O24" s="87" t="str">
        <f t="shared" si="8"/>
        <v/>
      </c>
      <c r="P24" s="88">
        <f t="shared" si="9"/>
        <v>-7.5624999999999609E-2</v>
      </c>
      <c r="Q24" s="89" t="str">
        <f t="shared" si="0"/>
        <v/>
      </c>
      <c r="R24" s="90">
        <f t="shared" si="1"/>
        <v>-1.2585157834520711E-2</v>
      </c>
      <c r="S24" s="91">
        <f>IF(OR($H24="-",$K24="",$L24="",$T24=""),"",
IF($H24="Long",($K24*$L24)+$T24,
IF($H24="Short",($K24*$L24)+$T24,
IF($H24="Options",($K24*$L24*100)+$T24,""))))</f>
        <v>384.58</v>
      </c>
      <c r="T24" s="26">
        <v>0</v>
      </c>
      <c r="U24" s="92">
        <f>IF(OR($H24="-",$K24="",$M24=""),"",
IF($H24="Long",$K24*$M24,
IF($H24="Short",$K24*$M24,
IF($H24="Options",$K24*$M24*100,””))))</f>
        <v>379.74</v>
      </c>
      <c r="V24" s="93">
        <f t="shared" si="10"/>
        <v>1</v>
      </c>
      <c r="W24" s="93">
        <f t="shared" si="11"/>
        <v>0</v>
      </c>
      <c r="X24" s="20"/>
    </row>
    <row r="25" spans="1:24" ht="15.75" x14ac:dyDescent="0.25">
      <c r="A25" s="110">
        <v>44571</v>
      </c>
      <c r="B25" s="109">
        <f t="shared" si="7"/>
        <v>2</v>
      </c>
      <c r="C25" s="111"/>
      <c r="D25" s="112"/>
      <c r="E25" s="112" t="s">
        <v>251</v>
      </c>
      <c r="F25" s="112"/>
      <c r="G25" s="112"/>
      <c r="H25" s="112" t="s">
        <v>309</v>
      </c>
      <c r="I25" s="112"/>
      <c r="J25" s="112"/>
      <c r="K25" s="112">
        <v>28</v>
      </c>
      <c r="L25" s="113">
        <v>7.0639285714285718</v>
      </c>
      <c r="M25" s="7">
        <v>6.9778571428571423</v>
      </c>
      <c r="N25" s="86">
        <f>IF(OR($H25="-",$S25="",$U25=""),"",
IF($H25="Long",$U25-$S25,
IF($H25="Short",$S25-$U25-$T25-$T25,
IF($H25="Options",$U25-$S25,””))))</f>
        <v>-2.410000000000025</v>
      </c>
      <c r="O25" s="87" t="str">
        <f t="shared" si="8"/>
        <v/>
      </c>
      <c r="P25" s="88">
        <f t="shared" si="9"/>
        <v>-8.6071428571429465E-2</v>
      </c>
      <c r="Q25" s="89" t="str">
        <f t="shared" si="0"/>
        <v/>
      </c>
      <c r="R25" s="90">
        <f t="shared" si="1"/>
        <v>-1.2184640275039307E-2</v>
      </c>
      <c r="S25" s="91">
        <f t="shared" si="2"/>
        <v>197.79000000000002</v>
      </c>
      <c r="T25" s="26">
        <v>0</v>
      </c>
      <c r="U25" s="92">
        <f>IF(OR($H25="-",$K25="",$M25=""),"",
IF($H25="Long",$K25*$M25,
IF($H25="Short",$K25*$M25,
IF($H25="Options",$K25*$M25*100,””))))</f>
        <v>195.38</v>
      </c>
      <c r="V25" s="93">
        <f t="shared" si="10"/>
        <v>1</v>
      </c>
      <c r="W25" s="93">
        <f t="shared" si="11"/>
        <v>0</v>
      </c>
      <c r="X25" s="20"/>
    </row>
    <row r="26" spans="1:24" ht="15.75" x14ac:dyDescent="0.25">
      <c r="A26" s="110">
        <v>44571</v>
      </c>
      <c r="B26" s="109">
        <f t="shared" si="7"/>
        <v>2</v>
      </c>
      <c r="C26" s="111"/>
      <c r="D26" s="112"/>
      <c r="E26" s="112" t="s">
        <v>8</v>
      </c>
      <c r="F26" s="112"/>
      <c r="G26" s="112"/>
      <c r="H26" s="112" t="s">
        <v>309</v>
      </c>
      <c r="I26" s="112"/>
      <c r="J26" s="112"/>
      <c r="K26" s="112">
        <v>28</v>
      </c>
      <c r="L26" s="113">
        <v>7.1071428571428568</v>
      </c>
      <c r="M26" s="7">
        <v>7.2700000000000005</v>
      </c>
      <c r="N26" s="86">
        <f>IF(OR($H26="-",$S26="",$U26=""),"",
IF($H26="Long",$U26-$S26,
IF($H26="Short",$S26-$U26-$T26-$T26,
IF($H26="Options",$U26-$S26,””))))</f>
        <v>4.5600000000000023</v>
      </c>
      <c r="O26" s="87">
        <f t="shared" si="8"/>
        <v>0.1628571428571437</v>
      </c>
      <c r="P26" s="88" t="str">
        <f t="shared" si="9"/>
        <v/>
      </c>
      <c r="Q26" s="89">
        <f t="shared" si="0"/>
        <v>2.2914572864321619E-2</v>
      </c>
      <c r="R26" s="90" t="str">
        <f t="shared" si="1"/>
        <v/>
      </c>
      <c r="S26" s="91">
        <f t="shared" si="2"/>
        <v>199</v>
      </c>
      <c r="T26" s="26">
        <v>0</v>
      </c>
      <c r="U26" s="92">
        <f>IF(OR($H26="-",$K26="",$M26=""),"",
IF($H26="Long",$K26*$M26,
IF($H26="Short",$K26*$M26,
IF($H26="Options",$K26*$M26*100,””))))</f>
        <v>203.56</v>
      </c>
      <c r="V26" s="93">
        <f t="shared" si="10"/>
        <v>0</v>
      </c>
      <c r="W26" s="93">
        <f t="shared" si="11"/>
        <v>1</v>
      </c>
      <c r="X26" s="20"/>
    </row>
    <row r="27" spans="1:24" ht="15.75" x14ac:dyDescent="0.25">
      <c r="A27" s="110">
        <v>44572</v>
      </c>
      <c r="B27" s="109">
        <f t="shared" si="7"/>
        <v>3</v>
      </c>
      <c r="C27" s="111"/>
      <c r="D27" s="112"/>
      <c r="E27" s="112" t="s">
        <v>251</v>
      </c>
      <c r="F27" s="112"/>
      <c r="G27" s="112"/>
      <c r="H27" s="112" t="s">
        <v>309</v>
      </c>
      <c r="I27" s="112"/>
      <c r="J27" s="112"/>
      <c r="K27" s="112">
        <v>28</v>
      </c>
      <c r="L27" s="113">
        <v>8.4460714285714289</v>
      </c>
      <c r="M27" s="7">
        <v>8.4117857142857151</v>
      </c>
      <c r="N27" s="86">
        <f>IF(OR($H27="-",$S27="",$U27=""),"",
IF($H27="Long",$U27-$S27,
IF($H27="Short",$S27-$U27-$T27-$T27,
IF($H27="Options",$U27-$S27,””))))</f>
        <v>-0.95999999999997954</v>
      </c>
      <c r="O27" s="87" t="str">
        <f t="shared" si="8"/>
        <v/>
      </c>
      <c r="P27" s="88">
        <f t="shared" si="9"/>
        <v>-3.4285714285713809E-2</v>
      </c>
      <c r="Q27" s="89" t="str">
        <f t="shared" si="0"/>
        <v/>
      </c>
      <c r="R27" s="90">
        <f t="shared" si="1"/>
        <v>-4.059368260814324E-3</v>
      </c>
      <c r="S27" s="91">
        <f>IF(OR($H27="-",$K27="",$L27="",$T27=""),"",
IF($H27="Long",($K27*$L27)+$T27,
IF($H27="Short",($K27*$L27)+$T27,
IF($H27="Options",($K27*$L27*100)+$T27,""))))</f>
        <v>236.49</v>
      </c>
      <c r="T27" s="26">
        <v>0</v>
      </c>
      <c r="U27" s="92">
        <f>IF(OR($H27="-",$K27="",$M27=""),"",
IF($H27="Long",$K27*$M27,
IF($H27="Short",$K27*$M27,
IF($H27="Options",$K27*$M27*100,””))))</f>
        <v>235.53000000000003</v>
      </c>
      <c r="V27" s="93">
        <f t="shared" si="10"/>
        <v>1</v>
      </c>
      <c r="W27" s="93">
        <f t="shared" si="11"/>
        <v>0</v>
      </c>
      <c r="X27" s="20"/>
    </row>
    <row r="28" spans="1:24" ht="15.75" x14ac:dyDescent="0.25">
      <c r="A28" s="110">
        <v>44572</v>
      </c>
      <c r="B28" s="109">
        <f t="shared" si="7"/>
        <v>3</v>
      </c>
      <c r="C28" s="111"/>
      <c r="D28" s="112"/>
      <c r="E28" s="112" t="s">
        <v>253</v>
      </c>
      <c r="F28" s="112"/>
      <c r="G28" s="112"/>
      <c r="H28" s="112" t="s">
        <v>309</v>
      </c>
      <c r="I28" s="112"/>
      <c r="J28" s="112"/>
      <c r="K28" s="112">
        <v>140</v>
      </c>
      <c r="L28" s="113">
        <v>1.7567142857142857</v>
      </c>
      <c r="M28" s="7">
        <v>1.8068571428571429</v>
      </c>
      <c r="N28" s="86">
        <f>IF(OR($H28="-",$S28="",$U28=""),"",
IF($H28="Long",$U28-$S28,
IF($H28="Short",$S28-$U28-$T28-$T28,
IF($H28="Options",$U28-$S28,””))))</f>
        <v>7.0200000000000102</v>
      </c>
      <c r="O28" s="87">
        <f t="shared" si="8"/>
        <v>5.0142857142857267E-2</v>
      </c>
      <c r="P28" s="88" t="str">
        <f t="shared" si="9"/>
        <v/>
      </c>
      <c r="Q28" s="89">
        <f t="shared" si="0"/>
        <v>2.8543547206635808E-2</v>
      </c>
      <c r="R28" s="90" t="str">
        <f t="shared" si="1"/>
        <v/>
      </c>
      <c r="S28" s="91">
        <f t="shared" si="2"/>
        <v>245.94</v>
      </c>
      <c r="T28" s="26">
        <v>0</v>
      </c>
      <c r="U28" s="92">
        <f>IF(OR($H28="-",$K28="",$M28=""),"",
IF($H28="Long",$K28*$M28,
IF($H28="Short",$K28*$M28,
IF($H28="Options",$K28*$M28*100,””))))</f>
        <v>252.96</v>
      </c>
      <c r="V28" s="93">
        <f t="shared" si="10"/>
        <v>0</v>
      </c>
      <c r="W28" s="93">
        <f t="shared" si="11"/>
        <v>1</v>
      </c>
      <c r="X28" s="20"/>
    </row>
    <row r="29" spans="1:24" ht="15.75" x14ac:dyDescent="0.25">
      <c r="A29" s="110">
        <v>44573</v>
      </c>
      <c r="B29" s="109">
        <f t="shared" si="7"/>
        <v>4</v>
      </c>
      <c r="C29" s="111"/>
      <c r="D29" s="112"/>
      <c r="E29" s="112" t="s">
        <v>187</v>
      </c>
      <c r="F29" s="112"/>
      <c r="G29" s="112"/>
      <c r="H29" s="112" t="s">
        <v>309</v>
      </c>
      <c r="I29" s="112"/>
      <c r="J29" s="112"/>
      <c r="K29" s="112">
        <v>36</v>
      </c>
      <c r="L29" s="113">
        <v>7.1577777777777776</v>
      </c>
      <c r="M29" s="7">
        <v>6.8944444444444439</v>
      </c>
      <c r="N29" s="86">
        <f>IF(OR($H29="-",$S29="",$U29=""),"",
IF($H29="Long",$U29-$S29,
IF($H29="Short",$S29-$U29-$T29-$T29,
IF($H29="Options",$U29-$S29,””))))</f>
        <v>-9.4800000000000182</v>
      </c>
      <c r="O29" s="87" t="str">
        <f t="shared" si="8"/>
        <v/>
      </c>
      <c r="P29" s="88">
        <f t="shared" si="9"/>
        <v>-0.26333333333333364</v>
      </c>
      <c r="Q29" s="89" t="str">
        <f t="shared" si="0"/>
        <v/>
      </c>
      <c r="R29" s="90">
        <f t="shared" si="1"/>
        <v>-3.6789816827072407E-2</v>
      </c>
      <c r="S29" s="91">
        <f t="shared" si="2"/>
        <v>257.68</v>
      </c>
      <c r="T29" s="26">
        <v>0</v>
      </c>
      <c r="U29" s="92">
        <f>IF(OR($H29="-",$K29="",$M29=""),"",
IF($H29="Long",$K29*$M29,
IF($H29="Short",$K29*$M29,
IF($H29="Options",$K29*$M29*100,””))))</f>
        <v>248.2</v>
      </c>
      <c r="V29" s="93">
        <f t="shared" si="10"/>
        <v>1</v>
      </c>
      <c r="W29" s="93">
        <f t="shared" si="11"/>
        <v>0</v>
      </c>
      <c r="X29" s="20"/>
    </row>
    <row r="30" spans="1:24" ht="15.75" x14ac:dyDescent="0.25">
      <c r="A30" s="110">
        <v>44573</v>
      </c>
      <c r="B30" s="109">
        <f t="shared" si="7"/>
        <v>4</v>
      </c>
      <c r="C30" s="111"/>
      <c r="D30" s="112"/>
      <c r="E30" s="112" t="s">
        <v>256</v>
      </c>
      <c r="F30" s="112"/>
      <c r="G30" s="112"/>
      <c r="H30" s="112" t="s">
        <v>309</v>
      </c>
      <c r="I30" s="112"/>
      <c r="J30" s="112"/>
      <c r="K30" s="112">
        <v>2</v>
      </c>
      <c r="L30" s="113">
        <v>66.44</v>
      </c>
      <c r="M30" s="7">
        <v>65.16</v>
      </c>
      <c r="N30" s="86">
        <f>IF(OR($H30="-",$S30="",$U30=""),"",
IF($H30="Long",$U30-$S30,
IF($H30="Short",$S30-$U30-$T30-$T30,
IF($H30="Options",$U30-$S30,””))))</f>
        <v>-2.5600000000000023</v>
      </c>
      <c r="O30" s="87" t="str">
        <f>IF(OR($N30="-",$S30="",$U30=""),"",
IF($N30&lt;=-0.01,"", IF($H30="Long",(M30-L30),
IF($H30="Short",(L30-M30),
IF($H30="Options",(M30-L30))))))</f>
        <v/>
      </c>
      <c r="P30" s="88">
        <f>IF(OR($N30="-",$S30="",$U30=""),"",
IF($N30&gt;=0.01,"", IF($H30="Long",(M30-L30),
IF($H30="Short",(L30-M30),
IF($H30="Options",(M30-L30))))))</f>
        <v>-1.2800000000000011</v>
      </c>
      <c r="Q30" s="89" t="str">
        <f t="shared" si="0"/>
        <v/>
      </c>
      <c r="R30" s="90">
        <f t="shared" si="1"/>
        <v>-1.9265502709211336E-2</v>
      </c>
      <c r="S30" s="91">
        <f>IF(OR($H30="-",$K30="",$L30="",$T30=""),"",
IF($H30="Long",($K30*$L30)+$T30,
IF($H30="Short",($K30*$L30)+$T30,
IF($H30="Options",($K30*$L30*100)+$T30,""))))</f>
        <v>132.88</v>
      </c>
      <c r="T30" s="26">
        <v>0</v>
      </c>
      <c r="U30" s="92">
        <f>IF(OR($H30="-",$K30="",$M30=""),"",
IF($H30="Long",$K30*$M30,
IF($H30="Short",$K30*$M30,
IF($H30="Options",$K30*$M30*100,””))))</f>
        <v>130.32</v>
      </c>
      <c r="V30" s="93">
        <f>IF(N30="","",IF(N30&gt;0,0,1))</f>
        <v>1</v>
      </c>
      <c r="W30" s="93">
        <f>IF(N30="","",IF(N30&lt;0,0,1))</f>
        <v>0</v>
      </c>
      <c r="X30" s="20"/>
    </row>
    <row r="31" spans="1:24" ht="15.75" x14ac:dyDescent="0.25">
      <c r="A31" s="110">
        <v>44573</v>
      </c>
      <c r="B31" s="109">
        <f t="shared" si="7"/>
        <v>4</v>
      </c>
      <c r="C31" s="111"/>
      <c r="D31" s="112"/>
      <c r="E31" s="112" t="s">
        <v>257</v>
      </c>
      <c r="F31" s="112"/>
      <c r="G31" s="112"/>
      <c r="H31" s="112" t="s">
        <v>309</v>
      </c>
      <c r="I31" s="112"/>
      <c r="J31" s="112"/>
      <c r="K31" s="112">
        <v>68</v>
      </c>
      <c r="L31" s="113">
        <v>4.5538235294117646</v>
      </c>
      <c r="M31" s="7">
        <v>4.4489705882352943</v>
      </c>
      <c r="N31" s="86">
        <f>IF(OR($H31="-",$S31="",$U31=""),"",
IF($H31="Long",$U31-$S31,
IF($H31="Short",$S31-$U31-$T31-$T31,
IF($H31="Options",$U31-$S31,””))))</f>
        <v>-7.1299999999999386</v>
      </c>
      <c r="O31" s="87" t="str">
        <f>IF(OR($N31="-",$S31="",$U31=""),"",
IF($N31&lt;=-0.01,"", IF($H31="Long",(M31-L31),
IF($H31="Short",(L31-M31),
IF($H31="Options",(M31-L31))))))</f>
        <v/>
      </c>
      <c r="P31" s="88">
        <f>IF(OR($N31="-",$S31="",$U31=""),"",
IF($N31&gt;=0.01,"", IF($H31="Long",(M31-L31),
IF($H31="Short",(L31-M31),
IF($H31="Options",(M31-L31))))))</f>
        <v>-0.10485294117647026</v>
      </c>
      <c r="Q31" s="89" t="str">
        <f t="shared" si="0"/>
        <v/>
      </c>
      <c r="R31" s="90">
        <f t="shared" si="1"/>
        <v>-2.3025253503842727E-2</v>
      </c>
      <c r="S31" s="91">
        <f t="shared" si="2"/>
        <v>309.65999999999997</v>
      </c>
      <c r="T31" s="26">
        <v>0</v>
      </c>
      <c r="U31" s="92">
        <f>IF(OR($H31="-",$K31="",$M31=""),"",
IF($H31="Long",$K31*$M31,
IF($H31="Short",$K31*$M31,
IF($H31="Options",$K31*$M31*100,””))))</f>
        <v>302.53000000000003</v>
      </c>
      <c r="V31" s="93">
        <f>IF(N31="","",IF(N31&gt;0,0,1))</f>
        <v>1</v>
      </c>
      <c r="W31" s="93">
        <f>IF(N31="","",IF(N31&lt;0,0,1))</f>
        <v>0</v>
      </c>
      <c r="X31" s="20"/>
    </row>
    <row r="32" spans="1:24" ht="15.75" x14ac:dyDescent="0.25">
      <c r="A32" s="110">
        <v>44574</v>
      </c>
      <c r="B32" s="109">
        <f t="shared" si="7"/>
        <v>5</v>
      </c>
      <c r="C32" s="111"/>
      <c r="D32" s="112"/>
      <c r="E32" s="112" t="s">
        <v>231</v>
      </c>
      <c r="F32" s="112"/>
      <c r="G32" s="112"/>
      <c r="H32" s="112" t="s">
        <v>309</v>
      </c>
      <c r="I32" s="112"/>
      <c r="J32" s="112"/>
      <c r="K32" s="112">
        <v>144</v>
      </c>
      <c r="L32" s="113">
        <v>3.0488194444444443</v>
      </c>
      <c r="M32" s="7">
        <v>3.0354166666666669</v>
      </c>
      <c r="N32" s="86">
        <f>IF(OR($H32="-",$S32="",$U32=""),"",
IF($H32="Long",$U32-$S32,
IF($H32="Short",$S32-$U32-$T32-$T32,
IF($H32="Options",$U32-$S32,””))))</f>
        <v>-1.92999999999995</v>
      </c>
      <c r="O32" s="87" t="str">
        <f>IF(OR($N32="-",$S32="",$U32=""),"",
IF($N32&lt;=-0.01,"", IF($H32="Long",(M32-L32),
IF($H32="Short",(L32-M32),
IF($H32="Options",(M32-L32))))))</f>
        <v/>
      </c>
      <c r="P32" s="88">
        <f>IF(OR($N32="-",$S32="",$U32=""),"",
IF($N32&gt;=0.01,"", IF($H32="Long",(M32-L32),
IF($H32="Short",(L32-M32),
IF($H32="Options",(M32-L32))))))</f>
        <v>-1.340277777777743E-2</v>
      </c>
      <c r="Q32" s="89" t="str">
        <f t="shared" si="0"/>
        <v/>
      </c>
      <c r="R32" s="90">
        <f t="shared" si="1"/>
        <v>-4.3960549392978842E-3</v>
      </c>
      <c r="S32" s="91">
        <f t="shared" si="2"/>
        <v>439.03</v>
      </c>
      <c r="T32" s="26">
        <v>0</v>
      </c>
      <c r="U32" s="92">
        <f>IF(OR($H32="-",$K32="",$M32=""),"",
IF($H32="Long",$K32*$M32,
IF($H32="Short",$K32*$M32,
IF($H32="Options",$K32*$M32*100,””))))</f>
        <v>437.1</v>
      </c>
      <c r="V32" s="93">
        <f>IF(N32="","",IF(N32&gt;0,0,1))</f>
        <v>1</v>
      </c>
      <c r="W32" s="93">
        <f>IF(N32="","",IF(N32&lt;0,0,1))</f>
        <v>0</v>
      </c>
      <c r="X32" s="20"/>
    </row>
    <row r="33" spans="1:23" ht="15.75" x14ac:dyDescent="0.25">
      <c r="A33" s="4">
        <v>44574</v>
      </c>
      <c r="B33" s="109">
        <f t="shared" si="7"/>
        <v>5</v>
      </c>
      <c r="C33" s="7"/>
      <c r="D33" s="7"/>
      <c r="E33" s="7" t="s">
        <v>254</v>
      </c>
      <c r="F33" s="7"/>
      <c r="G33" s="7"/>
      <c r="H33" s="112" t="s">
        <v>309</v>
      </c>
      <c r="I33" s="7"/>
      <c r="J33" s="7"/>
      <c r="K33" s="7">
        <v>55</v>
      </c>
      <c r="L33" s="7">
        <v>6.806909090909091</v>
      </c>
      <c r="M33" s="7">
        <v>6.799818181818182</v>
      </c>
      <c r="N33" s="107">
        <f>IF(OR($H33="-",$S33="",$U33=""),"",
IF($H33="Long",$U33-$S33,
IF($H33="Short",$S33-$U33-$T33-$T33,
IF($H33="Options",$U33-$S33,””))))</f>
        <v>-0.38999999999998636</v>
      </c>
      <c r="O33" s="87" t="str">
        <f t="shared" ref="O33:O96" si="12">IF(OR($N33="-",$S33="",$U33=""),"",
IF($N33&lt;=-0.01,"", IF($H33="Long",(M33-L33),
IF($H33="Short",(L33-M33),
IF($H33="Options",(M33-L33))))))</f>
        <v/>
      </c>
      <c r="P33" s="88">
        <f t="shared" ref="P33:P96" si="13">IF(OR($N33="-",$S33="",$U33=""),"",
IF($N33&gt;=0.01,"", IF($H33="Long",(M33-L33),
IF($H33="Short",(L33-M33),
IF($H33="Options",(M33-L33))))))</f>
        <v>-7.0909090909090366E-3</v>
      </c>
      <c r="Q33" s="89" t="str">
        <f t="shared" si="0"/>
        <v/>
      </c>
      <c r="R33" s="90">
        <f t="shared" si="1"/>
        <v>-1.0417223142261509E-3</v>
      </c>
      <c r="S33" s="91">
        <f t="shared" si="2"/>
        <v>374.38</v>
      </c>
      <c r="T33" s="26">
        <v>0</v>
      </c>
      <c r="U33" s="92">
        <f>IF(OR($H33="-",$K33="",$M33=""),"",
IF($H33="Long",$K33*$M33,
IF($H33="Short",$K33*$M33,
IF($H33="Options",$K33*$M33*100,””))))</f>
        <v>373.99</v>
      </c>
      <c r="V33" s="93">
        <f t="shared" ref="V33:V96" si="14">IF(N33="","",IF(N33&gt;0,0,1))</f>
        <v>1</v>
      </c>
      <c r="W33" s="93">
        <f t="shared" ref="W33:W96" si="15">IF(N33="","",IF(N33&lt;0,0,1))</f>
        <v>0</v>
      </c>
    </row>
    <row r="34" spans="1:23" ht="15.75" x14ac:dyDescent="0.25">
      <c r="A34" s="4">
        <v>44574</v>
      </c>
      <c r="B34" s="109">
        <f t="shared" si="7"/>
        <v>5</v>
      </c>
      <c r="C34" s="7"/>
      <c r="D34" s="7"/>
      <c r="E34" s="7" t="s">
        <v>255</v>
      </c>
      <c r="F34" s="7"/>
      <c r="G34" s="7"/>
      <c r="H34" s="112" t="s">
        <v>309</v>
      </c>
      <c r="I34" s="7"/>
      <c r="J34" s="7"/>
      <c r="K34" s="7">
        <v>5</v>
      </c>
      <c r="L34" s="7">
        <v>41.212000000000003</v>
      </c>
      <c r="M34" s="7">
        <v>41.722000000000001</v>
      </c>
      <c r="N34" s="107">
        <f>IF(OR($H34="-",$S34="",$U34=""),"",
IF($H34="Long",$U34-$S34,
IF($H34="Short",$S34-$U34-$T34-$T34,
IF($H34="Options",$U34-$S34,””))))</f>
        <v>2.5500000000000114</v>
      </c>
      <c r="O34" s="87">
        <f t="shared" si="12"/>
        <v>0.50999999999999801</v>
      </c>
      <c r="P34" s="88" t="str">
        <f t="shared" si="13"/>
        <v/>
      </c>
      <c r="Q34" s="89">
        <f t="shared" si="0"/>
        <v>1.2375036397165929E-2</v>
      </c>
      <c r="R34" s="90" t="str">
        <f t="shared" si="1"/>
        <v/>
      </c>
      <c r="S34" s="91">
        <f t="shared" si="2"/>
        <v>206.06</v>
      </c>
      <c r="T34" s="26">
        <v>0</v>
      </c>
      <c r="U34" s="92">
        <f>IF(OR($H34="-",$K34="",$M34=""),"",
IF($H34="Long",$K34*$M34,
IF($H34="Short",$K34*$M34,
IF($H34="Options",$K34*$M34*100,””))))</f>
        <v>208.61</v>
      </c>
      <c r="V34" s="93">
        <f t="shared" si="14"/>
        <v>0</v>
      </c>
      <c r="W34" s="93">
        <f t="shared" si="15"/>
        <v>1</v>
      </c>
    </row>
    <row r="35" spans="1:23" ht="15.75" x14ac:dyDescent="0.25">
      <c r="A35" s="4">
        <v>44575</v>
      </c>
      <c r="B35" s="109">
        <f t="shared" si="7"/>
        <v>6</v>
      </c>
      <c r="C35" s="7"/>
      <c r="D35" s="7"/>
      <c r="E35" s="7" t="s">
        <v>253</v>
      </c>
      <c r="F35" s="7"/>
      <c r="G35" s="7"/>
      <c r="H35" s="112" t="s">
        <v>309</v>
      </c>
      <c r="I35" s="7"/>
      <c r="J35" s="7"/>
      <c r="K35" s="7">
        <v>108</v>
      </c>
      <c r="L35" s="7">
        <v>2.8093518518518517</v>
      </c>
      <c r="M35" s="7">
        <v>2.7544444444444443</v>
      </c>
      <c r="N35" s="107">
        <f>IF(OR($H35="-",$S35="",$U35=""),"",
IF($H35="Long",$U35-$S35,
IF($H35="Short",$S35-$U35-$T35-$T35,
IF($H35="Options",$U35-$S35,””))))</f>
        <v>-5.9300000000000068</v>
      </c>
      <c r="O35" s="87" t="str">
        <f t="shared" si="12"/>
        <v/>
      </c>
      <c r="P35" s="88">
        <f t="shared" si="13"/>
        <v>-5.4907407407407405E-2</v>
      </c>
      <c r="Q35" s="89" t="str">
        <f t="shared" si="0"/>
        <v/>
      </c>
      <c r="R35" s="90">
        <f t="shared" si="1"/>
        <v>-1.9544510728057768E-2</v>
      </c>
      <c r="S35" s="91">
        <f t="shared" si="2"/>
        <v>303.40999999999997</v>
      </c>
      <c r="T35" s="26">
        <v>0</v>
      </c>
      <c r="U35" s="92">
        <f>IF(OR($H35="-",$K35="",$M35=""),"",
IF($H35="Long",$K35*$M35,
IF($H35="Short",$K35*$M35,
IF($H35="Options",$K35*$M35*100,””))))</f>
        <v>297.47999999999996</v>
      </c>
      <c r="V35" s="93">
        <f t="shared" si="14"/>
        <v>1</v>
      </c>
      <c r="W35" s="93">
        <f t="shared" si="15"/>
        <v>0</v>
      </c>
    </row>
    <row r="36" spans="1:23" ht="15.75" x14ac:dyDescent="0.25">
      <c r="A36" s="4">
        <v>44575</v>
      </c>
      <c r="B36" s="109">
        <f t="shared" si="7"/>
        <v>6</v>
      </c>
      <c r="C36" s="7"/>
      <c r="D36" s="7"/>
      <c r="E36" s="7" t="s">
        <v>231</v>
      </c>
      <c r="F36" s="7"/>
      <c r="G36" s="7"/>
      <c r="H36" s="112" t="s">
        <v>309</v>
      </c>
      <c r="I36" s="7"/>
      <c r="J36" s="7"/>
      <c r="K36" s="7">
        <v>77</v>
      </c>
      <c r="L36" s="7">
        <v>3.5425974025974023</v>
      </c>
      <c r="M36" s="7">
        <v>3.6572727272727272</v>
      </c>
      <c r="N36" s="107">
        <f>IF(OR($H36="-",$S36="",$U36=""),"",
IF($H36="Long",$U36-$S36,
IF($H36="Short",$S36-$U36-$T36-$T36,
IF($H36="Options",$U36-$S36,””))))</f>
        <v>8.8300000000000409</v>
      </c>
      <c r="O36" s="87">
        <f t="shared" si="12"/>
        <v>0.11467532467532493</v>
      </c>
      <c r="P36" s="88" t="str">
        <f t="shared" si="13"/>
        <v/>
      </c>
      <c r="Q36" s="89">
        <f t="shared" si="0"/>
        <v>3.2370408387711859E-2</v>
      </c>
      <c r="R36" s="90" t="str">
        <f t="shared" si="1"/>
        <v/>
      </c>
      <c r="S36" s="91">
        <f t="shared" si="2"/>
        <v>272.77999999999997</v>
      </c>
      <c r="T36" s="26">
        <v>0</v>
      </c>
      <c r="U36" s="92">
        <f>IF(OR($H36="-",$K36="",$M36=""),"",
IF($H36="Long",$K36*$M36,
IF($H36="Short",$K36*$M36,
IF($H36="Options",$K36*$M36*100,””))))</f>
        <v>281.61</v>
      </c>
      <c r="V36" s="93">
        <f t="shared" si="14"/>
        <v>0</v>
      </c>
      <c r="W36" s="93">
        <f t="shared" si="15"/>
        <v>1</v>
      </c>
    </row>
    <row r="37" spans="1:23" ht="15.75" x14ac:dyDescent="0.25">
      <c r="A37" s="4">
        <v>44575</v>
      </c>
      <c r="B37" s="109">
        <f t="shared" si="7"/>
        <v>6</v>
      </c>
      <c r="C37" s="7"/>
      <c r="D37" s="7"/>
      <c r="E37" s="7" t="s">
        <v>232</v>
      </c>
      <c r="F37" s="7"/>
      <c r="G37" s="7"/>
      <c r="H37" s="112" t="s">
        <v>309</v>
      </c>
      <c r="I37" s="7"/>
      <c r="J37" s="7"/>
      <c r="K37" s="7">
        <v>32</v>
      </c>
      <c r="L37" s="7">
        <v>9.9006249999999998</v>
      </c>
      <c r="M37" s="7">
        <v>9.86</v>
      </c>
      <c r="N37" s="107">
        <f>IF(OR($H37="-",$S37="",$U37=""),"",
IF($H37="Long",$U37-$S37,
IF($H37="Short",$S37-$U37-$T37-$T37,
IF($H37="Options",$U37-$S37,””))))</f>
        <v>-1.3000000000000114</v>
      </c>
      <c r="O37" s="87" t="str">
        <f t="shared" si="12"/>
        <v/>
      </c>
      <c r="P37" s="88">
        <f t="shared" si="13"/>
        <v>-4.0625000000000355E-2</v>
      </c>
      <c r="Q37" s="89" t="str">
        <f t="shared" si="0"/>
        <v/>
      </c>
      <c r="R37" s="90">
        <f t="shared" si="1"/>
        <v>-4.1032763083139051E-3</v>
      </c>
      <c r="S37" s="91">
        <f t="shared" si="2"/>
        <v>316.82</v>
      </c>
      <c r="T37" s="26">
        <v>0</v>
      </c>
      <c r="U37" s="92">
        <f>IF(OR($H37="-",$K37="",$M37=""),"",
IF($H37="Long",$K37*$M37,
IF($H37="Short",$K37*$M37,
IF($H37="Options",$K37*$M37*100,””))))</f>
        <v>315.52</v>
      </c>
      <c r="V37" s="93">
        <f t="shared" si="14"/>
        <v>1</v>
      </c>
      <c r="W37" s="93">
        <f t="shared" si="15"/>
        <v>0</v>
      </c>
    </row>
    <row r="38" spans="1:23" ht="15.75" x14ac:dyDescent="0.25">
      <c r="A38" s="4">
        <v>44575</v>
      </c>
      <c r="B38" s="109">
        <f t="shared" si="7"/>
        <v>6</v>
      </c>
      <c r="C38" s="7"/>
      <c r="D38" s="7"/>
      <c r="E38" s="7" t="s">
        <v>251</v>
      </c>
      <c r="F38" s="7"/>
      <c r="G38" s="7"/>
      <c r="H38" s="112" t="s">
        <v>309</v>
      </c>
      <c r="I38" s="7"/>
      <c r="J38" s="7"/>
      <c r="K38" s="7">
        <v>14</v>
      </c>
      <c r="L38" s="7">
        <v>7.7350000000000003</v>
      </c>
      <c r="M38" s="7">
        <v>7.6714285714285717</v>
      </c>
      <c r="N38" s="107">
        <f>IF(OR($H38="-",$S38="",$U38=""),"",
IF($H38="Long",$U38-$S38,
IF($H38="Short",$S38-$U38-$T38-$T38,
IF($H38="Options",$U38-$S38,””))))</f>
        <v>-0.89000000000000057</v>
      </c>
      <c r="O38" s="87" t="str">
        <f t="shared" si="12"/>
        <v/>
      </c>
      <c r="P38" s="88">
        <f t="shared" si="13"/>
        <v>-6.3571428571428612E-2</v>
      </c>
      <c r="Q38" s="89" t="str">
        <f t="shared" si="0"/>
        <v/>
      </c>
      <c r="R38" s="90">
        <f t="shared" si="1"/>
        <v>-8.2186720842183075E-3</v>
      </c>
      <c r="S38" s="91">
        <f t="shared" si="2"/>
        <v>108.29</v>
      </c>
      <c r="T38" s="26">
        <v>0</v>
      </c>
      <c r="U38" s="92">
        <f>IF(OR($H38="-",$K38="",$M38=""),"",
IF($H38="Long",$K38*$M38,
IF($H38="Short",$K38*$M38,
IF($H38="Options",$K38*$M38*100,””))))</f>
        <v>107.4</v>
      </c>
      <c r="V38" s="93">
        <f t="shared" si="14"/>
        <v>1</v>
      </c>
      <c r="W38" s="93">
        <f t="shared" si="15"/>
        <v>0</v>
      </c>
    </row>
    <row r="39" spans="1:23" ht="15.75" x14ac:dyDescent="0.25">
      <c r="A39" s="4">
        <v>44579</v>
      </c>
      <c r="B39" s="109">
        <f t="shared" si="7"/>
        <v>3</v>
      </c>
      <c r="C39" s="7"/>
      <c r="D39" s="7"/>
      <c r="E39" s="7" t="s">
        <v>231</v>
      </c>
      <c r="F39" s="7"/>
      <c r="G39" s="7"/>
      <c r="H39" s="112" t="s">
        <v>309</v>
      </c>
      <c r="I39" s="7"/>
      <c r="J39" s="7"/>
      <c r="K39" s="7">
        <v>66</v>
      </c>
      <c r="L39" s="7">
        <v>4.7596969696969698</v>
      </c>
      <c r="M39" s="7">
        <v>4.9509090909090911</v>
      </c>
      <c r="N39" s="107">
        <f>IF(OR($H39="-",$S39="",$U39=""),"",
IF($H39="Long",$U39-$S39,
IF($H39="Short",$S39-$U39-$T39-$T39,
IF($H39="Options",$U39-$S39,””))))</f>
        <v>12.620000000000005</v>
      </c>
      <c r="O39" s="87">
        <f t="shared" si="12"/>
        <v>0.19121212121212139</v>
      </c>
      <c r="P39" s="88" t="str">
        <f t="shared" si="13"/>
        <v/>
      </c>
      <c r="Q39" s="89">
        <f t="shared" si="0"/>
        <v>4.0173171197555244E-2</v>
      </c>
      <c r="R39" s="90" t="str">
        <f t="shared" si="1"/>
        <v/>
      </c>
      <c r="S39" s="91">
        <f t="shared" si="2"/>
        <v>314.14</v>
      </c>
      <c r="T39" s="26">
        <v>0</v>
      </c>
      <c r="U39" s="92">
        <f>IF(OR($H39="-",$K39="",$M39=""),"",
IF($H39="Long",$K39*$M39,
IF($H39="Short",$K39*$M39,
IF($H39="Options",$K39*$M39*100,””))))</f>
        <v>326.76</v>
      </c>
      <c r="V39" s="93">
        <f t="shared" si="14"/>
        <v>0</v>
      </c>
      <c r="W39" s="93">
        <f t="shared" si="15"/>
        <v>1</v>
      </c>
    </row>
    <row r="40" spans="1:23" ht="15.75" x14ac:dyDescent="0.25">
      <c r="A40" s="4">
        <v>44579</v>
      </c>
      <c r="B40" s="109">
        <f t="shared" si="7"/>
        <v>3</v>
      </c>
      <c r="C40" s="7"/>
      <c r="D40" s="7"/>
      <c r="E40" s="7" t="s">
        <v>251</v>
      </c>
      <c r="F40" s="7"/>
      <c r="G40" s="7"/>
      <c r="H40" s="112" t="s">
        <v>309</v>
      </c>
      <c r="I40" s="7"/>
      <c r="J40" s="7"/>
      <c r="K40" s="7">
        <v>24</v>
      </c>
      <c r="L40" s="7">
        <v>8.730833333333333</v>
      </c>
      <c r="M40" s="7">
        <v>8.5516666666666676</v>
      </c>
      <c r="N40" s="107">
        <f>IF(OR($H40="-",$S40="",$U40=""),"",
IF($H40="Long",$U40-$S40,
IF($H40="Short",$S40-$U40-$T40-$T40,
IF($H40="Options",$U40-$S40,””))))</f>
        <v>-4.2999999999999829</v>
      </c>
      <c r="O40" s="87" t="str">
        <f t="shared" si="12"/>
        <v/>
      </c>
      <c r="P40" s="88">
        <f t="shared" si="13"/>
        <v>-0.17916666666666536</v>
      </c>
      <c r="Q40" s="89" t="str">
        <f t="shared" si="0"/>
        <v/>
      </c>
      <c r="R40" s="90">
        <f t="shared" si="1"/>
        <v>-2.0521141548153016E-2</v>
      </c>
      <c r="S40" s="91">
        <f t="shared" si="2"/>
        <v>209.54</v>
      </c>
      <c r="T40" s="26">
        <v>0</v>
      </c>
      <c r="U40" s="92">
        <f>IF(OR($H40="-",$K40="",$M40=""),"",
IF($H40="Long",$K40*$M40,
IF($H40="Short",$K40*$M40,
IF($H40="Options",$K40*$M40*100,””))))</f>
        <v>205.24</v>
      </c>
      <c r="V40" s="93">
        <f t="shared" si="14"/>
        <v>1</v>
      </c>
      <c r="W40" s="93">
        <f t="shared" si="15"/>
        <v>0</v>
      </c>
    </row>
    <row r="41" spans="1:23" ht="15.75" x14ac:dyDescent="0.25">
      <c r="A41" s="4">
        <v>44580</v>
      </c>
      <c r="B41" s="109">
        <f t="shared" si="7"/>
        <v>4</v>
      </c>
      <c r="C41" s="7"/>
      <c r="D41" s="7"/>
      <c r="E41" s="7" t="s">
        <v>231</v>
      </c>
      <c r="F41" s="7"/>
      <c r="G41" s="7"/>
      <c r="H41" s="142" t="s">
        <v>309</v>
      </c>
      <c r="I41" s="7"/>
      <c r="J41" s="7"/>
      <c r="K41" s="7">
        <v>104</v>
      </c>
      <c r="L41" s="7">
        <v>5.0023076923076921</v>
      </c>
      <c r="M41" s="143">
        <v>5.1048999999999998</v>
      </c>
      <c r="N41" s="107">
        <f>IF(OR($H41="-",$S41="",$U41=""),"",
IF($H41="Long",$U41-$S41,
IF($H41="Short",$S41-$U41-$T41-$T41,
IF($H41="Options",$U41-$S41,””))))</f>
        <v>10.669599999999946</v>
      </c>
      <c r="O41" s="87">
        <f t="shared" si="12"/>
        <v>0.10259230769230765</v>
      </c>
      <c r="P41" s="88" t="str">
        <f t="shared" si="13"/>
        <v/>
      </c>
      <c r="Q41" s="89">
        <f t="shared" si="0"/>
        <v>2.0508995848070016E-2</v>
      </c>
      <c r="R41" s="90" t="str">
        <f t="shared" si="1"/>
        <v/>
      </c>
      <c r="S41" s="91">
        <f t="shared" si="2"/>
        <v>520.24</v>
      </c>
      <c r="T41" s="26">
        <v>0</v>
      </c>
      <c r="U41" s="92">
        <f>IF(OR($H41="-",$K41="",$M41=""),"",
IF($H41="Long",$K41*$M41,
IF($H41="Short",$K41*$M41,
IF($H41="Options",$K41*$M41*100,””))))</f>
        <v>530.90959999999995</v>
      </c>
      <c r="V41" s="93">
        <f t="shared" si="14"/>
        <v>0</v>
      </c>
      <c r="W41" s="93">
        <f t="shared" si="15"/>
        <v>1</v>
      </c>
    </row>
    <row r="42" spans="1:23" ht="15.75" x14ac:dyDescent="0.25">
      <c r="A42" s="4">
        <v>44580</v>
      </c>
      <c r="B42" s="109">
        <f t="shared" si="7"/>
        <v>4</v>
      </c>
      <c r="C42" s="7"/>
      <c r="D42" s="7"/>
      <c r="E42" s="7" t="s">
        <v>242</v>
      </c>
      <c r="F42" s="7"/>
      <c r="G42" s="7"/>
      <c r="H42" s="112" t="s">
        <v>309</v>
      </c>
      <c r="I42" s="7"/>
      <c r="J42" s="7"/>
      <c r="K42" s="7">
        <v>49</v>
      </c>
      <c r="L42" s="7">
        <v>2.9814285714285713</v>
      </c>
      <c r="M42" s="7">
        <v>2.9932653061224492</v>
      </c>
      <c r="N42" s="107">
        <f>IF(OR($H42="-",$S42="",$U42=""),"",
IF($H42="Long",$U42-$S42,
IF($H42="Short",$S42-$U42-$T42-$T42,
IF($H42="Options",$U42-$S42,””))))</f>
        <v>0.58000000000001251</v>
      </c>
      <c r="O42" s="87">
        <f t="shared" si="12"/>
        <v>1.1836734693877915E-2</v>
      </c>
      <c r="P42" s="88" t="str">
        <f t="shared" si="13"/>
        <v/>
      </c>
      <c r="Q42" s="89">
        <f t="shared" si="0"/>
        <v>3.9701553836676874E-3</v>
      </c>
      <c r="R42" s="90" t="str">
        <f t="shared" si="1"/>
        <v/>
      </c>
      <c r="S42" s="91">
        <f t="shared" si="2"/>
        <v>146.09</v>
      </c>
      <c r="T42" s="26">
        <v>0</v>
      </c>
      <c r="U42" s="92">
        <f>IF(OR($H42="-",$K42="",$M42=""),"",
IF($H42="Long",$K42*$M42,
IF($H42="Short",$K42*$M42,
IF($H42="Options",$K42*$M42*100,””))))</f>
        <v>146.67000000000002</v>
      </c>
      <c r="V42" s="93">
        <f t="shared" si="14"/>
        <v>0</v>
      </c>
      <c r="W42" s="93">
        <f t="shared" si="15"/>
        <v>1</v>
      </c>
    </row>
    <row r="43" spans="1:23" ht="15.75" x14ac:dyDescent="0.25">
      <c r="A43" s="4">
        <v>44580</v>
      </c>
      <c r="B43" s="109">
        <f t="shared" si="7"/>
        <v>4</v>
      </c>
      <c r="C43" s="7"/>
      <c r="D43" s="7"/>
      <c r="E43" s="7" t="s">
        <v>229</v>
      </c>
      <c r="F43" s="7"/>
      <c r="G43" s="7"/>
      <c r="H43" s="112" t="s">
        <v>309</v>
      </c>
      <c r="I43" s="7"/>
      <c r="J43" s="7"/>
      <c r="K43" s="7">
        <v>5</v>
      </c>
      <c r="L43" s="7">
        <v>40.720000000000006</v>
      </c>
      <c r="M43" s="7">
        <v>40.165999999999997</v>
      </c>
      <c r="N43" s="107">
        <f>IF(OR($H43="-",$S43="",$U43=""),"",
IF($H43="Long",$U43-$S43,
IF($H43="Short",$S43-$U43-$T43-$T43,
IF($H43="Options",$U43-$S43,””))))</f>
        <v>-2.7700000000000387</v>
      </c>
      <c r="O43" s="87" t="str">
        <f t="shared" si="12"/>
        <v/>
      </c>
      <c r="P43" s="88">
        <f t="shared" si="13"/>
        <v>-0.55400000000000915</v>
      </c>
      <c r="Q43" s="89" t="str">
        <f t="shared" si="0"/>
        <v/>
      </c>
      <c r="R43" s="90">
        <f t="shared" si="1"/>
        <v>-1.3605108055010012E-2</v>
      </c>
      <c r="S43" s="91">
        <f t="shared" si="2"/>
        <v>203.60000000000002</v>
      </c>
      <c r="T43" s="26">
        <v>0</v>
      </c>
      <c r="U43" s="92">
        <f>IF(OR($H43="-",$K43="",$M43=""),"",
IF($H43="Long",$K43*$M43,
IF($H43="Short",$K43*$M43,
IF($H43="Options",$K43*$M43*100,””))))</f>
        <v>200.82999999999998</v>
      </c>
      <c r="V43" s="93">
        <f t="shared" si="14"/>
        <v>1</v>
      </c>
      <c r="W43" s="93">
        <f t="shared" si="15"/>
        <v>0</v>
      </c>
    </row>
    <row r="44" spans="1:23" ht="15.75" x14ac:dyDescent="0.25">
      <c r="A44" s="4">
        <v>44581</v>
      </c>
      <c r="B44" s="109">
        <f t="shared" si="7"/>
        <v>5</v>
      </c>
      <c r="C44" s="7"/>
      <c r="D44" s="7"/>
      <c r="E44" s="7" t="s">
        <v>231</v>
      </c>
      <c r="F44" s="7"/>
      <c r="G44" s="7"/>
      <c r="H44" s="112" t="s">
        <v>309</v>
      </c>
      <c r="I44" s="7"/>
      <c r="J44" s="7"/>
      <c r="K44" s="7">
        <v>182</v>
      </c>
      <c r="L44" s="7">
        <v>4.0325274725274731</v>
      </c>
      <c r="M44" s="7">
        <v>4.0500549450549448</v>
      </c>
      <c r="N44" s="107">
        <f>IF(OR($H44="-",$S44="",$U44=""),"",
IF($H44="Long",$U44-$S44,
IF($H44="Short",$S44-$U44-$T44-$T44,
IF($H44="Options",$U44-$S44,””))))</f>
        <v>3.1899999999998272</v>
      </c>
      <c r="O44" s="87">
        <f t="shared" si="12"/>
        <v>1.7527472527471666E-2</v>
      </c>
      <c r="P44" s="88" t="str">
        <f t="shared" si="13"/>
        <v/>
      </c>
      <c r="Q44" s="89">
        <f t="shared" si="0"/>
        <v>4.3465227817743443E-3</v>
      </c>
      <c r="R44" s="90" t="str">
        <f t="shared" si="1"/>
        <v/>
      </c>
      <c r="S44" s="91">
        <f t="shared" si="2"/>
        <v>733.92000000000007</v>
      </c>
      <c r="T44" s="26">
        <v>0</v>
      </c>
      <c r="U44" s="92">
        <f>IF(OR($H44="-",$K44="",$M44=""),"",
IF($H44="Long",$K44*$M44,
IF($H44="Short",$K44*$M44,
IF($H44="Options",$K44*$M44*100,””))))</f>
        <v>737.1099999999999</v>
      </c>
      <c r="V44" s="93">
        <f t="shared" si="14"/>
        <v>0</v>
      </c>
      <c r="W44" s="93">
        <f t="shared" si="15"/>
        <v>1</v>
      </c>
    </row>
    <row r="45" spans="1:23" ht="15.75" x14ac:dyDescent="0.25">
      <c r="A45" s="4">
        <v>44581</v>
      </c>
      <c r="B45" s="109">
        <f t="shared" si="7"/>
        <v>5</v>
      </c>
      <c r="C45" s="7"/>
      <c r="D45" s="7"/>
      <c r="E45" s="7" t="s">
        <v>250</v>
      </c>
      <c r="F45" s="7"/>
      <c r="G45" s="7"/>
      <c r="H45" s="112" t="s">
        <v>309</v>
      </c>
      <c r="I45" s="7"/>
      <c r="J45" s="7"/>
      <c r="K45" s="7">
        <v>30</v>
      </c>
      <c r="L45" s="7">
        <v>1.63</v>
      </c>
      <c r="M45" s="7">
        <v>1.7033333333333331</v>
      </c>
      <c r="N45" s="107">
        <f>IF(OR($H45="-",$S45="",$U45=""),"",
IF($H45="Long",$U45-$S45,
IF($H45="Short",$S45-$U45-$T45-$T45,
IF($H45="Options",$U45-$S45,””))))</f>
        <v>2.1999999999999957</v>
      </c>
      <c r="O45" s="87">
        <f t="shared" si="12"/>
        <v>7.333333333333325E-2</v>
      </c>
      <c r="P45" s="88" t="str">
        <f t="shared" si="13"/>
        <v/>
      </c>
      <c r="Q45" s="89">
        <f t="shared" si="0"/>
        <v>4.4989775051124656E-2</v>
      </c>
      <c r="R45" s="90" t="str">
        <f t="shared" si="1"/>
        <v/>
      </c>
      <c r="S45" s="91">
        <f t="shared" si="2"/>
        <v>48.9</v>
      </c>
      <c r="T45" s="26">
        <v>0</v>
      </c>
      <c r="U45" s="92">
        <f>IF(OR($H45="-",$K45="",$M45=""),"",
IF($H45="Long",$K45*$M45,
IF($H45="Short",$K45*$M45,
IF($H45="Options",$K45*$M45*100,””))))</f>
        <v>51.099999999999994</v>
      </c>
      <c r="V45" s="93">
        <f t="shared" si="14"/>
        <v>0</v>
      </c>
      <c r="W45" s="93">
        <f t="shared" si="15"/>
        <v>1</v>
      </c>
    </row>
    <row r="46" spans="1:23" ht="15.75" x14ac:dyDescent="0.25">
      <c r="A46" s="4">
        <v>44582</v>
      </c>
      <c r="B46" s="109">
        <f t="shared" si="7"/>
        <v>6</v>
      </c>
      <c r="C46" s="7"/>
      <c r="D46" s="7"/>
      <c r="E46" s="7" t="s">
        <v>231</v>
      </c>
      <c r="F46" s="7"/>
      <c r="G46" s="7"/>
      <c r="H46" s="112" t="s">
        <v>309</v>
      </c>
      <c r="I46" s="7"/>
      <c r="J46" s="7"/>
      <c r="K46" s="7">
        <v>295</v>
      </c>
      <c r="L46" s="7">
        <v>3.4630169491525415</v>
      </c>
      <c r="M46" s="7">
        <v>3.4301016949152547</v>
      </c>
      <c r="N46" s="107">
        <f>IF(OR($H46="-",$S46="",$U46=""),"",
IF($H46="Long",$U46-$S46,
IF($H46="Short",$S46-$U46-$T46-$T46,
IF($H46="Options",$U46-$S46,””))))</f>
        <v>-9.7099999999996953</v>
      </c>
      <c r="O46" s="87" t="str">
        <f t="shared" si="12"/>
        <v/>
      </c>
      <c r="P46" s="88">
        <f t="shared" si="13"/>
        <v>-3.2915254237286806E-2</v>
      </c>
      <c r="Q46" s="89" t="str">
        <f t="shared" si="0"/>
        <v/>
      </c>
      <c r="R46" s="90">
        <f t="shared" si="1"/>
        <v>-9.5047915504260002E-3</v>
      </c>
      <c r="S46" s="91">
        <f t="shared" si="2"/>
        <v>1021.5899999999998</v>
      </c>
      <c r="T46" s="26">
        <v>0</v>
      </c>
      <c r="U46" s="92">
        <f>IF(OR($H46="-",$K46="",$M46=""),"",
IF($H46="Long",$K46*$M46,
IF($H46="Short",$K46*$M46,
IF($H46="Options",$K46*$M46*100,””))))</f>
        <v>1011.8800000000001</v>
      </c>
      <c r="V46" s="93">
        <f t="shared" si="14"/>
        <v>1</v>
      </c>
      <c r="W46" s="93">
        <f t="shared" si="15"/>
        <v>0</v>
      </c>
    </row>
    <row r="47" spans="1:23" ht="15.75" x14ac:dyDescent="0.25">
      <c r="A47" s="4">
        <v>44582</v>
      </c>
      <c r="B47" s="109">
        <f t="shared" si="7"/>
        <v>6</v>
      </c>
      <c r="C47" s="7"/>
      <c r="D47" s="7"/>
      <c r="E47" s="7" t="s">
        <v>249</v>
      </c>
      <c r="F47" s="7"/>
      <c r="G47" s="7"/>
      <c r="H47" s="112" t="s">
        <v>309</v>
      </c>
      <c r="I47" s="7"/>
      <c r="J47" s="7"/>
      <c r="K47" s="7">
        <v>50</v>
      </c>
      <c r="L47" s="7">
        <v>3.0057999999999998</v>
      </c>
      <c r="M47" s="7">
        <v>2.9327999999999999</v>
      </c>
      <c r="N47" s="107">
        <f>IF(OR($H47="-",$S47="",$U47=""),"",
IF($H47="Long",$U47-$S47,
IF($H47="Short",$S47-$U47-$T47-$T47,
IF($H47="Options",$U47-$S47,””))))</f>
        <v>-3.6500000000000057</v>
      </c>
      <c r="O47" s="87" t="str">
        <f t="shared" si="12"/>
        <v/>
      </c>
      <c r="P47" s="88">
        <f t="shared" si="13"/>
        <v>-7.2999999999999954E-2</v>
      </c>
      <c r="Q47" s="89" t="str">
        <f t="shared" si="0"/>
        <v/>
      </c>
      <c r="R47" s="90">
        <f t="shared" si="1"/>
        <v>-2.4286379665979147E-2</v>
      </c>
      <c r="S47" s="91">
        <f t="shared" si="2"/>
        <v>150.29</v>
      </c>
      <c r="T47" s="26">
        <v>0</v>
      </c>
      <c r="U47" s="92">
        <f>IF(OR($H47="-",$K47="",$M47=""),"",
IF($H47="Long",$K47*$M47,
IF($H47="Short",$K47*$M47,
IF($H47="Options",$K47*$M47*100,””))))</f>
        <v>146.63999999999999</v>
      </c>
      <c r="V47" s="93">
        <f t="shared" si="14"/>
        <v>1</v>
      </c>
      <c r="W47" s="93">
        <f t="shared" si="15"/>
        <v>0</v>
      </c>
    </row>
    <row r="48" spans="1:23" ht="15.75" x14ac:dyDescent="0.25">
      <c r="A48" s="4">
        <v>44582</v>
      </c>
      <c r="B48" s="109">
        <f t="shared" si="7"/>
        <v>6</v>
      </c>
      <c r="C48" s="7"/>
      <c r="D48" s="7"/>
      <c r="E48" s="7" t="s">
        <v>236</v>
      </c>
      <c r="F48" s="7"/>
      <c r="G48" s="7"/>
      <c r="H48" s="112" t="s">
        <v>309</v>
      </c>
      <c r="I48" s="7"/>
      <c r="J48" s="7"/>
      <c r="K48" s="7">
        <v>6</v>
      </c>
      <c r="L48" s="7">
        <v>14.729999999999999</v>
      </c>
      <c r="M48" s="7">
        <v>14.506666666666666</v>
      </c>
      <c r="N48" s="107">
        <f>IF(OR($H48="-",$S48="",$U48=""),"",
IF($H48="Long",$U48-$S48,
IF($H48="Short",$S48-$U48-$T48-$T48,
IF($H48="Options",$U48-$S48,””))))</f>
        <v>-1.3400000000000034</v>
      </c>
      <c r="O48" s="87" t="str">
        <f t="shared" si="12"/>
        <v/>
      </c>
      <c r="P48" s="88">
        <f t="shared" si="13"/>
        <v>-0.22333333333333272</v>
      </c>
      <c r="Q48" s="89" t="str">
        <f t="shared" si="0"/>
        <v/>
      </c>
      <c r="R48" s="90">
        <f t="shared" si="1"/>
        <v>-1.5161801312514182E-2</v>
      </c>
      <c r="S48" s="91">
        <f t="shared" si="2"/>
        <v>88.38</v>
      </c>
      <c r="T48" s="26">
        <v>0</v>
      </c>
      <c r="U48" s="92">
        <f>IF(OR($H48="-",$K48="",$M48=""),"",
IF($H48="Long",$K48*$M48,
IF($H48="Short",$K48*$M48,
IF($H48="Options",$K48*$M48*100,””))))</f>
        <v>87.039999999999992</v>
      </c>
      <c r="V48" s="93">
        <f t="shared" si="14"/>
        <v>1</v>
      </c>
      <c r="W48" s="93">
        <f t="shared" si="15"/>
        <v>0</v>
      </c>
    </row>
    <row r="49" spans="1:23" ht="15.75" x14ac:dyDescent="0.25">
      <c r="A49" s="4">
        <v>44586</v>
      </c>
      <c r="B49" s="109">
        <f t="shared" si="7"/>
        <v>3</v>
      </c>
      <c r="C49" s="7"/>
      <c r="D49" s="7"/>
      <c r="E49" s="7" t="s">
        <v>231</v>
      </c>
      <c r="F49" s="7"/>
      <c r="G49" s="7"/>
      <c r="H49" s="112" t="s">
        <v>309</v>
      </c>
      <c r="I49" s="7"/>
      <c r="J49" s="7"/>
      <c r="K49" s="7">
        <v>70</v>
      </c>
      <c r="L49" s="7">
        <v>3.0854285714285719</v>
      </c>
      <c r="M49" s="7">
        <v>3.1522857142857146</v>
      </c>
      <c r="N49" s="107">
        <f>IF(OR($H49="-",$S49="",$U49=""),"",
IF($H49="Long",$U49-$S49,
IF($H49="Short",$S49-$U49-$T49-$T49,
IF($H49="Options",$U49-$S49,””))))</f>
        <v>4.6800000000000068</v>
      </c>
      <c r="O49" s="87">
        <f t="shared" si="12"/>
        <v>6.6857142857142726E-2</v>
      </c>
      <c r="P49" s="88" t="str">
        <f t="shared" si="13"/>
        <v/>
      </c>
      <c r="Q49" s="89">
        <f t="shared" si="0"/>
        <v>2.1668673025280149E-2</v>
      </c>
      <c r="R49" s="90" t="str">
        <f t="shared" si="1"/>
        <v/>
      </c>
      <c r="S49" s="91">
        <f t="shared" si="2"/>
        <v>215.98000000000002</v>
      </c>
      <c r="T49" s="26">
        <v>0</v>
      </c>
      <c r="U49" s="92">
        <f>IF(OR($H49="-",$K49="",$M49=""),"",
IF($H49="Long",$K49*$M49,
IF($H49="Short",$K49*$M49,
IF($H49="Options",$K49*$M49*100,””))))</f>
        <v>220.66000000000003</v>
      </c>
      <c r="V49" s="93">
        <f t="shared" si="14"/>
        <v>0</v>
      </c>
      <c r="W49" s="93">
        <f t="shared" si="15"/>
        <v>1</v>
      </c>
    </row>
    <row r="50" spans="1:23" ht="15.75" x14ac:dyDescent="0.25">
      <c r="A50" s="4">
        <v>44586</v>
      </c>
      <c r="B50" s="109">
        <f t="shared" si="7"/>
        <v>3</v>
      </c>
      <c r="C50" s="7"/>
      <c r="D50" s="7"/>
      <c r="E50" s="7" t="s">
        <v>236</v>
      </c>
      <c r="F50" s="7"/>
      <c r="G50" s="7"/>
      <c r="H50" s="112" t="s">
        <v>309</v>
      </c>
      <c r="I50" s="7"/>
      <c r="J50" s="7"/>
      <c r="K50" s="7">
        <v>31</v>
      </c>
      <c r="L50" s="7">
        <v>13.068387096774194</v>
      </c>
      <c r="M50" s="7">
        <v>13.078064516129032</v>
      </c>
      <c r="N50" s="107">
        <f>IF(OR($H50="-",$S50="",$U50=""),"",
IF($H50="Long",$U50-$S50,
IF($H50="Short",$S50-$U50-$T50-$T50,
IF($H50="Options",$U50-$S50,””))))</f>
        <v>0.30000000000001137</v>
      </c>
      <c r="O50" s="87">
        <f t="shared" si="12"/>
        <v>9.6774193548387899E-3</v>
      </c>
      <c r="P50" s="88" t="str">
        <f t="shared" si="13"/>
        <v/>
      </c>
      <c r="Q50" s="89">
        <f t="shared" si="0"/>
        <v>7.4052132701424604E-4</v>
      </c>
      <c r="R50" s="90" t="str">
        <f t="shared" si="1"/>
        <v/>
      </c>
      <c r="S50" s="91">
        <f t="shared" si="2"/>
        <v>405.12</v>
      </c>
      <c r="T50" s="26">
        <v>0</v>
      </c>
      <c r="U50" s="92">
        <f>IF(OR($H50="-",$K50="",$M50=""),"",
IF($H50="Long",$K50*$M50,
IF($H50="Short",$K50*$M50,
IF($H50="Options",$K50*$M50*100,””))))</f>
        <v>405.42</v>
      </c>
      <c r="V50" s="93">
        <f t="shared" si="14"/>
        <v>0</v>
      </c>
      <c r="W50" s="93">
        <f t="shared" si="15"/>
        <v>1</v>
      </c>
    </row>
    <row r="51" spans="1:23" ht="15.75" x14ac:dyDescent="0.25">
      <c r="A51" s="4">
        <v>44587</v>
      </c>
      <c r="B51" s="109">
        <f t="shared" si="7"/>
        <v>4</v>
      </c>
      <c r="C51" s="7"/>
      <c r="D51" s="7"/>
      <c r="E51" s="7" t="s">
        <v>231</v>
      </c>
      <c r="F51" s="7"/>
      <c r="G51" s="7"/>
      <c r="H51" s="112" t="s">
        <v>309</v>
      </c>
      <c r="I51" s="7"/>
      <c r="J51" s="7"/>
      <c r="K51" s="7">
        <v>95</v>
      </c>
      <c r="L51" s="7">
        <v>3.303684210526316</v>
      </c>
      <c r="M51" s="7">
        <v>3.2153684210526321</v>
      </c>
      <c r="N51" s="107">
        <f>IF(OR($H51="-",$S51="",$U51=""),"",
IF($H51="Long",$U51-$S51,
IF($H51="Short",$S51-$U51-$T51-$T51,
IF($H51="Options",$U51-$S51,””))))</f>
        <v>-8.3899999999999864</v>
      </c>
      <c r="O51" s="87" t="str">
        <f t="shared" si="12"/>
        <v/>
      </c>
      <c r="P51" s="88">
        <f t="shared" si="13"/>
        <v>-8.8315789473683903E-2</v>
      </c>
      <c r="Q51" s="89" t="str">
        <f t="shared" si="0"/>
        <v/>
      </c>
      <c r="R51" s="90">
        <f t="shared" si="1"/>
        <v>-2.6732515532897835E-2</v>
      </c>
      <c r="S51" s="91">
        <f t="shared" si="2"/>
        <v>313.85000000000002</v>
      </c>
      <c r="T51" s="26">
        <v>0</v>
      </c>
      <c r="U51" s="92">
        <f>IF(OR($H51="-",$K51="",$M51=""),"",
IF($H51="Long",$K51*$M51,
IF($H51="Short",$K51*$M51,
IF($H51="Options",$K51*$M51*100,””))))</f>
        <v>305.46000000000004</v>
      </c>
      <c r="V51" s="93">
        <f t="shared" si="14"/>
        <v>1</v>
      </c>
      <c r="W51" s="93">
        <f t="shared" si="15"/>
        <v>0</v>
      </c>
    </row>
    <row r="52" spans="1:23" ht="15.75" x14ac:dyDescent="0.25">
      <c r="A52" s="4">
        <v>44589</v>
      </c>
      <c r="B52" s="109">
        <f t="shared" si="7"/>
        <v>6</v>
      </c>
      <c r="C52" s="7"/>
      <c r="D52" s="7"/>
      <c r="E52" s="7" t="s">
        <v>55</v>
      </c>
      <c r="F52" s="7"/>
      <c r="G52" s="7"/>
      <c r="H52" s="112" t="s">
        <v>309</v>
      </c>
      <c r="I52" s="7"/>
      <c r="J52" s="7"/>
      <c r="K52" s="7">
        <v>68</v>
      </c>
      <c r="L52" s="7">
        <v>6.9004411764705873</v>
      </c>
      <c r="M52" s="7">
        <v>6.9051470588235295</v>
      </c>
      <c r="N52" s="107">
        <f>IF(OR($H52="-",$S52="",$U52=""),"",
IF($H52="Long",$U52-$S52,
IF($H52="Short",$S52-$U52-$T52-$T52,
IF($H52="Options",$U52-$S52,””))))</f>
        <v>0.32000000000005002</v>
      </c>
      <c r="O52" s="87">
        <f t="shared" si="12"/>
        <v>4.7058823529422256E-3</v>
      </c>
      <c r="P52" s="88" t="str">
        <f t="shared" si="13"/>
        <v/>
      </c>
      <c r="Q52" s="89">
        <f t="shared" si="0"/>
        <v>6.8196833109573137E-4</v>
      </c>
      <c r="R52" s="90" t="str">
        <f t="shared" si="1"/>
        <v/>
      </c>
      <c r="S52" s="91">
        <f t="shared" si="2"/>
        <v>469.22999999999996</v>
      </c>
      <c r="T52" s="26">
        <v>0</v>
      </c>
      <c r="U52" s="92">
        <f>IF(OR($H52="-",$K52="",$M52=""),"",
IF($H52="Long",$K52*$M52,
IF($H52="Short",$K52*$M52,
IF($H52="Options",$K52*$M52*100,””))))</f>
        <v>469.55</v>
      </c>
      <c r="V52" s="93">
        <f t="shared" si="14"/>
        <v>0</v>
      </c>
      <c r="W52" s="93">
        <f t="shared" si="15"/>
        <v>1</v>
      </c>
    </row>
    <row r="53" spans="1:23" ht="15.75" x14ac:dyDescent="0.25">
      <c r="A53" s="4">
        <v>44589</v>
      </c>
      <c r="B53" s="109">
        <f t="shared" si="7"/>
        <v>6</v>
      </c>
      <c r="C53" s="7"/>
      <c r="D53" s="7"/>
      <c r="E53" s="7" t="s">
        <v>231</v>
      </c>
      <c r="F53" s="7"/>
      <c r="G53" s="7"/>
      <c r="H53" s="112" t="s">
        <v>309</v>
      </c>
      <c r="I53" s="7"/>
      <c r="J53" s="7"/>
      <c r="K53" s="7">
        <v>54</v>
      </c>
      <c r="L53" s="7">
        <v>2.7327777777777778</v>
      </c>
      <c r="M53" s="7">
        <v>2.73</v>
      </c>
      <c r="N53" s="107">
        <f>IF(OR($H53="-",$S53="",$U53=""),"",
IF($H53="Long",$U53-$S53,
IF($H53="Short",$S53-$U53-$T53-$T53,
IF($H53="Options",$U53-$S53,””))))</f>
        <v>-0.15000000000000568</v>
      </c>
      <c r="O53" s="87" t="str">
        <f t="shared" si="12"/>
        <v/>
      </c>
      <c r="P53" s="88">
        <f t="shared" si="13"/>
        <v>-2.7777777777777679E-3</v>
      </c>
      <c r="Q53" s="89" t="str">
        <f t="shared" si="0"/>
        <v/>
      </c>
      <c r="R53" s="90">
        <f t="shared" si="1"/>
        <v>-1.0164667615369363E-3</v>
      </c>
      <c r="S53" s="91">
        <f t="shared" si="2"/>
        <v>147.57</v>
      </c>
      <c r="T53" s="26">
        <v>0</v>
      </c>
      <c r="U53" s="92">
        <f>IF(OR($H53="-",$K53="",$M53=""),"",
IF($H53="Long",$K53*$M53,
IF($H53="Short",$K53*$M53,
IF($H53="Options",$K53*$M53*100,””))))</f>
        <v>147.41999999999999</v>
      </c>
      <c r="V53" s="93">
        <f t="shared" si="14"/>
        <v>1</v>
      </c>
      <c r="W53" s="93">
        <f t="shared" si="15"/>
        <v>0</v>
      </c>
    </row>
    <row r="54" spans="1:23" ht="15.75" x14ac:dyDescent="0.25">
      <c r="A54" s="4">
        <v>44589</v>
      </c>
      <c r="B54" s="109">
        <f t="shared" si="7"/>
        <v>6</v>
      </c>
      <c r="C54" s="7"/>
      <c r="D54" s="7"/>
      <c r="E54" s="7" t="s">
        <v>190</v>
      </c>
      <c r="F54" s="7"/>
      <c r="G54" s="7"/>
      <c r="H54" s="112" t="s">
        <v>309</v>
      </c>
      <c r="I54" s="7"/>
      <c r="J54" s="7"/>
      <c r="K54" s="7">
        <v>25</v>
      </c>
      <c r="L54" s="7">
        <v>10.8596</v>
      </c>
      <c r="M54" s="7">
        <v>11.163200000000002</v>
      </c>
      <c r="N54" s="107">
        <f>IF(OR($H54="-",$S54="",$U54=""),"",
IF($H54="Long",$U54-$S54,
IF($H54="Short",$S54-$U54-$T54-$T54,
IF($H54="Options",$U54-$S54,””))))</f>
        <v>7.5900000000000318</v>
      </c>
      <c r="O54" s="87">
        <f t="shared" si="12"/>
        <v>0.3036000000000012</v>
      </c>
      <c r="P54" s="88" t="str">
        <f t="shared" si="13"/>
        <v/>
      </c>
      <c r="Q54" s="89">
        <f t="shared" si="0"/>
        <v>2.7956830822498183E-2</v>
      </c>
      <c r="R54" s="90" t="str">
        <f t="shared" si="1"/>
        <v/>
      </c>
      <c r="S54" s="91">
        <f t="shared" si="2"/>
        <v>271.49</v>
      </c>
      <c r="T54" s="26">
        <v>0</v>
      </c>
      <c r="U54" s="92">
        <f>IF(OR($H54="-",$K54="",$M54=""),"",
IF($H54="Long",$K54*$M54,
IF($H54="Short",$K54*$M54,
IF($H54="Options",$K54*$M54*100,””))))</f>
        <v>279.08000000000004</v>
      </c>
      <c r="V54" s="93">
        <f t="shared" si="14"/>
        <v>0</v>
      </c>
      <c r="W54" s="93">
        <f t="shared" si="15"/>
        <v>1</v>
      </c>
    </row>
    <row r="55" spans="1:23" ht="15.75" x14ac:dyDescent="0.25">
      <c r="A55" s="4">
        <v>44593</v>
      </c>
      <c r="B55" s="109">
        <f t="shared" si="7"/>
        <v>3</v>
      </c>
      <c r="C55" s="7"/>
      <c r="D55" s="7"/>
      <c r="E55" s="7" t="s">
        <v>231</v>
      </c>
      <c r="F55" s="7"/>
      <c r="G55" s="7"/>
      <c r="H55" s="112" t="s">
        <v>309</v>
      </c>
      <c r="I55" s="7"/>
      <c r="J55" s="7"/>
      <c r="K55" s="7">
        <v>45</v>
      </c>
      <c r="L55" s="7">
        <v>3.1348888888888888</v>
      </c>
      <c r="M55" s="7">
        <v>3.1751111111111112</v>
      </c>
      <c r="N55" s="107">
        <f>IF(OR($H55="-",$S55="",$U55=""),"",
IF($H55="Long",$U55-$S55,
IF($H55="Short",$S55-$U55-$T55-$T55,
IF($H55="Options",$U55-$S55,””))))</f>
        <v>1.8100000000000023</v>
      </c>
      <c r="O55" s="87">
        <f t="shared" si="12"/>
        <v>4.0222222222222381E-2</v>
      </c>
      <c r="P55" s="88" t="str">
        <f t="shared" si="13"/>
        <v/>
      </c>
      <c r="Q55" s="89">
        <f t="shared" si="0"/>
        <v>1.2830509676047369E-2</v>
      </c>
      <c r="R55" s="90" t="str">
        <f t="shared" si="1"/>
        <v/>
      </c>
      <c r="S55" s="91">
        <f t="shared" si="2"/>
        <v>141.07</v>
      </c>
      <c r="T55" s="26">
        <v>0</v>
      </c>
      <c r="U55" s="92">
        <f>IF(OR($H55="-",$K55="",$M55=""),"",
IF($H55="Long",$K55*$M55,
IF($H55="Short",$K55*$M55,
IF($H55="Options",$K55*$M55*100,””))))</f>
        <v>142.88</v>
      </c>
      <c r="V55" s="93">
        <f t="shared" si="14"/>
        <v>0</v>
      </c>
      <c r="W55" s="93">
        <f t="shared" si="15"/>
        <v>1</v>
      </c>
    </row>
    <row r="56" spans="1:23" ht="15.75" x14ac:dyDescent="0.25">
      <c r="A56" s="4">
        <v>44593</v>
      </c>
      <c r="B56" s="109">
        <f t="shared" si="7"/>
        <v>3</v>
      </c>
      <c r="C56" s="7"/>
      <c r="D56" s="7"/>
      <c r="E56" s="7" t="s">
        <v>236</v>
      </c>
      <c r="F56" s="7"/>
      <c r="G56" s="7"/>
      <c r="H56" s="112" t="s">
        <v>309</v>
      </c>
      <c r="I56" s="7"/>
      <c r="J56" s="7"/>
      <c r="K56" s="7">
        <v>20</v>
      </c>
      <c r="L56" s="7">
        <v>12.768000000000001</v>
      </c>
      <c r="M56" s="7">
        <v>12.715</v>
      </c>
      <c r="N56" s="107">
        <f>IF(OR($H56="-",$S56="",$U56=""),"",
IF($H56="Long",$U56-$S56,
IF($H56="Short",$S56-$U56-$T56-$T56,
IF($H56="Options",$U56-$S56,””))))</f>
        <v>-1.0600000000000023</v>
      </c>
      <c r="O56" s="87" t="str">
        <f t="shared" si="12"/>
        <v/>
      </c>
      <c r="P56" s="88">
        <f t="shared" si="13"/>
        <v>-5.3000000000000824E-2</v>
      </c>
      <c r="Q56" s="89" t="str">
        <f t="shared" si="0"/>
        <v/>
      </c>
      <c r="R56" s="90">
        <f t="shared" si="1"/>
        <v>-4.1510025062656726E-3</v>
      </c>
      <c r="S56" s="91">
        <f t="shared" si="2"/>
        <v>255.36</v>
      </c>
      <c r="T56" s="26">
        <v>0</v>
      </c>
      <c r="U56" s="92">
        <f>IF(OR($H56="-",$K56="",$M56=""),"",
IF($H56="Long",$K56*$M56,
IF($H56="Short",$K56*$M56,
IF($H56="Options",$K56*$M56*100,””))))</f>
        <v>254.3</v>
      </c>
      <c r="V56" s="93">
        <f t="shared" si="14"/>
        <v>1</v>
      </c>
      <c r="W56" s="93">
        <f t="shared" si="15"/>
        <v>0</v>
      </c>
    </row>
    <row r="57" spans="1:23" ht="15.75" x14ac:dyDescent="0.25">
      <c r="A57" s="4">
        <v>44594</v>
      </c>
      <c r="B57" s="109">
        <f t="shared" si="7"/>
        <v>4</v>
      </c>
      <c r="C57" s="7"/>
      <c r="D57" s="7"/>
      <c r="E57" s="7" t="s">
        <v>231</v>
      </c>
      <c r="F57" s="7"/>
      <c r="G57" s="7"/>
      <c r="H57" s="112" t="s">
        <v>309</v>
      </c>
      <c r="I57" s="7"/>
      <c r="J57" s="7"/>
      <c r="K57" s="7">
        <v>180</v>
      </c>
      <c r="L57" s="7">
        <v>3.3793333333333337</v>
      </c>
      <c r="M57" s="7">
        <v>3.3911666666666664</v>
      </c>
      <c r="N57" s="107">
        <f>IF(OR($H57="-",$S57="",$U57=""),"",
IF($H57="Long",$U57-$S57,
IF($H57="Short",$S57-$U57-$T57-$T57,
IF($H57="Options",$U57-$S57,””))))</f>
        <v>2.1299999999998818</v>
      </c>
      <c r="O57" s="87">
        <f t="shared" si="12"/>
        <v>1.1833333333332696E-2</v>
      </c>
      <c r="P57" s="88" t="str">
        <f t="shared" si="13"/>
        <v/>
      </c>
      <c r="Q57" s="89">
        <f t="shared" si="0"/>
        <v>3.5016768593408979E-3</v>
      </c>
      <c r="R57" s="90" t="str">
        <f t="shared" si="1"/>
        <v/>
      </c>
      <c r="S57" s="91">
        <f t="shared" si="2"/>
        <v>608.28000000000009</v>
      </c>
      <c r="T57" s="26">
        <v>0</v>
      </c>
      <c r="U57" s="92">
        <f>IF(OR($H57="-",$K57="",$M57=""),"",
IF($H57="Long",$K57*$M57,
IF($H57="Short",$K57*$M57,
IF($H57="Options",$K57*$M57*100,””))))</f>
        <v>610.41</v>
      </c>
      <c r="V57" s="93">
        <f t="shared" si="14"/>
        <v>0</v>
      </c>
      <c r="W57" s="93">
        <f t="shared" si="15"/>
        <v>1</v>
      </c>
    </row>
    <row r="58" spans="1:23" ht="15.75" x14ac:dyDescent="0.25">
      <c r="A58" s="4">
        <v>44594</v>
      </c>
      <c r="B58" s="109">
        <f t="shared" si="7"/>
        <v>4</v>
      </c>
      <c r="C58" s="7"/>
      <c r="D58" s="7"/>
      <c r="E58" s="7" t="s">
        <v>248</v>
      </c>
      <c r="F58" s="7"/>
      <c r="G58" s="7"/>
      <c r="H58" s="112" t="s">
        <v>309</v>
      </c>
      <c r="I58" s="7"/>
      <c r="J58" s="7"/>
      <c r="K58" s="7">
        <v>51</v>
      </c>
      <c r="L58" s="7">
        <v>4.5184313725490197</v>
      </c>
      <c r="M58" s="7">
        <v>4.3696078431372545</v>
      </c>
      <c r="N58" s="107">
        <f>IF(OR($H58="-",$S58="",$U58=""),"",
IF($H58="Long",$U58-$S58,
IF($H58="Short",$S58-$U58-$T58-$T58,
IF($H58="Options",$U58-$S58,””))))</f>
        <v>-7.5900000000000318</v>
      </c>
      <c r="O58" s="87" t="str">
        <f t="shared" si="12"/>
        <v/>
      </c>
      <c r="P58" s="88">
        <f t="shared" si="13"/>
        <v>-0.14882352941176524</v>
      </c>
      <c r="Q58" s="89" t="str">
        <f t="shared" si="0"/>
        <v/>
      </c>
      <c r="R58" s="90">
        <f t="shared" si="1"/>
        <v>-3.2936990105884537E-2</v>
      </c>
      <c r="S58" s="91">
        <f t="shared" si="2"/>
        <v>230.44</v>
      </c>
      <c r="T58" s="26">
        <v>0</v>
      </c>
      <c r="U58" s="92">
        <f>IF(OR($H58="-",$K58="",$M58=""),"",
IF($H58="Long",$K58*$M58,
IF($H58="Short",$K58*$M58,
IF($H58="Options",$K58*$M58*100,””))))</f>
        <v>222.84999999999997</v>
      </c>
      <c r="V58" s="93">
        <f t="shared" si="14"/>
        <v>1</v>
      </c>
      <c r="W58" s="93">
        <f t="shared" si="15"/>
        <v>0</v>
      </c>
    </row>
    <row r="59" spans="1:23" ht="15.75" x14ac:dyDescent="0.25">
      <c r="A59" s="4">
        <v>44595</v>
      </c>
      <c r="B59" s="109">
        <f t="shared" si="7"/>
        <v>5</v>
      </c>
      <c r="C59" s="7"/>
      <c r="D59" s="7"/>
      <c r="E59" s="7" t="s">
        <v>231</v>
      </c>
      <c r="F59" s="7"/>
      <c r="G59" s="7"/>
      <c r="H59" s="112" t="s">
        <v>309</v>
      </c>
      <c r="I59" s="7"/>
      <c r="J59" s="7"/>
      <c r="K59" s="7">
        <v>90</v>
      </c>
      <c r="L59" s="7">
        <v>3.2288888888888887</v>
      </c>
      <c r="M59" s="7">
        <v>3.2406666666666664</v>
      </c>
      <c r="N59" s="107">
        <f>IF(OR($H59="-",$S59="",$U59=""),"",
IF($H59="Long",$U59-$S59,
IF($H59="Short",$S59-$U59-$T59-$T59,
IF($H59="Options",$U59-$S59,””))))</f>
        <v>1.0600000000000023</v>
      </c>
      <c r="O59" s="87">
        <f t="shared" si="12"/>
        <v>1.1777777777777665E-2</v>
      </c>
      <c r="P59" s="88" t="str">
        <f t="shared" si="13"/>
        <v/>
      </c>
      <c r="Q59" s="89">
        <f t="shared" si="0"/>
        <v>3.6476256022023481E-3</v>
      </c>
      <c r="R59" s="90" t="str">
        <f t="shared" si="1"/>
        <v/>
      </c>
      <c r="S59" s="91">
        <f t="shared" si="2"/>
        <v>290.59999999999997</v>
      </c>
      <c r="T59" s="26">
        <v>0</v>
      </c>
      <c r="U59" s="92">
        <f>IF(OR($H59="-",$K59="",$M59=""),"",
IF($H59="Long",$K59*$M59,
IF($H59="Short",$K59*$M59,
IF($H59="Options",$K59*$M59*100,””))))</f>
        <v>291.65999999999997</v>
      </c>
      <c r="V59" s="93">
        <f t="shared" si="14"/>
        <v>0</v>
      </c>
      <c r="W59" s="93">
        <f t="shared" si="15"/>
        <v>1</v>
      </c>
    </row>
    <row r="60" spans="1:23" ht="15.75" x14ac:dyDescent="0.25">
      <c r="A60" s="4">
        <v>44595</v>
      </c>
      <c r="B60" s="109">
        <f t="shared" si="7"/>
        <v>5</v>
      </c>
      <c r="C60" s="7"/>
      <c r="D60" s="7"/>
      <c r="E60" s="7" t="s">
        <v>246</v>
      </c>
      <c r="F60" s="7"/>
      <c r="G60" s="7"/>
      <c r="H60" s="112" t="s">
        <v>309</v>
      </c>
      <c r="I60" s="7"/>
      <c r="J60" s="7"/>
      <c r="K60" s="7">
        <v>36</v>
      </c>
      <c r="L60" s="7">
        <v>9.9674999999999994</v>
      </c>
      <c r="M60" s="7">
        <v>9.9947222222222241</v>
      </c>
      <c r="N60" s="107">
        <f>IF(OR($H60="-",$S60="",$U60=""),"",
IF($H60="Long",$U60-$S60,
IF($H60="Short",$S60-$U60-$T60-$T60,
IF($H60="Options",$U60-$S60,””))))</f>
        <v>0.98000000000007503</v>
      </c>
      <c r="O60" s="87">
        <f t="shared" si="12"/>
        <v>2.7222222222224701E-2</v>
      </c>
      <c r="P60" s="88" t="str">
        <f t="shared" si="13"/>
        <v/>
      </c>
      <c r="Q60" s="89">
        <f t="shared" si="0"/>
        <v>2.7310982916703593E-3</v>
      </c>
      <c r="R60" s="90" t="str">
        <f t="shared" si="1"/>
        <v/>
      </c>
      <c r="S60" s="91">
        <f t="shared" si="2"/>
        <v>358.83</v>
      </c>
      <c r="T60" s="26">
        <v>0</v>
      </c>
      <c r="U60" s="92">
        <f>IF(OR($H60="-",$K60="",$M60=""),"",
IF($H60="Long",$K60*$M60,
IF($H60="Short",$K60*$M60,
IF($H60="Options",$K60*$M60*100,””))))</f>
        <v>359.81000000000006</v>
      </c>
      <c r="V60" s="93">
        <f t="shared" si="14"/>
        <v>0</v>
      </c>
      <c r="W60" s="93">
        <f t="shared" si="15"/>
        <v>1</v>
      </c>
    </row>
    <row r="61" spans="1:23" ht="15.75" x14ac:dyDescent="0.25">
      <c r="A61" s="4">
        <v>44595</v>
      </c>
      <c r="B61" s="109">
        <f t="shared" si="7"/>
        <v>5</v>
      </c>
      <c r="C61" s="7"/>
      <c r="D61" s="7"/>
      <c r="E61" s="7" t="s">
        <v>247</v>
      </c>
      <c r="F61" s="7"/>
      <c r="G61" s="7"/>
      <c r="H61" s="112" t="s">
        <v>309</v>
      </c>
      <c r="I61" s="7"/>
      <c r="J61" s="7"/>
      <c r="K61" s="7">
        <v>75</v>
      </c>
      <c r="L61" s="7">
        <v>2.1356000000000002</v>
      </c>
      <c r="M61" s="7">
        <v>2.1811999999999996</v>
      </c>
      <c r="N61" s="107">
        <f>IF(OR($H61="-",$S61="",$U61=""),"",
IF($H61="Long",$U61-$S61,
IF($H61="Short",$S61-$U61-$T61-$T61,
IF($H61="Options",$U61-$S61,””))))</f>
        <v>3.4199999999999591</v>
      </c>
      <c r="O61" s="87">
        <f t="shared" si="12"/>
        <v>4.5599999999999419E-2</v>
      </c>
      <c r="P61" s="88" t="str">
        <f t="shared" si="13"/>
        <v/>
      </c>
      <c r="Q61" s="89">
        <f t="shared" si="0"/>
        <v>2.135231316725953E-2</v>
      </c>
      <c r="R61" s="90" t="str">
        <f t="shared" si="1"/>
        <v/>
      </c>
      <c r="S61" s="91">
        <f t="shared" si="2"/>
        <v>160.17000000000002</v>
      </c>
      <c r="T61" s="26">
        <v>0</v>
      </c>
      <c r="U61" s="92">
        <f>IF(OR($H61="-",$K61="",$M61=""),"",
IF($H61="Long",$K61*$M61,
IF($H61="Short",$K61*$M61,
IF($H61="Options",$K61*$M61*100,””))))</f>
        <v>163.58999999999997</v>
      </c>
      <c r="V61" s="93">
        <f t="shared" si="14"/>
        <v>0</v>
      </c>
      <c r="W61" s="93">
        <f t="shared" si="15"/>
        <v>1</v>
      </c>
    </row>
    <row r="62" spans="1:23" ht="15.75" x14ac:dyDescent="0.25">
      <c r="A62" s="4">
        <v>44596</v>
      </c>
      <c r="B62" s="109">
        <f t="shared" si="7"/>
        <v>6</v>
      </c>
      <c r="C62" s="7"/>
      <c r="D62" s="7"/>
      <c r="E62" s="7" t="s">
        <v>10</v>
      </c>
      <c r="F62" s="7"/>
      <c r="G62" s="7"/>
      <c r="H62" s="112" t="s">
        <v>309</v>
      </c>
      <c r="I62" s="7"/>
      <c r="J62" s="7"/>
      <c r="K62" s="7">
        <v>140</v>
      </c>
      <c r="L62" s="7">
        <v>2.6470000000000002</v>
      </c>
      <c r="M62" s="7">
        <v>2.6511428571428568</v>
      </c>
      <c r="N62" s="107">
        <f>IF(OR($H62="-",$S62="",$U62=""),"",
IF($H62="Long",$U62-$S62,
IF($H62="Short",$S62-$U62-$T62-$T62,
IF($H62="Options",$U62-$S62,””))))</f>
        <v>0.57999999999992724</v>
      </c>
      <c r="O62" s="87">
        <f t="shared" si="12"/>
        <v>4.1428571428565597E-3</v>
      </c>
      <c r="P62" s="88" t="str">
        <f t="shared" si="13"/>
        <v/>
      </c>
      <c r="Q62" s="89">
        <f t="shared" si="0"/>
        <v>1.5651141453935106E-3</v>
      </c>
      <c r="R62" s="90" t="str">
        <f t="shared" si="1"/>
        <v/>
      </c>
      <c r="S62" s="91">
        <f t="shared" si="2"/>
        <v>370.58000000000004</v>
      </c>
      <c r="T62" s="26">
        <v>0</v>
      </c>
      <c r="U62" s="92">
        <f>IF(OR($H62="-",$K62="",$M62=""),"",
IF($H62="Long",$K62*$M62,
IF($H62="Short",$K62*$M62,
IF($H62="Options",$K62*$M62*100,””))))</f>
        <v>371.15999999999997</v>
      </c>
      <c r="V62" s="93">
        <f t="shared" si="14"/>
        <v>0</v>
      </c>
      <c r="W62" s="93">
        <f t="shared" si="15"/>
        <v>1</v>
      </c>
    </row>
    <row r="63" spans="1:23" ht="15.75" x14ac:dyDescent="0.25">
      <c r="A63" s="4">
        <v>44596</v>
      </c>
      <c r="B63" s="109">
        <f t="shared" si="7"/>
        <v>6</v>
      </c>
      <c r="C63" s="7"/>
      <c r="D63" s="7"/>
      <c r="E63" s="7" t="s">
        <v>245</v>
      </c>
      <c r="F63" s="7"/>
      <c r="G63" s="7"/>
      <c r="H63" s="112" t="s">
        <v>309</v>
      </c>
      <c r="I63" s="7"/>
      <c r="J63" s="7"/>
      <c r="K63" s="7">
        <v>15</v>
      </c>
      <c r="L63" s="7">
        <v>15.090666666666666</v>
      </c>
      <c r="M63" s="7">
        <v>15.237333333333334</v>
      </c>
      <c r="N63" s="107">
        <f>IF(OR($H63="-",$S63="",$U63=""),"",
IF($H63="Long",$U63-$S63,
IF($H63="Short",$S63-$U63-$T63-$T63,
IF($H63="Options",$U63-$S63,””))))</f>
        <v>2.2000000000000171</v>
      </c>
      <c r="O63" s="87">
        <f t="shared" si="12"/>
        <v>0.14666666666666828</v>
      </c>
      <c r="P63" s="88" t="str">
        <f t="shared" si="13"/>
        <v/>
      </c>
      <c r="Q63" s="89">
        <f t="shared" si="0"/>
        <v>9.7190316310302935E-3</v>
      </c>
      <c r="R63" s="90" t="str">
        <f t="shared" si="1"/>
        <v/>
      </c>
      <c r="S63" s="91">
        <f t="shared" si="2"/>
        <v>226.35999999999999</v>
      </c>
      <c r="T63" s="26">
        <v>0</v>
      </c>
      <c r="U63" s="92">
        <f>IF(OR($H63="-",$K63="",$M63=""),"",
IF($H63="Long",$K63*$M63,
IF($H63="Short",$K63*$M63,
IF($H63="Options",$K63*$M63*100,””))))</f>
        <v>228.56</v>
      </c>
      <c r="V63" s="93">
        <f t="shared" si="14"/>
        <v>0</v>
      </c>
      <c r="W63" s="93">
        <f t="shared" si="15"/>
        <v>1</v>
      </c>
    </row>
    <row r="64" spans="1:23" ht="15.75" x14ac:dyDescent="0.25">
      <c r="A64" s="4">
        <v>44596</v>
      </c>
      <c r="B64" s="109">
        <f t="shared" si="7"/>
        <v>6</v>
      </c>
      <c r="C64" s="7"/>
      <c r="D64" s="7"/>
      <c r="E64" s="7" t="s">
        <v>246</v>
      </c>
      <c r="F64" s="7"/>
      <c r="G64" s="7"/>
      <c r="H64" s="112" t="s">
        <v>309</v>
      </c>
      <c r="I64" s="7"/>
      <c r="J64" s="7"/>
      <c r="K64" s="7">
        <v>2</v>
      </c>
      <c r="L64" s="7">
        <v>9.1150000000000002</v>
      </c>
      <c r="M64" s="7">
        <v>8.92</v>
      </c>
      <c r="N64" s="107">
        <f>IF(OR($H64="-",$S64="",$U64=""),"",
IF($H64="Long",$U64-$S64,
IF($H64="Short",$S64-$U64-$T64-$T64,
IF($H64="Options",$U64-$S64,””))))</f>
        <v>-0.39000000000000057</v>
      </c>
      <c r="O64" s="87" t="str">
        <f t="shared" si="12"/>
        <v/>
      </c>
      <c r="P64" s="88">
        <f t="shared" si="13"/>
        <v>-0.19500000000000028</v>
      </c>
      <c r="Q64" s="89" t="str">
        <f t="shared" si="0"/>
        <v/>
      </c>
      <c r="R64" s="90">
        <f t="shared" si="1"/>
        <v>-2.1393307734503597E-2</v>
      </c>
      <c r="S64" s="91">
        <f t="shared" si="2"/>
        <v>18.23</v>
      </c>
      <c r="T64" s="26">
        <v>0</v>
      </c>
      <c r="U64" s="92">
        <f>IF(OR($H64="-",$K64="",$M64=""),"",
IF($H64="Long",$K64*$M64,
IF($H64="Short",$K64*$M64,
IF($H64="Options",$K64*$M64*100,””))))</f>
        <v>17.84</v>
      </c>
      <c r="V64" s="93">
        <f t="shared" si="14"/>
        <v>1</v>
      </c>
      <c r="W64" s="93">
        <f t="shared" si="15"/>
        <v>0</v>
      </c>
    </row>
    <row r="65" spans="1:23" ht="15.75" x14ac:dyDescent="0.25">
      <c r="A65" s="4">
        <v>44600</v>
      </c>
      <c r="B65" s="109">
        <f t="shared" si="7"/>
        <v>3</v>
      </c>
      <c r="C65" s="7"/>
      <c r="D65" s="7"/>
      <c r="E65" s="7" t="s">
        <v>243</v>
      </c>
      <c r="F65" s="7"/>
      <c r="G65" s="7"/>
      <c r="H65" s="112" t="s">
        <v>309</v>
      </c>
      <c r="I65" s="7"/>
      <c r="J65" s="7"/>
      <c r="K65" s="7">
        <v>99</v>
      </c>
      <c r="L65" s="7">
        <v>3.4097979797979798</v>
      </c>
      <c r="M65" s="7">
        <v>3.1012121212121215</v>
      </c>
      <c r="N65" s="107">
        <f>IF(OR($H65="-",$S65="",$U65=""),"",
IF($H65="Long",$U65-$S65,
IF($H65="Short",$S65-$U65-$T65-$T65,
IF($H65="Options",$U65-$S65,””))))</f>
        <v>-30.549999999999955</v>
      </c>
      <c r="O65" s="87" t="str">
        <f t="shared" si="12"/>
        <v/>
      </c>
      <c r="P65" s="88">
        <f t="shared" si="13"/>
        <v>-0.3085858585858583</v>
      </c>
      <c r="Q65" s="89" t="str">
        <f t="shared" si="0"/>
        <v/>
      </c>
      <c r="R65" s="90">
        <f t="shared" si="1"/>
        <v>-9.0499748200373126E-2</v>
      </c>
      <c r="S65" s="91">
        <f t="shared" si="2"/>
        <v>337.57</v>
      </c>
      <c r="T65" s="26">
        <v>0</v>
      </c>
      <c r="U65" s="92">
        <f>IF(OR($H65="-",$K65="",$M65=""),"",
IF($H65="Long",$K65*$M65,
IF($H65="Short",$K65*$M65,
IF($H65="Options",$K65*$M65*100,””))))</f>
        <v>307.02000000000004</v>
      </c>
      <c r="V65" s="93">
        <f t="shared" si="14"/>
        <v>1</v>
      </c>
      <c r="W65" s="93">
        <f t="shared" si="15"/>
        <v>0</v>
      </c>
    </row>
    <row r="66" spans="1:23" ht="15.75" x14ac:dyDescent="0.25">
      <c r="A66" s="4">
        <v>44600</v>
      </c>
      <c r="B66" s="109">
        <f t="shared" si="7"/>
        <v>3</v>
      </c>
      <c r="C66" s="7"/>
      <c r="D66" s="7"/>
      <c r="E66" s="7" t="s">
        <v>244</v>
      </c>
      <c r="F66" s="7"/>
      <c r="G66" s="7"/>
      <c r="H66" s="112" t="s">
        <v>309</v>
      </c>
      <c r="I66" s="7"/>
      <c r="J66" s="7"/>
      <c r="K66" s="7">
        <v>20</v>
      </c>
      <c r="L66" s="7">
        <v>7.3754999999999997</v>
      </c>
      <c r="M66" s="7">
        <v>6.9204999999999997</v>
      </c>
      <c r="N66" s="107">
        <f>IF(OR($H66="-",$S66="",$U66=""),"",
IF($H66="Long",$U66-$S66,
IF($H66="Short",$S66-$U66-$T66-$T66,
IF($H66="Options",$U66-$S66,””))))</f>
        <v>-9.0999999999999943</v>
      </c>
      <c r="O66" s="87" t="str">
        <f t="shared" si="12"/>
        <v/>
      </c>
      <c r="P66" s="88">
        <f t="shared" si="13"/>
        <v>-0.45500000000000007</v>
      </c>
      <c r="Q66" s="89" t="str">
        <f t="shared" si="0"/>
        <v/>
      </c>
      <c r="R66" s="90">
        <f t="shared" si="1"/>
        <v>-6.1690732831672396E-2</v>
      </c>
      <c r="S66" s="91">
        <f t="shared" si="2"/>
        <v>147.51</v>
      </c>
      <c r="T66" s="26">
        <v>0</v>
      </c>
      <c r="U66" s="92">
        <f>IF(OR($H66="-",$K66="",$M66=""),"",
IF($H66="Long",$K66*$M66,
IF($H66="Short",$K66*$M66,
IF($H66="Options",$K66*$M66*100,””))))</f>
        <v>138.41</v>
      </c>
      <c r="V66" s="93">
        <f t="shared" si="14"/>
        <v>1</v>
      </c>
      <c r="W66" s="93">
        <f t="shared" si="15"/>
        <v>0</v>
      </c>
    </row>
    <row r="67" spans="1:23" ht="15.75" x14ac:dyDescent="0.25">
      <c r="A67" s="4">
        <v>44600</v>
      </c>
      <c r="B67" s="109">
        <f t="shared" si="7"/>
        <v>3</v>
      </c>
      <c r="C67" s="7"/>
      <c r="D67" s="7"/>
      <c r="E67" s="7" t="s">
        <v>182</v>
      </c>
      <c r="F67" s="7"/>
      <c r="G67" s="7"/>
      <c r="H67" s="112" t="s">
        <v>309</v>
      </c>
      <c r="I67" s="7"/>
      <c r="J67" s="7"/>
      <c r="K67" s="7">
        <v>32</v>
      </c>
      <c r="L67" s="7">
        <v>4.8893750000000002</v>
      </c>
      <c r="M67" s="7">
        <v>5.1853125000000002</v>
      </c>
      <c r="N67" s="107">
        <f>IF(OR($H67="-",$S67="",$U67=""),"",
IF($H67="Long",$U67-$S67,
IF($H67="Short",$S67-$U67-$T67-$T67,
IF($H67="Options",$U67-$S67,””))))</f>
        <v>9.4699999999999989</v>
      </c>
      <c r="O67" s="87">
        <f t="shared" si="12"/>
        <v>0.29593749999999996</v>
      </c>
      <c r="P67" s="88" t="str">
        <f t="shared" si="13"/>
        <v/>
      </c>
      <c r="Q67" s="89">
        <f t="shared" si="0"/>
        <v>6.0526652179470779E-2</v>
      </c>
      <c r="R67" s="90" t="str">
        <f t="shared" si="1"/>
        <v/>
      </c>
      <c r="S67" s="91">
        <f t="shared" si="2"/>
        <v>156.46</v>
      </c>
      <c r="T67" s="26">
        <v>0</v>
      </c>
      <c r="U67" s="92">
        <f>IF(OR($H67="-",$K67="",$M67=""),"",
IF($H67="Long",$K67*$M67,
IF($H67="Short",$K67*$M67,
IF($H67="Options",$K67*$M67*100,””))))</f>
        <v>165.93</v>
      </c>
      <c r="V67" s="93">
        <f t="shared" si="14"/>
        <v>0</v>
      </c>
      <c r="W67" s="93">
        <f t="shared" si="15"/>
        <v>1</v>
      </c>
    </row>
    <row r="68" spans="1:23" ht="15.75" x14ac:dyDescent="0.25">
      <c r="A68" s="4">
        <v>44601</v>
      </c>
      <c r="B68" s="109">
        <f t="shared" si="7"/>
        <v>4</v>
      </c>
      <c r="C68" s="7"/>
      <c r="D68" s="7"/>
      <c r="E68" s="7" t="s">
        <v>197</v>
      </c>
      <c r="F68" s="7"/>
      <c r="G68" s="7"/>
      <c r="H68" s="112" t="s">
        <v>309</v>
      </c>
      <c r="I68" s="7"/>
      <c r="J68" s="7"/>
      <c r="K68" s="7">
        <v>194</v>
      </c>
      <c r="L68" s="7">
        <v>1.5491237113402061</v>
      </c>
      <c r="M68" s="7">
        <v>1.8646907216494846</v>
      </c>
      <c r="N68" s="107">
        <f>IF(OR($H68="-",$S68="",$U68=""),"",
IF($H68="Long",$U68-$S68,
IF($H68="Short",$S68-$U68-$T68-$T68,
IF($H68="Options",$U68-$S68,””))))</f>
        <v>61.220000000000027</v>
      </c>
      <c r="O68" s="87">
        <f t="shared" si="12"/>
        <v>0.31556701030927847</v>
      </c>
      <c r="P68" s="88" t="str">
        <f t="shared" si="13"/>
        <v/>
      </c>
      <c r="Q68" s="89">
        <f t="shared" si="0"/>
        <v>0.20370678468039807</v>
      </c>
      <c r="R68" s="90" t="str">
        <f t="shared" si="1"/>
        <v/>
      </c>
      <c r="S68" s="91">
        <f t="shared" si="2"/>
        <v>300.52999999999997</v>
      </c>
      <c r="T68" s="26">
        <v>0</v>
      </c>
      <c r="U68" s="92">
        <f>IF(OR($H68="-",$K68="",$M68=""),"",
IF($H68="Long",$K68*$M68,
IF($H68="Short",$K68*$M68,
IF($H68="Options",$K68*$M68*100,””))))</f>
        <v>361.75</v>
      </c>
      <c r="V68" s="93">
        <f t="shared" si="14"/>
        <v>0</v>
      </c>
      <c r="W68" s="93">
        <f t="shared" si="15"/>
        <v>1</v>
      </c>
    </row>
    <row r="69" spans="1:23" ht="15.75" x14ac:dyDescent="0.25">
      <c r="A69" s="4">
        <v>44601</v>
      </c>
      <c r="B69" s="109">
        <f t="shared" si="7"/>
        <v>4</v>
      </c>
      <c r="C69" s="7"/>
      <c r="D69" s="7"/>
      <c r="E69" s="7" t="s">
        <v>231</v>
      </c>
      <c r="F69" s="7"/>
      <c r="G69" s="7"/>
      <c r="H69" s="112" t="s">
        <v>309</v>
      </c>
      <c r="I69" s="7"/>
      <c r="J69" s="7"/>
      <c r="K69" s="7">
        <v>56</v>
      </c>
      <c r="L69" s="7">
        <v>3.1003571428571428</v>
      </c>
      <c r="M69" s="7">
        <v>3.1053571428571431</v>
      </c>
      <c r="N69" s="107">
        <f>IF(OR($H69="-",$S69="",$U69=""),"",
IF($H69="Long",$U69-$S69,
IF($H69="Short",$S69-$U69-$T69-$T69,
IF($H69="Options",$U69-$S69,””))))</f>
        <v>0.28000000000000114</v>
      </c>
      <c r="O69" s="87">
        <f t="shared" si="12"/>
        <v>5.0000000000003375E-3</v>
      </c>
      <c r="P69" s="88" t="str">
        <f t="shared" si="13"/>
        <v/>
      </c>
      <c r="Q69" s="89">
        <f t="shared" si="0"/>
        <v>1.6127174288676485E-3</v>
      </c>
      <c r="R69" s="90" t="str">
        <f t="shared" si="1"/>
        <v/>
      </c>
      <c r="S69" s="91">
        <f t="shared" si="2"/>
        <v>173.62</v>
      </c>
      <c r="T69" s="26">
        <v>0</v>
      </c>
      <c r="U69" s="92">
        <f>IF(OR($H69="-",$K69="",$M69=""),"",
IF($H69="Long",$K69*$M69,
IF($H69="Short",$K69*$M69,
IF($H69="Options",$K69*$M69*100,””))))</f>
        <v>173.9</v>
      </c>
      <c r="V69" s="93">
        <f t="shared" si="14"/>
        <v>0</v>
      </c>
      <c r="W69" s="93">
        <f t="shared" si="15"/>
        <v>1</v>
      </c>
    </row>
    <row r="70" spans="1:23" ht="15.75" x14ac:dyDescent="0.25">
      <c r="A70" s="4">
        <v>44601</v>
      </c>
      <c r="B70" s="109">
        <f t="shared" si="7"/>
        <v>4</v>
      </c>
      <c r="C70" s="7"/>
      <c r="D70" s="7"/>
      <c r="E70" s="7" t="s">
        <v>241</v>
      </c>
      <c r="F70" s="7"/>
      <c r="G70" s="7"/>
      <c r="H70" s="112" t="s">
        <v>309</v>
      </c>
      <c r="I70" s="7"/>
      <c r="J70" s="7"/>
      <c r="K70" s="7">
        <v>26</v>
      </c>
      <c r="L70" s="7">
        <v>1.9273076923076924</v>
      </c>
      <c r="M70" s="7">
        <v>1.9469230769230772</v>
      </c>
      <c r="N70" s="107">
        <f>IF(OR($H70="-",$S70="",$U70=""),"",
IF($H70="Long",$U70-$S70,
IF($H70="Short",$S70-$U70-$T70-$T70,
IF($H70="Options",$U70-$S70,””))))</f>
        <v>0.51000000000000512</v>
      </c>
      <c r="O70" s="87">
        <f t="shared" si="12"/>
        <v>1.9615384615384812E-2</v>
      </c>
      <c r="P70" s="88" t="str">
        <f t="shared" si="13"/>
        <v/>
      </c>
      <c r="Q70" s="89">
        <f t="shared" si="0"/>
        <v>1.0177609259628918E-2</v>
      </c>
      <c r="R70" s="90" t="str">
        <f t="shared" si="1"/>
        <v/>
      </c>
      <c r="S70" s="91">
        <f t="shared" si="2"/>
        <v>50.11</v>
      </c>
      <c r="T70" s="26">
        <v>0</v>
      </c>
      <c r="U70" s="92">
        <f>IF(OR($H70="-",$K70="",$M70=""),"",
IF($H70="Long",$K70*$M70,
IF($H70="Short",$K70*$M70,
IF($H70="Options",$K70*$M70*100,””))))</f>
        <v>50.620000000000005</v>
      </c>
      <c r="V70" s="93">
        <f t="shared" si="14"/>
        <v>0</v>
      </c>
      <c r="W70" s="93">
        <f t="shared" si="15"/>
        <v>1</v>
      </c>
    </row>
    <row r="71" spans="1:23" ht="15.75" x14ac:dyDescent="0.25">
      <c r="A71" s="4">
        <v>44601</v>
      </c>
      <c r="B71" s="109">
        <f t="shared" si="7"/>
        <v>4</v>
      </c>
      <c r="C71" s="7"/>
      <c r="D71" s="7"/>
      <c r="E71" s="7" t="s">
        <v>182</v>
      </c>
      <c r="F71" s="7"/>
      <c r="G71" s="7"/>
      <c r="H71" s="112" t="s">
        <v>309</v>
      </c>
      <c r="I71" s="7"/>
      <c r="J71" s="7"/>
      <c r="K71" s="7">
        <v>28</v>
      </c>
      <c r="L71" s="7">
        <v>3.585</v>
      </c>
      <c r="M71" s="7">
        <v>3.5300000000000002</v>
      </c>
      <c r="N71" s="107">
        <f>IF(OR($H71="-",$S71="",$U71=""),"",
IF($H71="Long",$U71-$S71,
IF($H71="Short",$S71-$U71-$T71-$T71,
IF($H71="Options",$U71-$S71,””))))</f>
        <v>-1.539999999999992</v>
      </c>
      <c r="O71" s="87" t="str">
        <f t="shared" si="12"/>
        <v/>
      </c>
      <c r="P71" s="88">
        <f t="shared" si="13"/>
        <v>-5.4999999999999716E-2</v>
      </c>
      <c r="Q71" s="89" t="str">
        <f t="shared" si="0"/>
        <v/>
      </c>
      <c r="R71" s="90">
        <f t="shared" si="1"/>
        <v>-1.5341701534170075E-2</v>
      </c>
      <c r="S71" s="91">
        <f t="shared" si="2"/>
        <v>100.38</v>
      </c>
      <c r="T71" s="26">
        <v>0</v>
      </c>
      <c r="U71" s="92">
        <f>IF(OR($H71="-",$K71="",$M71=""),"",
IF($H71="Long",$K71*$M71,
IF($H71="Short",$K71*$M71,
IF($H71="Options",$K71*$M71*100,””))))</f>
        <v>98.84</v>
      </c>
      <c r="V71" s="93">
        <f t="shared" si="14"/>
        <v>1</v>
      </c>
      <c r="W71" s="93">
        <f t="shared" si="15"/>
        <v>0</v>
      </c>
    </row>
    <row r="72" spans="1:23" ht="15.75" x14ac:dyDescent="0.25">
      <c r="A72" s="4">
        <v>44601</v>
      </c>
      <c r="B72" s="109">
        <f t="shared" si="7"/>
        <v>4</v>
      </c>
      <c r="C72" s="7"/>
      <c r="D72" s="7"/>
      <c r="E72" s="7" t="s">
        <v>242</v>
      </c>
      <c r="F72" s="7"/>
      <c r="G72" s="7"/>
      <c r="H72" s="112" t="s">
        <v>309</v>
      </c>
      <c r="I72" s="7"/>
      <c r="J72" s="7"/>
      <c r="K72" s="7">
        <v>28</v>
      </c>
      <c r="L72" s="7">
        <v>3.5550000000000002</v>
      </c>
      <c r="M72" s="7">
        <v>3.4325000000000001</v>
      </c>
      <c r="N72" s="107">
        <f>IF(OR($H72="-",$S72="",$U72=""),"",
IF($H72="Long",$U72-$S72,
IF($H72="Short",$S72-$U72-$T72-$T72,
IF($H72="Options",$U72-$S72,””))))</f>
        <v>-3.4300000000000068</v>
      </c>
      <c r="O72" s="87" t="str">
        <f t="shared" si="12"/>
        <v/>
      </c>
      <c r="P72" s="88">
        <f t="shared" si="13"/>
        <v>-0.12250000000000005</v>
      </c>
      <c r="Q72" s="89" t="str">
        <f t="shared" si="0"/>
        <v/>
      </c>
      <c r="R72" s="90">
        <f t="shared" si="1"/>
        <v>-3.4458509142053513E-2</v>
      </c>
      <c r="S72" s="91">
        <f t="shared" si="2"/>
        <v>99.54</v>
      </c>
      <c r="T72" s="26">
        <v>0</v>
      </c>
      <c r="U72" s="92">
        <f>IF(OR($H72="-",$K72="",$M72=""),"",
IF($H72="Long",$K72*$M72,
IF($H72="Short",$K72*$M72,
IF($H72="Options",$K72*$M72*100,””))))</f>
        <v>96.11</v>
      </c>
      <c r="V72" s="93">
        <f t="shared" si="14"/>
        <v>1</v>
      </c>
      <c r="W72" s="93">
        <f t="shared" si="15"/>
        <v>0</v>
      </c>
    </row>
    <row r="73" spans="1:23" ht="15.75" x14ac:dyDescent="0.25">
      <c r="A73" s="4">
        <v>44602</v>
      </c>
      <c r="B73" s="109">
        <f t="shared" si="7"/>
        <v>5</v>
      </c>
      <c r="C73" s="7"/>
      <c r="D73" s="7"/>
      <c r="E73" s="7" t="s">
        <v>182</v>
      </c>
      <c r="F73" s="7"/>
      <c r="G73" s="7"/>
      <c r="H73" s="112" t="s">
        <v>309</v>
      </c>
      <c r="I73" s="7"/>
      <c r="J73" s="7"/>
      <c r="K73" s="7">
        <v>107</v>
      </c>
      <c r="L73" s="7">
        <v>4.0339252336448599</v>
      </c>
      <c r="M73" s="7">
        <v>4.0157009345794386</v>
      </c>
      <c r="N73" s="107">
        <f>IF(OR($H73="-",$S73="",$U73=""),"",
IF($H73="Long",$U73-$S73,
IF($H73="Short",$S73-$U73-$T73-$T73,
IF($H73="Options",$U73-$S73,””))))</f>
        <v>-1.9500000000000455</v>
      </c>
      <c r="O73" s="87" t="str">
        <f t="shared" si="12"/>
        <v/>
      </c>
      <c r="P73" s="88">
        <f t="shared" si="13"/>
        <v>-1.8224299065421334E-2</v>
      </c>
      <c r="Q73" s="89" t="str">
        <f t="shared" ref="Q73:Q136" si="16">IF(OR($H73="-",$U73="",$S73=""),"",IF($N73&lt;=-0.01,"",
IF($H73="Long",(($U73-$S73)/$S73),
IF($H73="Short",(($S73-$U73)/$S73),
IF($H73="Options",(($U73-$S73)/$S73))))))</f>
        <v/>
      </c>
      <c r="R73" s="90">
        <f t="shared" ref="R73:R136" si="17">IF(OR($H73="-",$U73="",$S73=""),"",IF($N73&gt;=0.01,"",IF($H73="Long",(($U73-$S73)/$S73),
IF($H73="Short",(($S73-$U73)/$S73),
IF($H73="Options",(($U73-$S73)/$S73))))))</f>
        <v>-4.5177582651809312E-3</v>
      </c>
      <c r="S73" s="91">
        <f t="shared" si="2"/>
        <v>431.63</v>
      </c>
      <c r="T73" s="26">
        <v>0</v>
      </c>
      <c r="U73" s="92">
        <f>IF(OR($H73="-",$K73="",$M73=""),"",
IF($H73="Long",$K73*$M73,
IF($H73="Short",$K73*$M73,
IF($H73="Options",$K73*$M73*100,””))))</f>
        <v>429.67999999999995</v>
      </c>
      <c r="V73" s="93">
        <f t="shared" si="14"/>
        <v>1</v>
      </c>
      <c r="W73" s="93">
        <f t="shared" si="15"/>
        <v>0</v>
      </c>
    </row>
    <row r="74" spans="1:23" ht="15.75" x14ac:dyDescent="0.25">
      <c r="A74" s="4">
        <v>44602</v>
      </c>
      <c r="B74" s="109">
        <f t="shared" si="7"/>
        <v>5</v>
      </c>
      <c r="C74" s="7"/>
      <c r="D74" s="7"/>
      <c r="E74" s="7" t="s">
        <v>231</v>
      </c>
      <c r="F74" s="7"/>
      <c r="G74" s="7"/>
      <c r="H74" s="112" t="s">
        <v>309</v>
      </c>
      <c r="I74" s="7"/>
      <c r="J74" s="7"/>
      <c r="K74" s="7">
        <v>30</v>
      </c>
      <c r="L74" s="7">
        <v>3.6550000000000002</v>
      </c>
      <c r="M74" s="7">
        <v>3.6850000000000001</v>
      </c>
      <c r="N74" s="107">
        <f>IF(OR($H74="-",$S74="",$U74=""),"",
IF($H74="Long",$U74-$S74,
IF($H74="Short",$S74-$U74-$T74-$T74,
IF($H74="Options",$U74-$S74,””))))</f>
        <v>0.89999999999999147</v>
      </c>
      <c r="O74" s="87">
        <f t="shared" si="12"/>
        <v>2.9999999999999805E-2</v>
      </c>
      <c r="P74" s="88" t="str">
        <f t="shared" si="13"/>
        <v/>
      </c>
      <c r="Q74" s="89">
        <f t="shared" si="16"/>
        <v>8.2079343365252296E-3</v>
      </c>
      <c r="R74" s="90" t="str">
        <f t="shared" si="17"/>
        <v/>
      </c>
      <c r="S74" s="91">
        <f t="shared" ref="S74:S137" si="18">IF(OR($H74="-",$K74="",$L74="",$T74=""),"",
IF($H74="Long",($K74*$L74)+$T74,
IF($H74="Short",($K74*$L74)+$T74,
IF($H74="Options",($K74*$L74*100)+$T74,""))))</f>
        <v>109.65</v>
      </c>
      <c r="T74" s="26">
        <v>0</v>
      </c>
      <c r="U74" s="92">
        <f>IF(OR($H74="-",$K74="",$M74=""),"",
IF($H74="Long",$K74*$M74,
IF($H74="Short",$K74*$M74,
IF($H74="Options",$K74*$M74*100,””))))</f>
        <v>110.55</v>
      </c>
      <c r="V74" s="93">
        <f t="shared" si="14"/>
        <v>0</v>
      </c>
      <c r="W74" s="93">
        <f t="shared" si="15"/>
        <v>1</v>
      </c>
    </row>
    <row r="75" spans="1:23" s="16" customFormat="1" ht="15.75" x14ac:dyDescent="0.25">
      <c r="A75" s="103">
        <v>44602</v>
      </c>
      <c r="B75" s="133">
        <f t="shared" si="7"/>
        <v>5</v>
      </c>
      <c r="C75" s="17"/>
      <c r="D75" s="17"/>
      <c r="E75" s="17" t="s">
        <v>197</v>
      </c>
      <c r="F75" s="17"/>
      <c r="G75" s="17"/>
      <c r="H75" s="142" t="s">
        <v>309</v>
      </c>
      <c r="I75" s="17"/>
      <c r="J75" s="17"/>
      <c r="K75" s="17">
        <v>40</v>
      </c>
      <c r="L75" s="17">
        <v>1.4449999999999998</v>
      </c>
      <c r="M75" s="143">
        <v>1.59</v>
      </c>
      <c r="N75" s="107">
        <f>IF(OR($H75="-",$S75="",$U75=""),"",
IF($H75="Long",$U75-$S75,
IF($H75="Short",$S75-$U75-$T75-$T75,
IF($H75="Options",$U75-$S75,””))))</f>
        <v>5.8000000000000043</v>
      </c>
      <c r="O75" s="134">
        <f t="shared" si="12"/>
        <v>0.14500000000000024</v>
      </c>
      <c r="P75" s="135" t="str">
        <f t="shared" si="13"/>
        <v/>
      </c>
      <c r="Q75" s="136">
        <f t="shared" si="16"/>
        <v>0.10034602076124575</v>
      </c>
      <c r="R75" s="137" t="str">
        <f t="shared" si="17"/>
        <v/>
      </c>
      <c r="S75" s="138">
        <f t="shared" si="18"/>
        <v>57.8</v>
      </c>
      <c r="T75" s="139">
        <v>0</v>
      </c>
      <c r="U75" s="140">
        <f>IF(OR($H75="-",$K75="",$M75=""),"",
IF($H75="Long",$K75*$M75,
IF($H75="Short",$K75*$M75,
IF($H75="Options",$K75*$M75*100,””))))</f>
        <v>63.6</v>
      </c>
      <c r="V75" s="141">
        <f t="shared" si="14"/>
        <v>0</v>
      </c>
      <c r="W75" s="141">
        <f t="shared" si="15"/>
        <v>1</v>
      </c>
    </row>
    <row r="76" spans="1:23" ht="15.75" x14ac:dyDescent="0.25">
      <c r="A76" s="4">
        <v>44603</v>
      </c>
      <c r="B76" s="109">
        <f t="shared" si="7"/>
        <v>6</v>
      </c>
      <c r="C76" s="7"/>
      <c r="D76" s="7"/>
      <c r="E76" s="7" t="s">
        <v>240</v>
      </c>
      <c r="F76" s="7"/>
      <c r="G76" s="7"/>
      <c r="H76" s="112" t="s">
        <v>309</v>
      </c>
      <c r="I76" s="7"/>
      <c r="J76" s="7"/>
      <c r="K76" s="7">
        <v>40</v>
      </c>
      <c r="L76" s="7">
        <v>2.4300000000000002</v>
      </c>
      <c r="M76" s="7">
        <v>2.3235000000000001</v>
      </c>
      <c r="N76" s="107">
        <f>IF(OR($H76="-",$S76="",$U76=""),"",
IF($H76="Long",$U76-$S76,
IF($H76="Short",$S76-$U76-$T76-$T76,
IF($H76="Options",$U76-$S76,””))))</f>
        <v>-4.2600000000000051</v>
      </c>
      <c r="O76" s="87" t="str">
        <f t="shared" si="12"/>
        <v/>
      </c>
      <c r="P76" s="88">
        <f t="shared" si="13"/>
        <v>-0.10650000000000004</v>
      </c>
      <c r="Q76" s="89" t="str">
        <f t="shared" si="16"/>
        <v/>
      </c>
      <c r="R76" s="90">
        <f t="shared" si="17"/>
        <v>-4.3827160493827212E-2</v>
      </c>
      <c r="S76" s="91">
        <f t="shared" si="18"/>
        <v>97.2</v>
      </c>
      <c r="T76" s="26">
        <v>0</v>
      </c>
      <c r="U76" s="92">
        <f>IF(OR($H76="-",$K76="",$M76=""),"",
IF($H76="Long",$K76*$M76,
IF($H76="Short",$K76*$M76,
IF($H76="Options",$K76*$M76*100,””))))</f>
        <v>92.94</v>
      </c>
      <c r="V76" s="93">
        <f t="shared" si="14"/>
        <v>1</v>
      </c>
      <c r="W76" s="93">
        <f t="shared" si="15"/>
        <v>0</v>
      </c>
    </row>
    <row r="77" spans="1:23" ht="15.75" x14ac:dyDescent="0.25">
      <c r="A77" s="4">
        <v>44603</v>
      </c>
      <c r="B77" s="109">
        <f t="shared" ref="B77:B140" si="19">WEEKDAY(A77,1)</f>
        <v>6</v>
      </c>
      <c r="C77" s="7"/>
      <c r="D77" s="7"/>
      <c r="E77" s="7" t="s">
        <v>228</v>
      </c>
      <c r="F77" s="7"/>
      <c r="G77" s="7"/>
      <c r="H77" s="112" t="s">
        <v>309</v>
      </c>
      <c r="I77" s="7"/>
      <c r="J77" s="7"/>
      <c r="K77" s="7">
        <v>80</v>
      </c>
      <c r="L77" s="7">
        <v>2.6779999999999999</v>
      </c>
      <c r="M77" s="7">
        <v>2.6853750000000001</v>
      </c>
      <c r="N77" s="107">
        <f>IF(OR($H77="-",$S77="",$U77=""),"",
IF($H77="Long",$U77-$S77,
IF($H77="Short",$S77-$U77-$T77-$T77,
IF($H77="Options",$U77-$S77,””))))</f>
        <v>0.59000000000000341</v>
      </c>
      <c r="O77" s="87">
        <f t="shared" si="12"/>
        <v>7.3750000000001315E-3</v>
      </c>
      <c r="P77" s="88" t="str">
        <f t="shared" si="13"/>
        <v/>
      </c>
      <c r="Q77" s="89">
        <f t="shared" si="16"/>
        <v>2.7539208364451241E-3</v>
      </c>
      <c r="R77" s="90" t="str">
        <f t="shared" si="17"/>
        <v/>
      </c>
      <c r="S77" s="91">
        <f t="shared" si="18"/>
        <v>214.24</v>
      </c>
      <c r="T77" s="26">
        <v>0</v>
      </c>
      <c r="U77" s="92">
        <f>IF(OR($H77="-",$K77="",$M77=""),"",
IF($H77="Long",$K77*$M77,
IF($H77="Short",$K77*$M77,
IF($H77="Options",$K77*$M77*100,””))))</f>
        <v>214.83</v>
      </c>
      <c r="V77" s="93">
        <f t="shared" si="14"/>
        <v>0</v>
      </c>
      <c r="W77" s="93">
        <f t="shared" si="15"/>
        <v>1</v>
      </c>
    </row>
    <row r="78" spans="1:23" ht="15.75" x14ac:dyDescent="0.25">
      <c r="A78" s="4">
        <v>44603</v>
      </c>
      <c r="B78" s="109">
        <f t="shared" si="19"/>
        <v>6</v>
      </c>
      <c r="C78" s="7"/>
      <c r="D78" s="7"/>
      <c r="E78" s="7" t="s">
        <v>237</v>
      </c>
      <c r="F78" s="7"/>
      <c r="G78" s="7"/>
      <c r="H78" s="112" t="s">
        <v>309</v>
      </c>
      <c r="I78" s="7"/>
      <c r="J78" s="7"/>
      <c r="K78" s="7">
        <v>7</v>
      </c>
      <c r="L78" s="7">
        <v>7.4585714285714291</v>
      </c>
      <c r="M78" s="7">
        <v>7.2514285714285709</v>
      </c>
      <c r="N78" s="107">
        <f>IF(OR($H78="-",$S78="",$U78=""),"",
IF($H78="Long",$U78-$S78,
IF($H78="Short",$S78-$U78-$T78-$T78,
IF($H78="Options",$U78-$S78,””))))</f>
        <v>-1.4500000000000028</v>
      </c>
      <c r="O78" s="87" t="str">
        <f t="shared" si="12"/>
        <v/>
      </c>
      <c r="P78" s="88">
        <f t="shared" si="13"/>
        <v>-0.20714285714285818</v>
      </c>
      <c r="Q78" s="89" t="str">
        <f t="shared" si="16"/>
        <v/>
      </c>
      <c r="R78" s="90">
        <f t="shared" si="17"/>
        <v>-2.7772457383643034E-2</v>
      </c>
      <c r="S78" s="91">
        <f t="shared" si="18"/>
        <v>52.21</v>
      </c>
      <c r="T78" s="26">
        <v>0</v>
      </c>
      <c r="U78" s="92">
        <f>IF(OR($H78="-",$K78="",$M78=""),"",
IF($H78="Long",$K78*$M78,
IF($H78="Short",$K78*$M78,
IF($H78="Options",$K78*$M78*100,””))))</f>
        <v>50.76</v>
      </c>
      <c r="V78" s="93">
        <f t="shared" si="14"/>
        <v>1</v>
      </c>
      <c r="W78" s="93">
        <f t="shared" si="15"/>
        <v>0</v>
      </c>
    </row>
    <row r="79" spans="1:23" ht="15.75" x14ac:dyDescent="0.25">
      <c r="A79" s="4">
        <v>44607</v>
      </c>
      <c r="B79" s="109">
        <f t="shared" si="19"/>
        <v>3</v>
      </c>
      <c r="C79" s="7"/>
      <c r="D79" s="7"/>
      <c r="E79" s="7" t="s">
        <v>228</v>
      </c>
      <c r="F79" s="7"/>
      <c r="G79" s="7"/>
      <c r="H79" s="112" t="s">
        <v>309</v>
      </c>
      <c r="I79" s="7"/>
      <c r="J79" s="7"/>
      <c r="K79" s="7">
        <v>111</v>
      </c>
      <c r="L79" s="7">
        <v>3.1628828828828826</v>
      </c>
      <c r="M79" s="7">
        <v>3.1836036036036037</v>
      </c>
      <c r="N79" s="107">
        <f>IF(OR($H79="-",$S79="",$U79=""),"",
IF($H79="Long",$U79-$S79,
IF($H79="Short",$S79-$U79-$T79-$T79,
IF($H79="Options",$U79-$S79,””))))</f>
        <v>2.3000000000000114</v>
      </c>
      <c r="O79" s="87">
        <f t="shared" si="12"/>
        <v>2.0720720720721175E-2</v>
      </c>
      <c r="P79" s="88" t="str">
        <f t="shared" si="13"/>
        <v/>
      </c>
      <c r="Q79" s="89">
        <f t="shared" si="16"/>
        <v>6.5512133986556096E-3</v>
      </c>
      <c r="R79" s="90" t="str">
        <f t="shared" si="17"/>
        <v/>
      </c>
      <c r="S79" s="91">
        <f t="shared" si="18"/>
        <v>351.08</v>
      </c>
      <c r="T79" s="26">
        <v>0</v>
      </c>
      <c r="U79" s="92">
        <f>IF(OR($H79="-",$K79="",$M79=""),"",
IF($H79="Long",$K79*$M79,
IF($H79="Short",$K79*$M79,
IF($H79="Options",$K79*$M79*100,””))))</f>
        <v>353.38</v>
      </c>
      <c r="V79" s="93">
        <f t="shared" si="14"/>
        <v>0</v>
      </c>
      <c r="W79" s="93">
        <f t="shared" si="15"/>
        <v>1</v>
      </c>
    </row>
    <row r="80" spans="1:23" ht="15.75" x14ac:dyDescent="0.25">
      <c r="A80" s="4">
        <v>44607</v>
      </c>
      <c r="B80" s="109">
        <f t="shared" si="19"/>
        <v>3</v>
      </c>
      <c r="C80" s="7"/>
      <c r="D80" s="7"/>
      <c r="E80" s="7" t="s">
        <v>239</v>
      </c>
      <c r="F80" s="7"/>
      <c r="G80" s="7"/>
      <c r="H80" s="112" t="s">
        <v>309</v>
      </c>
      <c r="I80" s="7"/>
      <c r="J80" s="7"/>
      <c r="K80" s="7">
        <v>120</v>
      </c>
      <c r="L80" s="7">
        <v>2.1807500000000006</v>
      </c>
      <c r="M80" s="7">
        <v>2.2607499999999998</v>
      </c>
      <c r="N80" s="107">
        <f>IF(OR($H80="-",$S80="",$U80=""),"",
IF($H80="Long",$U80-$S80,
IF($H80="Short",$S80-$U80-$T80-$T80,
IF($H80="Options",$U80-$S80,””))))</f>
        <v>9.5999999999999091</v>
      </c>
      <c r="O80" s="87">
        <f t="shared" si="12"/>
        <v>7.9999999999999183E-2</v>
      </c>
      <c r="P80" s="88" t="str">
        <f t="shared" si="13"/>
        <v/>
      </c>
      <c r="Q80" s="89">
        <f t="shared" si="16"/>
        <v>3.6684626848560921E-2</v>
      </c>
      <c r="R80" s="90" t="str">
        <f t="shared" si="17"/>
        <v/>
      </c>
      <c r="S80" s="91">
        <f t="shared" si="18"/>
        <v>261.69000000000005</v>
      </c>
      <c r="T80" s="26">
        <v>0</v>
      </c>
      <c r="U80" s="92">
        <f>IF(OR($H80="-",$K80="",$M80=""),"",
IF($H80="Long",$K80*$M80,
IF($H80="Short",$K80*$M80,
IF($H80="Options",$K80*$M80*100,””))))</f>
        <v>271.28999999999996</v>
      </c>
      <c r="V80" s="93">
        <f t="shared" si="14"/>
        <v>0</v>
      </c>
      <c r="W80" s="93">
        <f t="shared" si="15"/>
        <v>1</v>
      </c>
    </row>
    <row r="81" spans="1:23" ht="15.75" x14ac:dyDescent="0.25">
      <c r="A81" s="4">
        <v>44607</v>
      </c>
      <c r="B81" s="109">
        <f t="shared" si="19"/>
        <v>3</v>
      </c>
      <c r="C81" s="7"/>
      <c r="D81" s="7"/>
      <c r="E81" s="7" t="s">
        <v>232</v>
      </c>
      <c r="F81" s="7"/>
      <c r="G81" s="7"/>
      <c r="H81" s="112" t="s">
        <v>309</v>
      </c>
      <c r="I81" s="7"/>
      <c r="J81" s="7"/>
      <c r="K81" s="7">
        <v>2</v>
      </c>
      <c r="L81" s="7">
        <v>9.2050000000000001</v>
      </c>
      <c r="M81" s="7">
        <v>9.4</v>
      </c>
      <c r="N81" s="107">
        <f>IF(OR($H81="-",$S81="",$U81=""),"",
IF($H81="Long",$U81-$S81,
IF($H81="Short",$S81-$U81-$T81-$T81,
IF($H81="Options",$U81-$S81,””))))</f>
        <v>0.39000000000000057</v>
      </c>
      <c r="O81" s="87">
        <f t="shared" si="12"/>
        <v>0.19500000000000028</v>
      </c>
      <c r="P81" s="88" t="str">
        <f t="shared" si="13"/>
        <v/>
      </c>
      <c r="Q81" s="89">
        <f t="shared" si="16"/>
        <v>2.1184139054861519E-2</v>
      </c>
      <c r="R81" s="90" t="str">
        <f t="shared" si="17"/>
        <v/>
      </c>
      <c r="S81" s="91">
        <f t="shared" si="18"/>
        <v>18.41</v>
      </c>
      <c r="T81" s="26">
        <v>0</v>
      </c>
      <c r="U81" s="92">
        <f>IF(OR($H81="-",$K81="",$M81=""),"",
IF($H81="Long",$K81*$M81,
IF($H81="Short",$K81*$M81,
IF($H81="Options",$K81*$M81*100,””))))</f>
        <v>18.8</v>
      </c>
      <c r="V81" s="93">
        <f t="shared" si="14"/>
        <v>0</v>
      </c>
      <c r="W81" s="93">
        <f t="shared" si="15"/>
        <v>1</v>
      </c>
    </row>
    <row r="82" spans="1:23" ht="15.75" x14ac:dyDescent="0.25">
      <c r="A82" s="4">
        <v>44608</v>
      </c>
      <c r="B82" s="109">
        <f t="shared" si="19"/>
        <v>4</v>
      </c>
      <c r="C82" s="7"/>
      <c r="D82" s="7"/>
      <c r="E82" s="7" t="s">
        <v>236</v>
      </c>
      <c r="F82" s="7"/>
      <c r="G82" s="7"/>
      <c r="H82" s="112" t="s">
        <v>309</v>
      </c>
      <c r="I82" s="7"/>
      <c r="J82" s="7"/>
      <c r="K82" s="7">
        <v>29</v>
      </c>
      <c r="L82" s="7">
        <v>12.85310344827586</v>
      </c>
      <c r="M82" s="7">
        <v>12.808275862068966</v>
      </c>
      <c r="N82" s="107">
        <f>IF(OR($H82="-",$S82="",$U82=""),"",
IF($H82="Long",$U82-$S82,
IF($H82="Short",$S82-$U82-$T82-$T82,
IF($H82="Options",$U82-$S82,””))))</f>
        <v>-1.2999999999999545</v>
      </c>
      <c r="O82" s="87" t="str">
        <f t="shared" si="12"/>
        <v/>
      </c>
      <c r="P82" s="88">
        <f t="shared" si="13"/>
        <v>-4.482758620689431E-2</v>
      </c>
      <c r="Q82" s="89" t="str">
        <f t="shared" si="16"/>
        <v/>
      </c>
      <c r="R82" s="90">
        <f t="shared" si="17"/>
        <v>-3.4876857863388815E-3</v>
      </c>
      <c r="S82" s="91">
        <f t="shared" si="18"/>
        <v>372.73999999999995</v>
      </c>
      <c r="T82" s="26">
        <v>0</v>
      </c>
      <c r="U82" s="92">
        <f>IF(OR($H82="-",$K82="",$M82=""),"",
IF($H82="Long",$K82*$M82,
IF($H82="Short",$K82*$M82,
IF($H82="Options",$K82*$M82*100,””))))</f>
        <v>371.44</v>
      </c>
      <c r="V82" s="93">
        <f t="shared" si="14"/>
        <v>1</v>
      </c>
      <c r="W82" s="93">
        <f t="shared" si="15"/>
        <v>0</v>
      </c>
    </row>
    <row r="83" spans="1:23" ht="15.75" x14ac:dyDescent="0.25">
      <c r="A83" s="4">
        <v>44608</v>
      </c>
      <c r="B83" s="109">
        <f t="shared" si="19"/>
        <v>4</v>
      </c>
      <c r="C83" s="7"/>
      <c r="D83" s="7"/>
      <c r="E83" s="7" t="s">
        <v>237</v>
      </c>
      <c r="F83" s="7"/>
      <c r="G83" s="7"/>
      <c r="H83" s="112" t="s">
        <v>309</v>
      </c>
      <c r="I83" s="7"/>
      <c r="J83" s="7"/>
      <c r="K83" s="7">
        <v>35</v>
      </c>
      <c r="L83" s="7">
        <v>8.3668571428571408</v>
      </c>
      <c r="M83" s="7">
        <v>8.590857142857141</v>
      </c>
      <c r="N83" s="107">
        <f>IF(OR($H83="-",$S83="",$U83=""),"",
IF($H83="Long",$U83-$S83,
IF($H83="Short",$S83-$U83-$T83-$T83,
IF($H83="Options",$U83-$S83,””))))</f>
        <v>7.8400000000000318</v>
      </c>
      <c r="O83" s="87">
        <f t="shared" si="12"/>
        <v>0.2240000000000002</v>
      </c>
      <c r="P83" s="88" t="str">
        <f t="shared" si="13"/>
        <v/>
      </c>
      <c r="Q83" s="89">
        <f t="shared" si="16"/>
        <v>2.6772298866275215E-2</v>
      </c>
      <c r="R83" s="90" t="str">
        <f t="shared" si="17"/>
        <v/>
      </c>
      <c r="S83" s="91">
        <f t="shared" si="18"/>
        <v>292.83999999999992</v>
      </c>
      <c r="T83" s="26">
        <v>0</v>
      </c>
      <c r="U83" s="92">
        <f>IF(OR($H83="-",$K83="",$M83=""),"",
IF($H83="Long",$K83*$M83,
IF($H83="Short",$K83*$M83,
IF($H83="Options",$K83*$M83*100,””))))</f>
        <v>300.67999999999995</v>
      </c>
      <c r="V83" s="93">
        <f t="shared" si="14"/>
        <v>0</v>
      </c>
      <c r="W83" s="93">
        <f t="shared" si="15"/>
        <v>1</v>
      </c>
    </row>
    <row r="84" spans="1:23" ht="15.75" x14ac:dyDescent="0.25">
      <c r="A84" s="4">
        <v>44609</v>
      </c>
      <c r="B84" s="109">
        <f t="shared" si="19"/>
        <v>5</v>
      </c>
      <c r="C84" s="7"/>
      <c r="D84" s="7"/>
      <c r="E84" s="7" t="s">
        <v>235</v>
      </c>
      <c r="F84" s="7"/>
      <c r="G84" s="7"/>
      <c r="H84" s="112" t="s">
        <v>309</v>
      </c>
      <c r="I84" s="7"/>
      <c r="J84" s="7"/>
      <c r="K84" s="7">
        <v>180</v>
      </c>
      <c r="L84" s="7">
        <v>4.1226666666666665</v>
      </c>
      <c r="M84" s="7">
        <v>4.0386111111111109</v>
      </c>
      <c r="N84" s="107">
        <f>IF(OR($H84="-",$S84="",$U84=""),"",
IF($H84="Long",$U84-$S84,
IF($H84="Short",$S84-$U84-$T84-$T84,
IF($H84="Options",$U84-$S84,””))))</f>
        <v>-15.129999999999995</v>
      </c>
      <c r="O84" s="87" t="str">
        <f t="shared" si="12"/>
        <v/>
      </c>
      <c r="P84" s="88">
        <f t="shared" si="13"/>
        <v>-8.405555555555555E-2</v>
      </c>
      <c r="Q84" s="89" t="str">
        <f t="shared" si="16"/>
        <v/>
      </c>
      <c r="R84" s="90">
        <f t="shared" si="17"/>
        <v>-2.0388637343682618E-2</v>
      </c>
      <c r="S84" s="91">
        <f t="shared" si="18"/>
        <v>742.07999999999993</v>
      </c>
      <c r="T84" s="26">
        <v>0</v>
      </c>
      <c r="U84" s="92">
        <f>IF(OR($H84="-",$K84="",$M84=""),"",
IF($H84="Long",$K84*$M84,
IF($H84="Short",$K84*$M84,
IF($H84="Options",$K84*$M84*100,””))))</f>
        <v>726.94999999999993</v>
      </c>
      <c r="V84" s="93">
        <f t="shared" si="14"/>
        <v>1</v>
      </c>
      <c r="W84" s="93">
        <f t="shared" si="15"/>
        <v>0</v>
      </c>
    </row>
    <row r="85" spans="1:23" ht="15.75" x14ac:dyDescent="0.25">
      <c r="A85" s="4">
        <v>44609</v>
      </c>
      <c r="B85" s="109">
        <f t="shared" si="19"/>
        <v>5</v>
      </c>
      <c r="C85" s="7"/>
      <c r="D85" s="7"/>
      <c r="E85" s="7" t="s">
        <v>236</v>
      </c>
      <c r="F85" s="7"/>
      <c r="G85" s="7"/>
      <c r="H85" s="112" t="s">
        <v>309</v>
      </c>
      <c r="I85" s="7"/>
      <c r="J85" s="7"/>
      <c r="K85" s="7">
        <v>10</v>
      </c>
      <c r="L85" s="7">
        <v>13.062999999999999</v>
      </c>
      <c r="M85" s="7">
        <v>12.84</v>
      </c>
      <c r="N85" s="107">
        <f>IF(OR($H85="-",$S85="",$U85=""),"",
IF($H85="Long",$U85-$S85,
IF($H85="Short",$S85-$U85-$T85-$T85,
IF($H85="Options",$U85-$S85,””))))</f>
        <v>-2.2299999999999898</v>
      </c>
      <c r="O85" s="87" t="str">
        <f t="shared" si="12"/>
        <v/>
      </c>
      <c r="P85" s="88">
        <f t="shared" si="13"/>
        <v>-0.22299999999999898</v>
      </c>
      <c r="Q85" s="89" t="str">
        <f t="shared" si="16"/>
        <v/>
      </c>
      <c r="R85" s="90">
        <f t="shared" si="17"/>
        <v>-1.7071116895047003E-2</v>
      </c>
      <c r="S85" s="91">
        <f t="shared" si="18"/>
        <v>130.63</v>
      </c>
      <c r="T85" s="26">
        <v>0</v>
      </c>
      <c r="U85" s="92">
        <f>IF(OR($H85="-",$K85="",$M85=""),"",
IF($H85="Long",$K85*$M85,
IF($H85="Short",$K85*$M85,
IF($H85="Options",$K85*$M85*100,””))))</f>
        <v>128.4</v>
      </c>
      <c r="V85" s="93">
        <f t="shared" si="14"/>
        <v>1</v>
      </c>
      <c r="W85" s="93">
        <f t="shared" si="15"/>
        <v>0</v>
      </c>
    </row>
    <row r="86" spans="1:23" ht="15.75" x14ac:dyDescent="0.25">
      <c r="A86" s="4">
        <v>44610</v>
      </c>
      <c r="B86" s="109">
        <f t="shared" si="19"/>
        <v>6</v>
      </c>
      <c r="C86" s="7"/>
      <c r="D86" s="7"/>
      <c r="E86" s="7" t="s">
        <v>233</v>
      </c>
      <c r="F86" s="7"/>
      <c r="G86" s="7"/>
      <c r="H86" s="112" t="s">
        <v>309</v>
      </c>
      <c r="I86" s="7"/>
      <c r="J86" s="7"/>
      <c r="K86" s="7">
        <v>180</v>
      </c>
      <c r="L86" s="7">
        <v>3.5585</v>
      </c>
      <c r="M86" s="7">
        <v>3.5523333333333329</v>
      </c>
      <c r="N86" s="107">
        <f>IF(OR($H86="-",$S86="",$U86=""),"",
IF($H86="Long",$U86-$S86,
IF($H86="Short",$S86-$U86-$T86-$T86,
IF($H86="Options",$U86-$S86,””))))</f>
        <v>-1.1100000000000136</v>
      </c>
      <c r="O86" s="87" t="str">
        <f t="shared" si="12"/>
        <v/>
      </c>
      <c r="P86" s="88">
        <f t="shared" si="13"/>
        <v>-6.1666666666670977E-3</v>
      </c>
      <c r="Q86" s="89" t="str">
        <f t="shared" si="16"/>
        <v/>
      </c>
      <c r="R86" s="90">
        <f t="shared" si="17"/>
        <v>-1.7329399091377668E-3</v>
      </c>
      <c r="S86" s="91">
        <f t="shared" si="18"/>
        <v>640.53</v>
      </c>
      <c r="T86" s="26">
        <v>0</v>
      </c>
      <c r="U86" s="92">
        <f>IF(OR($H86="-",$K86="",$M86=""),"",
IF($H86="Long",$K86*$M86,
IF($H86="Short",$K86*$M86,
IF($H86="Options",$K86*$M86*100,””))))</f>
        <v>639.41999999999996</v>
      </c>
      <c r="V86" s="93">
        <f t="shared" si="14"/>
        <v>1</v>
      </c>
      <c r="W86" s="93">
        <f t="shared" si="15"/>
        <v>0</v>
      </c>
    </row>
    <row r="87" spans="1:23" ht="15.75" x14ac:dyDescent="0.25">
      <c r="A87" s="4">
        <v>44610</v>
      </c>
      <c r="B87" s="109">
        <f t="shared" si="19"/>
        <v>6</v>
      </c>
      <c r="C87" s="7"/>
      <c r="D87" s="7"/>
      <c r="E87" s="7" t="s">
        <v>234</v>
      </c>
      <c r="F87" s="7"/>
      <c r="G87" s="7"/>
      <c r="H87" s="112" t="s">
        <v>309</v>
      </c>
      <c r="I87" s="7"/>
      <c r="J87" s="7"/>
      <c r="K87" s="7">
        <v>175</v>
      </c>
      <c r="L87" s="7">
        <v>2.2311999999999999</v>
      </c>
      <c r="M87" s="7">
        <v>2.3010285714285712</v>
      </c>
      <c r="N87" s="107">
        <f>IF(OR($H87="-",$S87="",$U87=""),"",
IF($H87="Long",$U87-$S87,
IF($H87="Short",$S87-$U87-$T87-$T87,
IF($H87="Options",$U87-$S87,””))))</f>
        <v>12.21999999999997</v>
      </c>
      <c r="O87" s="87">
        <f t="shared" si="12"/>
        <v>6.9828571428571351E-2</v>
      </c>
      <c r="P87" s="88" t="str">
        <f t="shared" si="13"/>
        <v/>
      </c>
      <c r="Q87" s="89">
        <f t="shared" si="16"/>
        <v>3.1296419607642192E-2</v>
      </c>
      <c r="R87" s="90" t="str">
        <f t="shared" si="17"/>
        <v/>
      </c>
      <c r="S87" s="91">
        <f t="shared" si="18"/>
        <v>390.46</v>
      </c>
      <c r="T87" s="26">
        <v>0</v>
      </c>
      <c r="U87" s="92">
        <f>IF(OR($H87="-",$K87="",$M87=""),"",
IF($H87="Long",$K87*$M87,
IF($H87="Short",$K87*$M87,
IF($H87="Options",$K87*$M87*100,””))))</f>
        <v>402.67999999999995</v>
      </c>
      <c r="V87" s="93">
        <f t="shared" si="14"/>
        <v>0</v>
      </c>
      <c r="W87" s="93">
        <f t="shared" si="15"/>
        <v>1</v>
      </c>
    </row>
    <row r="88" spans="1:23" ht="15.75" x14ac:dyDescent="0.25">
      <c r="A88" s="4">
        <v>44616</v>
      </c>
      <c r="B88" s="109">
        <f t="shared" si="19"/>
        <v>5</v>
      </c>
      <c r="C88" s="7"/>
      <c r="D88" s="7"/>
      <c r="E88" s="7" t="s">
        <v>217</v>
      </c>
      <c r="F88" s="7"/>
      <c r="G88" s="7"/>
      <c r="H88" s="112" t="s">
        <v>309</v>
      </c>
      <c r="I88" s="7"/>
      <c r="J88" s="7"/>
      <c r="K88" s="7">
        <v>252</v>
      </c>
      <c r="L88" s="7">
        <v>0.85253968253968271</v>
      </c>
      <c r="M88" s="7">
        <v>0.89333333333333331</v>
      </c>
      <c r="N88" s="107">
        <f>IF(OR($H88="-",$S88="",$U88=""),"",
IF($H88="Long",$U88-$S88,
IF($H88="Short",$S88-$U88-$T88-$T88,
IF($H88="Options",$U88-$S88,””))))</f>
        <v>10.279999999999973</v>
      </c>
      <c r="O88" s="87">
        <f t="shared" si="12"/>
        <v>4.0793650793650604E-2</v>
      </c>
      <c r="P88" s="88" t="str">
        <f t="shared" si="13"/>
        <v/>
      </c>
      <c r="Q88" s="89">
        <f t="shared" si="16"/>
        <v>4.7849562465090166E-2</v>
      </c>
      <c r="R88" s="90" t="str">
        <f t="shared" si="17"/>
        <v/>
      </c>
      <c r="S88" s="91">
        <f t="shared" si="18"/>
        <v>214.84000000000003</v>
      </c>
      <c r="T88" s="26">
        <v>0</v>
      </c>
      <c r="U88" s="92">
        <f>IF(OR($H88="-",$K88="",$M88=""),"",
IF($H88="Long",$K88*$M88,
IF($H88="Short",$K88*$M88,
IF($H88="Options",$K88*$M88*100,””))))</f>
        <v>225.12</v>
      </c>
      <c r="V88" s="93">
        <f t="shared" si="14"/>
        <v>0</v>
      </c>
      <c r="W88" s="93">
        <f t="shared" si="15"/>
        <v>1</v>
      </c>
    </row>
    <row r="89" spans="1:23" ht="15.75" x14ac:dyDescent="0.25">
      <c r="A89" s="4">
        <v>44616</v>
      </c>
      <c r="B89" s="109">
        <f t="shared" si="19"/>
        <v>5</v>
      </c>
      <c r="C89" s="7"/>
      <c r="D89" s="7"/>
      <c r="E89" s="7" t="s">
        <v>231</v>
      </c>
      <c r="F89" s="7"/>
      <c r="G89" s="7"/>
      <c r="H89" s="112" t="s">
        <v>309</v>
      </c>
      <c r="I89" s="7"/>
      <c r="J89" s="7"/>
      <c r="K89" s="7">
        <v>61</v>
      </c>
      <c r="L89" s="7">
        <v>2.4598360655737705</v>
      </c>
      <c r="M89" s="7">
        <v>2.5250819672131146</v>
      </c>
      <c r="N89" s="107">
        <f>IF(OR($H89="-",$S89="",$U89=""),"",
IF($H89="Long",$U89-$S89,
IF($H89="Short",$S89-$U89-$T89-$T89,
IF($H89="Options",$U89-$S89,””))))</f>
        <v>3.9799999999999898</v>
      </c>
      <c r="O89" s="87">
        <f t="shared" si="12"/>
        <v>6.5245901639344073E-2</v>
      </c>
      <c r="P89" s="88" t="str">
        <f t="shared" si="13"/>
        <v/>
      </c>
      <c r="Q89" s="89">
        <f t="shared" si="16"/>
        <v>2.6524491836054577E-2</v>
      </c>
      <c r="R89" s="90" t="str">
        <f t="shared" si="17"/>
        <v/>
      </c>
      <c r="S89" s="91">
        <f t="shared" si="18"/>
        <v>150.05000000000001</v>
      </c>
      <c r="T89" s="26">
        <v>0</v>
      </c>
      <c r="U89" s="92">
        <f>IF(OR($H89="-",$K89="",$M89=""),"",
IF($H89="Long",$K89*$M89,
IF($H89="Short",$K89*$M89,
IF($H89="Options",$K89*$M89*100,””))))</f>
        <v>154.03</v>
      </c>
      <c r="V89" s="93">
        <f t="shared" si="14"/>
        <v>0</v>
      </c>
      <c r="W89" s="93">
        <f t="shared" si="15"/>
        <v>1</v>
      </c>
    </row>
    <row r="90" spans="1:23" ht="15.75" x14ac:dyDescent="0.25">
      <c r="A90" s="4">
        <v>44616</v>
      </c>
      <c r="B90" s="109">
        <f t="shared" si="19"/>
        <v>5</v>
      </c>
      <c r="C90" s="7"/>
      <c r="D90" s="7"/>
      <c r="E90" s="7" t="s">
        <v>232</v>
      </c>
      <c r="F90" s="7"/>
      <c r="G90" s="7"/>
      <c r="H90" s="112" t="s">
        <v>309</v>
      </c>
      <c r="I90" s="7"/>
      <c r="J90" s="7"/>
      <c r="K90" s="7">
        <v>20</v>
      </c>
      <c r="L90" s="7">
        <v>8.0044999999999984</v>
      </c>
      <c r="M90" s="7">
        <v>8.0620000000000012</v>
      </c>
      <c r="N90" s="107">
        <f>IF(OR($H90="-",$S90="",$U90=""),"",
IF($H90="Long",$U90-$S90,
IF($H90="Short",$S90-$U90-$T90-$T90,
IF($H90="Options",$U90-$S90,””))))</f>
        <v>1.1500000000000341</v>
      </c>
      <c r="O90" s="87">
        <f t="shared" si="12"/>
        <v>5.7500000000002771E-2</v>
      </c>
      <c r="P90" s="88" t="str">
        <f t="shared" si="13"/>
        <v/>
      </c>
      <c r="Q90" s="89">
        <f t="shared" si="16"/>
        <v>7.1834593041416343E-3</v>
      </c>
      <c r="R90" s="90" t="str">
        <f t="shared" si="17"/>
        <v/>
      </c>
      <c r="S90" s="91">
        <f t="shared" si="18"/>
        <v>160.08999999999997</v>
      </c>
      <c r="T90" s="26">
        <v>0</v>
      </c>
      <c r="U90" s="92">
        <f>IF(OR($H90="-",$K90="",$M90=""),"",
IF($H90="Long",$K90*$M90,
IF($H90="Short",$K90*$M90,
IF($H90="Options",$K90*$M90*100,””))))</f>
        <v>161.24</v>
      </c>
      <c r="V90" s="93">
        <f t="shared" si="14"/>
        <v>0</v>
      </c>
      <c r="W90" s="93">
        <f t="shared" si="15"/>
        <v>1</v>
      </c>
    </row>
    <row r="91" spans="1:23" ht="15.75" x14ac:dyDescent="0.25">
      <c r="A91" s="4">
        <v>44617</v>
      </c>
      <c r="B91" s="109">
        <f t="shared" si="19"/>
        <v>6</v>
      </c>
      <c r="C91" s="7"/>
      <c r="D91" s="7"/>
      <c r="E91" s="7" t="s">
        <v>230</v>
      </c>
      <c r="F91" s="7"/>
      <c r="G91" s="7"/>
      <c r="H91" s="112" t="s">
        <v>309</v>
      </c>
      <c r="I91" s="7"/>
      <c r="J91" s="7"/>
      <c r="K91" s="7">
        <v>207</v>
      </c>
      <c r="L91" s="7">
        <v>6.2876328502415459</v>
      </c>
      <c r="M91" s="7">
        <v>6.1872946859903388</v>
      </c>
      <c r="N91" s="107">
        <f>IF(OR($H91="-",$S91="",$U91=""),"",
IF($H91="Long",$U91-$S91,
IF($H91="Short",$S91-$U91-$T91-$T91,
IF($H91="Options",$U91-$S91,””))))</f>
        <v>-20.769999999999754</v>
      </c>
      <c r="O91" s="87" t="str">
        <f t="shared" si="12"/>
        <v/>
      </c>
      <c r="P91" s="88">
        <f t="shared" si="13"/>
        <v>-0.10033816425120712</v>
      </c>
      <c r="Q91" s="89" t="str">
        <f t="shared" si="16"/>
        <v/>
      </c>
      <c r="R91" s="90">
        <f t="shared" si="17"/>
        <v>-1.5958018962152338E-2</v>
      </c>
      <c r="S91" s="91">
        <f t="shared" si="18"/>
        <v>1301.54</v>
      </c>
      <c r="T91" s="26">
        <v>0</v>
      </c>
      <c r="U91" s="92">
        <f>IF(OR($H91="-",$K91="",$M91=""),"",
IF($H91="Long",$K91*$M91,
IF($H91="Short",$K91*$M91,
IF($H91="Options",$K91*$M91*100,””))))</f>
        <v>1280.7700000000002</v>
      </c>
      <c r="V91" s="93">
        <f t="shared" si="14"/>
        <v>1</v>
      </c>
      <c r="W91" s="93">
        <f t="shared" si="15"/>
        <v>0</v>
      </c>
    </row>
    <row r="92" spans="1:23" ht="15.75" x14ac:dyDescent="0.25">
      <c r="A92" s="4">
        <v>44621</v>
      </c>
      <c r="B92" s="109">
        <f t="shared" si="19"/>
        <v>3</v>
      </c>
      <c r="C92" s="7"/>
      <c r="D92" s="7"/>
      <c r="E92" s="7" t="s">
        <v>228</v>
      </c>
      <c r="F92" s="7"/>
      <c r="G92" s="7"/>
      <c r="H92" s="112" t="s">
        <v>309</v>
      </c>
      <c r="I92" s="7"/>
      <c r="J92" s="7"/>
      <c r="K92" s="7">
        <v>300</v>
      </c>
      <c r="L92" s="7">
        <v>3.3001666666666667</v>
      </c>
      <c r="M92" s="7">
        <v>3.2196666666666669</v>
      </c>
      <c r="N92" s="107">
        <f>IF(OR($H92="-",$S92="",$U92=""),"",
IF($H92="Long",$U92-$S92,
IF($H92="Short",$S92-$U92-$T92-$T92,
IF($H92="Options",$U92-$S92,””))))</f>
        <v>-24.149999999999864</v>
      </c>
      <c r="O92" s="87" t="str">
        <f t="shared" si="12"/>
        <v/>
      </c>
      <c r="P92" s="88">
        <f t="shared" si="13"/>
        <v>-8.0499999999999794E-2</v>
      </c>
      <c r="Q92" s="89" t="str">
        <f t="shared" si="16"/>
        <v/>
      </c>
      <c r="R92" s="90">
        <f t="shared" si="17"/>
        <v>-2.4392707439018096E-2</v>
      </c>
      <c r="S92" s="91">
        <f t="shared" si="18"/>
        <v>990.05</v>
      </c>
      <c r="T92" s="26">
        <v>0</v>
      </c>
      <c r="U92" s="92">
        <f>IF(OR($H92="-",$K92="",$M92=""),"",
IF($H92="Long",$K92*$M92,
IF($H92="Short",$K92*$M92,
IF($H92="Options",$K92*$M92*100,””))))</f>
        <v>965.90000000000009</v>
      </c>
      <c r="V92" s="93">
        <f t="shared" si="14"/>
        <v>1</v>
      </c>
      <c r="W92" s="93">
        <f t="shared" si="15"/>
        <v>0</v>
      </c>
    </row>
    <row r="93" spans="1:23" ht="15.75" x14ac:dyDescent="0.25">
      <c r="A93" s="4">
        <v>44621</v>
      </c>
      <c r="B93" s="109">
        <f t="shared" si="19"/>
        <v>3</v>
      </c>
      <c r="C93" s="7"/>
      <c r="D93" s="7"/>
      <c r="E93" s="7" t="s">
        <v>229</v>
      </c>
      <c r="F93" s="7"/>
      <c r="G93" s="7"/>
      <c r="H93" s="112" t="s">
        <v>309</v>
      </c>
      <c r="I93" s="7"/>
      <c r="J93" s="7"/>
      <c r="K93" s="7">
        <v>10</v>
      </c>
      <c r="L93" s="7">
        <v>24.132999999999999</v>
      </c>
      <c r="M93" s="7">
        <v>24.431000000000001</v>
      </c>
      <c r="N93" s="107">
        <f>IF(OR($H93="-",$S93="",$U93=""),"",
IF($H93="Long",$U93-$S93,
IF($H93="Short",$S93-$U93-$T93-$T93,
IF($H93="Options",$U93-$S93,””))))</f>
        <v>2.9800000000000182</v>
      </c>
      <c r="O93" s="87">
        <f t="shared" si="12"/>
        <v>0.29800000000000182</v>
      </c>
      <c r="P93" s="88" t="str">
        <f t="shared" si="13"/>
        <v/>
      </c>
      <c r="Q93" s="89">
        <f t="shared" si="16"/>
        <v>1.2348236854100272E-2</v>
      </c>
      <c r="R93" s="90" t="str">
        <f t="shared" si="17"/>
        <v/>
      </c>
      <c r="S93" s="91">
        <f t="shared" si="18"/>
        <v>241.32999999999998</v>
      </c>
      <c r="T93" s="26">
        <v>0</v>
      </c>
      <c r="U93" s="92">
        <f>IF(OR($H93="-",$K93="",$M93=""),"",
IF($H93="Long",$K93*$M93,
IF($H93="Short",$K93*$M93,
IF($H93="Options",$K93*$M93*100,””))))</f>
        <v>244.31</v>
      </c>
      <c r="V93" s="93">
        <f t="shared" si="14"/>
        <v>0</v>
      </c>
      <c r="W93" s="93">
        <f t="shared" si="15"/>
        <v>1</v>
      </c>
    </row>
    <row r="94" spans="1:23" ht="15.75" x14ac:dyDescent="0.25">
      <c r="A94" s="4">
        <v>44622</v>
      </c>
      <c r="B94" s="109">
        <f t="shared" si="19"/>
        <v>4</v>
      </c>
      <c r="C94" s="7"/>
      <c r="D94" s="7"/>
      <c r="E94" s="7" t="s">
        <v>179</v>
      </c>
      <c r="F94" s="7"/>
      <c r="G94" s="7"/>
      <c r="H94" s="112" t="s">
        <v>309</v>
      </c>
      <c r="I94" s="7"/>
      <c r="J94" s="7"/>
      <c r="K94" s="7">
        <v>375</v>
      </c>
      <c r="L94" s="7">
        <v>1.9794399999999999</v>
      </c>
      <c r="M94" s="7">
        <v>1.9983466666666667</v>
      </c>
      <c r="N94" s="107">
        <f>IF(OR($H94="-",$S94="",$U94=""),"",
IF($H94="Long",$U94-$S94,
IF($H94="Short",$S94-$U94-$T94-$T94,
IF($H94="Options",$U94-$S94,””))))</f>
        <v>7.0900000000000318</v>
      </c>
      <c r="O94" s="87">
        <f t="shared" si="12"/>
        <v>1.8906666666666849E-2</v>
      </c>
      <c r="P94" s="88" t="str">
        <f t="shared" si="13"/>
        <v/>
      </c>
      <c r="Q94" s="89">
        <f t="shared" si="16"/>
        <v>9.5515229896671553E-3</v>
      </c>
      <c r="R94" s="90" t="str">
        <f t="shared" si="17"/>
        <v/>
      </c>
      <c r="S94" s="91">
        <f t="shared" si="18"/>
        <v>742.29</v>
      </c>
      <c r="T94" s="26">
        <v>0</v>
      </c>
      <c r="U94" s="92">
        <f>IF(OR($H94="-",$K94="",$M94=""),"",
IF($H94="Long",$K94*$M94,
IF($H94="Short",$K94*$M94,
IF($H94="Options",$K94*$M94*100,””))))</f>
        <v>749.38</v>
      </c>
      <c r="V94" s="93">
        <f t="shared" si="14"/>
        <v>0</v>
      </c>
      <c r="W94" s="93">
        <f t="shared" si="15"/>
        <v>1</v>
      </c>
    </row>
    <row r="95" spans="1:23" ht="15.75" x14ac:dyDescent="0.25">
      <c r="A95" s="4">
        <v>44622</v>
      </c>
      <c r="B95" s="109">
        <f t="shared" si="19"/>
        <v>4</v>
      </c>
      <c r="C95" s="7"/>
      <c r="D95" s="7"/>
      <c r="E95" s="7" t="s">
        <v>227</v>
      </c>
      <c r="F95" s="7"/>
      <c r="G95" s="7"/>
      <c r="H95" s="112" t="s">
        <v>309</v>
      </c>
      <c r="I95" s="7"/>
      <c r="J95" s="7"/>
      <c r="K95" s="7">
        <v>40</v>
      </c>
      <c r="L95" s="7">
        <v>0.49349999999999994</v>
      </c>
      <c r="M95" s="7">
        <v>0.53049999999999997</v>
      </c>
      <c r="N95" s="107">
        <f>IF(OR($H95="-",$S95="",$U95=""),"",
IF($H95="Long",$U95-$S95,
IF($H95="Short",$S95-$U95-$T95-$T95,
IF($H95="Options",$U95-$S95,””))))</f>
        <v>1.4800000000000004</v>
      </c>
      <c r="O95" s="87">
        <f t="shared" si="12"/>
        <v>3.7000000000000033E-2</v>
      </c>
      <c r="P95" s="88" t="str">
        <f t="shared" si="13"/>
        <v/>
      </c>
      <c r="Q95" s="89">
        <f t="shared" si="16"/>
        <v>7.4974670719351599E-2</v>
      </c>
      <c r="R95" s="90" t="str">
        <f t="shared" si="17"/>
        <v/>
      </c>
      <c r="S95" s="91">
        <f t="shared" si="18"/>
        <v>19.739999999999998</v>
      </c>
      <c r="T95" s="26">
        <v>0</v>
      </c>
      <c r="U95" s="92">
        <f>IF(OR($H95="-",$K95="",$M95=""),"",
IF($H95="Long",$K95*$M95,
IF($H95="Short",$K95*$M95,
IF($H95="Options",$K95*$M95*100,””))))</f>
        <v>21.22</v>
      </c>
      <c r="V95" s="93">
        <f t="shared" si="14"/>
        <v>0</v>
      </c>
      <c r="W95" s="93">
        <f t="shared" si="15"/>
        <v>1</v>
      </c>
    </row>
    <row r="96" spans="1:23" ht="15.75" x14ac:dyDescent="0.25">
      <c r="A96" s="4">
        <v>44623</v>
      </c>
      <c r="B96" s="109">
        <f t="shared" si="19"/>
        <v>5</v>
      </c>
      <c r="C96" s="7"/>
      <c r="D96" s="7"/>
      <c r="E96" s="7" t="s">
        <v>226</v>
      </c>
      <c r="F96" s="7"/>
      <c r="G96" s="7"/>
      <c r="H96" s="112" t="s">
        <v>309</v>
      </c>
      <c r="I96" s="7"/>
      <c r="J96" s="7"/>
      <c r="K96" s="7">
        <v>86</v>
      </c>
      <c r="L96" s="7">
        <v>6.2351162790697678</v>
      </c>
      <c r="M96" s="7">
        <v>6.1483720930232559</v>
      </c>
      <c r="N96" s="107">
        <f>IF(OR($H96="-",$S96="",$U96=""),"",
IF($H96="Long",$U96-$S96,
IF($H96="Short",$S96-$U96-$T96-$T96,
IF($H96="Options",$U96-$S96,””))))</f>
        <v>-7.4600000000000364</v>
      </c>
      <c r="O96" s="87" t="str">
        <f t="shared" si="12"/>
        <v/>
      </c>
      <c r="P96" s="88">
        <f t="shared" si="13"/>
        <v>-8.6744186046511906E-2</v>
      </c>
      <c r="Q96" s="89" t="str">
        <f t="shared" si="16"/>
        <v/>
      </c>
      <c r="R96" s="90">
        <f t="shared" si="17"/>
        <v>-1.3912200216329185E-2</v>
      </c>
      <c r="S96" s="91">
        <f t="shared" si="18"/>
        <v>536.22</v>
      </c>
      <c r="T96" s="26">
        <v>0</v>
      </c>
      <c r="U96" s="92">
        <f>IF(OR($H96="-",$K96="",$M96=""),"",
IF($H96="Long",$K96*$M96,
IF($H96="Short",$K96*$M96,
IF($H96="Options",$K96*$M96*100,””))))</f>
        <v>528.76</v>
      </c>
      <c r="V96" s="93">
        <f t="shared" si="14"/>
        <v>1</v>
      </c>
      <c r="W96" s="93">
        <f t="shared" si="15"/>
        <v>0</v>
      </c>
    </row>
    <row r="97" spans="1:23" ht="15.75" x14ac:dyDescent="0.25">
      <c r="A97" s="4">
        <v>44623</v>
      </c>
      <c r="B97" s="109">
        <f t="shared" si="19"/>
        <v>5</v>
      </c>
      <c r="C97" s="7"/>
      <c r="D97" s="7"/>
      <c r="E97" s="7" t="s">
        <v>55</v>
      </c>
      <c r="F97" s="7"/>
      <c r="G97" s="7"/>
      <c r="H97" s="112" t="s">
        <v>309</v>
      </c>
      <c r="I97" s="7"/>
      <c r="J97" s="7"/>
      <c r="K97" s="7">
        <v>15</v>
      </c>
      <c r="L97" s="7">
        <v>21.604666666666667</v>
      </c>
      <c r="M97" s="7">
        <v>21.833333333333332</v>
      </c>
      <c r="N97" s="107">
        <f>IF(OR($H97="-",$S97="",$U97=""),"",
IF($H97="Long",$U97-$S97,
IF($H97="Short",$S97-$U97-$T97-$T97,
IF($H97="Options",$U97-$S97,””))))</f>
        <v>3.4300000000000068</v>
      </c>
      <c r="O97" s="87">
        <f t="shared" ref="O97:O160" si="20">IF(OR($N97="-",$S97="",$U97=""),"",
IF($N97&lt;=-0.01,"", IF($H97="Long",(M97-L97),
IF($H97="Short",(L97-M97),
IF($H97="Options",(M97-L97))))))</f>
        <v>0.22866666666666546</v>
      </c>
      <c r="P97" s="88" t="str">
        <f t="shared" ref="P97:P160" si="21">IF(OR($N97="-",$S97="",$U97=""),"",
IF($N97&gt;=0.01,"", IF($H97="Long",(M97-L97),
IF($H97="Short",(L97-M97),
IF($H97="Options",(M97-L97))))))</f>
        <v/>
      </c>
      <c r="Q97" s="89">
        <f t="shared" si="16"/>
        <v>1.0584133057672746E-2</v>
      </c>
      <c r="R97" s="90" t="str">
        <f t="shared" si="17"/>
        <v/>
      </c>
      <c r="S97" s="91">
        <f t="shared" si="18"/>
        <v>324.07</v>
      </c>
      <c r="T97" s="26">
        <v>0</v>
      </c>
      <c r="U97" s="92">
        <f>IF(OR($H97="-",$K97="",$M97=""),"",
IF($H97="Long",$K97*$M97,
IF($H97="Short",$K97*$M97,
IF($H97="Options",$K97*$M97*100,””))))</f>
        <v>327.5</v>
      </c>
      <c r="V97" s="93">
        <f t="shared" ref="V97:V160" si="22">IF(N97="","",IF(N97&gt;0,0,1))</f>
        <v>0</v>
      </c>
      <c r="W97" s="93">
        <f t="shared" ref="W97:W160" si="23">IF(N97="","",IF(N97&lt;0,0,1))</f>
        <v>1</v>
      </c>
    </row>
    <row r="98" spans="1:23" ht="15.75" x14ac:dyDescent="0.25">
      <c r="A98" s="4">
        <v>44624</v>
      </c>
      <c r="B98" s="109">
        <f t="shared" si="19"/>
        <v>6</v>
      </c>
      <c r="C98" s="7"/>
      <c r="D98" s="7"/>
      <c r="E98" s="7" t="s">
        <v>55</v>
      </c>
      <c r="F98" s="7"/>
      <c r="G98" s="7"/>
      <c r="H98" s="112" t="s">
        <v>309</v>
      </c>
      <c r="I98" s="7"/>
      <c r="J98" s="7"/>
      <c r="K98" s="7">
        <v>24</v>
      </c>
      <c r="L98" s="7">
        <v>25.928749999999997</v>
      </c>
      <c r="M98" s="7">
        <v>26.541666666666668</v>
      </c>
      <c r="N98" s="107">
        <f>IF(OR($H98="-",$S98="",$U98=""),"",
IF($H98="Long",$U98-$S98,
IF($H98="Short",$S98-$U98-$T98-$T98,
IF($H98="Options",$U98-$S98,””))))</f>
        <v>14.710000000000036</v>
      </c>
      <c r="O98" s="87">
        <f t="shared" si="20"/>
        <v>0.61291666666667055</v>
      </c>
      <c r="P98" s="88" t="str">
        <f t="shared" si="21"/>
        <v/>
      </c>
      <c r="Q98" s="89">
        <f t="shared" si="16"/>
        <v>2.3638496520914747E-2</v>
      </c>
      <c r="R98" s="90" t="str">
        <f t="shared" si="17"/>
        <v/>
      </c>
      <c r="S98" s="91">
        <f t="shared" si="18"/>
        <v>622.29</v>
      </c>
      <c r="T98" s="26">
        <v>0</v>
      </c>
      <c r="U98" s="92">
        <f>IF(OR($H98="-",$K98="",$M98=""),"",
IF($H98="Long",$K98*$M98,
IF($H98="Short",$K98*$M98,
IF($H98="Options",$K98*$M98*100,””))))</f>
        <v>637</v>
      </c>
      <c r="V98" s="93">
        <f t="shared" si="22"/>
        <v>0</v>
      </c>
      <c r="W98" s="93">
        <f t="shared" si="23"/>
        <v>1</v>
      </c>
    </row>
    <row r="99" spans="1:23" ht="15.75" x14ac:dyDescent="0.25">
      <c r="A99" s="4">
        <v>44624</v>
      </c>
      <c r="B99" s="109">
        <f t="shared" si="19"/>
        <v>6</v>
      </c>
      <c r="C99" s="7"/>
      <c r="D99" s="7"/>
      <c r="E99" s="7" t="s">
        <v>225</v>
      </c>
      <c r="F99" s="7"/>
      <c r="G99" s="7"/>
      <c r="H99" s="112" t="s">
        <v>309</v>
      </c>
      <c r="I99" s="7"/>
      <c r="J99" s="7"/>
      <c r="K99" s="7">
        <v>52</v>
      </c>
      <c r="L99" s="7">
        <v>3.8544230769230765</v>
      </c>
      <c r="M99" s="7">
        <v>3.8223076923076929</v>
      </c>
      <c r="N99" s="107">
        <f>IF(OR($H99="-",$S99="",$U99=""),"",
IF($H99="Long",$U99-$S99,
IF($H99="Short",$S99-$U99-$T99-$T99,
IF($H99="Options",$U99-$S99,””))))</f>
        <v>-1.6699999999999591</v>
      </c>
      <c r="O99" s="87" t="str">
        <f t="shared" si="20"/>
        <v/>
      </c>
      <c r="P99" s="88">
        <f t="shared" si="21"/>
        <v>-3.2115384615383658E-2</v>
      </c>
      <c r="Q99" s="89" t="str">
        <f t="shared" si="16"/>
        <v/>
      </c>
      <c r="R99" s="90">
        <f t="shared" si="17"/>
        <v>-8.3320860150674012E-3</v>
      </c>
      <c r="S99" s="91">
        <f t="shared" si="18"/>
        <v>200.42999999999998</v>
      </c>
      <c r="T99" s="26">
        <v>0</v>
      </c>
      <c r="U99" s="92">
        <f>IF(OR($H99="-",$K99="",$M99=""),"",
IF($H99="Long",$K99*$M99,
IF($H99="Short",$K99*$M99,
IF($H99="Options",$K99*$M99*100,””))))</f>
        <v>198.76000000000002</v>
      </c>
      <c r="V99" s="93">
        <f t="shared" si="22"/>
        <v>1</v>
      </c>
      <c r="W99" s="93">
        <f t="shared" si="23"/>
        <v>0</v>
      </c>
    </row>
    <row r="100" spans="1:23" ht="15.75" x14ac:dyDescent="0.25">
      <c r="A100" s="4">
        <v>44627</v>
      </c>
      <c r="B100" s="109">
        <f t="shared" si="19"/>
        <v>2</v>
      </c>
      <c r="C100" s="7"/>
      <c r="D100" s="7"/>
      <c r="E100" s="7" t="s">
        <v>217</v>
      </c>
      <c r="F100" s="7"/>
      <c r="G100" s="7"/>
      <c r="H100" s="112" t="s">
        <v>309</v>
      </c>
      <c r="I100" s="7"/>
      <c r="J100" s="7"/>
      <c r="K100" s="7">
        <v>600</v>
      </c>
      <c r="L100" s="7">
        <v>1.1331166666666668</v>
      </c>
      <c r="M100" s="7">
        <v>1.13175</v>
      </c>
      <c r="N100" s="107">
        <f>IF(OR($H100="-",$S100="",$U100=""),"",
IF($H100="Long",$U100-$S100,
IF($H100="Short",$S100-$U100-$T100-$T100,
IF($H100="Options",$U100-$S100,””))))</f>
        <v>-0.82000000000005002</v>
      </c>
      <c r="O100" s="87" t="str">
        <f t="shared" si="20"/>
        <v/>
      </c>
      <c r="P100" s="88">
        <f t="shared" si="21"/>
        <v>-1.3666666666667382E-3</v>
      </c>
      <c r="Q100" s="89" t="str">
        <f t="shared" si="16"/>
        <v/>
      </c>
      <c r="R100" s="90">
        <f t="shared" si="17"/>
        <v>-1.2061129333549795E-3</v>
      </c>
      <c r="S100" s="91">
        <f t="shared" si="18"/>
        <v>679.87000000000012</v>
      </c>
      <c r="T100" s="26">
        <v>0</v>
      </c>
      <c r="U100" s="92">
        <f>IF(OR($H100="-",$K100="",$M100=""),"",
IF($H100="Long",$K100*$M100,
IF($H100="Short",$K100*$M100,
IF($H100="Options",$K100*$M100*100,””))))</f>
        <v>679.05000000000007</v>
      </c>
      <c r="V100" s="93">
        <f t="shared" si="22"/>
        <v>1</v>
      </c>
      <c r="W100" s="93">
        <f t="shared" si="23"/>
        <v>0</v>
      </c>
    </row>
    <row r="101" spans="1:23" ht="15.75" x14ac:dyDescent="0.25">
      <c r="A101" s="4">
        <v>44627</v>
      </c>
      <c r="B101" s="109">
        <f t="shared" si="19"/>
        <v>2</v>
      </c>
      <c r="C101" s="7"/>
      <c r="D101" s="7"/>
      <c r="E101" s="7" t="s">
        <v>223</v>
      </c>
      <c r="F101" s="7"/>
      <c r="G101" s="7"/>
      <c r="H101" s="112" t="s">
        <v>309</v>
      </c>
      <c r="I101" s="7"/>
      <c r="J101" s="7"/>
      <c r="K101" s="7">
        <v>100</v>
      </c>
      <c r="L101" s="7">
        <v>2.4325999999999999</v>
      </c>
      <c r="M101" s="7">
        <v>2.4140999999999999</v>
      </c>
      <c r="N101" s="107">
        <f>IF(OR($H101="-",$S101="",$U101=""),"",
IF($H101="Long",$U101-$S101,
IF($H101="Short",$S101-$U101-$T101-$T101,
IF($H101="Options",$U101-$S101,””))))</f>
        <v>-1.8499999999999943</v>
      </c>
      <c r="O101" s="87" t="str">
        <f t="shared" si="20"/>
        <v/>
      </c>
      <c r="P101" s="88">
        <f t="shared" si="21"/>
        <v>-1.8499999999999961E-2</v>
      </c>
      <c r="Q101" s="89" t="str">
        <f t="shared" si="16"/>
        <v/>
      </c>
      <c r="R101" s="90">
        <f t="shared" si="17"/>
        <v>-7.6050316533749669E-3</v>
      </c>
      <c r="S101" s="91">
        <f t="shared" si="18"/>
        <v>243.26</v>
      </c>
      <c r="T101" s="26">
        <v>0</v>
      </c>
      <c r="U101" s="92">
        <f>IF(OR($H101="-",$K101="",$M101=""),"",
IF($H101="Long",$K101*$M101,
IF($H101="Short",$K101*$M101,
IF($H101="Options",$K101*$M101*100,””))))</f>
        <v>241.41</v>
      </c>
      <c r="V101" s="93">
        <f t="shared" si="22"/>
        <v>1</v>
      </c>
      <c r="W101" s="93">
        <f t="shared" si="23"/>
        <v>0</v>
      </c>
    </row>
    <row r="102" spans="1:23" ht="15.75" x14ac:dyDescent="0.25">
      <c r="A102" s="4">
        <v>44627</v>
      </c>
      <c r="B102" s="109">
        <f t="shared" si="19"/>
        <v>2</v>
      </c>
      <c r="C102" s="7"/>
      <c r="D102" s="7"/>
      <c r="E102" s="7" t="s">
        <v>179</v>
      </c>
      <c r="F102" s="7"/>
      <c r="G102" s="7"/>
      <c r="H102" s="112" t="s">
        <v>309</v>
      </c>
      <c r="I102" s="7"/>
      <c r="J102" s="7"/>
      <c r="K102" s="7">
        <v>10</v>
      </c>
      <c r="L102" s="7">
        <v>4.4850000000000003</v>
      </c>
      <c r="M102" s="7">
        <v>5.04</v>
      </c>
      <c r="N102" s="107">
        <f>IF(OR($H102="-",$S102="",$U102=""),"",
IF($H102="Long",$U102-$S102,
IF($H102="Short",$S102-$U102-$T102-$T102,
IF($H102="Options",$U102-$S102,””))))</f>
        <v>5.5499999999999972</v>
      </c>
      <c r="O102" s="87">
        <f t="shared" si="20"/>
        <v>0.55499999999999972</v>
      </c>
      <c r="P102" s="88" t="str">
        <f t="shared" si="21"/>
        <v/>
      </c>
      <c r="Q102" s="89">
        <f t="shared" si="16"/>
        <v>0.12374581939799324</v>
      </c>
      <c r="R102" s="90" t="str">
        <f t="shared" si="17"/>
        <v/>
      </c>
      <c r="S102" s="91">
        <f t="shared" si="18"/>
        <v>44.85</v>
      </c>
      <c r="T102" s="26">
        <v>0</v>
      </c>
      <c r="U102" s="92">
        <f>IF(OR($H102="-",$K102="",$M102=""),"",
IF($H102="Long",$K102*$M102,
IF($H102="Short",$K102*$M102,
IF($H102="Options",$K102*$M102*100,””))))</f>
        <v>50.4</v>
      </c>
      <c r="V102" s="93">
        <f t="shared" si="22"/>
        <v>0</v>
      </c>
      <c r="W102" s="93">
        <f t="shared" si="23"/>
        <v>1</v>
      </c>
    </row>
    <row r="103" spans="1:23" ht="15.75" x14ac:dyDescent="0.25">
      <c r="A103" s="4">
        <v>44627</v>
      </c>
      <c r="B103" s="109">
        <f t="shared" si="19"/>
        <v>2</v>
      </c>
      <c r="C103" s="7"/>
      <c r="D103" s="7"/>
      <c r="E103" s="7" t="s">
        <v>224</v>
      </c>
      <c r="F103" s="7"/>
      <c r="G103" s="7"/>
      <c r="H103" s="112" t="s">
        <v>309</v>
      </c>
      <c r="I103" s="7"/>
      <c r="J103" s="7"/>
      <c r="K103" s="7">
        <v>2</v>
      </c>
      <c r="L103" s="7">
        <v>33.200000000000003</v>
      </c>
      <c r="M103" s="7">
        <v>32.33</v>
      </c>
      <c r="N103" s="107">
        <f>IF(OR($H103="-",$S103="",$U103=""),"",
IF($H103="Long",$U103-$S103,
IF($H103="Short",$S103-$U103-$T103-$T103,
IF($H103="Options",$U103-$S103,””))))</f>
        <v>-1.7400000000000091</v>
      </c>
      <c r="O103" s="87" t="str">
        <f t="shared" si="20"/>
        <v/>
      </c>
      <c r="P103" s="88">
        <f t="shared" si="21"/>
        <v>-0.87000000000000455</v>
      </c>
      <c r="Q103" s="89" t="str">
        <f t="shared" si="16"/>
        <v/>
      </c>
      <c r="R103" s="90">
        <f t="shared" si="17"/>
        <v>-2.6204819277108569E-2</v>
      </c>
      <c r="S103" s="91">
        <f t="shared" si="18"/>
        <v>66.400000000000006</v>
      </c>
      <c r="T103" s="26">
        <v>0</v>
      </c>
      <c r="U103" s="92">
        <f>IF(OR($H103="-",$K103="",$M103=""),"",
IF($H103="Long",$K103*$M103,
IF($H103="Short",$K103*$M103,
IF($H103="Options",$K103*$M103*100,””))))</f>
        <v>64.66</v>
      </c>
      <c r="V103" s="93">
        <f t="shared" si="22"/>
        <v>1</v>
      </c>
      <c r="W103" s="93">
        <f t="shared" si="23"/>
        <v>0</v>
      </c>
    </row>
    <row r="104" spans="1:23" ht="15.75" x14ac:dyDescent="0.25">
      <c r="A104" s="4">
        <v>44628</v>
      </c>
      <c r="B104" s="109">
        <f t="shared" si="19"/>
        <v>3</v>
      </c>
      <c r="C104" s="7"/>
      <c r="D104" s="7"/>
      <c r="E104" s="7" t="s">
        <v>217</v>
      </c>
      <c r="F104" s="7"/>
      <c r="G104" s="7"/>
      <c r="H104" s="112" t="s">
        <v>309</v>
      </c>
      <c r="I104" s="7"/>
      <c r="J104" s="7"/>
      <c r="K104" s="7">
        <v>270</v>
      </c>
      <c r="L104" s="7">
        <v>1.7027407407407407</v>
      </c>
      <c r="M104" s="7">
        <v>1.7817037037037038</v>
      </c>
      <c r="N104" s="107">
        <f>IF(OR($H104="-",$S104="",$U104=""),"",
IF($H104="Long",$U104-$S104,
IF($H104="Short",$S104-$U104-$T104-$T104,
IF($H104="Options",$U104-$S104,””))))</f>
        <v>21.32000000000005</v>
      </c>
      <c r="O104" s="87">
        <f t="shared" si="20"/>
        <v>7.8962962962963124E-2</v>
      </c>
      <c r="P104" s="88" t="str">
        <f t="shared" si="21"/>
        <v/>
      </c>
      <c r="Q104" s="89">
        <f t="shared" si="16"/>
        <v>4.637403749945633E-2</v>
      </c>
      <c r="R104" s="90" t="str">
        <f t="shared" si="17"/>
        <v/>
      </c>
      <c r="S104" s="91">
        <f t="shared" si="18"/>
        <v>459.73999999999995</v>
      </c>
      <c r="T104" s="26">
        <v>0</v>
      </c>
      <c r="U104" s="92">
        <f>IF(OR($H104="-",$K104="",$M104=""),"",
IF($H104="Long",$K104*$M104,
IF($H104="Short",$K104*$M104,
IF($H104="Options",$K104*$M104*100,””))))</f>
        <v>481.06</v>
      </c>
      <c r="V104" s="93">
        <f t="shared" si="22"/>
        <v>0</v>
      </c>
      <c r="W104" s="93">
        <f t="shared" si="23"/>
        <v>1</v>
      </c>
    </row>
    <row r="105" spans="1:23" ht="15.75" x14ac:dyDescent="0.25">
      <c r="A105" s="4">
        <v>44629</v>
      </c>
      <c r="B105" s="109">
        <f t="shared" si="19"/>
        <v>4</v>
      </c>
      <c r="C105" s="7"/>
      <c r="D105" s="7"/>
      <c r="E105" s="7" t="s">
        <v>12</v>
      </c>
      <c r="F105" s="7"/>
      <c r="G105" s="7"/>
      <c r="H105" s="112" t="s">
        <v>309</v>
      </c>
      <c r="I105" s="7"/>
      <c r="J105" s="7"/>
      <c r="K105" s="7">
        <v>112</v>
      </c>
      <c r="L105" s="7">
        <v>3.6153571428571429</v>
      </c>
      <c r="M105" s="7">
        <v>3.7104464285714287</v>
      </c>
      <c r="N105" s="107">
        <f>IF(OR($H105="-",$S105="",$U105=""),"",
IF($H105="Long",$U105-$S105,
IF($H105="Short",$S105-$U105-$T105-$T105,
IF($H105="Options",$U105-$S105,””))))</f>
        <v>10.649999999999977</v>
      </c>
      <c r="O105" s="87">
        <f t="shared" si="20"/>
        <v>9.5089285714285765E-2</v>
      </c>
      <c r="P105" s="88" t="str">
        <f t="shared" si="21"/>
        <v/>
      </c>
      <c r="Q105" s="89">
        <f t="shared" si="16"/>
        <v>2.6301491652672076E-2</v>
      </c>
      <c r="R105" s="90" t="str">
        <f t="shared" si="17"/>
        <v/>
      </c>
      <c r="S105" s="91">
        <f t="shared" si="18"/>
        <v>404.92</v>
      </c>
      <c r="T105" s="26">
        <v>0</v>
      </c>
      <c r="U105" s="92">
        <f>IF(OR($H105="-",$K105="",$M105=""),"",
IF($H105="Long",$K105*$M105,
IF($H105="Short",$K105*$M105,
IF($H105="Options",$K105*$M105*100,””))))</f>
        <v>415.57</v>
      </c>
      <c r="V105" s="93">
        <f t="shared" si="22"/>
        <v>0</v>
      </c>
      <c r="W105" s="93">
        <f t="shared" si="23"/>
        <v>1</v>
      </c>
    </row>
    <row r="106" spans="1:23" ht="15.75" x14ac:dyDescent="0.25">
      <c r="A106" s="4">
        <v>44629</v>
      </c>
      <c r="B106" s="109">
        <f t="shared" si="19"/>
        <v>4</v>
      </c>
      <c r="C106" s="7"/>
      <c r="D106" s="7"/>
      <c r="E106" s="7" t="s">
        <v>179</v>
      </c>
      <c r="F106" s="7"/>
      <c r="G106" s="7"/>
      <c r="H106" s="112" t="s">
        <v>309</v>
      </c>
      <c r="I106" s="7"/>
      <c r="J106" s="7"/>
      <c r="K106" s="7">
        <v>63</v>
      </c>
      <c r="L106" s="7">
        <v>5.0934920634920635</v>
      </c>
      <c r="M106" s="7">
        <v>5.2869841269841276</v>
      </c>
      <c r="N106" s="107">
        <f>IF(OR($H106="-",$S106="",$U106=""),"",
IF($H106="Long",$U106-$S106,
IF($H106="Short",$S106-$U106-$T106-$T106,
IF($H106="Options",$U106-$S106,””))))</f>
        <v>12.190000000000055</v>
      </c>
      <c r="O106" s="87">
        <f t="shared" si="20"/>
        <v>0.19349206349206405</v>
      </c>
      <c r="P106" s="88" t="str">
        <f t="shared" si="21"/>
        <v/>
      </c>
      <c r="Q106" s="89">
        <f t="shared" si="16"/>
        <v>3.7988095609087398E-2</v>
      </c>
      <c r="R106" s="90" t="str">
        <f t="shared" si="17"/>
        <v/>
      </c>
      <c r="S106" s="91">
        <f t="shared" si="18"/>
        <v>320.89</v>
      </c>
      <c r="T106" s="26">
        <v>0</v>
      </c>
      <c r="U106" s="92">
        <f>IF(OR($H106="-",$K106="",$M106=""),"",
IF($H106="Long",$K106*$M106,
IF($H106="Short",$K106*$M106,
IF($H106="Options",$K106*$M106*100,””))))</f>
        <v>333.08000000000004</v>
      </c>
      <c r="V106" s="93">
        <f t="shared" si="22"/>
        <v>0</v>
      </c>
      <c r="W106" s="93">
        <f t="shared" si="23"/>
        <v>1</v>
      </c>
    </row>
    <row r="107" spans="1:23" ht="15.75" x14ac:dyDescent="0.25">
      <c r="A107" s="4">
        <v>44630</v>
      </c>
      <c r="B107" s="109">
        <f t="shared" si="19"/>
        <v>5</v>
      </c>
      <c r="C107" s="7"/>
      <c r="D107" s="7"/>
      <c r="E107" s="7" t="s">
        <v>22</v>
      </c>
      <c r="F107" s="7"/>
      <c r="G107" s="7"/>
      <c r="H107" s="112" t="s">
        <v>309</v>
      </c>
      <c r="I107" s="7"/>
      <c r="J107" s="7"/>
      <c r="K107" s="7">
        <v>96</v>
      </c>
      <c r="L107" s="7">
        <v>2.9883333333333333</v>
      </c>
      <c r="M107" s="7">
        <v>3.0627083333333331</v>
      </c>
      <c r="N107" s="107">
        <f>IF(OR($H107="-",$S107="",$U107=""),"",
IF($H107="Long",$U107-$S107,
IF($H107="Short",$S107-$U107-$T107-$T107,
IF($H107="Options",$U107-$S107,””))))</f>
        <v>7.1399999999999864</v>
      </c>
      <c r="O107" s="87">
        <f t="shared" si="20"/>
        <v>7.4374999999999858E-2</v>
      </c>
      <c r="P107" s="88" t="str">
        <f t="shared" si="21"/>
        <v/>
      </c>
      <c r="Q107" s="89">
        <f t="shared" si="16"/>
        <v>2.4888455103178983E-2</v>
      </c>
      <c r="R107" s="90" t="str">
        <f t="shared" si="17"/>
        <v/>
      </c>
      <c r="S107" s="91">
        <f t="shared" si="18"/>
        <v>286.88</v>
      </c>
      <c r="T107" s="26">
        <v>0</v>
      </c>
      <c r="U107" s="92">
        <f>IF(OR($H107="-",$K107="",$M107=""),"",
IF($H107="Long",$K107*$M107,
IF($H107="Short",$K107*$M107,
IF($H107="Options",$K107*$M107*100,””))))</f>
        <v>294.02</v>
      </c>
      <c r="V107" s="93">
        <f t="shared" si="22"/>
        <v>0</v>
      </c>
      <c r="W107" s="93">
        <f t="shared" si="23"/>
        <v>1</v>
      </c>
    </row>
    <row r="108" spans="1:23" ht="15.75" x14ac:dyDescent="0.25">
      <c r="A108" s="4">
        <v>44630</v>
      </c>
      <c r="B108" s="109">
        <f t="shared" si="19"/>
        <v>5</v>
      </c>
      <c r="C108" s="7"/>
      <c r="D108" s="7"/>
      <c r="E108" s="7" t="s">
        <v>179</v>
      </c>
      <c r="F108" s="7"/>
      <c r="G108" s="7"/>
      <c r="H108" s="112" t="s">
        <v>309</v>
      </c>
      <c r="I108" s="7"/>
      <c r="J108" s="7"/>
      <c r="K108" s="7">
        <v>50</v>
      </c>
      <c r="L108" s="7">
        <v>5.8323999999999998</v>
      </c>
      <c r="M108" s="7">
        <v>6.0115999999999996</v>
      </c>
      <c r="N108" s="107">
        <f>IF(OR($H108="-",$S108="",$U108=""),"",
IF($H108="Long",$U108-$S108,
IF($H108="Short",$S108-$U108-$T108-$T108,
IF($H108="Options",$U108-$S108,””))))</f>
        <v>8.9599999999999795</v>
      </c>
      <c r="O108" s="87">
        <f t="shared" si="20"/>
        <v>0.1791999999999998</v>
      </c>
      <c r="P108" s="88" t="str">
        <f t="shared" si="21"/>
        <v/>
      </c>
      <c r="Q108" s="89">
        <f t="shared" si="16"/>
        <v>3.0724915986557778E-2</v>
      </c>
      <c r="R108" s="90" t="str">
        <f t="shared" si="17"/>
        <v/>
      </c>
      <c r="S108" s="91">
        <f t="shared" si="18"/>
        <v>291.62</v>
      </c>
      <c r="T108" s="26">
        <v>0</v>
      </c>
      <c r="U108" s="92">
        <f>IF(OR($H108="-",$K108="",$M108=""),"",
IF($H108="Long",$K108*$M108,
IF($H108="Short",$K108*$M108,
IF($H108="Options",$K108*$M108*100,””))))</f>
        <v>300.58</v>
      </c>
      <c r="V108" s="93">
        <f t="shared" si="22"/>
        <v>0</v>
      </c>
      <c r="W108" s="93">
        <f t="shared" si="23"/>
        <v>1</v>
      </c>
    </row>
    <row r="109" spans="1:23" ht="15.75" x14ac:dyDescent="0.25">
      <c r="A109" s="4">
        <v>44631</v>
      </c>
      <c r="B109" s="109">
        <f t="shared" si="19"/>
        <v>6</v>
      </c>
      <c r="C109" s="7"/>
      <c r="D109" s="7"/>
      <c r="E109" s="7" t="s">
        <v>218</v>
      </c>
      <c r="F109" s="7"/>
      <c r="G109" s="7"/>
      <c r="H109" s="112" t="s">
        <v>309</v>
      </c>
      <c r="I109" s="7"/>
      <c r="J109" s="7"/>
      <c r="K109" s="7">
        <v>105</v>
      </c>
      <c r="L109" s="7">
        <v>5.6356190476190475</v>
      </c>
      <c r="M109" s="7">
        <v>5.4908571428571422</v>
      </c>
      <c r="N109" s="107">
        <f>IF(OR($H109="-",$S109="",$U109=""),"",
IF($H109="Long",$U109-$S109,
IF($H109="Short",$S109-$U109-$T109-$T109,
IF($H109="Options",$U109-$S109,””))))</f>
        <v>-15.200000000000045</v>
      </c>
      <c r="O109" s="87" t="str">
        <f t="shared" si="20"/>
        <v/>
      </c>
      <c r="P109" s="88">
        <f t="shared" si="21"/>
        <v>-0.14476190476190531</v>
      </c>
      <c r="Q109" s="89" t="str">
        <f t="shared" si="16"/>
        <v/>
      </c>
      <c r="R109" s="90">
        <f t="shared" si="17"/>
        <v>-2.5686957109541428E-2</v>
      </c>
      <c r="S109" s="91">
        <f t="shared" si="18"/>
        <v>591.74</v>
      </c>
      <c r="T109" s="26">
        <v>0</v>
      </c>
      <c r="U109" s="92">
        <f>IF(OR($H109="-",$K109="",$M109=""),"",
IF($H109="Long",$K109*$M109,
IF($H109="Short",$K109*$M109,
IF($H109="Options",$K109*$M109*100,””))))</f>
        <v>576.54</v>
      </c>
      <c r="V109" s="93">
        <f t="shared" si="22"/>
        <v>1</v>
      </c>
      <c r="W109" s="93">
        <f t="shared" si="23"/>
        <v>0</v>
      </c>
    </row>
    <row r="110" spans="1:23" ht="15.75" x14ac:dyDescent="0.25">
      <c r="A110" s="4">
        <v>44631</v>
      </c>
      <c r="B110" s="109">
        <f t="shared" si="19"/>
        <v>6</v>
      </c>
      <c r="C110" s="7"/>
      <c r="D110" s="7"/>
      <c r="E110" s="7" t="s">
        <v>222</v>
      </c>
      <c r="F110" s="7"/>
      <c r="G110" s="7"/>
      <c r="H110" s="112" t="s">
        <v>309</v>
      </c>
      <c r="I110" s="7"/>
      <c r="J110" s="7"/>
      <c r="K110" s="7">
        <v>240</v>
      </c>
      <c r="L110" s="7">
        <v>1.5651666666666666</v>
      </c>
      <c r="M110" s="7">
        <v>1.6044166666666666</v>
      </c>
      <c r="N110" s="107">
        <f>IF(OR($H110="-",$S110="",$U110=""),"",
IF($H110="Long",$U110-$S110,
IF($H110="Short",$S110-$U110-$T110-$T110,
IF($H110="Options",$U110-$S110,””))))</f>
        <v>9.4200000000000159</v>
      </c>
      <c r="O110" s="87">
        <f t="shared" si="20"/>
        <v>3.9250000000000007E-2</v>
      </c>
      <c r="P110" s="88" t="str">
        <f t="shared" si="21"/>
        <v/>
      </c>
      <c r="Q110" s="89">
        <f t="shared" si="16"/>
        <v>2.5077201575977044E-2</v>
      </c>
      <c r="R110" s="90" t="str">
        <f t="shared" si="17"/>
        <v/>
      </c>
      <c r="S110" s="91">
        <f t="shared" si="18"/>
        <v>375.64</v>
      </c>
      <c r="T110" s="26">
        <v>0</v>
      </c>
      <c r="U110" s="92">
        <f>IF(OR($H110="-",$K110="",$M110=""),"",
IF($H110="Long",$K110*$M110,
IF($H110="Short",$K110*$M110,
IF($H110="Options",$K110*$M110*100,””))))</f>
        <v>385.06</v>
      </c>
      <c r="V110" s="93">
        <f t="shared" si="22"/>
        <v>0</v>
      </c>
      <c r="W110" s="93">
        <f t="shared" si="23"/>
        <v>1</v>
      </c>
    </row>
    <row r="111" spans="1:23" ht="15.75" x14ac:dyDescent="0.25">
      <c r="A111" s="4">
        <v>44631</v>
      </c>
      <c r="B111" s="109">
        <f t="shared" si="19"/>
        <v>6</v>
      </c>
      <c r="C111" s="7"/>
      <c r="D111" s="7"/>
      <c r="E111" s="7" t="s">
        <v>208</v>
      </c>
      <c r="F111" s="7"/>
      <c r="G111" s="7"/>
      <c r="H111" s="112" t="s">
        <v>309</v>
      </c>
      <c r="I111" s="7"/>
      <c r="J111" s="7"/>
      <c r="K111" s="7">
        <v>90</v>
      </c>
      <c r="L111" s="7">
        <v>1.1300000000000001</v>
      </c>
      <c r="M111" s="7">
        <v>1.2171111111111113</v>
      </c>
      <c r="N111" s="107">
        <f>IF(OR($H111="-",$S111="",$U111=""),"",
IF($H111="Long",$U111-$S111,
IF($H111="Short",$S111-$U111-$T111-$T111,
IF($H111="Options",$U111-$S111,””))))</f>
        <v>7.8399999999999892</v>
      </c>
      <c r="O111" s="87">
        <f t="shared" si="20"/>
        <v>8.7111111111111139E-2</v>
      </c>
      <c r="P111" s="88" t="str">
        <f t="shared" si="21"/>
        <v/>
      </c>
      <c r="Q111" s="89">
        <f t="shared" si="16"/>
        <v>7.7089478859390242E-2</v>
      </c>
      <c r="R111" s="90" t="str">
        <f t="shared" si="17"/>
        <v/>
      </c>
      <c r="S111" s="91">
        <f t="shared" si="18"/>
        <v>101.70000000000002</v>
      </c>
      <c r="T111" s="26">
        <v>0</v>
      </c>
      <c r="U111" s="92">
        <f>IF(OR($H111="-",$K111="",$M111=""),"",
IF($H111="Long",$K111*$M111,
IF($H111="Short",$K111*$M111,
IF($H111="Options",$K111*$M111*100,””))))</f>
        <v>109.54</v>
      </c>
      <c r="V111" s="93">
        <f t="shared" si="22"/>
        <v>0</v>
      </c>
      <c r="W111" s="93">
        <f t="shared" si="23"/>
        <v>1</v>
      </c>
    </row>
    <row r="112" spans="1:23" ht="15.75" x14ac:dyDescent="0.25">
      <c r="A112" s="4">
        <v>44631</v>
      </c>
      <c r="B112" s="109">
        <f t="shared" si="19"/>
        <v>6</v>
      </c>
      <c r="C112" s="7"/>
      <c r="D112" s="7"/>
      <c r="E112" s="7" t="s">
        <v>22</v>
      </c>
      <c r="F112" s="7"/>
      <c r="G112" s="7"/>
      <c r="H112" s="112" t="s">
        <v>309</v>
      </c>
      <c r="I112" s="7"/>
      <c r="J112" s="7"/>
      <c r="K112" s="7">
        <v>45</v>
      </c>
      <c r="L112" s="7">
        <v>3.1013333333333333</v>
      </c>
      <c r="M112" s="7">
        <v>3.01</v>
      </c>
      <c r="N112" s="107">
        <f>IF(OR($H112="-",$S112="",$U112=""),"",
IF($H112="Long",$U112-$S112,
IF($H112="Short",$S112-$U112-$T112-$T112,
IF($H112="Options",$U112-$S112,””))))</f>
        <v>-4.1100000000000136</v>
      </c>
      <c r="O112" s="87" t="str">
        <f t="shared" si="20"/>
        <v/>
      </c>
      <c r="P112" s="88">
        <f t="shared" si="21"/>
        <v>-9.1333333333333488E-2</v>
      </c>
      <c r="Q112" s="89" t="str">
        <f t="shared" si="16"/>
        <v/>
      </c>
      <c r="R112" s="90">
        <f t="shared" si="17"/>
        <v>-2.9449699054170348E-2</v>
      </c>
      <c r="S112" s="91">
        <f t="shared" si="18"/>
        <v>139.56</v>
      </c>
      <c r="T112" s="26">
        <v>0</v>
      </c>
      <c r="U112" s="92">
        <f>IF(OR($H112="-",$K112="",$M112=""),"",
IF($H112="Long",$K112*$M112,
IF($H112="Short",$K112*$M112,
IF($H112="Options",$K112*$M112*100,””))))</f>
        <v>135.44999999999999</v>
      </c>
      <c r="V112" s="93">
        <f t="shared" si="22"/>
        <v>1</v>
      </c>
      <c r="W112" s="93">
        <f t="shared" si="23"/>
        <v>0</v>
      </c>
    </row>
    <row r="113" spans="1:23" ht="15.75" x14ac:dyDescent="0.25">
      <c r="A113" s="4">
        <v>44634</v>
      </c>
      <c r="B113" s="109">
        <f t="shared" si="19"/>
        <v>2</v>
      </c>
      <c r="C113" s="7"/>
      <c r="D113" s="7"/>
      <c r="E113" s="7" t="s">
        <v>217</v>
      </c>
      <c r="F113" s="7"/>
      <c r="G113" s="7"/>
      <c r="H113" s="112" t="s">
        <v>309</v>
      </c>
      <c r="I113" s="7"/>
      <c r="J113" s="7"/>
      <c r="K113" s="7">
        <v>224</v>
      </c>
      <c r="L113" s="7">
        <v>0.81513392857142863</v>
      </c>
      <c r="M113" s="7">
        <v>0.81044642857142857</v>
      </c>
      <c r="N113" s="107">
        <f>IF(OR($H113="-",$S113="",$U113=""),"",
IF($H113="Long",$U113-$S113,
IF($H113="Short",$S113-$U113-$T113-$T113,
IF($H113="Options",$U113-$S113,””))))</f>
        <v>-1.0500000000000114</v>
      </c>
      <c r="O113" s="87" t="str">
        <f t="shared" si="20"/>
        <v/>
      </c>
      <c r="P113" s="88">
        <f t="shared" si="21"/>
        <v>-4.6875000000000666E-3</v>
      </c>
      <c r="Q113" s="89" t="str">
        <f t="shared" si="16"/>
        <v/>
      </c>
      <c r="R113" s="90">
        <f t="shared" si="17"/>
        <v>-5.7505887507531151E-3</v>
      </c>
      <c r="S113" s="91">
        <f t="shared" si="18"/>
        <v>182.59</v>
      </c>
      <c r="T113" s="26">
        <v>0</v>
      </c>
      <c r="U113" s="92">
        <f>IF(OR($H113="-",$K113="",$M113=""),"",
IF($H113="Long",$K113*$M113,
IF($H113="Short",$K113*$M113,
IF($H113="Options",$K113*$M113*100,””))))</f>
        <v>181.54</v>
      </c>
      <c r="V113" s="93">
        <f t="shared" si="22"/>
        <v>1</v>
      </c>
      <c r="W113" s="93">
        <f t="shared" si="23"/>
        <v>0</v>
      </c>
    </row>
    <row r="114" spans="1:23" ht="15.75" x14ac:dyDescent="0.25">
      <c r="A114" s="4">
        <v>44634</v>
      </c>
      <c r="B114" s="109">
        <f t="shared" si="19"/>
        <v>2</v>
      </c>
      <c r="C114" s="7"/>
      <c r="D114" s="7"/>
      <c r="E114" s="7" t="s">
        <v>9</v>
      </c>
      <c r="F114" s="7"/>
      <c r="G114" s="7"/>
      <c r="H114" s="112" t="s">
        <v>309</v>
      </c>
      <c r="I114" s="7"/>
      <c r="J114" s="7"/>
      <c r="K114" s="7">
        <v>159</v>
      </c>
      <c r="L114" s="7">
        <v>1.8848427672955974</v>
      </c>
      <c r="M114" s="7">
        <v>1.9761006289308178</v>
      </c>
      <c r="N114" s="107">
        <f>IF(OR($H114="-",$S114="",$U114=""),"",
IF($H114="Long",$U114-$S114,
IF($H114="Short",$S114-$U114-$T114-$T114,
IF($H114="Options",$U114-$S114,””))))</f>
        <v>14.510000000000048</v>
      </c>
      <c r="O114" s="87">
        <f t="shared" si="20"/>
        <v>9.1257861635220427E-2</v>
      </c>
      <c r="P114" s="88" t="str">
        <f t="shared" si="21"/>
        <v/>
      </c>
      <c r="Q114" s="89">
        <f t="shared" si="16"/>
        <v>4.8416697253829119E-2</v>
      </c>
      <c r="R114" s="90" t="str">
        <f t="shared" si="17"/>
        <v/>
      </c>
      <c r="S114" s="91">
        <f t="shared" si="18"/>
        <v>299.69</v>
      </c>
      <c r="T114" s="26">
        <v>0</v>
      </c>
      <c r="U114" s="92">
        <f>IF(OR($H114="-",$K114="",$M114=""),"",
IF($H114="Long",$K114*$M114,
IF($H114="Short",$K114*$M114,
IF($H114="Options",$K114*$M114*100,””))))</f>
        <v>314.20000000000005</v>
      </c>
      <c r="V114" s="93">
        <f t="shared" si="22"/>
        <v>0</v>
      </c>
      <c r="W114" s="93">
        <f t="shared" si="23"/>
        <v>1</v>
      </c>
    </row>
    <row r="115" spans="1:23" ht="15.75" x14ac:dyDescent="0.25">
      <c r="A115" s="4">
        <v>44636</v>
      </c>
      <c r="B115" s="109">
        <f t="shared" si="19"/>
        <v>4</v>
      </c>
      <c r="C115" s="7"/>
      <c r="D115" s="7"/>
      <c r="E115" s="7" t="s">
        <v>9</v>
      </c>
      <c r="F115" s="7"/>
      <c r="G115" s="7"/>
      <c r="H115" s="112" t="s">
        <v>309</v>
      </c>
      <c r="I115" s="7"/>
      <c r="J115" s="7"/>
      <c r="K115" s="7">
        <v>360</v>
      </c>
      <c r="L115" s="7">
        <v>1.7199166666666665</v>
      </c>
      <c r="M115" s="7">
        <v>1.7135555555555559</v>
      </c>
      <c r="N115" s="107">
        <f>IF(OR($H115="-",$S115="",$U115=""),"",
IF($H115="Long",$U115-$S115,
IF($H115="Short",$S115-$U115-$T115-$T115,
IF($H115="Options",$U115-$S115,””))))</f>
        <v>-2.2899999999998499</v>
      </c>
      <c r="O115" s="87" t="str">
        <f t="shared" si="20"/>
        <v/>
      </c>
      <c r="P115" s="88">
        <f t="shared" si="21"/>
        <v>-6.3611111111105956E-3</v>
      </c>
      <c r="Q115" s="89" t="str">
        <f t="shared" si="16"/>
        <v/>
      </c>
      <c r="R115" s="90">
        <f t="shared" si="17"/>
        <v>-3.698499604308752E-3</v>
      </c>
      <c r="S115" s="91">
        <f t="shared" si="18"/>
        <v>619.16999999999996</v>
      </c>
      <c r="T115" s="26">
        <v>0</v>
      </c>
      <c r="U115" s="92">
        <f>IF(OR($H115="-",$K115="",$M115=""),"",
IF($H115="Long",$K115*$M115,
IF($H115="Short",$K115*$M115,
IF($H115="Options",$K115*$M115*100,””))))</f>
        <v>616.88000000000011</v>
      </c>
      <c r="V115" s="93">
        <f t="shared" si="22"/>
        <v>1</v>
      </c>
      <c r="W115" s="93">
        <f t="shared" si="23"/>
        <v>0</v>
      </c>
    </row>
    <row r="116" spans="1:23" ht="15.75" x14ac:dyDescent="0.25">
      <c r="A116" s="4">
        <v>44636</v>
      </c>
      <c r="B116" s="109">
        <f t="shared" si="19"/>
        <v>4</v>
      </c>
      <c r="C116" s="7"/>
      <c r="D116" s="7"/>
      <c r="E116" s="7" t="s">
        <v>217</v>
      </c>
      <c r="F116" s="7"/>
      <c r="G116" s="7"/>
      <c r="H116" s="112" t="s">
        <v>309</v>
      </c>
      <c r="I116" s="7"/>
      <c r="J116" s="7"/>
      <c r="K116" s="7">
        <v>120</v>
      </c>
      <c r="L116" s="7">
        <v>0.83958333333333335</v>
      </c>
      <c r="M116" s="7">
        <v>0.8400833333333334</v>
      </c>
      <c r="N116" s="107">
        <f>IF(OR($H116="-",$S116="",$U116=""),"",
IF($H116="Long",$U116-$S116,
IF($H116="Short",$S116-$U116-$T116-$T116,
IF($H116="Options",$U116-$S116,””))))</f>
        <v>6.0000000000002274E-2</v>
      </c>
      <c r="O116" s="87">
        <f t="shared" si="20"/>
        <v>5.0000000000005596E-4</v>
      </c>
      <c r="P116" s="88" t="str">
        <f t="shared" si="21"/>
        <v/>
      </c>
      <c r="Q116" s="89">
        <f t="shared" si="16"/>
        <v>5.9553349875932776E-4</v>
      </c>
      <c r="R116" s="90" t="str">
        <f t="shared" si="17"/>
        <v/>
      </c>
      <c r="S116" s="91">
        <f t="shared" si="18"/>
        <v>100.75</v>
      </c>
      <c r="T116" s="26">
        <v>0</v>
      </c>
      <c r="U116" s="92">
        <f>IF(OR($H116="-",$K116="",$M116=""),"",
IF($H116="Long",$K116*$M116,
IF($H116="Short",$K116*$M116,
IF($H116="Options",$K116*$M116*100,””))))</f>
        <v>100.81</v>
      </c>
      <c r="V116" s="93">
        <f t="shared" si="22"/>
        <v>0</v>
      </c>
      <c r="W116" s="93">
        <f t="shared" si="23"/>
        <v>1</v>
      </c>
    </row>
    <row r="117" spans="1:23" ht="15.75" x14ac:dyDescent="0.25">
      <c r="A117" s="4">
        <v>44636</v>
      </c>
      <c r="B117" s="109">
        <f t="shared" si="19"/>
        <v>4</v>
      </c>
      <c r="C117" s="7"/>
      <c r="D117" s="7"/>
      <c r="E117" s="7" t="s">
        <v>118</v>
      </c>
      <c r="F117" s="7"/>
      <c r="G117" s="7"/>
      <c r="H117" s="112" t="s">
        <v>309</v>
      </c>
      <c r="I117" s="7"/>
      <c r="J117" s="7"/>
      <c r="K117" s="7">
        <v>500</v>
      </c>
      <c r="L117" s="7">
        <v>0.50753999999999999</v>
      </c>
      <c r="M117" s="7">
        <v>0.4874</v>
      </c>
      <c r="N117" s="107">
        <f>IF(OR($H117="-",$S117="",$U117=""),"",
IF($H117="Long",$U117-$S117,
IF($H117="Short",$S117-$U117-$T117-$T117,
IF($H117="Options",$U117-$S117,””))))</f>
        <v>-10.069999999999993</v>
      </c>
      <c r="O117" s="87" t="str">
        <f t="shared" si="20"/>
        <v/>
      </c>
      <c r="P117" s="88">
        <f t="shared" si="21"/>
        <v>-2.0139999999999991E-2</v>
      </c>
      <c r="Q117" s="89" t="str">
        <f t="shared" si="16"/>
        <v/>
      </c>
      <c r="R117" s="90">
        <f t="shared" si="17"/>
        <v>-3.9681601450131984E-2</v>
      </c>
      <c r="S117" s="91">
        <f t="shared" si="18"/>
        <v>253.76999999999998</v>
      </c>
      <c r="T117" s="26">
        <v>0</v>
      </c>
      <c r="U117" s="92">
        <f>IF(OR($H117="-",$K117="",$M117=""),"",
IF($H117="Long",$K117*$M117,
IF($H117="Short",$K117*$M117,
IF($H117="Options",$K117*$M117*100,””))))</f>
        <v>243.7</v>
      </c>
      <c r="V117" s="93">
        <f t="shared" si="22"/>
        <v>1</v>
      </c>
      <c r="W117" s="93">
        <f t="shared" si="23"/>
        <v>0</v>
      </c>
    </row>
    <row r="118" spans="1:23" ht="15.75" x14ac:dyDescent="0.25">
      <c r="A118" s="4">
        <v>44638</v>
      </c>
      <c r="B118" s="109">
        <f t="shared" si="19"/>
        <v>6</v>
      </c>
      <c r="C118" s="7"/>
      <c r="D118" s="7"/>
      <c r="E118" s="7" t="s">
        <v>220</v>
      </c>
      <c r="F118" s="7"/>
      <c r="G118" s="7"/>
      <c r="H118" s="112" t="s">
        <v>309</v>
      </c>
      <c r="I118" s="7"/>
      <c r="J118" s="7"/>
      <c r="K118" s="7">
        <v>105</v>
      </c>
      <c r="L118" s="7">
        <v>6.4468571428571426</v>
      </c>
      <c r="M118" s="7">
        <v>6.7190476190476192</v>
      </c>
      <c r="N118" s="107">
        <f>IF(OR($H118="-",$S118="",$U118=""),"",
IF($H118="Long",$U118-$S118,
IF($H118="Short",$S118-$U118-$T118-$T118,
IF($H118="Options",$U118-$S118,””))))</f>
        <v>28.580000000000041</v>
      </c>
      <c r="O118" s="87">
        <f t="shared" si="20"/>
        <v>0.27219047619047654</v>
      </c>
      <c r="P118" s="88" t="str">
        <f t="shared" si="21"/>
        <v/>
      </c>
      <c r="Q118" s="89">
        <f t="shared" si="16"/>
        <v>4.2220646457483961E-2</v>
      </c>
      <c r="R118" s="90" t="str">
        <f t="shared" si="17"/>
        <v/>
      </c>
      <c r="S118" s="91">
        <f t="shared" si="18"/>
        <v>676.92</v>
      </c>
      <c r="T118" s="26">
        <v>0</v>
      </c>
      <c r="U118" s="92">
        <f>IF(OR($H118="-",$K118="",$M118=""),"",
IF($H118="Long",$K118*$M118,
IF($H118="Short",$K118*$M118,
IF($H118="Options",$K118*$M118*100,””))))</f>
        <v>705.5</v>
      </c>
      <c r="V118" s="93">
        <f t="shared" si="22"/>
        <v>0</v>
      </c>
      <c r="W118" s="93">
        <f t="shared" si="23"/>
        <v>1</v>
      </c>
    </row>
    <row r="119" spans="1:23" ht="15.75" x14ac:dyDescent="0.25">
      <c r="A119" s="4">
        <v>44641</v>
      </c>
      <c r="B119" s="109">
        <f t="shared" si="19"/>
        <v>2</v>
      </c>
      <c r="C119" s="7"/>
      <c r="D119" s="7"/>
      <c r="E119" s="7" t="s">
        <v>9</v>
      </c>
      <c r="F119" s="7"/>
      <c r="G119" s="7"/>
      <c r="H119" s="112" t="s">
        <v>309</v>
      </c>
      <c r="I119" s="7"/>
      <c r="J119" s="7"/>
      <c r="K119" s="7">
        <v>240</v>
      </c>
      <c r="L119" s="7">
        <v>3.511708333333333</v>
      </c>
      <c r="M119" s="7">
        <v>3.539333333333333</v>
      </c>
      <c r="N119" s="107">
        <f>IF(OR($H119="-",$S119="",$U119=""),"",
IF($H119="Long",$U119-$S119,
IF($H119="Short",$S119-$U119-$T119-$T119,
IF($H119="Options",$U119-$S119,””))))</f>
        <v>6.6299999999999955</v>
      </c>
      <c r="O119" s="87">
        <f t="shared" si="20"/>
        <v>2.7625000000000011E-2</v>
      </c>
      <c r="P119" s="88" t="str">
        <f t="shared" si="21"/>
        <v/>
      </c>
      <c r="Q119" s="89">
        <f t="shared" si="16"/>
        <v>7.8665416879249127E-3</v>
      </c>
      <c r="R119" s="90" t="str">
        <f t="shared" si="17"/>
        <v/>
      </c>
      <c r="S119" s="91">
        <f t="shared" si="18"/>
        <v>842.81</v>
      </c>
      <c r="T119" s="26">
        <v>0</v>
      </c>
      <c r="U119" s="92">
        <f>IF(OR($H119="-",$K119="",$M119=""),"",
IF($H119="Long",$K119*$M119,
IF($H119="Short",$K119*$M119,
IF($H119="Options",$K119*$M119*100,””))))</f>
        <v>849.43999999999994</v>
      </c>
      <c r="V119" s="93">
        <f t="shared" si="22"/>
        <v>0</v>
      </c>
      <c r="W119" s="93">
        <f t="shared" si="23"/>
        <v>1</v>
      </c>
    </row>
    <row r="120" spans="1:23" ht="15.75" x14ac:dyDescent="0.25">
      <c r="A120" s="4">
        <v>44642</v>
      </c>
      <c r="B120" s="109">
        <f t="shared" si="19"/>
        <v>3</v>
      </c>
      <c r="C120" s="7"/>
      <c r="D120" s="7"/>
      <c r="E120" s="7" t="s">
        <v>219</v>
      </c>
      <c r="F120" s="7"/>
      <c r="G120" s="7"/>
      <c r="H120" s="142" t="s">
        <v>309</v>
      </c>
      <c r="I120" s="7"/>
      <c r="J120" s="7"/>
      <c r="K120" s="7">
        <v>180</v>
      </c>
      <c r="L120" s="7">
        <v>3.1712777777777772</v>
      </c>
      <c r="M120" s="143">
        <v>3.0574499999999998</v>
      </c>
      <c r="N120" s="107">
        <f>IF(OR($H120="-",$S120="",$U120=""),"",
IF($H120="Long",$U120-$S120,
IF($H120="Short",$S120-$U120-$T120-$T120,
IF($H120="Options",$U120-$S120,””))))</f>
        <v>-20.488999999999919</v>
      </c>
      <c r="O120" s="87" t="str">
        <f t="shared" si="20"/>
        <v/>
      </c>
      <c r="P120" s="88">
        <f t="shared" si="21"/>
        <v>-0.11382777777777742</v>
      </c>
      <c r="Q120" s="89" t="str">
        <f t="shared" si="16"/>
        <v/>
      </c>
      <c r="R120" s="90">
        <f t="shared" si="17"/>
        <v>-3.5893348282325599E-2</v>
      </c>
      <c r="S120" s="91">
        <f t="shared" si="18"/>
        <v>570.82999999999993</v>
      </c>
      <c r="T120" s="26">
        <v>0</v>
      </c>
      <c r="U120" s="92">
        <f>IF(OR($H120="-",$K120="",$M120=""),"",
IF($H120="Long",$K120*$M120,
IF($H120="Short",$K120*$M120,
IF($H120="Options",$K120*$M120*100,””))))</f>
        <v>550.34100000000001</v>
      </c>
      <c r="V120" s="93">
        <f t="shared" si="22"/>
        <v>1</v>
      </c>
      <c r="W120" s="93">
        <f t="shared" si="23"/>
        <v>0</v>
      </c>
    </row>
    <row r="121" spans="1:23" ht="15.75" x14ac:dyDescent="0.25">
      <c r="A121" s="4">
        <v>44642</v>
      </c>
      <c r="B121" s="109">
        <f t="shared" si="19"/>
        <v>3</v>
      </c>
      <c r="C121" s="7"/>
      <c r="D121" s="7"/>
      <c r="E121" s="7" t="s">
        <v>87</v>
      </c>
      <c r="F121" s="7"/>
      <c r="G121" s="7"/>
      <c r="H121" s="112" t="s">
        <v>309</v>
      </c>
      <c r="I121" s="7"/>
      <c r="J121" s="7"/>
      <c r="K121" s="7">
        <v>156</v>
      </c>
      <c r="L121" s="7">
        <v>1.2676923076923077</v>
      </c>
      <c r="M121" s="7">
        <v>1.1744871794871794</v>
      </c>
      <c r="N121" s="107">
        <f>IF(OR($H121="-",$S121="",$U121=""),"",
IF($H121="Long",$U121-$S121,
IF($H121="Short",$S121-$U121-$T121-$T121,
IF($H121="Options",$U121-$S121,””))))</f>
        <v>-14.539999999999992</v>
      </c>
      <c r="O121" s="87" t="str">
        <f t="shared" si="20"/>
        <v/>
      </c>
      <c r="P121" s="88">
        <f t="shared" si="21"/>
        <v>-9.3205128205128274E-2</v>
      </c>
      <c r="Q121" s="89" t="str">
        <f t="shared" si="16"/>
        <v/>
      </c>
      <c r="R121" s="90">
        <f t="shared" si="17"/>
        <v>-7.3523462783171484E-2</v>
      </c>
      <c r="S121" s="91">
        <f t="shared" si="18"/>
        <v>197.76</v>
      </c>
      <c r="T121" s="26">
        <v>0</v>
      </c>
      <c r="U121" s="92">
        <f>IF(OR($H121="-",$K121="",$M121=""),"",
IF($H121="Long",$K121*$M121,
IF($H121="Short",$K121*$M121,
IF($H121="Options",$K121*$M121*100,””))))</f>
        <v>183.22</v>
      </c>
      <c r="V121" s="93">
        <f t="shared" si="22"/>
        <v>1</v>
      </c>
      <c r="W121" s="93">
        <f t="shared" si="23"/>
        <v>0</v>
      </c>
    </row>
    <row r="122" spans="1:23" ht="15.75" x14ac:dyDescent="0.25">
      <c r="A122" s="4">
        <v>44643</v>
      </c>
      <c r="B122" s="109">
        <f t="shared" si="19"/>
        <v>4</v>
      </c>
      <c r="C122" s="7"/>
      <c r="D122" s="7"/>
      <c r="E122" s="7" t="s">
        <v>217</v>
      </c>
      <c r="F122" s="7"/>
      <c r="G122" s="7"/>
      <c r="H122" s="112" t="s">
        <v>309</v>
      </c>
      <c r="I122" s="7"/>
      <c r="J122" s="7"/>
      <c r="K122" s="7">
        <v>100</v>
      </c>
      <c r="L122" s="7">
        <v>1.0043</v>
      </c>
      <c r="M122" s="7">
        <v>1.0101</v>
      </c>
      <c r="N122" s="107">
        <f>IF(OR($H122="-",$S122="",$U122=""),"",
IF($H122="Long",$U122-$S122,
IF($H122="Short",$S122-$U122-$T122-$T122,
IF($H122="Options",$U122-$S122,””))))</f>
        <v>0.58000000000001251</v>
      </c>
      <c r="O122" s="87">
        <f t="shared" si="20"/>
        <v>5.8000000000000274E-3</v>
      </c>
      <c r="P122" s="88" t="str">
        <f t="shared" si="21"/>
        <v/>
      </c>
      <c r="Q122" s="89">
        <f t="shared" si="16"/>
        <v>5.7751667828339391E-3</v>
      </c>
      <c r="R122" s="90" t="str">
        <f t="shared" si="17"/>
        <v/>
      </c>
      <c r="S122" s="91">
        <f t="shared" si="18"/>
        <v>100.42999999999999</v>
      </c>
      <c r="T122" s="26">
        <v>0</v>
      </c>
      <c r="U122" s="92">
        <f>IF(OR($H122="-",$K122="",$M122=""),"",
IF($H122="Long",$K122*$M122,
IF($H122="Short",$K122*$M122,
IF($H122="Options",$K122*$M122*100,””))))</f>
        <v>101.01</v>
      </c>
      <c r="V122" s="93">
        <f t="shared" si="22"/>
        <v>0</v>
      </c>
      <c r="W122" s="93">
        <f t="shared" si="23"/>
        <v>1</v>
      </c>
    </row>
    <row r="123" spans="1:23" ht="15.75" x14ac:dyDescent="0.25">
      <c r="A123" s="4">
        <v>44643</v>
      </c>
      <c r="B123" s="109">
        <f t="shared" si="19"/>
        <v>4</v>
      </c>
      <c r="C123" s="7"/>
      <c r="D123" s="7"/>
      <c r="E123" s="7" t="s">
        <v>9</v>
      </c>
      <c r="F123" s="7"/>
      <c r="G123" s="7"/>
      <c r="H123" s="112" t="s">
        <v>309</v>
      </c>
      <c r="I123" s="7"/>
      <c r="J123" s="7"/>
      <c r="K123" s="7">
        <v>75</v>
      </c>
      <c r="L123" s="7">
        <v>3.299466666666667</v>
      </c>
      <c r="M123" s="7">
        <v>3.3682666666666665</v>
      </c>
      <c r="N123" s="107">
        <f>IF(OR($H123="-",$S123="",$U123=""),"",
IF($H123="Long",$U123-$S123,
IF($H123="Short",$S123-$U123-$T123-$T123,
IF($H123="Options",$U123-$S123,””))))</f>
        <v>5.1599999999999397</v>
      </c>
      <c r="O123" s="87">
        <f t="shared" si="20"/>
        <v>6.8799999999999528E-2</v>
      </c>
      <c r="P123" s="88" t="str">
        <f t="shared" si="21"/>
        <v/>
      </c>
      <c r="Q123" s="89">
        <f t="shared" si="16"/>
        <v>2.0851854845227266E-2</v>
      </c>
      <c r="R123" s="90" t="str">
        <f t="shared" si="17"/>
        <v/>
      </c>
      <c r="S123" s="91">
        <f t="shared" si="18"/>
        <v>247.46000000000004</v>
      </c>
      <c r="T123" s="26">
        <v>0</v>
      </c>
      <c r="U123" s="92">
        <f>IF(OR($H123="-",$K123="",$M123=""),"",
IF($H123="Long",$K123*$M123,
IF($H123="Short",$K123*$M123,
IF($H123="Options",$K123*$M123*100,””))))</f>
        <v>252.61999999999998</v>
      </c>
      <c r="V123" s="93">
        <f t="shared" si="22"/>
        <v>0</v>
      </c>
      <c r="W123" s="93">
        <f t="shared" si="23"/>
        <v>1</v>
      </c>
    </row>
    <row r="124" spans="1:23" ht="15.75" x14ac:dyDescent="0.25">
      <c r="A124" s="4">
        <v>44643</v>
      </c>
      <c r="B124" s="109">
        <f t="shared" si="19"/>
        <v>4</v>
      </c>
      <c r="C124" s="7"/>
      <c r="D124" s="7"/>
      <c r="E124" s="7" t="s">
        <v>218</v>
      </c>
      <c r="F124" s="7"/>
      <c r="G124" s="7"/>
      <c r="H124" s="112" t="s">
        <v>309</v>
      </c>
      <c r="I124" s="7"/>
      <c r="J124" s="7"/>
      <c r="K124" s="7">
        <v>100</v>
      </c>
      <c r="L124" s="7">
        <v>1.9999</v>
      </c>
      <c r="M124" s="7">
        <v>1.9702999999999999</v>
      </c>
      <c r="N124" s="107">
        <f>IF(OR($H124="-",$S124="",$U124=""),"",
IF($H124="Long",$U124-$S124,
IF($H124="Short",$S124-$U124-$T124-$T124,
IF($H124="Options",$U124-$S124,””))))</f>
        <v>-2.960000000000008</v>
      </c>
      <c r="O124" s="87" t="str">
        <f t="shared" si="20"/>
        <v/>
      </c>
      <c r="P124" s="88">
        <f t="shared" si="21"/>
        <v>-2.9600000000000071E-2</v>
      </c>
      <c r="Q124" s="89" t="str">
        <f t="shared" si="16"/>
        <v/>
      </c>
      <c r="R124" s="90">
        <f t="shared" si="17"/>
        <v>-1.4800740037001889E-2</v>
      </c>
      <c r="S124" s="91">
        <f t="shared" si="18"/>
        <v>199.99</v>
      </c>
      <c r="T124" s="26">
        <v>0</v>
      </c>
      <c r="U124" s="92">
        <f>IF(OR($H124="-",$K124="",$M124=""),"",
IF($H124="Long",$K124*$M124,
IF($H124="Short",$K124*$M124,
IF($H124="Options",$K124*$M124*100,””))))</f>
        <v>197.03</v>
      </c>
      <c r="V124" s="93">
        <f t="shared" si="22"/>
        <v>1</v>
      </c>
      <c r="W124" s="93">
        <f t="shared" si="23"/>
        <v>0</v>
      </c>
    </row>
    <row r="125" spans="1:23" ht="15.75" x14ac:dyDescent="0.25">
      <c r="A125" s="4">
        <v>44643</v>
      </c>
      <c r="B125" s="109">
        <f t="shared" si="19"/>
        <v>4</v>
      </c>
      <c r="C125" s="7"/>
      <c r="D125" s="7"/>
      <c r="E125" s="7" t="s">
        <v>214</v>
      </c>
      <c r="F125" s="7"/>
      <c r="G125" s="7"/>
      <c r="H125" s="112" t="s">
        <v>309</v>
      </c>
      <c r="I125" s="7"/>
      <c r="J125" s="7"/>
      <c r="K125" s="7">
        <v>130</v>
      </c>
      <c r="L125" s="7">
        <v>3.6493846153846157</v>
      </c>
      <c r="M125" s="7">
        <v>3.4613846153846155</v>
      </c>
      <c r="N125" s="107">
        <f>IF(OR($H125="-",$S125="",$U125=""),"",
IF($H125="Long",$U125-$S125,
IF($H125="Short",$S125-$U125-$T125-$T125,
IF($H125="Options",$U125-$S125,””))))</f>
        <v>-24.439999999999998</v>
      </c>
      <c r="O125" s="87" t="str">
        <f t="shared" si="20"/>
        <v/>
      </c>
      <c r="P125" s="88">
        <f t="shared" si="21"/>
        <v>-0.18800000000000017</v>
      </c>
      <c r="Q125" s="89" t="str">
        <f t="shared" si="16"/>
        <v/>
      </c>
      <c r="R125" s="90">
        <f t="shared" si="17"/>
        <v>-5.1515534758231098E-2</v>
      </c>
      <c r="S125" s="91">
        <f t="shared" si="18"/>
        <v>474.42</v>
      </c>
      <c r="T125" s="26">
        <v>0</v>
      </c>
      <c r="U125" s="92">
        <f>IF(OR($H125="-",$K125="",$M125=""),"",
IF($H125="Long",$K125*$M125,
IF($H125="Short",$K125*$M125,
IF($H125="Options",$K125*$M125*100,””))))</f>
        <v>449.98</v>
      </c>
      <c r="V125" s="93">
        <f t="shared" si="22"/>
        <v>1</v>
      </c>
      <c r="W125" s="93">
        <f t="shared" si="23"/>
        <v>0</v>
      </c>
    </row>
    <row r="126" spans="1:23" ht="15.75" x14ac:dyDescent="0.25">
      <c r="A126" s="4">
        <v>44644</v>
      </c>
      <c r="B126" s="109">
        <f t="shared" si="19"/>
        <v>5</v>
      </c>
      <c r="C126" s="7"/>
      <c r="D126" s="7"/>
      <c r="E126" s="7" t="s">
        <v>7</v>
      </c>
      <c r="F126" s="7"/>
      <c r="G126" s="7"/>
      <c r="H126" s="112" t="s">
        <v>309</v>
      </c>
      <c r="I126" s="7"/>
      <c r="J126" s="7"/>
      <c r="K126" s="7">
        <v>3</v>
      </c>
      <c r="L126" s="7">
        <v>20.583333333333332</v>
      </c>
      <c r="M126" s="7">
        <v>19.82</v>
      </c>
      <c r="N126" s="107">
        <f>IF(OR($H126="-",$S126="",$U126=""),"",
IF($H126="Long",$U126-$S126,
IF($H126="Short",$S126-$U126-$T126-$T126,
IF($H126="Options",$U126-$S126,””))))</f>
        <v>-2.2899999999999991</v>
      </c>
      <c r="O126" s="87" t="str">
        <f t="shared" si="20"/>
        <v/>
      </c>
      <c r="P126" s="88">
        <f t="shared" si="21"/>
        <v>-0.76333333333333186</v>
      </c>
      <c r="Q126" s="89" t="str">
        <f t="shared" si="16"/>
        <v/>
      </c>
      <c r="R126" s="90">
        <f t="shared" si="17"/>
        <v>-3.7085020242914969E-2</v>
      </c>
      <c r="S126" s="91">
        <f t="shared" si="18"/>
        <v>61.75</v>
      </c>
      <c r="T126" s="26">
        <v>0</v>
      </c>
      <c r="U126" s="92">
        <f>IF(OR($H126="-",$K126="",$M126=""),"",
IF($H126="Long",$K126*$M126,
IF($H126="Short",$K126*$M126,
IF($H126="Options",$K126*$M126*100,””))))</f>
        <v>59.46</v>
      </c>
      <c r="V126" s="93">
        <f t="shared" si="22"/>
        <v>1</v>
      </c>
      <c r="W126" s="93">
        <f t="shared" si="23"/>
        <v>0</v>
      </c>
    </row>
    <row r="127" spans="1:23" ht="15.75" x14ac:dyDescent="0.25">
      <c r="A127" s="4">
        <v>44644</v>
      </c>
      <c r="B127" s="109">
        <f t="shared" si="19"/>
        <v>5</v>
      </c>
      <c r="C127" s="7"/>
      <c r="D127" s="7"/>
      <c r="E127" s="7" t="s">
        <v>215</v>
      </c>
      <c r="F127" s="7"/>
      <c r="G127" s="7"/>
      <c r="H127" s="112" t="s">
        <v>309</v>
      </c>
      <c r="I127" s="7"/>
      <c r="J127" s="7"/>
      <c r="K127" s="7">
        <v>90</v>
      </c>
      <c r="L127" s="7">
        <v>4.8114444444444437</v>
      </c>
      <c r="M127" s="7">
        <v>5.0738888888888889</v>
      </c>
      <c r="N127" s="107">
        <f>IF(OR($H127="-",$S127="",$U127=""),"",
IF($H127="Long",$U127-$S127,
IF($H127="Short",$S127-$U127-$T127-$T127,
IF($H127="Options",$U127-$S127,””))))</f>
        <v>23.620000000000061</v>
      </c>
      <c r="O127" s="87">
        <f t="shared" si="20"/>
        <v>0.26244444444444515</v>
      </c>
      <c r="P127" s="88" t="str">
        <f t="shared" si="21"/>
        <v/>
      </c>
      <c r="Q127" s="89">
        <f t="shared" si="16"/>
        <v>5.4545874419786311E-2</v>
      </c>
      <c r="R127" s="90" t="str">
        <f t="shared" si="17"/>
        <v/>
      </c>
      <c r="S127" s="91">
        <f t="shared" si="18"/>
        <v>433.02999999999992</v>
      </c>
      <c r="T127" s="26">
        <v>0</v>
      </c>
      <c r="U127" s="92">
        <f>IF(OR($H127="-",$K127="",$M127=""),"",
IF($H127="Long",$K127*$M127,
IF($H127="Short",$K127*$M127,
IF($H127="Options",$K127*$M127*100,””))))</f>
        <v>456.65</v>
      </c>
      <c r="V127" s="93">
        <f t="shared" si="22"/>
        <v>0</v>
      </c>
      <c r="W127" s="93">
        <f t="shared" si="23"/>
        <v>1</v>
      </c>
    </row>
    <row r="128" spans="1:23" ht="15.75" x14ac:dyDescent="0.25">
      <c r="A128" s="4">
        <v>44644</v>
      </c>
      <c r="B128" s="109">
        <f t="shared" si="19"/>
        <v>5</v>
      </c>
      <c r="C128" s="7"/>
      <c r="D128" s="7"/>
      <c r="E128" s="7" t="s">
        <v>216</v>
      </c>
      <c r="F128" s="7"/>
      <c r="G128" s="7"/>
      <c r="H128" s="112" t="s">
        <v>309</v>
      </c>
      <c r="I128" s="7"/>
      <c r="J128" s="7"/>
      <c r="K128" s="7">
        <v>50</v>
      </c>
      <c r="L128" s="7">
        <v>1.95</v>
      </c>
      <c r="M128" s="7">
        <v>1.825</v>
      </c>
      <c r="N128" s="107">
        <f>IF(OR($H128="-",$S128="",$U128=""),"",
IF($H128="Long",$U128-$S128,
IF($H128="Short",$S128-$U128-$T128-$T128,
IF($H128="Options",$U128-$S128,””))))</f>
        <v>-6.25</v>
      </c>
      <c r="O128" s="87" t="str">
        <f t="shared" si="20"/>
        <v/>
      </c>
      <c r="P128" s="88">
        <f t="shared" si="21"/>
        <v>-0.125</v>
      </c>
      <c r="Q128" s="89" t="str">
        <f t="shared" si="16"/>
        <v/>
      </c>
      <c r="R128" s="90">
        <f t="shared" si="17"/>
        <v>-6.4102564102564097E-2</v>
      </c>
      <c r="S128" s="91">
        <f t="shared" si="18"/>
        <v>97.5</v>
      </c>
      <c r="T128" s="26">
        <v>0</v>
      </c>
      <c r="U128" s="92">
        <f>IF(OR($H128="-",$K128="",$M128=""),"",
IF($H128="Long",$K128*$M128,
IF($H128="Short",$K128*$M128,
IF($H128="Options",$K128*$M128*100,””))))</f>
        <v>91.25</v>
      </c>
      <c r="V128" s="93">
        <f t="shared" si="22"/>
        <v>1</v>
      </c>
      <c r="W128" s="93">
        <f t="shared" si="23"/>
        <v>0</v>
      </c>
    </row>
    <row r="129" spans="1:23" ht="15.75" x14ac:dyDescent="0.25">
      <c r="A129" s="4">
        <v>44644</v>
      </c>
      <c r="B129" s="109">
        <f t="shared" si="19"/>
        <v>5</v>
      </c>
      <c r="C129" s="7"/>
      <c r="D129" s="7"/>
      <c r="E129" s="7" t="s">
        <v>179</v>
      </c>
      <c r="F129" s="7"/>
      <c r="G129" s="7"/>
      <c r="H129" s="112" t="s">
        <v>309</v>
      </c>
      <c r="I129" s="7"/>
      <c r="J129" s="7"/>
      <c r="K129" s="7">
        <v>50</v>
      </c>
      <c r="L129" s="7">
        <v>2.15</v>
      </c>
      <c r="M129" s="7">
        <v>2.0909999999999997</v>
      </c>
      <c r="N129" s="107">
        <f>IF(OR($H129="-",$S129="",$U129=""),"",
IF($H129="Long",$U129-$S129,
IF($H129="Short",$S129-$U129-$T129-$T129,
IF($H129="Options",$U129-$S129,””))))</f>
        <v>-2.9500000000000171</v>
      </c>
      <c r="O129" s="87" t="str">
        <f t="shared" si="20"/>
        <v/>
      </c>
      <c r="P129" s="88">
        <f t="shared" si="21"/>
        <v>-5.9000000000000163E-2</v>
      </c>
      <c r="Q129" s="89" t="str">
        <f t="shared" si="16"/>
        <v/>
      </c>
      <c r="R129" s="90">
        <f t="shared" si="17"/>
        <v>-2.7441860465116437E-2</v>
      </c>
      <c r="S129" s="91">
        <f t="shared" si="18"/>
        <v>107.5</v>
      </c>
      <c r="T129" s="26">
        <v>0</v>
      </c>
      <c r="U129" s="92">
        <f>IF(OR($H129="-",$K129="",$M129=""),"",
IF($H129="Long",$K129*$M129,
IF($H129="Short",$K129*$M129,
IF($H129="Options",$K129*$M129*100,””))))</f>
        <v>104.54999999999998</v>
      </c>
      <c r="V129" s="93">
        <f t="shared" si="22"/>
        <v>1</v>
      </c>
      <c r="W129" s="93">
        <f t="shared" si="23"/>
        <v>0</v>
      </c>
    </row>
    <row r="130" spans="1:23" ht="15.75" x14ac:dyDescent="0.25">
      <c r="A130" s="4">
        <v>44644</v>
      </c>
      <c r="B130" s="109">
        <f t="shared" si="19"/>
        <v>5</v>
      </c>
      <c r="C130" s="7"/>
      <c r="D130" s="7"/>
      <c r="E130" s="7" t="s">
        <v>191</v>
      </c>
      <c r="F130" s="7"/>
      <c r="G130" s="7"/>
      <c r="H130" s="112" t="s">
        <v>309</v>
      </c>
      <c r="I130" s="7"/>
      <c r="J130" s="7"/>
      <c r="K130" s="7">
        <v>20</v>
      </c>
      <c r="L130" s="7">
        <v>10.474</v>
      </c>
      <c r="M130" s="7">
        <v>10.382000000000001</v>
      </c>
      <c r="N130" s="107">
        <f>IF(OR($H130="-",$S130="",$U130=""),"",
IF($H130="Long",$U130-$S130,
IF($H130="Short",$S130-$U130-$T130-$T130,
IF($H130="Options",$U130-$S130,””))))</f>
        <v>-1.839999999999975</v>
      </c>
      <c r="O130" s="87" t="str">
        <f t="shared" si="20"/>
        <v/>
      </c>
      <c r="P130" s="88">
        <f t="shared" si="21"/>
        <v>-9.1999999999998749E-2</v>
      </c>
      <c r="Q130" s="89" t="str">
        <f t="shared" si="16"/>
        <v/>
      </c>
      <c r="R130" s="90">
        <f t="shared" si="17"/>
        <v>-8.7836547641778444E-3</v>
      </c>
      <c r="S130" s="91">
        <f t="shared" si="18"/>
        <v>209.48000000000002</v>
      </c>
      <c r="T130" s="26">
        <v>0</v>
      </c>
      <c r="U130" s="92">
        <f>IF(OR($H130="-",$K130="",$M130=""),"",
IF($H130="Long",$K130*$M130,
IF($H130="Short",$K130*$M130,
IF($H130="Options",$K130*$M130*100,””))))</f>
        <v>207.64000000000004</v>
      </c>
      <c r="V130" s="93">
        <f t="shared" si="22"/>
        <v>1</v>
      </c>
      <c r="W130" s="93">
        <f t="shared" si="23"/>
        <v>0</v>
      </c>
    </row>
    <row r="131" spans="1:23" ht="15.75" x14ac:dyDescent="0.25">
      <c r="A131" s="4">
        <v>44645</v>
      </c>
      <c r="B131" s="109">
        <f t="shared" si="19"/>
        <v>6</v>
      </c>
      <c r="C131" s="7"/>
      <c r="D131" s="7"/>
      <c r="E131" s="7" t="s">
        <v>8</v>
      </c>
      <c r="F131" s="7"/>
      <c r="G131" s="7"/>
      <c r="H131" s="112" t="s">
        <v>309</v>
      </c>
      <c r="I131" s="7"/>
      <c r="J131" s="7"/>
      <c r="K131" s="7">
        <v>106</v>
      </c>
      <c r="L131" s="7">
        <v>7.9797169811320758</v>
      </c>
      <c r="M131" s="7">
        <v>7.7745283018867912</v>
      </c>
      <c r="N131" s="107">
        <f>IF(OR($H131="-",$S131="",$U131=""),"",
IF($H131="Long",$U131-$S131,
IF($H131="Short",$S131-$U131-$T131-$T131,
IF($H131="Options",$U131-$S131,””))))</f>
        <v>-21.750000000000114</v>
      </c>
      <c r="O131" s="87" t="str">
        <f t="shared" si="20"/>
        <v/>
      </c>
      <c r="P131" s="88">
        <f t="shared" si="21"/>
        <v>-0.20518867924528461</v>
      </c>
      <c r="Q131" s="89" t="str">
        <f t="shared" si="16"/>
        <v/>
      </c>
      <c r="R131" s="90">
        <f t="shared" si="17"/>
        <v>-2.5713779038836808E-2</v>
      </c>
      <c r="S131" s="91">
        <f t="shared" si="18"/>
        <v>845.85</v>
      </c>
      <c r="T131" s="26">
        <v>0</v>
      </c>
      <c r="U131" s="92">
        <f>IF(OR($H131="-",$K131="",$M131=""),"",
IF($H131="Long",$K131*$M131,
IF($H131="Short",$K131*$M131,
IF($H131="Options",$K131*$M131*100,””))))</f>
        <v>824.09999999999991</v>
      </c>
      <c r="V131" s="93">
        <f t="shared" si="22"/>
        <v>1</v>
      </c>
      <c r="W131" s="93">
        <f t="shared" si="23"/>
        <v>0</v>
      </c>
    </row>
    <row r="132" spans="1:23" ht="15.75" x14ac:dyDescent="0.25">
      <c r="A132" s="4">
        <v>44645</v>
      </c>
      <c r="B132" s="109">
        <f t="shared" si="19"/>
        <v>6</v>
      </c>
      <c r="C132" s="7"/>
      <c r="D132" s="7"/>
      <c r="E132" s="7" t="s">
        <v>213</v>
      </c>
      <c r="F132" s="7"/>
      <c r="G132" s="7"/>
      <c r="H132" s="112" t="s">
        <v>309</v>
      </c>
      <c r="I132" s="7"/>
      <c r="J132" s="7"/>
      <c r="K132" s="7">
        <v>200</v>
      </c>
      <c r="L132" s="7">
        <v>2.0262500000000001</v>
      </c>
      <c r="M132" s="7">
        <v>2.0198</v>
      </c>
      <c r="N132" s="107">
        <f>IF(OR($H132="-",$S132="",$U132=""),"",
IF($H132="Long",$U132-$S132,
IF($H132="Short",$S132-$U132-$T132-$T132,
IF($H132="Options",$U132-$S132,””))))</f>
        <v>-1.2899999999999636</v>
      </c>
      <c r="O132" s="87" t="str">
        <f t="shared" si="20"/>
        <v/>
      </c>
      <c r="P132" s="88">
        <f t="shared" si="21"/>
        <v>-6.4500000000000668E-3</v>
      </c>
      <c r="Q132" s="89" t="str">
        <f t="shared" si="16"/>
        <v/>
      </c>
      <c r="R132" s="90">
        <f t="shared" si="17"/>
        <v>-3.183220234423106E-3</v>
      </c>
      <c r="S132" s="91">
        <f t="shared" si="18"/>
        <v>405.25</v>
      </c>
      <c r="T132" s="26">
        <v>0</v>
      </c>
      <c r="U132" s="92">
        <f>IF(OR($H132="-",$K132="",$M132=""),"",
IF($H132="Long",$K132*$M132,
IF($H132="Short",$K132*$M132,
IF($H132="Options",$K132*$M132*100,””))))</f>
        <v>403.96000000000004</v>
      </c>
      <c r="V132" s="93">
        <f t="shared" si="22"/>
        <v>1</v>
      </c>
      <c r="W132" s="93">
        <f t="shared" si="23"/>
        <v>0</v>
      </c>
    </row>
    <row r="133" spans="1:23" ht="15.75" x14ac:dyDescent="0.25">
      <c r="A133" s="4">
        <v>44648</v>
      </c>
      <c r="B133" s="109">
        <f t="shared" si="19"/>
        <v>2</v>
      </c>
      <c r="C133" s="7"/>
      <c r="D133" s="7"/>
      <c r="E133" s="7" t="s">
        <v>9</v>
      </c>
      <c r="F133" s="7"/>
      <c r="G133" s="7"/>
      <c r="H133" s="112" t="s">
        <v>309</v>
      </c>
      <c r="I133" s="7"/>
      <c r="J133" s="7"/>
      <c r="K133" s="7">
        <v>254</v>
      </c>
      <c r="L133" s="7">
        <v>2.5954330708661417</v>
      </c>
      <c r="M133" s="7">
        <v>2.6106299212598429</v>
      </c>
      <c r="N133" s="107">
        <f>IF(OR($H133="-",$S133="",$U133=""),"",
IF($H133="Long",$U133-$S133,
IF($H133="Short",$S133-$U133-$T133-$T133,
IF($H133="Options",$U133-$S133,””))))</f>
        <v>3.8600000000001273</v>
      </c>
      <c r="O133" s="87">
        <f t="shared" si="20"/>
        <v>1.5196850393701222E-2</v>
      </c>
      <c r="P133" s="88" t="str">
        <f t="shared" si="21"/>
        <v/>
      </c>
      <c r="Q133" s="89">
        <f t="shared" si="16"/>
        <v>5.8552272313575132E-3</v>
      </c>
      <c r="R133" s="90" t="str">
        <f t="shared" si="17"/>
        <v/>
      </c>
      <c r="S133" s="91">
        <f t="shared" si="18"/>
        <v>659.24</v>
      </c>
      <c r="T133" s="26">
        <v>0</v>
      </c>
      <c r="U133" s="92">
        <f>IF(OR($H133="-",$K133="",$M133=""),"",
IF($H133="Long",$K133*$M133,
IF($H133="Short",$K133*$M133,
IF($H133="Options",$K133*$M133*100,””))))</f>
        <v>663.10000000000014</v>
      </c>
      <c r="V133" s="93">
        <f t="shared" si="22"/>
        <v>0</v>
      </c>
      <c r="W133" s="93">
        <f t="shared" si="23"/>
        <v>1</v>
      </c>
    </row>
    <row r="134" spans="1:23" ht="15.75" x14ac:dyDescent="0.25">
      <c r="A134" s="4">
        <v>44648</v>
      </c>
      <c r="B134" s="109">
        <f t="shared" si="19"/>
        <v>2</v>
      </c>
      <c r="C134" s="7"/>
      <c r="D134" s="7"/>
      <c r="E134" s="7" t="s">
        <v>8</v>
      </c>
      <c r="F134" s="7"/>
      <c r="G134" s="7"/>
      <c r="H134" s="112" t="s">
        <v>309</v>
      </c>
      <c r="I134" s="7"/>
      <c r="J134" s="7"/>
      <c r="K134" s="7">
        <v>24</v>
      </c>
      <c r="L134" s="7">
        <v>7.8612499999999992</v>
      </c>
      <c r="M134" s="7">
        <v>8.1395833333333343</v>
      </c>
      <c r="N134" s="107">
        <f>IF(OR($H134="-",$S134="",$U134=""),"",
IF($H134="Long",$U134-$S134,
IF($H134="Short",$S134-$U134-$T134-$T134,
IF($H134="Options",$U134-$S134,””))))</f>
        <v>6.6800000000000352</v>
      </c>
      <c r="O134" s="87">
        <f t="shared" si="20"/>
        <v>0.2783333333333351</v>
      </c>
      <c r="P134" s="88" t="str">
        <f t="shared" si="21"/>
        <v/>
      </c>
      <c r="Q134" s="89">
        <f t="shared" si="16"/>
        <v>3.5405734881009357E-2</v>
      </c>
      <c r="R134" s="90" t="str">
        <f t="shared" si="17"/>
        <v/>
      </c>
      <c r="S134" s="91">
        <f t="shared" si="18"/>
        <v>188.67</v>
      </c>
      <c r="T134" s="26">
        <v>0</v>
      </c>
      <c r="U134" s="92">
        <f>IF(OR($H134="-",$K134="",$M134=""),"",
IF($H134="Long",$K134*$M134,
IF($H134="Short",$K134*$M134,
IF($H134="Options",$K134*$M134*100,””))))</f>
        <v>195.35000000000002</v>
      </c>
      <c r="V134" s="93">
        <f t="shared" si="22"/>
        <v>0</v>
      </c>
      <c r="W134" s="93">
        <f t="shared" si="23"/>
        <v>1</v>
      </c>
    </row>
    <row r="135" spans="1:23" ht="15.75" x14ac:dyDescent="0.25">
      <c r="A135" s="4">
        <v>44648</v>
      </c>
      <c r="B135" s="109">
        <f t="shared" si="19"/>
        <v>2</v>
      </c>
      <c r="C135" s="7"/>
      <c r="D135" s="7"/>
      <c r="E135" s="7" t="s">
        <v>214</v>
      </c>
      <c r="F135" s="7"/>
      <c r="G135" s="7"/>
      <c r="H135" s="112" t="s">
        <v>309</v>
      </c>
      <c r="I135" s="7"/>
      <c r="J135" s="7"/>
      <c r="K135" s="7">
        <v>46</v>
      </c>
      <c r="L135" s="7">
        <v>4.2573913043478262</v>
      </c>
      <c r="M135" s="7">
        <v>4.4721739130434779</v>
      </c>
      <c r="N135" s="107">
        <f>IF(OR($H135="-",$S135="",$U135=""),"",
IF($H135="Long",$U135-$S135,
IF($H135="Short",$S135-$U135-$T135-$T135,
IF($H135="Options",$U135-$S135,””))))</f>
        <v>9.879999999999967</v>
      </c>
      <c r="O135" s="87">
        <f t="shared" si="20"/>
        <v>0.21478260869565169</v>
      </c>
      <c r="P135" s="88" t="str">
        <f t="shared" si="21"/>
        <v/>
      </c>
      <c r="Q135" s="89">
        <f t="shared" si="16"/>
        <v>5.0449346405228586E-2</v>
      </c>
      <c r="R135" s="90" t="str">
        <f t="shared" si="17"/>
        <v/>
      </c>
      <c r="S135" s="91">
        <f t="shared" si="18"/>
        <v>195.84</v>
      </c>
      <c r="T135" s="26">
        <v>0</v>
      </c>
      <c r="U135" s="92">
        <f>IF(OR($H135="-",$K135="",$M135=""),"",
IF($H135="Long",$K135*$M135,
IF($H135="Short",$K135*$M135,
IF($H135="Options",$K135*$M135*100,””))))</f>
        <v>205.71999999999997</v>
      </c>
      <c r="V135" s="93">
        <f t="shared" si="22"/>
        <v>0</v>
      </c>
      <c r="W135" s="93">
        <f t="shared" si="23"/>
        <v>1</v>
      </c>
    </row>
    <row r="136" spans="1:23" ht="15.75" x14ac:dyDescent="0.25">
      <c r="A136" s="4">
        <v>44649</v>
      </c>
      <c r="B136" s="109">
        <f t="shared" si="19"/>
        <v>3</v>
      </c>
      <c r="C136" s="7"/>
      <c r="D136" s="7"/>
      <c r="E136" s="7" t="s">
        <v>208</v>
      </c>
      <c r="F136" s="7"/>
      <c r="G136" s="7"/>
      <c r="H136" s="112" t="s">
        <v>309</v>
      </c>
      <c r="I136" s="7"/>
      <c r="J136" s="7"/>
      <c r="K136" s="7">
        <v>230</v>
      </c>
      <c r="L136" s="7">
        <v>1.478608695652174</v>
      </c>
      <c r="M136" s="7">
        <v>1.5098695652173912</v>
      </c>
      <c r="N136" s="107">
        <f>IF(OR($H136="-",$S136="",$U136=""),"",
IF($H136="Long",$U136-$S136,
IF($H136="Short",$S136-$U136-$T136-$T136,
IF($H136="Options",$U136-$S136,””))))</f>
        <v>7.1899999999999409</v>
      </c>
      <c r="O136" s="87">
        <f t="shared" si="20"/>
        <v>3.1260869565217231E-2</v>
      </c>
      <c r="P136" s="88" t="str">
        <f t="shared" si="21"/>
        <v/>
      </c>
      <c r="Q136" s="89">
        <f t="shared" si="16"/>
        <v>2.1142084215478533E-2</v>
      </c>
      <c r="R136" s="90" t="str">
        <f t="shared" si="17"/>
        <v/>
      </c>
      <c r="S136" s="91">
        <f t="shared" si="18"/>
        <v>340.08000000000004</v>
      </c>
      <c r="T136" s="26">
        <v>0</v>
      </c>
      <c r="U136" s="92">
        <f>IF(OR($H136="-",$K136="",$M136=""),"",
IF($H136="Long",$K136*$M136,
IF($H136="Short",$K136*$M136,
IF($H136="Options",$K136*$M136*100,””))))</f>
        <v>347.27</v>
      </c>
      <c r="V136" s="93">
        <f t="shared" si="22"/>
        <v>0</v>
      </c>
      <c r="W136" s="93">
        <f t="shared" si="23"/>
        <v>1</v>
      </c>
    </row>
    <row r="137" spans="1:23" ht="15.75" x14ac:dyDescent="0.25">
      <c r="A137" s="4">
        <v>44649</v>
      </c>
      <c r="B137" s="109">
        <f t="shared" si="19"/>
        <v>3</v>
      </c>
      <c r="C137" s="7"/>
      <c r="D137" s="7"/>
      <c r="E137" s="7" t="s">
        <v>213</v>
      </c>
      <c r="F137" s="7"/>
      <c r="G137" s="7"/>
      <c r="H137" s="112" t="s">
        <v>309</v>
      </c>
      <c r="I137" s="7"/>
      <c r="J137" s="7"/>
      <c r="K137" s="7">
        <v>23</v>
      </c>
      <c r="L137" s="7">
        <v>2.06</v>
      </c>
      <c r="M137" s="7">
        <v>1.98</v>
      </c>
      <c r="N137" s="107">
        <f>IF(OR($H137="-",$S137="",$U137=""),"",
IF($H137="Long",$U137-$S137,
IF($H137="Short",$S137-$U137-$T137-$T137,
IF($H137="Options",$U137-$S137,””))))</f>
        <v>-1.8400000000000034</v>
      </c>
      <c r="O137" s="87" t="str">
        <f t="shared" si="20"/>
        <v/>
      </c>
      <c r="P137" s="88">
        <f t="shared" si="21"/>
        <v>-8.0000000000000071E-2</v>
      </c>
      <c r="Q137" s="89" t="str">
        <f t="shared" ref="Q137:Q200" si="24">IF(OR($H137="-",$U137="",$S137=""),"",IF($N137&lt;=-0.01,"",
IF($H137="Long",(($U137-$S137)/$S137),
IF($H137="Short",(($S137-$U137)/$S137),
IF($H137="Options",(($U137-$S137)/$S137))))))</f>
        <v/>
      </c>
      <c r="R137" s="90">
        <f t="shared" ref="R137:R200" si="25">IF(OR($H137="-",$U137="",$S137=""),"",IF($N137&gt;=0.01,"",IF($H137="Long",(($U137-$S137)/$S137),
IF($H137="Short",(($S137-$U137)/$S137),
IF($H137="Options",(($U137-$S137)/$S137))))))</f>
        <v>-3.8834951456310753E-2</v>
      </c>
      <c r="S137" s="91">
        <f t="shared" si="18"/>
        <v>47.38</v>
      </c>
      <c r="T137" s="26">
        <v>0</v>
      </c>
      <c r="U137" s="92">
        <f>IF(OR($H137="-",$K137="",$M137=""),"",
IF($H137="Long",$K137*$M137,
IF($H137="Short",$K137*$M137,
IF($H137="Options",$K137*$M137*100,””))))</f>
        <v>45.54</v>
      </c>
      <c r="V137" s="93">
        <f t="shared" si="22"/>
        <v>1</v>
      </c>
      <c r="W137" s="93">
        <f t="shared" si="23"/>
        <v>0</v>
      </c>
    </row>
    <row r="138" spans="1:23" ht="15.75" x14ac:dyDescent="0.25">
      <c r="A138" s="4">
        <v>44650</v>
      </c>
      <c r="B138" s="109">
        <f t="shared" si="19"/>
        <v>4</v>
      </c>
      <c r="C138" s="7"/>
      <c r="D138" s="7"/>
      <c r="E138" s="7" t="s">
        <v>210</v>
      </c>
      <c r="F138" s="7"/>
      <c r="G138" s="7"/>
      <c r="H138" s="112" t="s">
        <v>309</v>
      </c>
      <c r="I138" s="7"/>
      <c r="J138" s="7"/>
      <c r="K138" s="7">
        <v>85</v>
      </c>
      <c r="L138" s="7">
        <v>4.715529411764706</v>
      </c>
      <c r="M138" s="7">
        <v>4.8168235294117645</v>
      </c>
      <c r="N138" s="107">
        <f>IF(OR($H138="-",$S138="",$U138=""),"",
IF($H138="Long",$U138-$S138,
IF($H138="Short",$S138-$U138-$T138-$T138,
IF($H138="Options",$U138-$S138,””))))</f>
        <v>8.6100000000000136</v>
      </c>
      <c r="O138" s="87">
        <f t="shared" si="20"/>
        <v>0.10129411764705853</v>
      </c>
      <c r="P138" s="88" t="str">
        <f t="shared" si="21"/>
        <v/>
      </c>
      <c r="Q138" s="89">
        <f t="shared" si="24"/>
        <v>2.1480964023751343E-2</v>
      </c>
      <c r="R138" s="90" t="str">
        <f t="shared" si="25"/>
        <v/>
      </c>
      <c r="S138" s="91">
        <f t="shared" ref="S138:S201" si="26">IF(OR($H138="-",$K138="",$L138="",$T138=""),"",
IF($H138="Long",($K138*$L138)+$T138,
IF($H138="Short",($K138*$L138)+$T138,
IF($H138="Options",($K138*$L138*100)+$T138,""))))</f>
        <v>400.82</v>
      </c>
      <c r="T138" s="26">
        <v>0</v>
      </c>
      <c r="U138" s="92">
        <f>IF(OR($H138="-",$K138="",$M138=""),"",
IF($H138="Long",$K138*$M138,
IF($H138="Short",$K138*$M138,
IF($H138="Options",$K138*$M138*100,””))))</f>
        <v>409.43</v>
      </c>
      <c r="V138" s="93">
        <f t="shared" si="22"/>
        <v>0</v>
      </c>
      <c r="W138" s="93">
        <f t="shared" si="23"/>
        <v>1</v>
      </c>
    </row>
    <row r="139" spans="1:23" ht="15.75" x14ac:dyDescent="0.25">
      <c r="A139" s="4">
        <v>44650</v>
      </c>
      <c r="B139" s="109">
        <f t="shared" si="19"/>
        <v>4</v>
      </c>
      <c r="C139" s="7"/>
      <c r="D139" s="7"/>
      <c r="E139" s="7" t="s">
        <v>211</v>
      </c>
      <c r="F139" s="7"/>
      <c r="G139" s="7"/>
      <c r="H139" s="112" t="s">
        <v>309</v>
      </c>
      <c r="I139" s="7"/>
      <c r="J139" s="7"/>
      <c r="K139" s="7">
        <v>130</v>
      </c>
      <c r="L139" s="7">
        <v>5.4494615384615379</v>
      </c>
      <c r="M139" s="7">
        <v>5.5380769230769236</v>
      </c>
      <c r="N139" s="107">
        <f>IF(OR($H139="-",$S139="",$U139=""),"",
IF($H139="Long",$U139-$S139,
IF($H139="Short",$S139-$U139-$T139-$T139,
IF($H139="Options",$U139-$S139,””))))</f>
        <v>11.520000000000095</v>
      </c>
      <c r="O139" s="87">
        <f t="shared" si="20"/>
        <v>8.8615384615385651E-2</v>
      </c>
      <c r="P139" s="88" t="str">
        <f t="shared" si="21"/>
        <v/>
      </c>
      <c r="Q139" s="89">
        <f t="shared" si="24"/>
        <v>1.6261310221193478E-2</v>
      </c>
      <c r="R139" s="90" t="str">
        <f t="shared" si="25"/>
        <v/>
      </c>
      <c r="S139" s="91">
        <f t="shared" si="26"/>
        <v>708.43</v>
      </c>
      <c r="T139" s="26">
        <v>0</v>
      </c>
      <c r="U139" s="92">
        <f>IF(OR($H139="-",$K139="",$M139=""),"",
IF($H139="Long",$K139*$M139,
IF($H139="Short",$K139*$M139,
IF($H139="Options",$K139*$M139*100,””))))</f>
        <v>719.95</v>
      </c>
      <c r="V139" s="93">
        <f t="shared" si="22"/>
        <v>0</v>
      </c>
      <c r="W139" s="93">
        <f t="shared" si="23"/>
        <v>1</v>
      </c>
    </row>
    <row r="140" spans="1:23" ht="15.75" x14ac:dyDescent="0.25">
      <c r="A140" s="4">
        <v>44650</v>
      </c>
      <c r="B140" s="109">
        <f t="shared" si="19"/>
        <v>4</v>
      </c>
      <c r="C140" s="7"/>
      <c r="D140" s="7"/>
      <c r="E140" s="7" t="s">
        <v>212</v>
      </c>
      <c r="F140" s="7"/>
      <c r="G140" s="7"/>
      <c r="H140" s="112" t="s">
        <v>309</v>
      </c>
      <c r="I140" s="7"/>
      <c r="J140" s="7"/>
      <c r="K140" s="7">
        <v>200</v>
      </c>
      <c r="L140" s="7">
        <v>1.1892000000000003</v>
      </c>
      <c r="M140" s="7">
        <v>1.1487499999999999</v>
      </c>
      <c r="N140" s="107">
        <f>IF(OR($H140="-",$S140="",$U140=""),"",
IF($H140="Long",$U140-$S140,
IF($H140="Short",$S140-$U140-$T140-$T140,
IF($H140="Options",$U140-$S140,””))))</f>
        <v>-8.0900000000000603</v>
      </c>
      <c r="O140" s="87" t="str">
        <f t="shared" si="20"/>
        <v/>
      </c>
      <c r="P140" s="88">
        <f t="shared" si="21"/>
        <v>-4.0450000000000319E-2</v>
      </c>
      <c r="Q140" s="89" t="str">
        <f t="shared" si="24"/>
        <v/>
      </c>
      <c r="R140" s="90">
        <f t="shared" si="25"/>
        <v>-3.4014463504877475E-2</v>
      </c>
      <c r="S140" s="91">
        <f t="shared" si="26"/>
        <v>237.84000000000006</v>
      </c>
      <c r="T140" s="26">
        <v>0</v>
      </c>
      <c r="U140" s="92">
        <f>IF(OR($H140="-",$K140="",$M140=""),"",
IF($H140="Long",$K140*$M140,
IF($H140="Short",$K140*$M140,
IF($H140="Options",$K140*$M140*100,””))))</f>
        <v>229.75</v>
      </c>
      <c r="V140" s="93">
        <f t="shared" si="22"/>
        <v>1</v>
      </c>
      <c r="W140" s="93">
        <f t="shared" si="23"/>
        <v>0</v>
      </c>
    </row>
    <row r="141" spans="1:23" ht="15.75" x14ac:dyDescent="0.25">
      <c r="A141" s="4">
        <v>44651</v>
      </c>
      <c r="B141" s="109">
        <f t="shared" ref="B141:B204" si="27">WEEKDAY(A141,1)</f>
        <v>5</v>
      </c>
      <c r="C141" s="7"/>
      <c r="D141" s="7"/>
      <c r="E141" s="7" t="s">
        <v>9</v>
      </c>
      <c r="F141" s="7"/>
      <c r="G141" s="7"/>
      <c r="H141" s="112" t="s">
        <v>309</v>
      </c>
      <c r="I141" s="7"/>
      <c r="J141" s="7"/>
      <c r="K141" s="7">
        <v>422</v>
      </c>
      <c r="L141" s="7">
        <v>3.1316824644549763</v>
      </c>
      <c r="M141" s="7">
        <v>3.2037440758293836</v>
      </c>
      <c r="N141" s="107">
        <f>IF(OR($H141="-",$S141="",$U141=""),"",
IF($H141="Long",$U141-$S141,
IF($H141="Short",$S141-$U141-$T141-$T141,
IF($H141="Options",$U141-$S141,””))))</f>
        <v>30.409999999999854</v>
      </c>
      <c r="O141" s="87">
        <f t="shared" si="20"/>
        <v>7.2061611374407253E-2</v>
      </c>
      <c r="P141" s="88" t="str">
        <f t="shared" si="21"/>
        <v/>
      </c>
      <c r="Q141" s="89">
        <f t="shared" si="24"/>
        <v>2.3010510226472949E-2</v>
      </c>
      <c r="R141" s="90" t="str">
        <f t="shared" si="25"/>
        <v/>
      </c>
      <c r="S141" s="91">
        <f t="shared" si="26"/>
        <v>1321.57</v>
      </c>
      <c r="T141" s="26">
        <v>0</v>
      </c>
      <c r="U141" s="92">
        <f>IF(OR($H141="-",$K141="",$M141=""),"",
IF($H141="Long",$K141*$M141,
IF($H141="Short",$K141*$M141,
IF($H141="Options",$K141*$M141*100,””))))</f>
        <v>1351.9799999999998</v>
      </c>
      <c r="V141" s="93">
        <f t="shared" si="22"/>
        <v>0</v>
      </c>
      <c r="W141" s="93">
        <f t="shared" si="23"/>
        <v>1</v>
      </c>
    </row>
    <row r="142" spans="1:23" ht="15.75" x14ac:dyDescent="0.25">
      <c r="A142" s="4">
        <v>44651</v>
      </c>
      <c r="B142" s="109">
        <f t="shared" si="27"/>
        <v>5</v>
      </c>
      <c r="C142" s="7"/>
      <c r="D142" s="7"/>
      <c r="E142" s="7" t="s">
        <v>209</v>
      </c>
      <c r="F142" s="7"/>
      <c r="G142" s="7"/>
      <c r="H142" s="112" t="s">
        <v>309</v>
      </c>
      <c r="I142" s="7"/>
      <c r="J142" s="7"/>
      <c r="K142" s="7">
        <v>4</v>
      </c>
      <c r="L142" s="7">
        <v>9.35</v>
      </c>
      <c r="M142" s="7">
        <v>9.8674999999999997</v>
      </c>
      <c r="N142" s="107">
        <f>IF(OR($H142="-",$S142="",$U142=""),"",
IF($H142="Long",$U142-$S142,
IF($H142="Short",$S142-$U142-$T142-$T142,
IF($H142="Options",$U142-$S142,””))))</f>
        <v>2.0700000000000003</v>
      </c>
      <c r="O142" s="87">
        <f t="shared" si="20"/>
        <v>0.51750000000000007</v>
      </c>
      <c r="P142" s="88" t="str">
        <f t="shared" si="21"/>
        <v/>
      </c>
      <c r="Q142" s="89">
        <f t="shared" si="24"/>
        <v>5.5347593582887711E-2</v>
      </c>
      <c r="R142" s="90" t="str">
        <f t="shared" si="25"/>
        <v/>
      </c>
      <c r="S142" s="91">
        <f t="shared" si="26"/>
        <v>37.4</v>
      </c>
      <c r="T142" s="26">
        <v>0</v>
      </c>
      <c r="U142" s="92">
        <f>IF(OR($H142="-",$K142="",$M142=""),"",
IF($H142="Long",$K142*$M142,
IF($H142="Short",$K142*$M142,
IF($H142="Options",$K142*$M142*100,””))))</f>
        <v>39.47</v>
      </c>
      <c r="V142" s="93">
        <f t="shared" si="22"/>
        <v>0</v>
      </c>
      <c r="W142" s="93">
        <f t="shared" si="23"/>
        <v>1</v>
      </c>
    </row>
    <row r="143" spans="1:23" ht="15.75" x14ac:dyDescent="0.25">
      <c r="A143" s="4">
        <v>44652</v>
      </c>
      <c r="B143" s="109">
        <f t="shared" si="27"/>
        <v>6</v>
      </c>
      <c r="C143" s="7"/>
      <c r="D143" s="7"/>
      <c r="E143" s="7" t="s">
        <v>9</v>
      </c>
      <c r="F143" s="7"/>
      <c r="G143" s="7"/>
      <c r="H143" s="112" t="s">
        <v>309</v>
      </c>
      <c r="I143" s="7"/>
      <c r="J143" s="7"/>
      <c r="K143" s="7">
        <v>260</v>
      </c>
      <c r="L143" s="7">
        <v>2.7049999999999996</v>
      </c>
      <c r="M143" s="7">
        <v>2.7446923076923078</v>
      </c>
      <c r="N143" s="107">
        <f>IF(OR($H143="-",$S143="",$U143=""),"",
IF($H143="Long",$U143-$S143,
IF($H143="Short",$S143-$U143-$T143-$T143,
IF($H143="Options",$U143-$S143,””))))</f>
        <v>10.32000000000005</v>
      </c>
      <c r="O143" s="87">
        <f t="shared" si="20"/>
        <v>3.9692307692308137E-2</v>
      </c>
      <c r="P143" s="88" t="str">
        <f t="shared" si="21"/>
        <v/>
      </c>
      <c r="Q143" s="89">
        <f t="shared" si="24"/>
        <v>1.4673681217119367E-2</v>
      </c>
      <c r="R143" s="90" t="str">
        <f t="shared" si="25"/>
        <v/>
      </c>
      <c r="S143" s="91">
        <f t="shared" si="26"/>
        <v>703.3</v>
      </c>
      <c r="T143" s="26">
        <v>0</v>
      </c>
      <c r="U143" s="92">
        <f>IF(OR($H143="-",$K143="",$M143=""),"",
IF($H143="Long",$K143*$M143,
IF($H143="Short",$K143*$M143,
IF($H143="Options",$K143*$M143*100,””))))</f>
        <v>713.62</v>
      </c>
      <c r="V143" s="93">
        <f t="shared" si="22"/>
        <v>0</v>
      </c>
      <c r="W143" s="93">
        <f t="shared" si="23"/>
        <v>1</v>
      </c>
    </row>
    <row r="144" spans="1:23" ht="15.75" x14ac:dyDescent="0.25">
      <c r="A144" s="4">
        <v>44652</v>
      </c>
      <c r="B144" s="109">
        <f t="shared" si="27"/>
        <v>6</v>
      </c>
      <c r="C144" s="7"/>
      <c r="D144" s="7"/>
      <c r="E144" s="7" t="s">
        <v>33</v>
      </c>
      <c r="F144" s="7"/>
      <c r="G144" s="7"/>
      <c r="H144" s="112" t="s">
        <v>309</v>
      </c>
      <c r="I144" s="7"/>
      <c r="J144" s="7"/>
      <c r="K144" s="7">
        <v>308</v>
      </c>
      <c r="L144" s="7">
        <v>2.9115584415584417</v>
      </c>
      <c r="M144" s="7">
        <v>2.8500974025974024</v>
      </c>
      <c r="N144" s="107">
        <f>IF(OR($H144="-",$S144="",$U144=""),"",
IF($H144="Long",$U144-$S144,
IF($H144="Short",$S144-$U144-$T144-$T144,
IF($H144="Options",$U144-$S144,””))))</f>
        <v>-18.930000000000064</v>
      </c>
      <c r="O144" s="87" t="str">
        <f t="shared" si="20"/>
        <v/>
      </c>
      <c r="P144" s="88">
        <f t="shared" si="21"/>
        <v>-6.1461038961039272E-2</v>
      </c>
      <c r="Q144" s="89" t="str">
        <f t="shared" si="24"/>
        <v/>
      </c>
      <c r="R144" s="90">
        <f t="shared" si="25"/>
        <v>-2.1109326910210162E-2</v>
      </c>
      <c r="S144" s="91">
        <f t="shared" si="26"/>
        <v>896.76</v>
      </c>
      <c r="T144" s="26">
        <v>0</v>
      </c>
      <c r="U144" s="92">
        <f>IF(OR($H144="-",$K144="",$M144=""),"",
IF($H144="Long",$K144*$M144,
IF($H144="Short",$K144*$M144,
IF($H144="Options",$K144*$M144*100,””))))</f>
        <v>877.82999999999993</v>
      </c>
      <c r="V144" s="93">
        <f t="shared" si="22"/>
        <v>1</v>
      </c>
      <c r="W144" s="93">
        <f t="shared" si="23"/>
        <v>0</v>
      </c>
    </row>
    <row r="145" spans="1:23" ht="15.75" x14ac:dyDescent="0.25">
      <c r="A145" s="4">
        <v>44652</v>
      </c>
      <c r="B145" s="109">
        <f t="shared" si="27"/>
        <v>6</v>
      </c>
      <c r="C145" s="7"/>
      <c r="D145" s="7"/>
      <c r="E145" s="7" t="s">
        <v>208</v>
      </c>
      <c r="F145" s="7"/>
      <c r="G145" s="7"/>
      <c r="H145" s="112" t="s">
        <v>309</v>
      </c>
      <c r="I145" s="7"/>
      <c r="J145" s="7"/>
      <c r="K145" s="7">
        <v>113</v>
      </c>
      <c r="L145" s="7">
        <v>1.7799115044247786</v>
      </c>
      <c r="M145" s="7">
        <v>1.8156637168141592</v>
      </c>
      <c r="N145" s="107">
        <f>IF(OR($H145="-",$S145="",$U145=""),"",
IF($H145="Long",$U145-$S145,
IF($H145="Short",$S145-$U145-$T145-$T145,
IF($H145="Options",$U145-$S145,””))))</f>
        <v>4.039999999999992</v>
      </c>
      <c r="O145" s="87">
        <f t="shared" si="20"/>
        <v>3.5752212389380533E-2</v>
      </c>
      <c r="P145" s="88" t="str">
        <f t="shared" si="21"/>
        <v/>
      </c>
      <c r="Q145" s="89">
        <f t="shared" si="24"/>
        <v>2.0086511211654116E-2</v>
      </c>
      <c r="R145" s="90" t="str">
        <f t="shared" si="25"/>
        <v/>
      </c>
      <c r="S145" s="91">
        <f t="shared" si="26"/>
        <v>201.13</v>
      </c>
      <c r="T145" s="26">
        <v>0</v>
      </c>
      <c r="U145" s="92">
        <f>IF(OR($H145="-",$K145="",$M145=""),"",
IF($H145="Long",$K145*$M145,
IF($H145="Short",$K145*$M145,
IF($H145="Options",$K145*$M145*100,””))))</f>
        <v>205.17</v>
      </c>
      <c r="V145" s="93">
        <f t="shared" si="22"/>
        <v>0</v>
      </c>
      <c r="W145" s="93">
        <f t="shared" si="23"/>
        <v>1</v>
      </c>
    </row>
    <row r="146" spans="1:23" ht="15.75" x14ac:dyDescent="0.25">
      <c r="A146" s="4">
        <v>44652</v>
      </c>
      <c r="B146" s="109">
        <f t="shared" si="27"/>
        <v>6</v>
      </c>
      <c r="C146" s="7"/>
      <c r="D146" s="7"/>
      <c r="E146" s="7" t="s">
        <v>8</v>
      </c>
      <c r="F146" s="7"/>
      <c r="G146" s="7"/>
      <c r="H146" s="112" t="s">
        <v>309</v>
      </c>
      <c r="I146" s="7"/>
      <c r="J146" s="7"/>
      <c r="K146" s="7">
        <v>13</v>
      </c>
      <c r="L146" s="7">
        <v>7.7969230769230773</v>
      </c>
      <c r="M146" s="7">
        <v>7.9423076923076925</v>
      </c>
      <c r="N146" s="107">
        <f>IF(OR($H146="-",$S146="",$U146=""),"",
IF($H146="Long",$U146-$S146,
IF($H146="Short",$S146-$U146-$T146-$T146,
IF($H146="Options",$U146-$S146,””))))</f>
        <v>1.8900000000000006</v>
      </c>
      <c r="O146" s="87">
        <f t="shared" si="20"/>
        <v>0.14538461538461522</v>
      </c>
      <c r="P146" s="88" t="str">
        <f t="shared" si="21"/>
        <v/>
      </c>
      <c r="Q146" s="89">
        <f t="shared" si="24"/>
        <v>1.864640883977901E-2</v>
      </c>
      <c r="R146" s="90" t="str">
        <f t="shared" si="25"/>
        <v/>
      </c>
      <c r="S146" s="91">
        <f t="shared" si="26"/>
        <v>101.36</v>
      </c>
      <c r="T146" s="26">
        <v>0</v>
      </c>
      <c r="U146" s="92">
        <f>IF(OR($H146="-",$K146="",$M146=""),"",
IF($H146="Long",$K146*$M146,
IF($H146="Short",$K146*$M146,
IF($H146="Options",$K146*$M146*100,””))))</f>
        <v>103.25</v>
      </c>
      <c r="V146" s="93">
        <f t="shared" si="22"/>
        <v>0</v>
      </c>
      <c r="W146" s="93">
        <f t="shared" si="23"/>
        <v>1</v>
      </c>
    </row>
    <row r="147" spans="1:23" ht="15.75" x14ac:dyDescent="0.25">
      <c r="A147" s="4">
        <v>44655</v>
      </c>
      <c r="B147" s="109">
        <f t="shared" si="27"/>
        <v>2</v>
      </c>
      <c r="C147" s="7"/>
      <c r="D147" s="7"/>
      <c r="E147" s="7" t="s">
        <v>9</v>
      </c>
      <c r="F147" s="7"/>
      <c r="G147" s="7"/>
      <c r="H147" s="112" t="s">
        <v>309</v>
      </c>
      <c r="I147" s="7"/>
      <c r="J147" s="7"/>
      <c r="K147" s="7">
        <v>520</v>
      </c>
      <c r="L147" s="7">
        <v>1</v>
      </c>
      <c r="M147" s="7">
        <v>1</v>
      </c>
      <c r="N147" s="107">
        <f>IF(OR($H147="-",$S147="",$U147=""),"",
IF($H147="Long",$U147-$S147,
IF($H147="Short",$S147-$U147-$T147-$T147,
IF($H147="Options",$U147-$S147,””))))</f>
        <v>0</v>
      </c>
      <c r="O147" s="87">
        <f t="shared" si="20"/>
        <v>0</v>
      </c>
      <c r="P147" s="88">
        <f t="shared" si="21"/>
        <v>0</v>
      </c>
      <c r="Q147" s="89">
        <f t="shared" si="24"/>
        <v>0</v>
      </c>
      <c r="R147" s="90">
        <f t="shared" si="25"/>
        <v>0</v>
      </c>
      <c r="S147" s="91">
        <f t="shared" si="26"/>
        <v>520</v>
      </c>
      <c r="T147" s="26">
        <v>0</v>
      </c>
      <c r="U147" s="92">
        <f>IF(OR($H147="-",$K147="",$M147=""),"",
IF($H147="Long",$K147*$M147,
IF($H147="Short",$K147*$M147,
IF($H147="Options",$K147*$M147*100,””))))</f>
        <v>520</v>
      </c>
      <c r="V147" s="93">
        <f t="shared" si="22"/>
        <v>1</v>
      </c>
      <c r="W147" s="93">
        <f t="shared" si="23"/>
        <v>1</v>
      </c>
    </row>
    <row r="148" spans="1:23" ht="15.75" x14ac:dyDescent="0.25">
      <c r="A148" s="4">
        <v>44655</v>
      </c>
      <c r="B148" s="109">
        <f t="shared" si="27"/>
        <v>2</v>
      </c>
      <c r="C148" s="7"/>
      <c r="D148" s="7"/>
      <c r="E148" s="7" t="s">
        <v>164</v>
      </c>
      <c r="F148" s="7"/>
      <c r="G148" s="7"/>
      <c r="H148" s="112" t="s">
        <v>309</v>
      </c>
      <c r="I148" s="7"/>
      <c r="J148" s="7"/>
      <c r="K148" s="7">
        <v>140</v>
      </c>
      <c r="L148" s="7">
        <v>2.8620714285714284</v>
      </c>
      <c r="M148" s="7">
        <v>2.8603571428571426</v>
      </c>
      <c r="N148" s="107">
        <f>IF(OR($H148="-",$S148="",$U148=""),"",
IF($H148="Long",$U148-$S148,
IF($H148="Short",$S148-$U148-$T148-$T148,
IF($H148="Options",$U148-$S148,””))))</f>
        <v>-0.24000000000000909</v>
      </c>
      <c r="O148" s="87" t="str">
        <f t="shared" si="20"/>
        <v/>
      </c>
      <c r="P148" s="88">
        <f t="shared" si="21"/>
        <v>-1.7142857142857792E-3</v>
      </c>
      <c r="Q148" s="89" t="str">
        <f t="shared" si="24"/>
        <v/>
      </c>
      <c r="R148" s="90">
        <f t="shared" si="25"/>
        <v>-5.9896678230055424E-4</v>
      </c>
      <c r="S148" s="91">
        <f t="shared" si="26"/>
        <v>400.69</v>
      </c>
      <c r="T148" s="26">
        <v>0</v>
      </c>
      <c r="U148" s="92">
        <f>IF(OR($H148="-",$K148="",$M148=""),"",
IF($H148="Long",$K148*$M148,
IF($H148="Short",$K148*$M148,
IF($H148="Options",$K148*$M148*100,””))))</f>
        <v>400.45</v>
      </c>
      <c r="V148" s="93">
        <f t="shared" si="22"/>
        <v>1</v>
      </c>
      <c r="W148" s="93">
        <f t="shared" si="23"/>
        <v>0</v>
      </c>
    </row>
    <row r="149" spans="1:23" ht="15.75" x14ac:dyDescent="0.25">
      <c r="A149" s="4">
        <v>44655</v>
      </c>
      <c r="B149" s="109">
        <f t="shared" si="27"/>
        <v>2</v>
      </c>
      <c r="C149" s="7"/>
      <c r="D149" s="7"/>
      <c r="E149" s="7" t="s">
        <v>205</v>
      </c>
      <c r="F149" s="7"/>
      <c r="G149" s="7"/>
      <c r="H149" s="112" t="s">
        <v>309</v>
      </c>
      <c r="I149" s="7"/>
      <c r="J149" s="7"/>
      <c r="K149" s="7">
        <v>90</v>
      </c>
      <c r="L149" s="7">
        <v>1.7555555555555555</v>
      </c>
      <c r="M149" s="7">
        <v>1.8666666666666667</v>
      </c>
      <c r="N149" s="107">
        <f>IF(OR($H149="-",$S149="",$U149=""),"",
IF($H149="Long",$U149-$S149,
IF($H149="Short",$S149-$U149-$T149-$T149,
IF($H149="Options",$U149-$S149,””))))</f>
        <v>10</v>
      </c>
      <c r="O149" s="87">
        <f t="shared" si="20"/>
        <v>0.11111111111111116</v>
      </c>
      <c r="P149" s="88" t="str">
        <f t="shared" si="21"/>
        <v/>
      </c>
      <c r="Q149" s="89">
        <f t="shared" si="24"/>
        <v>6.3291139240506333E-2</v>
      </c>
      <c r="R149" s="90" t="str">
        <f t="shared" si="25"/>
        <v/>
      </c>
      <c r="S149" s="91">
        <f t="shared" si="26"/>
        <v>158</v>
      </c>
      <c r="T149" s="26">
        <v>0</v>
      </c>
      <c r="U149" s="92">
        <f>IF(OR($H149="-",$K149="",$M149=""),"",
IF($H149="Long",$K149*$M149,
IF($H149="Short",$K149*$M149,
IF($H149="Options",$K149*$M149*100,””))))</f>
        <v>168</v>
      </c>
      <c r="V149" s="93">
        <f t="shared" si="22"/>
        <v>0</v>
      </c>
      <c r="W149" s="93">
        <f t="shared" si="23"/>
        <v>1</v>
      </c>
    </row>
    <row r="150" spans="1:23" ht="15.75" x14ac:dyDescent="0.25">
      <c r="A150" s="4">
        <v>44655</v>
      </c>
      <c r="B150" s="109">
        <f t="shared" si="27"/>
        <v>2</v>
      </c>
      <c r="C150" s="7"/>
      <c r="D150" s="7"/>
      <c r="E150" s="7" t="s">
        <v>206</v>
      </c>
      <c r="F150" s="7"/>
      <c r="G150" s="7"/>
      <c r="H150" s="112" t="s">
        <v>309</v>
      </c>
      <c r="I150" s="7"/>
      <c r="J150" s="7"/>
      <c r="K150" s="7">
        <v>40</v>
      </c>
      <c r="L150" s="7">
        <v>2.4467500000000002</v>
      </c>
      <c r="M150" s="7">
        <v>2.5117500000000001</v>
      </c>
      <c r="N150" s="107">
        <f>IF(OR($H150="-",$S150="",$U150=""),"",
IF($H150="Long",$U150-$S150,
IF($H150="Short",$S150-$U150-$T150-$T150,
IF($H150="Options",$U150-$S150,””))))</f>
        <v>2.5999999999999943</v>
      </c>
      <c r="O150" s="87">
        <f t="shared" si="20"/>
        <v>6.4999999999999947E-2</v>
      </c>
      <c r="P150" s="88" t="str">
        <f t="shared" si="21"/>
        <v/>
      </c>
      <c r="Q150" s="89">
        <f t="shared" si="24"/>
        <v>2.6565852661694023E-2</v>
      </c>
      <c r="R150" s="90" t="str">
        <f t="shared" si="25"/>
        <v/>
      </c>
      <c r="S150" s="91">
        <f t="shared" si="26"/>
        <v>97.87</v>
      </c>
      <c r="T150" s="26">
        <v>0</v>
      </c>
      <c r="U150" s="92">
        <f>IF(OR($H150="-",$K150="",$M150=""),"",
IF($H150="Long",$K150*$M150,
IF($H150="Short",$K150*$M150,
IF($H150="Options",$K150*$M150*100,””))))</f>
        <v>100.47</v>
      </c>
      <c r="V150" s="93">
        <f t="shared" si="22"/>
        <v>0</v>
      </c>
      <c r="W150" s="93">
        <f t="shared" si="23"/>
        <v>1</v>
      </c>
    </row>
    <row r="151" spans="1:23" ht="15.75" x14ac:dyDescent="0.25">
      <c r="A151" s="4">
        <v>44655</v>
      </c>
      <c r="B151" s="109">
        <f t="shared" si="27"/>
        <v>2</v>
      </c>
      <c r="C151" s="7"/>
      <c r="D151" s="7"/>
      <c r="E151" s="7" t="s">
        <v>207</v>
      </c>
      <c r="F151" s="7"/>
      <c r="G151" s="7"/>
      <c r="H151" s="112" t="s">
        <v>309</v>
      </c>
      <c r="I151" s="7"/>
      <c r="J151" s="7"/>
      <c r="K151" s="7">
        <v>15</v>
      </c>
      <c r="L151" s="7">
        <v>3.6666666666666665</v>
      </c>
      <c r="M151" s="7">
        <v>3.4706666666666668</v>
      </c>
      <c r="N151" s="107">
        <f>IF(OR($H151="-",$S151="",$U151=""),"",
IF($H151="Long",$U151-$S151,
IF($H151="Short",$S151-$U151-$T151-$T151,
IF($H151="Options",$U151-$S151,””))))</f>
        <v>-2.9399999999999977</v>
      </c>
      <c r="O151" s="87" t="str">
        <f t="shared" si="20"/>
        <v/>
      </c>
      <c r="P151" s="88">
        <f t="shared" si="21"/>
        <v>-0.19599999999999973</v>
      </c>
      <c r="Q151" s="89" t="str">
        <f t="shared" si="24"/>
        <v/>
      </c>
      <c r="R151" s="90">
        <f t="shared" si="25"/>
        <v>-5.3454545454545414E-2</v>
      </c>
      <c r="S151" s="91">
        <f t="shared" si="26"/>
        <v>55</v>
      </c>
      <c r="T151" s="26">
        <v>0</v>
      </c>
      <c r="U151" s="92">
        <f>IF(OR($H151="-",$K151="",$M151=""),"",
IF($H151="Long",$K151*$M151,
IF($H151="Short",$K151*$M151,
IF($H151="Options",$K151*$M151*100,””))))</f>
        <v>52.06</v>
      </c>
      <c r="V151" s="93">
        <f t="shared" si="22"/>
        <v>1</v>
      </c>
      <c r="W151" s="93">
        <f t="shared" si="23"/>
        <v>0</v>
      </c>
    </row>
    <row r="152" spans="1:23" ht="15.75" x14ac:dyDescent="0.25">
      <c r="A152" s="4">
        <v>44656</v>
      </c>
      <c r="B152" s="109">
        <f t="shared" si="27"/>
        <v>3</v>
      </c>
      <c r="C152" s="7"/>
      <c r="D152" s="7"/>
      <c r="E152" s="7" t="s">
        <v>10</v>
      </c>
      <c r="F152" s="7"/>
      <c r="G152" s="7"/>
      <c r="H152" s="112" t="s">
        <v>309</v>
      </c>
      <c r="I152" s="7"/>
      <c r="J152" s="7"/>
      <c r="K152" s="7">
        <v>200</v>
      </c>
      <c r="L152" s="7">
        <v>2.5745999999999998</v>
      </c>
      <c r="M152" s="7">
        <v>2.6818</v>
      </c>
      <c r="N152" s="107">
        <f>IF(OR($H152="-",$S152="",$U152=""),"",
IF($H152="Long",$U152-$S152,
IF($H152="Short",$S152-$U152-$T152-$T152,
IF($H152="Options",$U152-$S152,””))))</f>
        <v>21.440000000000055</v>
      </c>
      <c r="O152" s="87">
        <f t="shared" si="20"/>
        <v>0.10720000000000018</v>
      </c>
      <c r="P152" s="88" t="str">
        <f t="shared" si="21"/>
        <v/>
      </c>
      <c r="Q152" s="89">
        <f t="shared" si="24"/>
        <v>4.1637535927911244E-2</v>
      </c>
      <c r="R152" s="90" t="str">
        <f t="shared" si="25"/>
        <v/>
      </c>
      <c r="S152" s="91">
        <f t="shared" si="26"/>
        <v>514.91999999999996</v>
      </c>
      <c r="T152" s="26">
        <v>0</v>
      </c>
      <c r="U152" s="92">
        <f>IF(OR($H152="-",$K152="",$M152=""),"",
IF($H152="Long",$K152*$M152,
IF($H152="Short",$K152*$M152,
IF($H152="Options",$K152*$M152*100,””))))</f>
        <v>536.36</v>
      </c>
      <c r="V152" s="93">
        <f t="shared" si="22"/>
        <v>0</v>
      </c>
      <c r="W152" s="93">
        <f t="shared" si="23"/>
        <v>1</v>
      </c>
    </row>
    <row r="153" spans="1:23" ht="15.75" x14ac:dyDescent="0.25">
      <c r="A153" s="4">
        <v>44656</v>
      </c>
      <c r="B153" s="109">
        <f t="shared" si="27"/>
        <v>3</v>
      </c>
      <c r="C153" s="7"/>
      <c r="D153" s="7"/>
      <c r="E153" s="7" t="s">
        <v>14</v>
      </c>
      <c r="F153" s="7"/>
      <c r="G153" s="7"/>
      <c r="H153" s="112" t="s">
        <v>309</v>
      </c>
      <c r="I153" s="7"/>
      <c r="J153" s="7"/>
      <c r="K153" s="7">
        <v>104</v>
      </c>
      <c r="L153" s="7">
        <v>3.7515384615384617</v>
      </c>
      <c r="M153" s="7">
        <v>3.6863461538461539</v>
      </c>
      <c r="N153" s="107">
        <f>IF(OR($H153="-",$S153="",$U153=""),"",
IF($H153="Long",$U153-$S153,
IF($H153="Short",$S153-$U153-$T153-$T153,
IF($H153="Options",$U153-$S153,””))))</f>
        <v>-6.7800000000000296</v>
      </c>
      <c r="O153" s="87" t="str">
        <f t="shared" si="20"/>
        <v/>
      </c>
      <c r="P153" s="88">
        <f t="shared" si="21"/>
        <v>-6.5192307692307772E-2</v>
      </c>
      <c r="Q153" s="89" t="str">
        <f t="shared" si="24"/>
        <v/>
      </c>
      <c r="R153" s="90">
        <f t="shared" si="25"/>
        <v>-1.7377486159524374E-2</v>
      </c>
      <c r="S153" s="91">
        <f t="shared" si="26"/>
        <v>390.16</v>
      </c>
      <c r="T153" s="26">
        <v>0</v>
      </c>
      <c r="U153" s="92">
        <f>IF(OR($H153="-",$K153="",$M153=""),"",
IF($H153="Long",$K153*$M153,
IF($H153="Short",$K153*$M153,
IF($H153="Options",$K153*$M153*100,””))))</f>
        <v>383.38</v>
      </c>
      <c r="V153" s="93">
        <f t="shared" si="22"/>
        <v>1</v>
      </c>
      <c r="W153" s="93">
        <f t="shared" si="23"/>
        <v>0</v>
      </c>
    </row>
    <row r="154" spans="1:23" ht="15.75" x14ac:dyDescent="0.25">
      <c r="A154" s="4">
        <v>44656</v>
      </c>
      <c r="B154" s="109">
        <f t="shared" si="27"/>
        <v>3</v>
      </c>
      <c r="C154" s="7"/>
      <c r="D154" s="7"/>
      <c r="E154" s="7" t="s">
        <v>12</v>
      </c>
      <c r="F154" s="7"/>
      <c r="G154" s="7"/>
      <c r="H154" s="112" t="s">
        <v>309</v>
      </c>
      <c r="I154" s="7"/>
      <c r="J154" s="7"/>
      <c r="K154" s="7">
        <v>20</v>
      </c>
      <c r="L154" s="7">
        <v>5.7299999999999995</v>
      </c>
      <c r="M154" s="7">
        <v>5.1950000000000003</v>
      </c>
      <c r="N154" s="107">
        <f>IF(OR($H154="-",$S154="",$U154=""),"",
IF($H154="Long",$U154-$S154,
IF($H154="Short",$S154-$U154-$T154-$T154,
IF($H154="Options",$U154-$S154,””))))</f>
        <v>-10.699999999999989</v>
      </c>
      <c r="O154" s="87" t="str">
        <f t="shared" si="20"/>
        <v/>
      </c>
      <c r="P154" s="88">
        <f t="shared" si="21"/>
        <v>-0.53499999999999925</v>
      </c>
      <c r="Q154" s="89" t="str">
        <f t="shared" si="24"/>
        <v/>
      </c>
      <c r="R154" s="90">
        <f t="shared" si="25"/>
        <v>-9.3368237347294838E-2</v>
      </c>
      <c r="S154" s="91">
        <f t="shared" si="26"/>
        <v>114.6</v>
      </c>
      <c r="T154" s="26">
        <v>0</v>
      </c>
      <c r="U154" s="92">
        <f>IF(OR($H154="-",$K154="",$M154=""),"",
IF($H154="Long",$K154*$M154,
IF($H154="Short",$K154*$M154,
IF($H154="Options",$K154*$M154*100,””))))</f>
        <v>103.9</v>
      </c>
      <c r="V154" s="93">
        <f t="shared" si="22"/>
        <v>1</v>
      </c>
      <c r="W154" s="93">
        <f t="shared" si="23"/>
        <v>0</v>
      </c>
    </row>
    <row r="155" spans="1:23" ht="15.75" x14ac:dyDescent="0.25">
      <c r="A155" s="4">
        <v>44656</v>
      </c>
      <c r="B155" s="109">
        <f t="shared" si="27"/>
        <v>3</v>
      </c>
      <c r="C155" s="7"/>
      <c r="D155" s="7"/>
      <c r="E155" s="7" t="s">
        <v>204</v>
      </c>
      <c r="F155" s="7"/>
      <c r="G155" s="7"/>
      <c r="H155" s="112" t="s">
        <v>309</v>
      </c>
      <c r="I155" s="7"/>
      <c r="J155" s="7"/>
      <c r="K155" s="7">
        <v>20</v>
      </c>
      <c r="L155" s="7">
        <v>5.2889999999999997</v>
      </c>
      <c r="M155" s="7">
        <v>5.67</v>
      </c>
      <c r="N155" s="107">
        <f>IF(OR($H155="-",$S155="",$U155=""),"",
IF($H155="Long",$U155-$S155,
IF($H155="Short",$S155-$U155-$T155-$T155,
IF($H155="Options",$U155-$S155,””))))</f>
        <v>7.6200000000000045</v>
      </c>
      <c r="O155" s="87">
        <f t="shared" si="20"/>
        <v>0.38100000000000023</v>
      </c>
      <c r="P155" s="88" t="str">
        <f t="shared" si="21"/>
        <v/>
      </c>
      <c r="Q155" s="89">
        <f t="shared" si="24"/>
        <v>7.2036301758366464E-2</v>
      </c>
      <c r="R155" s="90" t="str">
        <f t="shared" si="25"/>
        <v/>
      </c>
      <c r="S155" s="91">
        <f t="shared" si="26"/>
        <v>105.78</v>
      </c>
      <c r="T155" s="26">
        <v>0</v>
      </c>
      <c r="U155" s="92">
        <f>IF(OR($H155="-",$K155="",$M155=""),"",
IF($H155="Long",$K155*$M155,
IF($H155="Short",$K155*$M155,
IF($H155="Options",$K155*$M155*100,””))))</f>
        <v>113.4</v>
      </c>
      <c r="V155" s="93">
        <f t="shared" si="22"/>
        <v>0</v>
      </c>
      <c r="W155" s="93">
        <f t="shared" si="23"/>
        <v>1</v>
      </c>
    </row>
    <row r="156" spans="1:23" ht="15.75" x14ac:dyDescent="0.25">
      <c r="A156" s="4">
        <v>44657</v>
      </c>
      <c r="B156" s="109">
        <f t="shared" si="27"/>
        <v>4</v>
      </c>
      <c r="C156" s="7"/>
      <c r="D156" s="7"/>
      <c r="E156" s="7" t="s">
        <v>11</v>
      </c>
      <c r="F156" s="7"/>
      <c r="G156" s="7"/>
      <c r="H156" s="112" t="s">
        <v>309</v>
      </c>
      <c r="I156" s="7"/>
      <c r="J156" s="7"/>
      <c r="K156" s="7">
        <v>284</v>
      </c>
      <c r="L156" s="7">
        <v>1.6208450704225352</v>
      </c>
      <c r="M156" s="7">
        <v>1.6632746478873239</v>
      </c>
      <c r="N156" s="107">
        <f>IF(OR($H156="-",$S156="",$U156=""),"",
IF($H156="Long",$U156-$S156,
IF($H156="Short",$S156-$U156-$T156-$T156,
IF($H156="Options",$U156-$S156,””))))</f>
        <v>12.050000000000011</v>
      </c>
      <c r="O156" s="87">
        <f t="shared" si="20"/>
        <v>4.2429577464788704E-2</v>
      </c>
      <c r="P156" s="88" t="str">
        <f t="shared" si="21"/>
        <v/>
      </c>
      <c r="Q156" s="89">
        <f t="shared" si="24"/>
        <v>2.6177441779631584E-2</v>
      </c>
      <c r="R156" s="90" t="str">
        <f t="shared" si="25"/>
        <v/>
      </c>
      <c r="S156" s="91">
        <f t="shared" si="26"/>
        <v>460.32</v>
      </c>
      <c r="T156" s="26">
        <v>0</v>
      </c>
      <c r="U156" s="92">
        <f>IF(OR($H156="-",$K156="",$M156=""),"",
IF($H156="Long",$K156*$M156,
IF($H156="Short",$K156*$M156,
IF($H156="Options",$K156*$M156*100,””))))</f>
        <v>472.37</v>
      </c>
      <c r="V156" s="93">
        <f t="shared" si="22"/>
        <v>0</v>
      </c>
      <c r="W156" s="93">
        <f t="shared" si="23"/>
        <v>1</v>
      </c>
    </row>
    <row r="157" spans="1:23" ht="15.75" x14ac:dyDescent="0.25">
      <c r="A157" s="4">
        <v>44657</v>
      </c>
      <c r="B157" s="109">
        <f t="shared" si="27"/>
        <v>4</v>
      </c>
      <c r="C157" s="7"/>
      <c r="D157" s="7"/>
      <c r="E157" s="7" t="s">
        <v>38</v>
      </c>
      <c r="F157" s="7"/>
      <c r="G157" s="7"/>
      <c r="H157" s="112" t="s">
        <v>309</v>
      </c>
      <c r="I157" s="7"/>
      <c r="J157" s="7"/>
      <c r="K157" s="7">
        <v>80</v>
      </c>
      <c r="L157" s="7">
        <v>2.9914999999999998</v>
      </c>
      <c r="M157" s="7">
        <v>3.1563749999999997</v>
      </c>
      <c r="N157" s="107">
        <f>IF(OR($H157="-",$S157="",$U157=""),"",
IF($H157="Long",$U157-$S157,
IF($H157="Short",$S157-$U157-$T157-$T157,
IF($H157="Options",$U157-$S157,””))))</f>
        <v>13.189999999999998</v>
      </c>
      <c r="O157" s="87">
        <f t="shared" si="20"/>
        <v>0.16487499999999988</v>
      </c>
      <c r="P157" s="88" t="str">
        <f t="shared" si="21"/>
        <v/>
      </c>
      <c r="Q157" s="89">
        <f t="shared" si="24"/>
        <v>5.511449105799765E-2</v>
      </c>
      <c r="R157" s="90" t="str">
        <f t="shared" si="25"/>
        <v/>
      </c>
      <c r="S157" s="91">
        <f t="shared" si="26"/>
        <v>239.32</v>
      </c>
      <c r="T157" s="26">
        <v>0</v>
      </c>
      <c r="U157" s="92">
        <f>IF(OR($H157="-",$K157="",$M157=""),"",
IF($H157="Long",$K157*$M157,
IF($H157="Short",$K157*$M157,
IF($H157="Options",$K157*$M157*100,””))))</f>
        <v>252.51</v>
      </c>
      <c r="V157" s="93">
        <f t="shared" si="22"/>
        <v>0</v>
      </c>
      <c r="W157" s="93">
        <f t="shared" si="23"/>
        <v>1</v>
      </c>
    </row>
    <row r="158" spans="1:23" ht="15.75" x14ac:dyDescent="0.25">
      <c r="A158" s="4">
        <v>44658</v>
      </c>
      <c r="B158" s="109">
        <f t="shared" si="27"/>
        <v>5</v>
      </c>
      <c r="C158" s="7"/>
      <c r="D158" s="7"/>
      <c r="E158" s="7" t="s">
        <v>12</v>
      </c>
      <c r="F158" s="7"/>
      <c r="G158" s="7"/>
      <c r="H158" s="112" t="s">
        <v>309</v>
      </c>
      <c r="I158" s="7"/>
      <c r="J158" s="7"/>
      <c r="K158" s="7">
        <v>226</v>
      </c>
      <c r="L158" s="7">
        <v>8.1884513274336275</v>
      </c>
      <c r="M158" s="7">
        <v>8.140973451327433</v>
      </c>
      <c r="N158" s="107">
        <f>IF(OR($H158="-",$S158="",$U158=""),"",
IF($H158="Long",$U158-$S158,
IF($H158="Short",$S158-$U158-$T158-$T158,
IF($H158="Options",$U158-$S158,””))))</f>
        <v>-10.730000000000018</v>
      </c>
      <c r="O158" s="87" t="str">
        <f t="shared" si="20"/>
        <v/>
      </c>
      <c r="P158" s="88">
        <f t="shared" si="21"/>
        <v>-4.7477876106194472E-2</v>
      </c>
      <c r="Q158" s="89" t="str">
        <f t="shared" si="24"/>
        <v/>
      </c>
      <c r="R158" s="90">
        <f t="shared" si="25"/>
        <v>-5.7981508599960112E-3</v>
      </c>
      <c r="S158" s="91">
        <f t="shared" si="26"/>
        <v>1850.59</v>
      </c>
      <c r="T158" s="26">
        <v>0</v>
      </c>
      <c r="U158" s="92">
        <f>IF(OR($H158="-",$K158="",$M158=""),"",
IF($H158="Long",$K158*$M158,
IF($H158="Short",$K158*$M158,
IF($H158="Options",$K158*$M158*100,””))))</f>
        <v>1839.86</v>
      </c>
      <c r="V158" s="93">
        <f t="shared" si="22"/>
        <v>1</v>
      </c>
      <c r="W158" s="93">
        <f t="shared" si="23"/>
        <v>0</v>
      </c>
    </row>
    <row r="159" spans="1:23" ht="15.75" x14ac:dyDescent="0.25">
      <c r="A159" s="4">
        <v>44659</v>
      </c>
      <c r="B159" s="109">
        <f t="shared" si="27"/>
        <v>6</v>
      </c>
      <c r="C159" s="7"/>
      <c r="D159" s="7"/>
      <c r="E159" s="7" t="s">
        <v>13</v>
      </c>
      <c r="F159" s="7"/>
      <c r="G159" s="7"/>
      <c r="H159" s="112" t="s">
        <v>309</v>
      </c>
      <c r="I159" s="7"/>
      <c r="J159" s="7"/>
      <c r="K159" s="7">
        <v>376</v>
      </c>
      <c r="L159" s="7">
        <v>2.3971542553191489</v>
      </c>
      <c r="M159" s="7">
        <v>2.455877659574468</v>
      </c>
      <c r="N159" s="107">
        <f>IF(OR($H159="-",$S159="",$U159=""),"",
IF($H159="Long",$U159-$S159,
IF($H159="Short",$S159-$U159-$T159-$T159,
IF($H159="Options",$U159-$S159,””))))</f>
        <v>22.079999999999927</v>
      </c>
      <c r="O159" s="87">
        <f t="shared" si="20"/>
        <v>5.8723404255319078E-2</v>
      </c>
      <c r="P159" s="88" t="str">
        <f t="shared" si="21"/>
        <v/>
      </c>
      <c r="Q159" s="89">
        <f t="shared" si="24"/>
        <v>2.4497132016020686E-2</v>
      </c>
      <c r="R159" s="90" t="str">
        <f t="shared" si="25"/>
        <v/>
      </c>
      <c r="S159" s="91">
        <f t="shared" si="26"/>
        <v>901.33</v>
      </c>
      <c r="T159" s="26">
        <v>0</v>
      </c>
      <c r="U159" s="92">
        <f>IF(OR($H159="-",$K159="",$M159=""),"",
IF($H159="Long",$K159*$M159,
IF($H159="Short",$K159*$M159,
IF($H159="Options",$K159*$M159*100,””))))</f>
        <v>923.41</v>
      </c>
      <c r="V159" s="93">
        <f t="shared" si="22"/>
        <v>0</v>
      </c>
      <c r="W159" s="93">
        <f t="shared" si="23"/>
        <v>1</v>
      </c>
    </row>
    <row r="160" spans="1:23" ht="15.75" x14ac:dyDescent="0.25">
      <c r="A160" s="4">
        <v>44659</v>
      </c>
      <c r="B160" s="109">
        <f t="shared" si="27"/>
        <v>6</v>
      </c>
      <c r="C160" s="7"/>
      <c r="D160" s="7"/>
      <c r="E160" s="7" t="s">
        <v>14</v>
      </c>
      <c r="F160" s="7"/>
      <c r="G160" s="7"/>
      <c r="H160" s="112" t="s">
        <v>309</v>
      </c>
      <c r="I160" s="7"/>
      <c r="J160" s="7"/>
      <c r="K160" s="7">
        <v>80</v>
      </c>
      <c r="L160" s="7">
        <v>4.6411250000000006</v>
      </c>
      <c r="M160" s="7">
        <v>4.7514999999999992</v>
      </c>
      <c r="N160" s="107">
        <f>IF(OR($H160="-",$S160="",$U160=""),"",
IF($H160="Long",$U160-$S160,
IF($H160="Short",$S160-$U160-$T160-$T160,
IF($H160="Options",$U160-$S160,””))))</f>
        <v>8.8299999999998704</v>
      </c>
      <c r="O160" s="87">
        <f t="shared" si="20"/>
        <v>0.11037499999999856</v>
      </c>
      <c r="P160" s="88" t="str">
        <f t="shared" si="21"/>
        <v/>
      </c>
      <c r="Q160" s="89">
        <f t="shared" si="24"/>
        <v>2.37819494195908E-2</v>
      </c>
      <c r="R160" s="90" t="str">
        <f t="shared" si="25"/>
        <v/>
      </c>
      <c r="S160" s="91">
        <f t="shared" si="26"/>
        <v>371.29000000000008</v>
      </c>
      <c r="T160" s="26">
        <v>0</v>
      </c>
      <c r="U160" s="92">
        <f>IF(OR($H160="-",$K160="",$M160=""),"",
IF($H160="Long",$K160*$M160,
IF($H160="Short",$K160*$M160,
IF($H160="Options",$K160*$M160*100,””))))</f>
        <v>380.11999999999995</v>
      </c>
      <c r="V160" s="93">
        <f t="shared" si="22"/>
        <v>0</v>
      </c>
      <c r="W160" s="93">
        <f t="shared" si="23"/>
        <v>1</v>
      </c>
    </row>
    <row r="161" spans="1:23" ht="15.75" x14ac:dyDescent="0.25">
      <c r="A161" s="4">
        <v>44659</v>
      </c>
      <c r="B161" s="109">
        <f t="shared" si="27"/>
        <v>6</v>
      </c>
      <c r="C161" s="7"/>
      <c r="D161" s="7"/>
      <c r="E161" s="7" t="s">
        <v>12</v>
      </c>
      <c r="F161" s="7"/>
      <c r="G161" s="7"/>
      <c r="H161" s="112" t="s">
        <v>309</v>
      </c>
      <c r="I161" s="7"/>
      <c r="J161" s="7"/>
      <c r="K161" s="7">
        <v>18</v>
      </c>
      <c r="L161" s="7">
        <v>7.415</v>
      </c>
      <c r="M161" s="7">
        <v>6.94</v>
      </c>
      <c r="N161" s="107">
        <f>IF(OR($H161="-",$S161="",$U161=""),"",
IF($H161="Long",$U161-$S161,
IF($H161="Short",$S161-$U161-$T161-$T161,
IF($H161="Options",$U161-$S161,””))))</f>
        <v>-8.5499999999999972</v>
      </c>
      <c r="O161" s="87" t="str">
        <f t="shared" ref="O161:O224" si="28">IF(OR($N161="-",$S161="",$U161=""),"",
IF($N161&lt;=-0.01,"", IF($H161="Long",(M161-L161),
IF($H161="Short",(L161-M161),
IF($H161="Options",(M161-L161))))))</f>
        <v/>
      </c>
      <c r="P161" s="88">
        <f t="shared" ref="P161:P224" si="29">IF(OR($N161="-",$S161="",$U161=""),"",
IF($N161&gt;=0.01,"", IF($H161="Long",(M161-L161),
IF($H161="Short",(L161-M161),
IF($H161="Options",(M161-L161))))))</f>
        <v>-0.47499999999999964</v>
      </c>
      <c r="Q161" s="89" t="str">
        <f t="shared" si="24"/>
        <v/>
      </c>
      <c r="R161" s="90">
        <f t="shared" si="25"/>
        <v>-6.4059339177343202E-2</v>
      </c>
      <c r="S161" s="91">
        <f t="shared" si="26"/>
        <v>133.47</v>
      </c>
      <c r="T161" s="26">
        <v>0</v>
      </c>
      <c r="U161" s="92">
        <f>IF(OR($H161="-",$K161="",$M161=""),"",
IF($H161="Long",$K161*$M161,
IF($H161="Short",$K161*$M161,
IF($H161="Options",$K161*$M161*100,””))))</f>
        <v>124.92</v>
      </c>
      <c r="V161" s="93">
        <f t="shared" ref="V161:V224" si="30">IF(N161="","",IF(N161&gt;0,0,1))</f>
        <v>1</v>
      </c>
      <c r="W161" s="93">
        <f t="shared" ref="W161:W224" si="31">IF(N161="","",IF(N161&lt;0,0,1))</f>
        <v>0</v>
      </c>
    </row>
    <row r="162" spans="1:23" ht="15.75" x14ac:dyDescent="0.25">
      <c r="A162" s="4">
        <v>44662</v>
      </c>
      <c r="B162" s="109">
        <f t="shared" si="27"/>
        <v>2</v>
      </c>
      <c r="C162" s="7"/>
      <c r="D162" s="7"/>
      <c r="E162" s="7" t="s">
        <v>203</v>
      </c>
      <c r="F162" s="7"/>
      <c r="G162" s="7"/>
      <c r="H162" s="112" t="s">
        <v>309</v>
      </c>
      <c r="I162" s="7"/>
      <c r="J162" s="7"/>
      <c r="K162" s="7">
        <v>312</v>
      </c>
      <c r="L162" s="7">
        <v>1.4899679487179489</v>
      </c>
      <c r="M162" s="7">
        <v>1.3899038461538462</v>
      </c>
      <c r="N162" s="107">
        <f>IF(OR($H162="-",$S162="",$U162=""),"",
IF($H162="Long",$U162-$S162,
IF($H162="Short",$S162-$U162-$T162-$T162,
IF($H162="Options",$U162-$S162,””))))</f>
        <v>-31.220000000000027</v>
      </c>
      <c r="O162" s="87" t="str">
        <f t="shared" si="28"/>
        <v/>
      </c>
      <c r="P162" s="88">
        <f t="shared" si="29"/>
        <v>-0.1000641025641027</v>
      </c>
      <c r="Q162" s="89" t="str">
        <f t="shared" si="24"/>
        <v/>
      </c>
      <c r="R162" s="90">
        <f t="shared" si="25"/>
        <v>-6.7158560457762431E-2</v>
      </c>
      <c r="S162" s="91">
        <f t="shared" si="26"/>
        <v>464.87000000000006</v>
      </c>
      <c r="T162" s="26">
        <v>0</v>
      </c>
      <c r="U162" s="92">
        <f>IF(OR($H162="-",$K162="",$M162=""),"",
IF($H162="Long",$K162*$M162,
IF($H162="Short",$K162*$M162,
IF($H162="Options",$K162*$M162*100,””))))</f>
        <v>433.65000000000003</v>
      </c>
      <c r="V162" s="93">
        <f t="shared" si="30"/>
        <v>1</v>
      </c>
      <c r="W162" s="93">
        <f t="shared" si="31"/>
        <v>0</v>
      </c>
    </row>
    <row r="163" spans="1:23" ht="15.75" x14ac:dyDescent="0.25">
      <c r="A163" s="4">
        <v>44663</v>
      </c>
      <c r="B163" s="109">
        <f t="shared" si="27"/>
        <v>3</v>
      </c>
      <c r="C163" s="7"/>
      <c r="D163" s="7"/>
      <c r="E163" s="7" t="s">
        <v>12</v>
      </c>
      <c r="F163" s="7"/>
      <c r="G163" s="7"/>
      <c r="H163" s="112" t="s">
        <v>309</v>
      </c>
      <c r="I163" s="7"/>
      <c r="J163" s="7"/>
      <c r="K163" s="7">
        <v>60</v>
      </c>
      <c r="L163" s="7">
        <v>4.5626666666666669</v>
      </c>
      <c r="M163" s="7">
        <v>4.649</v>
      </c>
      <c r="N163" s="107">
        <f>IF(OR($H163="-",$S163="",$U163=""),"",
IF($H163="Long",$U163-$S163,
IF($H163="Short",$S163-$U163-$T163-$T163,
IF($H163="Options",$U163-$S163,””))))</f>
        <v>5.1800000000000068</v>
      </c>
      <c r="O163" s="87">
        <f t="shared" si="28"/>
        <v>8.6333333333333151E-2</v>
      </c>
      <c r="P163" s="88" t="str">
        <f t="shared" si="29"/>
        <v/>
      </c>
      <c r="Q163" s="89">
        <f t="shared" si="24"/>
        <v>1.8921683226183542E-2</v>
      </c>
      <c r="R163" s="90" t="str">
        <f t="shared" si="25"/>
        <v/>
      </c>
      <c r="S163" s="91">
        <f t="shared" si="26"/>
        <v>273.76</v>
      </c>
      <c r="T163" s="26">
        <v>0</v>
      </c>
      <c r="U163" s="92">
        <f>IF(OR($H163="-",$K163="",$M163=""),"",
IF($H163="Long",$K163*$M163,
IF($H163="Short",$K163*$M163,
IF($H163="Options",$K163*$M163*100,””))))</f>
        <v>278.94</v>
      </c>
      <c r="V163" s="93">
        <f t="shared" si="30"/>
        <v>0</v>
      </c>
      <c r="W163" s="93">
        <f t="shared" si="31"/>
        <v>1</v>
      </c>
    </row>
    <row r="164" spans="1:23" ht="15.75" x14ac:dyDescent="0.25">
      <c r="A164" s="4">
        <v>44663</v>
      </c>
      <c r="B164" s="109">
        <f t="shared" si="27"/>
        <v>3</v>
      </c>
      <c r="C164" s="7"/>
      <c r="D164" s="7"/>
      <c r="E164" s="7" t="s">
        <v>201</v>
      </c>
      <c r="F164" s="7"/>
      <c r="G164" s="7"/>
      <c r="H164" s="112" t="s">
        <v>309</v>
      </c>
      <c r="I164" s="7"/>
      <c r="J164" s="7"/>
      <c r="K164" s="7">
        <v>150</v>
      </c>
      <c r="L164" s="7">
        <v>4.2838666666666665</v>
      </c>
      <c r="M164" s="7">
        <v>4.1790000000000003</v>
      </c>
      <c r="N164" s="107">
        <f>IF(OR($H164="-",$S164="",$U164=""),"",
IF($H164="Long",$U164-$S164,
IF($H164="Short",$S164-$U164-$T164-$T164,
IF($H164="Options",$U164-$S164,””))))</f>
        <v>-15.729999999999905</v>
      </c>
      <c r="O164" s="87" t="str">
        <f t="shared" si="28"/>
        <v/>
      </c>
      <c r="P164" s="88">
        <f t="shared" si="29"/>
        <v>-0.10486666666666622</v>
      </c>
      <c r="Q164" s="89" t="str">
        <f t="shared" si="24"/>
        <v/>
      </c>
      <c r="R164" s="90">
        <f t="shared" si="25"/>
        <v>-2.4479442248435845E-2</v>
      </c>
      <c r="S164" s="91">
        <f t="shared" si="26"/>
        <v>642.57999999999993</v>
      </c>
      <c r="T164" s="26">
        <v>0</v>
      </c>
      <c r="U164" s="92">
        <f>IF(OR($H164="-",$K164="",$M164=""),"",
IF($H164="Long",$K164*$M164,
IF($H164="Short",$K164*$M164,
IF($H164="Options",$K164*$M164*100,””))))</f>
        <v>626.85</v>
      </c>
      <c r="V164" s="93">
        <f t="shared" si="30"/>
        <v>1</v>
      </c>
      <c r="W164" s="93">
        <f t="shared" si="31"/>
        <v>0</v>
      </c>
    </row>
    <row r="165" spans="1:23" ht="15.75" x14ac:dyDescent="0.25">
      <c r="A165" s="4">
        <v>44663</v>
      </c>
      <c r="B165" s="109">
        <f t="shared" si="27"/>
        <v>3</v>
      </c>
      <c r="C165" s="7"/>
      <c r="D165" s="7"/>
      <c r="E165" s="7" t="s">
        <v>120</v>
      </c>
      <c r="F165" s="7"/>
      <c r="G165" s="7"/>
      <c r="H165" s="112" t="s">
        <v>309</v>
      </c>
      <c r="I165" s="7"/>
      <c r="J165" s="7"/>
      <c r="K165" s="7">
        <v>90</v>
      </c>
      <c r="L165" s="7">
        <v>2.8400000000000003</v>
      </c>
      <c r="M165" s="7">
        <v>2.7850000000000001</v>
      </c>
      <c r="N165" s="107">
        <f>IF(OR($H165="-",$S165="",$U165=""),"",
IF($H165="Long",$U165-$S165,
IF($H165="Short",$S165-$U165-$T165-$T165,
IF($H165="Options",$U165-$S165,””))))</f>
        <v>-4.9500000000000171</v>
      </c>
      <c r="O165" s="87" t="str">
        <f t="shared" si="28"/>
        <v/>
      </c>
      <c r="P165" s="88">
        <f t="shared" si="29"/>
        <v>-5.500000000000016E-2</v>
      </c>
      <c r="Q165" s="89" t="str">
        <f t="shared" si="24"/>
        <v/>
      </c>
      <c r="R165" s="90">
        <f t="shared" si="25"/>
        <v>-1.9366197183098656E-2</v>
      </c>
      <c r="S165" s="91">
        <f t="shared" si="26"/>
        <v>255.60000000000002</v>
      </c>
      <c r="T165" s="26">
        <v>0</v>
      </c>
      <c r="U165" s="92">
        <f>IF(OR($H165="-",$K165="",$M165=""),"",
IF($H165="Long",$K165*$M165,
IF($H165="Short",$K165*$M165,
IF($H165="Options",$K165*$M165*100,””))))</f>
        <v>250.65</v>
      </c>
      <c r="V165" s="93">
        <f t="shared" si="30"/>
        <v>1</v>
      </c>
      <c r="W165" s="93">
        <f t="shared" si="31"/>
        <v>0</v>
      </c>
    </row>
    <row r="166" spans="1:23" ht="15.75" x14ac:dyDescent="0.25">
      <c r="A166" s="4">
        <v>44663</v>
      </c>
      <c r="B166" s="109">
        <f t="shared" si="27"/>
        <v>3</v>
      </c>
      <c r="C166" s="7"/>
      <c r="D166" s="7"/>
      <c r="E166" s="7" t="s">
        <v>202</v>
      </c>
      <c r="F166" s="7"/>
      <c r="G166" s="7"/>
      <c r="H166" s="112" t="s">
        <v>309</v>
      </c>
      <c r="I166" s="7"/>
      <c r="J166" s="7"/>
      <c r="K166" s="7">
        <v>90</v>
      </c>
      <c r="L166" s="7">
        <v>0.39666666666666672</v>
      </c>
      <c r="M166" s="7">
        <v>0.39066666666666661</v>
      </c>
      <c r="N166" s="107">
        <f>IF(OR($H166="-",$S166="",$U166=""),"",
IF($H166="Long",$U166-$S166,
IF($H166="Short",$S166-$U166-$T166-$T166,
IF($H166="Options",$U166-$S166,””))))</f>
        <v>-0.54000000000000625</v>
      </c>
      <c r="O166" s="87" t="str">
        <f t="shared" si="28"/>
        <v/>
      </c>
      <c r="P166" s="88">
        <f t="shared" si="29"/>
        <v>-6.0000000000001164E-3</v>
      </c>
      <c r="Q166" s="89" t="str">
        <f t="shared" si="24"/>
        <v/>
      </c>
      <c r="R166" s="90">
        <f t="shared" si="25"/>
        <v>-1.5126050420168241E-2</v>
      </c>
      <c r="S166" s="91">
        <f t="shared" si="26"/>
        <v>35.700000000000003</v>
      </c>
      <c r="T166" s="26">
        <v>0</v>
      </c>
      <c r="U166" s="92">
        <f>IF(OR($H166="-",$K166="",$M166=""),"",
IF($H166="Long",$K166*$M166,
IF($H166="Short",$K166*$M166,
IF($H166="Options",$K166*$M166*100,””))))</f>
        <v>35.159999999999997</v>
      </c>
      <c r="V166" s="93">
        <f t="shared" si="30"/>
        <v>1</v>
      </c>
      <c r="W166" s="93">
        <f t="shared" si="31"/>
        <v>0</v>
      </c>
    </row>
    <row r="167" spans="1:23" ht="15.75" x14ac:dyDescent="0.25">
      <c r="A167" s="4">
        <v>44663</v>
      </c>
      <c r="B167" s="109">
        <f t="shared" si="27"/>
        <v>3</v>
      </c>
      <c r="C167" s="7"/>
      <c r="D167" s="7"/>
      <c r="E167" s="7" t="s">
        <v>156</v>
      </c>
      <c r="F167" s="7"/>
      <c r="G167" s="7"/>
      <c r="H167" s="112" t="s">
        <v>309</v>
      </c>
      <c r="I167" s="7"/>
      <c r="J167" s="7"/>
      <c r="K167" s="7">
        <v>5</v>
      </c>
      <c r="L167" s="7">
        <v>13.330000000000002</v>
      </c>
      <c r="M167" s="7">
        <v>13.62</v>
      </c>
      <c r="N167" s="107">
        <f>IF(OR($H167="-",$S167="",$U167=""),"",
IF($H167="Long",$U167-$S167,
IF($H167="Short",$S167-$U167-$T167-$T167,
IF($H167="Options",$U167-$S167,””))))</f>
        <v>1.4499999999999886</v>
      </c>
      <c r="O167" s="87">
        <f t="shared" si="28"/>
        <v>0.28999999999999737</v>
      </c>
      <c r="P167" s="88" t="str">
        <f t="shared" si="29"/>
        <v/>
      </c>
      <c r="Q167" s="89">
        <f t="shared" si="24"/>
        <v>2.1755438859714756E-2</v>
      </c>
      <c r="R167" s="90" t="str">
        <f t="shared" si="25"/>
        <v/>
      </c>
      <c r="S167" s="91">
        <f t="shared" si="26"/>
        <v>66.650000000000006</v>
      </c>
      <c r="T167" s="26">
        <v>0</v>
      </c>
      <c r="U167" s="92">
        <f>IF(OR($H167="-",$K167="",$M167=""),"",
IF($H167="Long",$K167*$M167,
IF($H167="Short",$K167*$M167,
IF($H167="Options",$K167*$M167*100,””))))</f>
        <v>68.099999999999994</v>
      </c>
      <c r="V167" s="93">
        <f t="shared" si="30"/>
        <v>0</v>
      </c>
      <c r="W167" s="93">
        <f t="shared" si="31"/>
        <v>1</v>
      </c>
    </row>
    <row r="168" spans="1:23" ht="15.75" x14ac:dyDescent="0.25">
      <c r="A168" s="4">
        <v>44664</v>
      </c>
      <c r="B168" s="109">
        <f t="shared" si="27"/>
        <v>4</v>
      </c>
      <c r="C168" s="7"/>
      <c r="D168" s="7"/>
      <c r="E168" s="7" t="s">
        <v>14</v>
      </c>
      <c r="F168" s="7"/>
      <c r="G168" s="7"/>
      <c r="H168" s="112" t="s">
        <v>309</v>
      </c>
      <c r="I168" s="7"/>
      <c r="J168" s="7"/>
      <c r="K168" s="7">
        <v>220</v>
      </c>
      <c r="L168" s="7">
        <v>4.9917272727272728</v>
      </c>
      <c r="M168" s="7">
        <v>4.9837727272727275</v>
      </c>
      <c r="N168" s="107">
        <f>IF(OR($H168="-",$S168="",$U168=""),"",
IF($H168="Long",$U168-$S168,
IF($H168="Short",$S168-$U168-$T168-$T168,
IF($H168="Options",$U168-$S168,””))))</f>
        <v>-1.75</v>
      </c>
      <c r="O168" s="87" t="str">
        <f t="shared" si="28"/>
        <v/>
      </c>
      <c r="P168" s="88">
        <f t="shared" si="29"/>
        <v>-7.9545454545453254E-3</v>
      </c>
      <c r="Q168" s="89" t="str">
        <f t="shared" si="24"/>
        <v/>
      </c>
      <c r="R168" s="90">
        <f t="shared" si="25"/>
        <v>-1.5935456846782859E-3</v>
      </c>
      <c r="S168" s="91">
        <f t="shared" si="26"/>
        <v>1098.18</v>
      </c>
      <c r="T168" s="26">
        <v>0</v>
      </c>
      <c r="U168" s="92">
        <f>IF(OR($H168="-",$K168="",$M168=""),"",
IF($H168="Long",$K168*$M168,
IF($H168="Short",$K168*$M168,
IF($H168="Options",$K168*$M168*100,””))))</f>
        <v>1096.43</v>
      </c>
      <c r="V168" s="93">
        <f t="shared" si="30"/>
        <v>1</v>
      </c>
      <c r="W168" s="93">
        <f t="shared" si="31"/>
        <v>0</v>
      </c>
    </row>
    <row r="169" spans="1:23" ht="15.75" x14ac:dyDescent="0.25">
      <c r="A169" s="4">
        <v>44664</v>
      </c>
      <c r="B169" s="109">
        <f t="shared" si="27"/>
        <v>4</v>
      </c>
      <c r="C169" s="7"/>
      <c r="D169" s="7"/>
      <c r="E169" s="7" t="s">
        <v>12</v>
      </c>
      <c r="F169" s="7"/>
      <c r="G169" s="7"/>
      <c r="H169" s="112" t="s">
        <v>309</v>
      </c>
      <c r="I169" s="7"/>
      <c r="J169" s="7"/>
      <c r="K169" s="7">
        <v>20</v>
      </c>
      <c r="L169" s="7">
        <v>4.7774999999999999</v>
      </c>
      <c r="M169" s="7">
        <v>4.8450000000000006</v>
      </c>
      <c r="N169" s="107">
        <f>IF(OR($H169="-",$S169="",$U169=""),"",
IF($H169="Long",$U169-$S169,
IF($H169="Short",$S169-$U169-$T169-$T169,
IF($H169="Options",$U169-$S169,””))))</f>
        <v>1.3500000000000085</v>
      </c>
      <c r="O169" s="87">
        <f t="shared" si="28"/>
        <v>6.7500000000000782E-2</v>
      </c>
      <c r="P169" s="88" t="str">
        <f t="shared" si="29"/>
        <v/>
      </c>
      <c r="Q169" s="89">
        <f t="shared" si="24"/>
        <v>1.4128728414442789E-2</v>
      </c>
      <c r="R169" s="90" t="str">
        <f t="shared" si="25"/>
        <v/>
      </c>
      <c r="S169" s="91">
        <f t="shared" si="26"/>
        <v>95.55</v>
      </c>
      <c r="T169" s="26">
        <v>0</v>
      </c>
      <c r="U169" s="92">
        <f>IF(OR($H169="-",$K169="",$M169=""),"",
IF($H169="Long",$K169*$M169,
IF($H169="Short",$K169*$M169,
IF($H169="Options",$K169*$M169*100,””))))</f>
        <v>96.9</v>
      </c>
      <c r="V169" s="93">
        <f t="shared" si="30"/>
        <v>0</v>
      </c>
      <c r="W169" s="93">
        <f t="shared" si="31"/>
        <v>1</v>
      </c>
    </row>
    <row r="170" spans="1:23" ht="15.75" x14ac:dyDescent="0.25">
      <c r="A170" s="4">
        <v>44664</v>
      </c>
      <c r="B170" s="109">
        <f t="shared" si="27"/>
        <v>4</v>
      </c>
      <c r="C170" s="7"/>
      <c r="D170" s="7"/>
      <c r="E170" s="7" t="s">
        <v>156</v>
      </c>
      <c r="F170" s="7"/>
      <c r="G170" s="7"/>
      <c r="H170" s="112" t="s">
        <v>309</v>
      </c>
      <c r="I170" s="7"/>
      <c r="J170" s="7"/>
      <c r="K170" s="7">
        <v>8</v>
      </c>
      <c r="L170" s="7">
        <v>10.40875</v>
      </c>
      <c r="M170" s="7">
        <v>10.32375</v>
      </c>
      <c r="N170" s="107">
        <f>IF(OR($H170="-",$S170="",$U170=""),"",
IF($H170="Long",$U170-$S170,
IF($H170="Short",$S170-$U170-$T170-$T170,
IF($H170="Options",$U170-$S170,””))))</f>
        <v>-0.67999999999999261</v>
      </c>
      <c r="O170" s="87" t="str">
        <f t="shared" si="28"/>
        <v/>
      </c>
      <c r="P170" s="88">
        <f t="shared" si="29"/>
        <v>-8.4999999999999076E-2</v>
      </c>
      <c r="Q170" s="89" t="str">
        <f t="shared" si="24"/>
        <v/>
      </c>
      <c r="R170" s="90">
        <f t="shared" si="25"/>
        <v>-8.1662063168006799E-3</v>
      </c>
      <c r="S170" s="91">
        <f t="shared" si="26"/>
        <v>83.27</v>
      </c>
      <c r="T170" s="26">
        <v>0</v>
      </c>
      <c r="U170" s="92">
        <f>IF(OR($H170="-",$K170="",$M170=""),"",
IF($H170="Long",$K170*$M170,
IF($H170="Short",$K170*$M170,
IF($H170="Options",$K170*$M170*100,””))))</f>
        <v>82.59</v>
      </c>
      <c r="V170" s="93">
        <f t="shared" si="30"/>
        <v>1</v>
      </c>
      <c r="W170" s="93">
        <f t="shared" si="31"/>
        <v>0</v>
      </c>
    </row>
    <row r="171" spans="1:23" ht="15.75" x14ac:dyDescent="0.25">
      <c r="A171" s="4">
        <v>44665</v>
      </c>
      <c r="B171" s="109">
        <f t="shared" si="27"/>
        <v>5</v>
      </c>
      <c r="C171" s="7"/>
      <c r="D171" s="7"/>
      <c r="E171" s="7" t="s">
        <v>14</v>
      </c>
      <c r="F171" s="7"/>
      <c r="G171" s="7"/>
      <c r="H171" s="112" t="s">
        <v>309</v>
      </c>
      <c r="I171" s="7"/>
      <c r="J171" s="7"/>
      <c r="K171" s="7">
        <v>235</v>
      </c>
      <c r="L171" s="7">
        <v>6.0411489361702122</v>
      </c>
      <c r="M171" s="7">
        <v>6.0108085106382987</v>
      </c>
      <c r="N171" s="107">
        <f>IF(OR($H171="-",$S171="",$U171=""),"",
IF($H171="Long",$U171-$S171,
IF($H171="Short",$S171-$U171-$T171-$T171,
IF($H171="Options",$U171-$S171,””))))</f>
        <v>-7.1299999999996544</v>
      </c>
      <c r="O171" s="87" t="str">
        <f t="shared" si="28"/>
        <v/>
      </c>
      <c r="P171" s="88">
        <f t="shared" si="29"/>
        <v>-3.0340425531913517E-2</v>
      </c>
      <c r="Q171" s="89" t="str">
        <f t="shared" si="24"/>
        <v/>
      </c>
      <c r="R171" s="90">
        <f t="shared" si="25"/>
        <v>-5.0222939133739916E-3</v>
      </c>
      <c r="S171" s="91">
        <f t="shared" si="26"/>
        <v>1419.6699999999998</v>
      </c>
      <c r="T171" s="26">
        <v>0</v>
      </c>
      <c r="U171" s="92">
        <f>IF(OR($H171="-",$K171="",$M171=""),"",
IF($H171="Long",$K171*$M171,
IF($H171="Short",$K171*$M171,
IF($H171="Options",$K171*$M171*100,””))))</f>
        <v>1412.5400000000002</v>
      </c>
      <c r="V171" s="93">
        <f t="shared" si="30"/>
        <v>1</v>
      </c>
      <c r="W171" s="93">
        <f t="shared" si="31"/>
        <v>0</v>
      </c>
    </row>
    <row r="172" spans="1:23" ht="15.75" x14ac:dyDescent="0.25">
      <c r="A172" s="4">
        <v>44665</v>
      </c>
      <c r="B172" s="109">
        <f t="shared" si="27"/>
        <v>5</v>
      </c>
      <c r="C172" s="7"/>
      <c r="D172" s="7"/>
      <c r="E172" s="7" t="s">
        <v>15</v>
      </c>
      <c r="F172" s="7"/>
      <c r="G172" s="7"/>
      <c r="H172" s="112" t="s">
        <v>309</v>
      </c>
      <c r="I172" s="7"/>
      <c r="J172" s="7"/>
      <c r="K172" s="7">
        <v>270</v>
      </c>
      <c r="L172" s="7">
        <v>1.5182592592592592</v>
      </c>
      <c r="M172" s="7">
        <v>1.5587037037037035</v>
      </c>
      <c r="N172" s="107">
        <f>IF(OR($H172="-",$S172="",$U172=""),"",
IF($H172="Long",$U172-$S172,
IF($H172="Short",$S172-$U172-$T172-$T172,
IF($H172="Options",$U172-$S172,””))))</f>
        <v>10.919999999999959</v>
      </c>
      <c r="O172" s="87">
        <f t="shared" si="28"/>
        <v>4.0444444444444283E-2</v>
      </c>
      <c r="P172" s="88" t="str">
        <f t="shared" si="29"/>
        <v/>
      </c>
      <c r="Q172" s="89">
        <f t="shared" si="24"/>
        <v>2.6638694411240844E-2</v>
      </c>
      <c r="R172" s="90" t="str">
        <f t="shared" si="25"/>
        <v/>
      </c>
      <c r="S172" s="91">
        <f t="shared" si="26"/>
        <v>409.93</v>
      </c>
      <c r="T172" s="26">
        <v>0</v>
      </c>
      <c r="U172" s="92">
        <f>IF(OR($H172="-",$K172="",$M172=""),"",
IF($H172="Long",$K172*$M172,
IF($H172="Short",$K172*$M172,
IF($H172="Options",$K172*$M172*100,””))))</f>
        <v>420.84999999999997</v>
      </c>
      <c r="V172" s="93">
        <f t="shared" si="30"/>
        <v>0</v>
      </c>
      <c r="W172" s="93">
        <f t="shared" si="31"/>
        <v>1</v>
      </c>
    </row>
    <row r="173" spans="1:23" ht="15.75" x14ac:dyDescent="0.25">
      <c r="A173" s="4">
        <v>44669</v>
      </c>
      <c r="B173" s="109">
        <f t="shared" si="27"/>
        <v>2</v>
      </c>
      <c r="C173" s="7"/>
      <c r="D173" s="7"/>
      <c r="E173" s="7" t="s">
        <v>13</v>
      </c>
      <c r="F173" s="7"/>
      <c r="G173" s="7"/>
      <c r="H173" s="112" t="s">
        <v>309</v>
      </c>
      <c r="I173" s="7"/>
      <c r="J173" s="7"/>
      <c r="K173" s="7">
        <v>110</v>
      </c>
      <c r="L173" s="7">
        <v>3.0191818181818184</v>
      </c>
      <c r="M173" s="7">
        <v>3.1682727272727274</v>
      </c>
      <c r="N173" s="107">
        <f>IF(OR($H173="-",$S173="",$U173=""),"",
IF($H173="Long",$U173-$S173,
IF($H173="Short",$S173-$U173-$T173-$T173,
IF($H173="Options",$U173-$S173,””))))</f>
        <v>16.399999999999977</v>
      </c>
      <c r="O173" s="87">
        <f t="shared" si="28"/>
        <v>0.14909090909090894</v>
      </c>
      <c r="P173" s="88" t="str">
        <f t="shared" si="29"/>
        <v/>
      </c>
      <c r="Q173" s="89">
        <f t="shared" si="24"/>
        <v>4.93812291108367E-2</v>
      </c>
      <c r="R173" s="90" t="str">
        <f t="shared" si="25"/>
        <v/>
      </c>
      <c r="S173" s="91">
        <f t="shared" si="26"/>
        <v>332.11</v>
      </c>
      <c r="T173" s="26">
        <v>0</v>
      </c>
      <c r="U173" s="92">
        <f>IF(OR($H173="-",$K173="",$M173=""),"",
IF($H173="Long",$K173*$M173,
IF($H173="Short",$K173*$M173,
IF($H173="Options",$K173*$M173*100,””))))</f>
        <v>348.51</v>
      </c>
      <c r="V173" s="93">
        <f t="shared" si="30"/>
        <v>0</v>
      </c>
      <c r="W173" s="93">
        <f t="shared" si="31"/>
        <v>1</v>
      </c>
    </row>
    <row r="174" spans="1:23" ht="15.75" x14ac:dyDescent="0.25">
      <c r="A174" s="4">
        <v>44669</v>
      </c>
      <c r="B174" s="109">
        <f t="shared" si="27"/>
        <v>2</v>
      </c>
      <c r="C174" s="7"/>
      <c r="D174" s="7"/>
      <c r="E174" s="7" t="s">
        <v>199</v>
      </c>
      <c r="F174" s="7"/>
      <c r="G174" s="7"/>
      <c r="H174" s="112" t="s">
        <v>309</v>
      </c>
      <c r="I174" s="7"/>
      <c r="J174" s="7"/>
      <c r="K174" s="7">
        <v>19</v>
      </c>
      <c r="L174" s="7">
        <v>5.7547368421052632</v>
      </c>
      <c r="M174" s="7">
        <v>6.222631578947369</v>
      </c>
      <c r="N174" s="107">
        <f>IF(OR($H174="-",$S174="",$U174=""),"",
IF($H174="Long",$U174-$S174,
IF($H174="Short",$S174-$U174-$T174-$T174,
IF($H174="Options",$U174-$S174,””))))</f>
        <v>8.89</v>
      </c>
      <c r="O174" s="87">
        <f t="shared" si="28"/>
        <v>0.46789473684210581</v>
      </c>
      <c r="P174" s="88" t="str">
        <f t="shared" si="29"/>
        <v/>
      </c>
      <c r="Q174" s="89">
        <f t="shared" si="24"/>
        <v>8.1306017925736232E-2</v>
      </c>
      <c r="R174" s="90" t="str">
        <f t="shared" si="25"/>
        <v/>
      </c>
      <c r="S174" s="91">
        <f t="shared" si="26"/>
        <v>109.34</v>
      </c>
      <c r="T174" s="26">
        <v>0</v>
      </c>
      <c r="U174" s="92">
        <f>IF(OR($H174="-",$K174="",$M174=""),"",
IF($H174="Long",$K174*$M174,
IF($H174="Short",$K174*$M174,
IF($H174="Options",$K174*$M174*100,””))))</f>
        <v>118.23</v>
      </c>
      <c r="V174" s="93">
        <f t="shared" si="30"/>
        <v>0</v>
      </c>
      <c r="W174" s="93">
        <f t="shared" si="31"/>
        <v>1</v>
      </c>
    </row>
    <row r="175" spans="1:23" ht="15.75" x14ac:dyDescent="0.25">
      <c r="A175" s="4">
        <v>44670</v>
      </c>
      <c r="B175" s="109">
        <f t="shared" si="27"/>
        <v>3</v>
      </c>
      <c r="C175" s="7"/>
      <c r="D175" s="7"/>
      <c r="E175" s="7" t="s">
        <v>14</v>
      </c>
      <c r="F175" s="7"/>
      <c r="G175" s="7"/>
      <c r="H175" s="112" t="s">
        <v>309</v>
      </c>
      <c r="I175" s="7"/>
      <c r="J175" s="7"/>
      <c r="K175" s="7">
        <v>255</v>
      </c>
      <c r="L175" s="7">
        <v>6.9116862745098038</v>
      </c>
      <c r="M175" s="7">
        <v>6.9586274509803925</v>
      </c>
      <c r="N175" s="107">
        <f>IF(OR($H175="-",$S175="",$U175=""),"",
IF($H175="Long",$U175-$S175,
IF($H175="Short",$S175-$U175-$T175-$T175,
IF($H175="Options",$U175-$S175,””))))</f>
        <v>11.970000000000027</v>
      </c>
      <c r="O175" s="87">
        <f t="shared" si="28"/>
        <v>4.6941176470588708E-2</v>
      </c>
      <c r="P175" s="88" t="str">
        <f t="shared" si="29"/>
        <v/>
      </c>
      <c r="Q175" s="89">
        <f t="shared" si="24"/>
        <v>6.7915664291226157E-3</v>
      </c>
      <c r="R175" s="90" t="str">
        <f t="shared" si="25"/>
        <v/>
      </c>
      <c r="S175" s="91">
        <f t="shared" si="26"/>
        <v>1762.48</v>
      </c>
      <c r="T175" s="26">
        <v>0</v>
      </c>
      <c r="U175" s="92">
        <f>IF(OR($H175="-",$K175="",$M175=""),"",
IF($H175="Long",$K175*$M175,
IF($H175="Short",$K175*$M175,
IF($H175="Options",$K175*$M175*100,””))))</f>
        <v>1774.45</v>
      </c>
      <c r="V175" s="93">
        <f t="shared" si="30"/>
        <v>0</v>
      </c>
      <c r="W175" s="93">
        <f t="shared" si="31"/>
        <v>1</v>
      </c>
    </row>
    <row r="176" spans="1:23" ht="15.75" x14ac:dyDescent="0.25">
      <c r="A176" s="4">
        <v>44670</v>
      </c>
      <c r="B176" s="109">
        <f t="shared" si="27"/>
        <v>3</v>
      </c>
      <c r="C176" s="7"/>
      <c r="D176" s="7"/>
      <c r="E176" s="7" t="s">
        <v>198</v>
      </c>
      <c r="F176" s="7"/>
      <c r="G176" s="7"/>
      <c r="H176" s="112" t="s">
        <v>309</v>
      </c>
      <c r="I176" s="7"/>
      <c r="J176" s="7"/>
      <c r="K176" s="7">
        <v>90</v>
      </c>
      <c r="L176" s="7">
        <v>3.261222222222222</v>
      </c>
      <c r="M176" s="7">
        <v>3.3326666666666673</v>
      </c>
      <c r="N176" s="107">
        <f>IF(OR($H176="-",$S176="",$U176=""),"",
IF($H176="Long",$U176-$S176,
IF($H176="Short",$S176-$U176-$T176-$T176,
IF($H176="Options",$U176-$S176,””))))</f>
        <v>6.4300000000000637</v>
      </c>
      <c r="O176" s="87">
        <f t="shared" si="28"/>
        <v>7.144444444444531E-2</v>
      </c>
      <c r="P176" s="88" t="str">
        <f t="shared" si="29"/>
        <v/>
      </c>
      <c r="Q176" s="89">
        <f t="shared" si="24"/>
        <v>2.190726039998659E-2</v>
      </c>
      <c r="R176" s="90" t="str">
        <f t="shared" si="25"/>
        <v/>
      </c>
      <c r="S176" s="91">
        <f t="shared" si="26"/>
        <v>293.51</v>
      </c>
      <c r="T176" s="26">
        <v>0</v>
      </c>
      <c r="U176" s="92">
        <f>IF(OR($H176="-",$K176="",$M176=""),"",
IF($H176="Long",$K176*$M176,
IF($H176="Short",$K176*$M176,
IF($H176="Options",$K176*$M176*100,””))))</f>
        <v>299.94000000000005</v>
      </c>
      <c r="V176" s="93">
        <f t="shared" si="30"/>
        <v>0</v>
      </c>
      <c r="W176" s="93">
        <f t="shared" si="31"/>
        <v>1</v>
      </c>
    </row>
    <row r="177" spans="1:23" ht="15.75" x14ac:dyDescent="0.25">
      <c r="A177" s="4">
        <v>44671</v>
      </c>
      <c r="B177" s="109">
        <f t="shared" si="27"/>
        <v>4</v>
      </c>
      <c r="C177" s="7"/>
      <c r="D177" s="7"/>
      <c r="E177" s="7" t="s">
        <v>15</v>
      </c>
      <c r="F177" s="7"/>
      <c r="G177" s="7"/>
      <c r="H177" s="112" t="s">
        <v>309</v>
      </c>
      <c r="I177" s="7"/>
      <c r="J177" s="7"/>
      <c r="K177" s="7">
        <v>55</v>
      </c>
      <c r="L177" s="7">
        <v>1.83</v>
      </c>
      <c r="M177" s="7">
        <v>1.7756363636363637</v>
      </c>
      <c r="N177" s="107">
        <f>IF(OR($H177="-",$S177="",$U177=""),"",
IF($H177="Long",$U177-$S177,
IF($H177="Short",$S177-$U177-$T177-$T177,
IF($H177="Options",$U177-$S177,””))))</f>
        <v>-2.9900000000000091</v>
      </c>
      <c r="O177" s="87" t="str">
        <f t="shared" si="28"/>
        <v/>
      </c>
      <c r="P177" s="88">
        <f t="shared" si="29"/>
        <v>-5.4363636363636392E-2</v>
      </c>
      <c r="Q177" s="89" t="str">
        <f t="shared" si="24"/>
        <v/>
      </c>
      <c r="R177" s="90">
        <f t="shared" si="25"/>
        <v>-2.9706905116741272E-2</v>
      </c>
      <c r="S177" s="91">
        <f t="shared" si="26"/>
        <v>100.65</v>
      </c>
      <c r="T177" s="26">
        <v>0</v>
      </c>
      <c r="U177" s="92">
        <f>IF(OR($H177="-",$K177="",$M177=""),"",
IF($H177="Long",$K177*$M177,
IF($H177="Short",$K177*$M177,
IF($H177="Options",$K177*$M177*100,””))))</f>
        <v>97.66</v>
      </c>
      <c r="V177" s="93">
        <f t="shared" si="30"/>
        <v>1</v>
      </c>
      <c r="W177" s="93">
        <f t="shared" si="31"/>
        <v>0</v>
      </c>
    </row>
    <row r="178" spans="1:23" ht="15.75" x14ac:dyDescent="0.25">
      <c r="A178" s="4">
        <v>44671</v>
      </c>
      <c r="B178" s="109">
        <f t="shared" si="27"/>
        <v>4</v>
      </c>
      <c r="C178" s="7"/>
      <c r="D178" s="7"/>
      <c r="E178" s="7" t="s">
        <v>16</v>
      </c>
      <c r="F178" s="7"/>
      <c r="G178" s="7"/>
      <c r="H178" s="112" t="s">
        <v>309</v>
      </c>
      <c r="I178" s="7"/>
      <c r="J178" s="7"/>
      <c r="K178" s="7">
        <v>105</v>
      </c>
      <c r="L178" s="7">
        <v>7.8026666666666662</v>
      </c>
      <c r="M178" s="7">
        <v>8.1080000000000005</v>
      </c>
      <c r="N178" s="107">
        <f>IF(OR($H178="-",$S178="",$U178=""),"",
IF($H178="Long",$U178-$S178,
IF($H178="Short",$S178-$U178-$T178-$T178,
IF($H178="Options",$U178-$S178,””))))</f>
        <v>32.060000000000059</v>
      </c>
      <c r="O178" s="87">
        <f t="shared" si="28"/>
        <v>0.30533333333333434</v>
      </c>
      <c r="P178" s="88" t="str">
        <f t="shared" si="29"/>
        <v/>
      </c>
      <c r="Q178" s="89">
        <f t="shared" si="24"/>
        <v>3.913192071086815E-2</v>
      </c>
      <c r="R178" s="90" t="str">
        <f t="shared" si="25"/>
        <v/>
      </c>
      <c r="S178" s="91">
        <f t="shared" si="26"/>
        <v>819.28</v>
      </c>
      <c r="T178" s="26">
        <v>0</v>
      </c>
      <c r="U178" s="92">
        <f>IF(OR($H178="-",$K178="",$M178=""),"",
IF($H178="Long",$K178*$M178,
IF($H178="Short",$K178*$M178,
IF($H178="Options",$K178*$M178*100,””))))</f>
        <v>851.34</v>
      </c>
      <c r="V178" s="93">
        <f t="shared" si="30"/>
        <v>0</v>
      </c>
      <c r="W178" s="93">
        <f t="shared" si="31"/>
        <v>1</v>
      </c>
    </row>
    <row r="179" spans="1:23" ht="15.75" x14ac:dyDescent="0.25">
      <c r="A179" s="4">
        <v>44672</v>
      </c>
      <c r="B179" s="109">
        <f t="shared" si="27"/>
        <v>5</v>
      </c>
      <c r="C179" s="7"/>
      <c r="D179" s="7"/>
      <c r="E179" s="7" t="s">
        <v>14</v>
      </c>
      <c r="F179" s="7"/>
      <c r="G179" s="7"/>
      <c r="H179" s="112" t="s">
        <v>309</v>
      </c>
      <c r="I179" s="7"/>
      <c r="J179" s="7"/>
      <c r="K179" s="7">
        <v>200</v>
      </c>
      <c r="L179" s="7">
        <v>4.6414500000000007</v>
      </c>
      <c r="M179" s="7">
        <v>4.76945</v>
      </c>
      <c r="N179" s="107">
        <f>IF(OR($H179="-",$S179="",$U179=""),"",
IF($H179="Long",$U179-$S179,
IF($H179="Short",$S179-$U179-$T179-$T179,
IF($H179="Options",$U179-$S179,””))))</f>
        <v>25.599999999999795</v>
      </c>
      <c r="O179" s="87">
        <f t="shared" si="28"/>
        <v>0.12799999999999923</v>
      </c>
      <c r="P179" s="88" t="str">
        <f t="shared" si="29"/>
        <v/>
      </c>
      <c r="Q179" s="89">
        <f t="shared" si="24"/>
        <v>2.7577588900020242E-2</v>
      </c>
      <c r="R179" s="90" t="str">
        <f t="shared" si="25"/>
        <v/>
      </c>
      <c r="S179" s="91">
        <f t="shared" si="26"/>
        <v>928.29000000000019</v>
      </c>
      <c r="T179" s="26">
        <v>0</v>
      </c>
      <c r="U179" s="92">
        <f>IF(OR($H179="-",$K179="",$M179=""),"",
IF($H179="Long",$K179*$M179,
IF($H179="Short",$K179*$M179,
IF($H179="Options",$K179*$M179*100,””))))</f>
        <v>953.89</v>
      </c>
      <c r="V179" s="93">
        <f t="shared" si="30"/>
        <v>0</v>
      </c>
      <c r="W179" s="93">
        <f t="shared" si="31"/>
        <v>1</v>
      </c>
    </row>
    <row r="180" spans="1:23" ht="15.75" x14ac:dyDescent="0.25">
      <c r="A180" s="4">
        <v>44672</v>
      </c>
      <c r="B180" s="109">
        <f t="shared" si="27"/>
        <v>5</v>
      </c>
      <c r="C180" s="7"/>
      <c r="D180" s="7"/>
      <c r="E180" s="7" t="s">
        <v>18</v>
      </c>
      <c r="F180" s="7"/>
      <c r="G180" s="7"/>
      <c r="H180" s="112" t="s">
        <v>309</v>
      </c>
      <c r="I180" s="7"/>
      <c r="J180" s="7"/>
      <c r="K180" s="7">
        <v>340</v>
      </c>
      <c r="L180" s="7">
        <v>2.1236470588235292</v>
      </c>
      <c r="M180" s="7">
        <v>2.091764705882353</v>
      </c>
      <c r="N180" s="107">
        <f>IF(OR($H180="-",$S180="",$U180=""),"",
IF($H180="Long",$U180-$S180,
IF($H180="Short",$S180-$U180-$T180-$T180,
IF($H180="Options",$U180-$S180,””))))</f>
        <v>-10.839999999999918</v>
      </c>
      <c r="O180" s="87" t="str">
        <f t="shared" si="28"/>
        <v/>
      </c>
      <c r="P180" s="88">
        <f t="shared" si="29"/>
        <v>-3.1882352941176251E-2</v>
      </c>
      <c r="Q180" s="89" t="str">
        <f t="shared" si="24"/>
        <v/>
      </c>
      <c r="R180" s="90">
        <f t="shared" si="25"/>
        <v>-1.5013018669325686E-2</v>
      </c>
      <c r="S180" s="91">
        <f t="shared" si="26"/>
        <v>722.04</v>
      </c>
      <c r="T180" s="26">
        <v>0</v>
      </c>
      <c r="U180" s="92">
        <f>IF(OR($H180="-",$K180="",$M180=""),"",
IF($H180="Long",$K180*$M180,
IF($H180="Short",$K180*$M180,
IF($H180="Options",$K180*$M180*100,””))))</f>
        <v>711.2</v>
      </c>
      <c r="V180" s="93">
        <f t="shared" si="30"/>
        <v>1</v>
      </c>
      <c r="W180" s="93">
        <f t="shared" si="31"/>
        <v>0</v>
      </c>
    </row>
    <row r="181" spans="1:23" ht="15.75" x14ac:dyDescent="0.25">
      <c r="A181" s="4">
        <v>44673</v>
      </c>
      <c r="B181" s="109">
        <f t="shared" si="27"/>
        <v>6</v>
      </c>
      <c r="C181" s="7"/>
      <c r="D181" s="7"/>
      <c r="E181" s="7" t="s">
        <v>197</v>
      </c>
      <c r="F181" s="7"/>
      <c r="G181" s="7"/>
      <c r="H181" s="112" t="s">
        <v>309</v>
      </c>
      <c r="I181" s="7"/>
      <c r="J181" s="7"/>
      <c r="K181" s="7">
        <v>90</v>
      </c>
      <c r="L181" s="7">
        <v>1.5866666666666669</v>
      </c>
      <c r="M181" s="7">
        <v>1.5335555555555556</v>
      </c>
      <c r="N181" s="107">
        <f>IF(OR($H181="-",$S181="",$U181=""),"",
IF($H181="Long",$U181-$S181,
IF($H181="Short",$S181-$U181-$T181-$T181,
IF($H181="Options",$U181-$S181,””))))</f>
        <v>-4.7800000000000011</v>
      </c>
      <c r="O181" s="87" t="str">
        <f t="shared" si="28"/>
        <v/>
      </c>
      <c r="P181" s="88">
        <f t="shared" si="29"/>
        <v>-5.3111111111111331E-2</v>
      </c>
      <c r="Q181" s="89" t="str">
        <f t="shared" si="24"/>
        <v/>
      </c>
      <c r="R181" s="90">
        <f t="shared" si="25"/>
        <v>-3.3473389355742303E-2</v>
      </c>
      <c r="S181" s="91">
        <f t="shared" si="26"/>
        <v>142.80000000000001</v>
      </c>
      <c r="T181" s="26">
        <v>0</v>
      </c>
      <c r="U181" s="92">
        <f>IF(OR($H181="-",$K181="",$M181=""),"",
IF($H181="Long",$K181*$M181,
IF($H181="Short",$K181*$M181,
IF($H181="Options",$K181*$M181*100,””))))</f>
        <v>138.02000000000001</v>
      </c>
      <c r="V181" s="93">
        <f t="shared" si="30"/>
        <v>1</v>
      </c>
      <c r="W181" s="93">
        <f t="shared" si="31"/>
        <v>0</v>
      </c>
    </row>
    <row r="182" spans="1:23" ht="15.75" x14ac:dyDescent="0.25">
      <c r="A182" s="4">
        <v>44673</v>
      </c>
      <c r="B182" s="109">
        <f t="shared" si="27"/>
        <v>6</v>
      </c>
      <c r="C182" s="7"/>
      <c r="D182" s="7"/>
      <c r="E182" s="7" t="s">
        <v>14</v>
      </c>
      <c r="F182" s="7"/>
      <c r="G182" s="7"/>
      <c r="H182" s="112" t="s">
        <v>309</v>
      </c>
      <c r="I182" s="7"/>
      <c r="J182" s="7"/>
      <c r="K182" s="7">
        <v>82</v>
      </c>
      <c r="L182" s="7">
        <v>4.7726829268292681</v>
      </c>
      <c r="M182" s="7">
        <v>4.7015853658536582</v>
      </c>
      <c r="N182" s="107">
        <f>IF(OR($H182="-",$S182="",$U182=""),"",
IF($H182="Long",$U182-$S182,
IF($H182="Short",$S182-$U182-$T182-$T182,
IF($H182="Options",$U182-$S182,””))))</f>
        <v>-5.8299999999999841</v>
      </c>
      <c r="O182" s="87" t="str">
        <f t="shared" si="28"/>
        <v/>
      </c>
      <c r="P182" s="88">
        <f t="shared" si="29"/>
        <v>-7.109756097560993E-2</v>
      </c>
      <c r="Q182" s="89" t="str">
        <f t="shared" si="24"/>
        <v/>
      </c>
      <c r="R182" s="90">
        <f t="shared" si="25"/>
        <v>-1.4896770237121793E-2</v>
      </c>
      <c r="S182" s="91">
        <f t="shared" si="26"/>
        <v>391.35999999999996</v>
      </c>
      <c r="T182" s="26">
        <v>0</v>
      </c>
      <c r="U182" s="92">
        <f>IF(OR($H182="-",$K182="",$M182=""),"",
IF($H182="Long",$K182*$M182,
IF($H182="Short",$K182*$M182,
IF($H182="Options",$K182*$M182*100,””))))</f>
        <v>385.53</v>
      </c>
      <c r="V182" s="93">
        <f t="shared" si="30"/>
        <v>1</v>
      </c>
      <c r="W182" s="93">
        <f t="shared" si="31"/>
        <v>0</v>
      </c>
    </row>
    <row r="183" spans="1:23" ht="15.75" x14ac:dyDescent="0.25">
      <c r="A183" s="4">
        <v>44676</v>
      </c>
      <c r="B183" s="109">
        <f t="shared" si="27"/>
        <v>2</v>
      </c>
      <c r="C183" s="7"/>
      <c r="D183" s="7"/>
      <c r="E183" s="7" t="s">
        <v>17</v>
      </c>
      <c r="F183" s="7"/>
      <c r="G183" s="7"/>
      <c r="H183" s="112" t="s">
        <v>309</v>
      </c>
      <c r="I183" s="7"/>
      <c r="J183" s="7"/>
      <c r="K183" s="7">
        <v>430</v>
      </c>
      <c r="L183" s="7">
        <v>1.8415813953488369</v>
      </c>
      <c r="M183" s="7">
        <v>1.8038372093023258</v>
      </c>
      <c r="N183" s="107">
        <f>IF(OR($H183="-",$S183="",$U183=""),"",
IF($H183="Long",$U183-$S183,
IF($H183="Short",$S183-$U183-$T183-$T183,
IF($H183="Options",$U183-$S183,””))))</f>
        <v>-16.229999999999791</v>
      </c>
      <c r="O183" s="87" t="str">
        <f t="shared" si="28"/>
        <v/>
      </c>
      <c r="P183" s="88">
        <f t="shared" si="29"/>
        <v>-3.7744186046511086E-2</v>
      </c>
      <c r="Q183" s="89" t="str">
        <f t="shared" si="24"/>
        <v/>
      </c>
      <c r="R183" s="90">
        <f t="shared" si="25"/>
        <v>-2.0495529625700604E-2</v>
      </c>
      <c r="S183" s="91">
        <f t="shared" si="26"/>
        <v>791.87999999999988</v>
      </c>
      <c r="T183" s="26">
        <v>0</v>
      </c>
      <c r="U183" s="92">
        <f>IF(OR($H183="-",$K183="",$M183=""),"",
IF($H183="Long",$K183*$M183,
IF($H183="Short",$K183*$M183,
IF($H183="Options",$K183*$M183*100,””))))</f>
        <v>775.65000000000009</v>
      </c>
      <c r="V183" s="93">
        <f t="shared" si="30"/>
        <v>1</v>
      </c>
      <c r="W183" s="93">
        <f t="shared" si="31"/>
        <v>0</v>
      </c>
    </row>
    <row r="184" spans="1:23" ht="15.75" x14ac:dyDescent="0.25">
      <c r="A184" s="4">
        <v>44676</v>
      </c>
      <c r="B184" s="109">
        <f t="shared" si="27"/>
        <v>2</v>
      </c>
      <c r="C184" s="7"/>
      <c r="D184" s="7"/>
      <c r="E184" s="7" t="s">
        <v>12</v>
      </c>
      <c r="F184" s="7"/>
      <c r="G184" s="7"/>
      <c r="H184" s="112" t="s">
        <v>309</v>
      </c>
      <c r="I184" s="7"/>
      <c r="J184" s="7"/>
      <c r="K184" s="7">
        <v>200</v>
      </c>
      <c r="L184" s="7">
        <v>4.2514000000000003</v>
      </c>
      <c r="M184" s="7">
        <v>4.2038000000000002</v>
      </c>
      <c r="N184" s="107">
        <f>IF(OR($H184="-",$S184="",$U184=""),"",
IF($H184="Long",$U184-$S184,
IF($H184="Short",$S184-$U184-$T184-$T184,
IF($H184="Options",$U184-$S184,””))))</f>
        <v>-9.5200000000000955</v>
      </c>
      <c r="O184" s="87" t="str">
        <f t="shared" si="28"/>
        <v/>
      </c>
      <c r="P184" s="88">
        <f t="shared" si="29"/>
        <v>-4.7600000000000087E-2</v>
      </c>
      <c r="Q184" s="89" t="str">
        <f t="shared" si="24"/>
        <v/>
      </c>
      <c r="R184" s="90">
        <f t="shared" si="25"/>
        <v>-1.1196311803170831E-2</v>
      </c>
      <c r="S184" s="91">
        <f t="shared" si="26"/>
        <v>850.28000000000009</v>
      </c>
      <c r="T184" s="26">
        <v>0</v>
      </c>
      <c r="U184" s="92">
        <f>IF(OR($H184="-",$K184="",$M184=""),"",
IF($H184="Long",$K184*$M184,
IF($H184="Short",$K184*$M184,
IF($H184="Options",$K184*$M184*100,””))))</f>
        <v>840.76</v>
      </c>
      <c r="V184" s="93">
        <f t="shared" si="30"/>
        <v>1</v>
      </c>
      <c r="W184" s="93">
        <f t="shared" si="31"/>
        <v>0</v>
      </c>
    </row>
    <row r="185" spans="1:23" ht="15.75" x14ac:dyDescent="0.25">
      <c r="A185" s="4">
        <v>44677</v>
      </c>
      <c r="B185" s="109">
        <f t="shared" si="27"/>
        <v>3</v>
      </c>
      <c r="C185" s="7"/>
      <c r="D185" s="7"/>
      <c r="E185" s="7" t="s">
        <v>18</v>
      </c>
      <c r="F185" s="7"/>
      <c r="G185" s="7"/>
      <c r="H185" s="112" t="s">
        <v>309</v>
      </c>
      <c r="I185" s="7"/>
      <c r="J185" s="7"/>
      <c r="K185" s="7">
        <v>265</v>
      </c>
      <c r="L185" s="7">
        <v>2.6007924528301887</v>
      </c>
      <c r="M185" s="7">
        <v>2.0303396226415091</v>
      </c>
      <c r="N185" s="107">
        <f>IF(OR($H185="-",$S185="",$U185=""),"",
IF($H185="Long",$U185-$S185,
IF($H185="Short",$S185-$U185-$T185-$T185,
IF($H185="Options",$U185-$S185,””))))</f>
        <v>-151.17000000000007</v>
      </c>
      <c r="O185" s="87" t="str">
        <f t="shared" si="28"/>
        <v/>
      </c>
      <c r="P185" s="88">
        <f t="shared" si="29"/>
        <v>-0.57045283018867954</v>
      </c>
      <c r="Q185" s="89" t="str">
        <f t="shared" si="24"/>
        <v/>
      </c>
      <c r="R185" s="90">
        <f t="shared" si="25"/>
        <v>-0.21933808273240385</v>
      </c>
      <c r="S185" s="91">
        <f t="shared" si="26"/>
        <v>689.21</v>
      </c>
      <c r="T185" s="26">
        <v>0</v>
      </c>
      <c r="U185" s="92">
        <f>IF(OR($H185="-",$K185="",$M185=""),"",
IF($H185="Long",$K185*$M185,
IF($H185="Short",$K185*$M185,
IF($H185="Options",$K185*$M185*100,””))))</f>
        <v>538.04</v>
      </c>
      <c r="V185" s="93">
        <f t="shared" si="30"/>
        <v>1</v>
      </c>
      <c r="W185" s="93">
        <f t="shared" si="31"/>
        <v>0</v>
      </c>
    </row>
    <row r="186" spans="1:23" ht="15.75" x14ac:dyDescent="0.25">
      <c r="A186" s="4">
        <v>44677</v>
      </c>
      <c r="B186" s="109">
        <f t="shared" si="27"/>
        <v>3</v>
      </c>
      <c r="C186" s="7"/>
      <c r="D186" s="7"/>
      <c r="E186" s="7" t="s">
        <v>156</v>
      </c>
      <c r="F186" s="7"/>
      <c r="G186" s="7"/>
      <c r="H186" s="112" t="s">
        <v>309</v>
      </c>
      <c r="I186" s="7"/>
      <c r="J186" s="7"/>
      <c r="K186" s="7">
        <v>40</v>
      </c>
      <c r="L186" s="7">
        <v>14.676749999999998</v>
      </c>
      <c r="M186" s="7">
        <v>15.031749999999999</v>
      </c>
      <c r="N186" s="107">
        <f>IF(OR($H186="-",$S186="",$U186=""),"",
IF($H186="Long",$U186-$S186,
IF($H186="Short",$S186-$U186-$T186-$T186,
IF($H186="Options",$U186-$S186,””))))</f>
        <v>14.200000000000045</v>
      </c>
      <c r="O186" s="87">
        <f t="shared" si="28"/>
        <v>0.35500000000000043</v>
      </c>
      <c r="P186" s="88" t="str">
        <f t="shared" si="29"/>
        <v/>
      </c>
      <c r="Q186" s="89">
        <f t="shared" si="24"/>
        <v>2.418791626211533E-2</v>
      </c>
      <c r="R186" s="90" t="str">
        <f t="shared" si="25"/>
        <v/>
      </c>
      <c r="S186" s="91">
        <f t="shared" si="26"/>
        <v>587.06999999999994</v>
      </c>
      <c r="T186" s="26">
        <v>0</v>
      </c>
      <c r="U186" s="92">
        <f>IF(OR($H186="-",$K186="",$M186=""),"",
IF($H186="Long",$K186*$M186,
IF($H186="Short",$K186*$M186,
IF($H186="Options",$K186*$M186*100,””))))</f>
        <v>601.27</v>
      </c>
      <c r="V186" s="93">
        <f t="shared" si="30"/>
        <v>0</v>
      </c>
      <c r="W186" s="93">
        <f t="shared" si="31"/>
        <v>1</v>
      </c>
    </row>
    <row r="187" spans="1:23" ht="15.75" x14ac:dyDescent="0.25">
      <c r="A187" s="4">
        <v>44677</v>
      </c>
      <c r="B187" s="109">
        <f t="shared" si="27"/>
        <v>3</v>
      </c>
      <c r="C187" s="7"/>
      <c r="D187" s="7"/>
      <c r="E187" s="7" t="s">
        <v>14</v>
      </c>
      <c r="F187" s="7"/>
      <c r="G187" s="7"/>
      <c r="H187" s="112" t="s">
        <v>309</v>
      </c>
      <c r="I187" s="7"/>
      <c r="J187" s="7"/>
      <c r="K187" s="7">
        <v>20</v>
      </c>
      <c r="L187" s="7">
        <v>5.51</v>
      </c>
      <c r="M187" s="7">
        <v>5.32</v>
      </c>
      <c r="N187" s="107">
        <f>IF(OR($H187="-",$S187="",$U187=""),"",
IF($H187="Long",$U187-$S187,
IF($H187="Short",$S187-$U187-$T187-$T187,
IF($H187="Options",$U187-$S187,””))))</f>
        <v>-3.7999999999999829</v>
      </c>
      <c r="O187" s="87" t="str">
        <f t="shared" si="28"/>
        <v/>
      </c>
      <c r="P187" s="88">
        <f t="shared" si="29"/>
        <v>-0.1899999999999995</v>
      </c>
      <c r="Q187" s="89" t="str">
        <f t="shared" si="24"/>
        <v/>
      </c>
      <c r="R187" s="90">
        <f t="shared" si="25"/>
        <v>-3.4482758620689502E-2</v>
      </c>
      <c r="S187" s="91">
        <f t="shared" si="26"/>
        <v>110.19999999999999</v>
      </c>
      <c r="T187" s="26">
        <v>0</v>
      </c>
      <c r="U187" s="92">
        <f>IF(OR($H187="-",$K187="",$M187=""),"",
IF($H187="Long",$K187*$M187,
IF($H187="Short",$K187*$M187,
IF($H187="Options",$K187*$M187*100,””))))</f>
        <v>106.4</v>
      </c>
      <c r="V187" s="93">
        <f t="shared" si="30"/>
        <v>1</v>
      </c>
      <c r="W187" s="93">
        <f t="shared" si="31"/>
        <v>0</v>
      </c>
    </row>
    <row r="188" spans="1:23" ht="15.75" x14ac:dyDescent="0.25">
      <c r="A188" s="4">
        <v>44678</v>
      </c>
      <c r="B188" s="109">
        <f t="shared" si="27"/>
        <v>4</v>
      </c>
      <c r="C188" s="7"/>
      <c r="D188" s="7"/>
      <c r="E188" s="7" t="s">
        <v>18</v>
      </c>
      <c r="F188" s="7"/>
      <c r="G188" s="7"/>
      <c r="H188" s="112" t="s">
        <v>309</v>
      </c>
      <c r="I188" s="7"/>
      <c r="J188" s="7"/>
      <c r="K188" s="7">
        <v>40</v>
      </c>
      <c r="L188" s="7">
        <v>3.7312500000000002</v>
      </c>
      <c r="M188" s="7">
        <v>8.8312499999999989</v>
      </c>
      <c r="N188" s="107">
        <f>IF(OR($H188="-",$S188="",$U188=""),"",
IF($H188="Long",$U188-$S188,
IF($H188="Short",$S188-$U188-$T188-$T188,
IF($H188="Options",$U188-$S188,””))))</f>
        <v>203.99999999999994</v>
      </c>
      <c r="O188" s="87">
        <f t="shared" si="28"/>
        <v>5.0999999999999988</v>
      </c>
      <c r="P188" s="88" t="str">
        <f t="shared" si="29"/>
        <v/>
      </c>
      <c r="Q188" s="89">
        <f t="shared" si="24"/>
        <v>1.3668341708542711</v>
      </c>
      <c r="R188" s="90" t="str">
        <f t="shared" si="25"/>
        <v/>
      </c>
      <c r="S188" s="91">
        <f t="shared" si="26"/>
        <v>149.25</v>
      </c>
      <c r="T188" s="26">
        <v>0</v>
      </c>
      <c r="U188" s="92">
        <f>IF(OR($H188="-",$K188="",$M188=""),"",
IF($H188="Long",$K188*$M188,
IF($H188="Short",$K188*$M188,
IF($H188="Options",$K188*$M188*100,””))))</f>
        <v>353.24999999999994</v>
      </c>
      <c r="V188" s="93">
        <f t="shared" si="30"/>
        <v>0</v>
      </c>
      <c r="W188" s="93">
        <f t="shared" si="31"/>
        <v>1</v>
      </c>
    </row>
    <row r="189" spans="1:23" ht="15.75" x14ac:dyDescent="0.25">
      <c r="A189" s="4">
        <v>44678</v>
      </c>
      <c r="B189" s="109">
        <f t="shared" si="27"/>
        <v>4</v>
      </c>
      <c r="C189" s="7"/>
      <c r="D189" s="7"/>
      <c r="E189" s="7" t="s">
        <v>176</v>
      </c>
      <c r="F189" s="7"/>
      <c r="G189" s="7"/>
      <c r="H189" s="112" t="s">
        <v>309</v>
      </c>
      <c r="I189" s="7"/>
      <c r="J189" s="7"/>
      <c r="K189" s="7">
        <v>60</v>
      </c>
      <c r="L189" s="7">
        <v>3.3034999999999997</v>
      </c>
      <c r="M189" s="7">
        <v>3.7975000000000003</v>
      </c>
      <c r="N189" s="107">
        <f>IF(OR($H189="-",$S189="",$U189=""),"",
IF($H189="Long",$U189-$S189,
IF($H189="Short",$S189-$U189-$T189-$T189,
IF($H189="Options",$U189-$S189,””))))</f>
        <v>29.640000000000043</v>
      </c>
      <c r="O189" s="87">
        <f t="shared" si="28"/>
        <v>0.49400000000000066</v>
      </c>
      <c r="P189" s="88" t="str">
        <f t="shared" si="29"/>
        <v/>
      </c>
      <c r="Q189" s="89">
        <f t="shared" si="24"/>
        <v>0.14953836839715476</v>
      </c>
      <c r="R189" s="90" t="str">
        <f t="shared" si="25"/>
        <v/>
      </c>
      <c r="S189" s="91">
        <f t="shared" si="26"/>
        <v>198.20999999999998</v>
      </c>
      <c r="T189" s="26">
        <v>0</v>
      </c>
      <c r="U189" s="92">
        <f>IF(OR($H189="-",$K189="",$M189=""),"",
IF($H189="Long",$K189*$M189,
IF($H189="Short",$K189*$M189,
IF($H189="Options",$K189*$M189*100,””))))</f>
        <v>227.85000000000002</v>
      </c>
      <c r="V189" s="93">
        <f t="shared" si="30"/>
        <v>0</v>
      </c>
      <c r="W189" s="93">
        <f t="shared" si="31"/>
        <v>1</v>
      </c>
    </row>
    <row r="190" spans="1:23" ht="15.75" x14ac:dyDescent="0.25">
      <c r="A190" s="4">
        <v>44679</v>
      </c>
      <c r="B190" s="109">
        <f t="shared" si="27"/>
        <v>5</v>
      </c>
      <c r="C190" s="7"/>
      <c r="D190" s="7"/>
      <c r="E190" s="7" t="s">
        <v>195</v>
      </c>
      <c r="F190" s="7"/>
      <c r="G190" s="7"/>
      <c r="H190" s="112" t="s">
        <v>309</v>
      </c>
      <c r="I190" s="7"/>
      <c r="J190" s="7"/>
      <c r="K190" s="7">
        <v>10</v>
      </c>
      <c r="L190" s="7">
        <v>10.17</v>
      </c>
      <c r="M190" s="7">
        <v>10.4</v>
      </c>
      <c r="N190" s="107">
        <f>IF(OR($H190="-",$S190="",$U190=""),"",
IF($H190="Long",$U190-$S190,
IF($H190="Short",$S190-$U190-$T190-$T190,
IF($H190="Options",$U190-$S190,””))))</f>
        <v>2.2999999999999972</v>
      </c>
      <c r="O190" s="87">
        <f t="shared" si="28"/>
        <v>0.23000000000000043</v>
      </c>
      <c r="P190" s="88" t="str">
        <f t="shared" si="29"/>
        <v/>
      </c>
      <c r="Q190" s="89">
        <f t="shared" si="24"/>
        <v>2.2615535889872144E-2</v>
      </c>
      <c r="R190" s="90" t="str">
        <f t="shared" si="25"/>
        <v/>
      </c>
      <c r="S190" s="91">
        <f t="shared" si="26"/>
        <v>101.7</v>
      </c>
      <c r="T190" s="26">
        <v>0</v>
      </c>
      <c r="U190" s="92">
        <f>IF(OR($H190="-",$K190="",$M190=""),"",
IF($H190="Long",$K190*$M190,
IF($H190="Short",$K190*$M190,
IF($H190="Options",$K190*$M190*100,””))))</f>
        <v>104</v>
      </c>
      <c r="V190" s="93">
        <f t="shared" si="30"/>
        <v>0</v>
      </c>
      <c r="W190" s="93">
        <f t="shared" si="31"/>
        <v>1</v>
      </c>
    </row>
    <row r="191" spans="1:23" ht="15.75" x14ac:dyDescent="0.25">
      <c r="A191" s="4">
        <v>44679</v>
      </c>
      <c r="B191" s="109">
        <f t="shared" si="27"/>
        <v>5</v>
      </c>
      <c r="C191" s="7"/>
      <c r="D191" s="7"/>
      <c r="E191" s="7" t="s">
        <v>18</v>
      </c>
      <c r="F191" s="7"/>
      <c r="G191" s="7"/>
      <c r="H191" s="112" t="s">
        <v>309</v>
      </c>
      <c r="I191" s="7"/>
      <c r="J191" s="7"/>
      <c r="K191" s="7">
        <v>220</v>
      </c>
      <c r="L191" s="7">
        <v>3.8163636363636364</v>
      </c>
      <c r="M191" s="7">
        <v>3.8959090909090905</v>
      </c>
      <c r="N191" s="107">
        <f>IF(OR($H191="-",$S191="",$U191=""),"",
IF($H191="Long",$U191-$S191,
IF($H191="Short",$S191-$U191-$T191-$T191,
IF($H191="Options",$U191-$S191,””))))</f>
        <v>17.499999999999886</v>
      </c>
      <c r="O191" s="87">
        <f t="shared" si="28"/>
        <v>7.9545454545454142E-2</v>
      </c>
      <c r="P191" s="88" t="str">
        <f t="shared" si="29"/>
        <v/>
      </c>
      <c r="Q191" s="89">
        <f t="shared" si="24"/>
        <v>2.0843258694616347E-2</v>
      </c>
      <c r="R191" s="90" t="str">
        <f t="shared" si="25"/>
        <v/>
      </c>
      <c r="S191" s="91">
        <f t="shared" si="26"/>
        <v>839.6</v>
      </c>
      <c r="T191" s="26">
        <v>0</v>
      </c>
      <c r="U191" s="92">
        <f>IF(OR($H191="-",$K191="",$M191=""),"",
IF($H191="Long",$K191*$M191,
IF($H191="Short",$K191*$M191,
IF($H191="Options",$K191*$M191*100,””))))</f>
        <v>857.09999999999991</v>
      </c>
      <c r="V191" s="93">
        <f t="shared" si="30"/>
        <v>0</v>
      </c>
      <c r="W191" s="93">
        <f t="shared" si="31"/>
        <v>1</v>
      </c>
    </row>
    <row r="192" spans="1:23" ht="15.75" x14ac:dyDescent="0.25">
      <c r="A192" s="4">
        <v>44679</v>
      </c>
      <c r="B192" s="109">
        <f t="shared" si="27"/>
        <v>5</v>
      </c>
      <c r="C192" s="7"/>
      <c r="D192" s="7"/>
      <c r="E192" s="7" t="s">
        <v>196</v>
      </c>
      <c r="F192" s="7"/>
      <c r="G192" s="7"/>
      <c r="H192" s="112" t="s">
        <v>309</v>
      </c>
      <c r="I192" s="7"/>
      <c r="J192" s="7"/>
      <c r="K192" s="7">
        <v>30</v>
      </c>
      <c r="L192" s="7">
        <v>7.4126666666666665</v>
      </c>
      <c r="M192" s="7">
        <v>7.5866666666666669</v>
      </c>
      <c r="N192" s="107">
        <f>IF(OR($H192="-",$S192="",$U192=""),"",
IF($H192="Long",$U192-$S192,
IF($H192="Short",$S192-$U192-$T192-$T192,
IF($H192="Options",$U192-$S192,””))))</f>
        <v>5.2199999999999989</v>
      </c>
      <c r="O192" s="87">
        <f t="shared" si="28"/>
        <v>0.17400000000000038</v>
      </c>
      <c r="P192" s="88" t="str">
        <f t="shared" si="29"/>
        <v/>
      </c>
      <c r="Q192" s="89">
        <f t="shared" si="24"/>
        <v>2.3473333932907632E-2</v>
      </c>
      <c r="R192" s="90" t="str">
        <f t="shared" si="25"/>
        <v/>
      </c>
      <c r="S192" s="91">
        <f t="shared" si="26"/>
        <v>222.38</v>
      </c>
      <c r="T192" s="26">
        <v>0</v>
      </c>
      <c r="U192" s="92">
        <f>IF(OR($H192="-",$K192="",$M192=""),"",
IF($H192="Long",$K192*$M192,
IF($H192="Short",$K192*$M192,
IF($H192="Options",$K192*$M192*100,””))))</f>
        <v>227.6</v>
      </c>
      <c r="V192" s="93">
        <f t="shared" si="30"/>
        <v>0</v>
      </c>
      <c r="W192" s="93">
        <f t="shared" si="31"/>
        <v>1</v>
      </c>
    </row>
    <row r="193" spans="1:23" ht="15.75" x14ac:dyDescent="0.25">
      <c r="A193" s="4">
        <v>44680</v>
      </c>
      <c r="B193" s="109">
        <f t="shared" si="27"/>
        <v>6</v>
      </c>
      <c r="C193" s="7"/>
      <c r="D193" s="7"/>
      <c r="E193" s="7" t="s">
        <v>26</v>
      </c>
      <c r="F193" s="7"/>
      <c r="G193" s="7"/>
      <c r="H193" s="112" t="s">
        <v>309</v>
      </c>
      <c r="I193" s="7"/>
      <c r="J193" s="7"/>
      <c r="K193" s="7">
        <v>190</v>
      </c>
      <c r="L193" s="7">
        <v>4.4702105263157899</v>
      </c>
      <c r="M193" s="7">
        <v>4.5823157894736841</v>
      </c>
      <c r="N193" s="107">
        <f>IF(OR($H193="-",$S193="",$U193=""),"",
IF($H193="Long",$U193-$S193,
IF($H193="Short",$S193-$U193-$T193-$T193,
IF($H193="Options",$U193-$S193,””))))</f>
        <v>21.299999999999955</v>
      </c>
      <c r="O193" s="87">
        <f t="shared" si="28"/>
        <v>0.11210526315789426</v>
      </c>
      <c r="P193" s="88" t="str">
        <f t="shared" si="29"/>
        <v/>
      </c>
      <c r="Q193" s="89">
        <f t="shared" si="24"/>
        <v>2.5078296088727664E-2</v>
      </c>
      <c r="R193" s="90" t="str">
        <f t="shared" si="25"/>
        <v/>
      </c>
      <c r="S193" s="91">
        <f t="shared" si="26"/>
        <v>849.34</v>
      </c>
      <c r="T193" s="26">
        <v>0</v>
      </c>
      <c r="U193" s="92">
        <f>IF(OR($H193="-",$K193="",$M193=""),"",
IF($H193="Long",$K193*$M193,
IF($H193="Short",$K193*$M193,
IF($H193="Options",$K193*$M193*100,””))))</f>
        <v>870.64</v>
      </c>
      <c r="V193" s="93">
        <f t="shared" si="30"/>
        <v>0</v>
      </c>
      <c r="W193" s="93">
        <f t="shared" si="31"/>
        <v>1</v>
      </c>
    </row>
    <row r="194" spans="1:23" ht="15.75" x14ac:dyDescent="0.25">
      <c r="A194" s="4">
        <v>44683</v>
      </c>
      <c r="B194" s="109">
        <f t="shared" si="27"/>
        <v>2</v>
      </c>
      <c r="C194" s="7"/>
      <c r="D194" s="7"/>
      <c r="E194" s="7" t="s">
        <v>14</v>
      </c>
      <c r="F194" s="7"/>
      <c r="G194" s="7"/>
      <c r="H194" s="112" t="s">
        <v>309</v>
      </c>
      <c r="I194" s="7"/>
      <c r="J194" s="7"/>
      <c r="K194" s="7">
        <v>160</v>
      </c>
      <c r="L194" s="7">
        <v>5.5023125000000004</v>
      </c>
      <c r="M194" s="7">
        <v>5.5126875000000002</v>
      </c>
      <c r="N194" s="107">
        <f>IF(OR($H194="-",$S194="",$U194=""),"",
IF($H194="Long",$U194-$S194,
IF($H194="Short",$S194-$U194-$T194-$T194,
IF($H194="Options",$U194-$S194,””))))</f>
        <v>1.6599999999998545</v>
      </c>
      <c r="O194" s="87">
        <f t="shared" si="28"/>
        <v>1.0374999999999801E-2</v>
      </c>
      <c r="P194" s="88" t="str">
        <f t="shared" si="29"/>
        <v/>
      </c>
      <c r="Q194" s="89">
        <f t="shared" si="24"/>
        <v>1.8855708395332125E-3</v>
      </c>
      <c r="R194" s="90" t="str">
        <f t="shared" si="25"/>
        <v/>
      </c>
      <c r="S194" s="91">
        <f t="shared" si="26"/>
        <v>880.37000000000012</v>
      </c>
      <c r="T194" s="26">
        <v>0</v>
      </c>
      <c r="U194" s="92">
        <f>IF(OR($H194="-",$K194="",$M194=""),"",
IF($H194="Long",$K194*$M194,
IF($H194="Short",$K194*$M194,
IF($H194="Options",$K194*$M194*100,””))))</f>
        <v>882.03</v>
      </c>
      <c r="V194" s="93">
        <f t="shared" si="30"/>
        <v>0</v>
      </c>
      <c r="W194" s="93">
        <f t="shared" si="31"/>
        <v>1</v>
      </c>
    </row>
    <row r="195" spans="1:23" ht="15.75" x14ac:dyDescent="0.25">
      <c r="A195" s="4">
        <v>44683</v>
      </c>
      <c r="B195" s="109">
        <f t="shared" si="27"/>
        <v>2</v>
      </c>
      <c r="C195" s="7"/>
      <c r="D195" s="7"/>
      <c r="E195" s="7" t="s">
        <v>19</v>
      </c>
      <c r="F195" s="7"/>
      <c r="G195" s="7"/>
      <c r="H195" s="112" t="s">
        <v>309</v>
      </c>
      <c r="I195" s="7"/>
      <c r="J195" s="7"/>
      <c r="K195" s="7">
        <v>20</v>
      </c>
      <c r="L195" s="7">
        <v>6.5474999999999994</v>
      </c>
      <c r="M195" s="7">
        <v>6.38</v>
      </c>
      <c r="N195" s="107">
        <f>IF(OR($H195="-",$S195="",$U195=""),"",
IF($H195="Long",$U195-$S195,
IF($H195="Short",$S195-$U195-$T195-$T195,
IF($H195="Options",$U195-$S195,””))))</f>
        <v>-3.3499999999999943</v>
      </c>
      <c r="O195" s="87" t="str">
        <f t="shared" si="28"/>
        <v/>
      </c>
      <c r="P195" s="88">
        <f t="shared" si="29"/>
        <v>-0.16749999999999954</v>
      </c>
      <c r="Q195" s="89" t="str">
        <f t="shared" si="24"/>
        <v/>
      </c>
      <c r="R195" s="90">
        <f t="shared" si="25"/>
        <v>-2.5582283314242036E-2</v>
      </c>
      <c r="S195" s="91">
        <f t="shared" si="26"/>
        <v>130.94999999999999</v>
      </c>
      <c r="T195" s="26">
        <v>0</v>
      </c>
      <c r="U195" s="92">
        <f>IF(OR($H195="-",$K195="",$M195=""),"",
IF($H195="Long",$K195*$M195,
IF($H195="Short",$K195*$M195,
IF($H195="Options",$K195*$M195*100,””))))</f>
        <v>127.6</v>
      </c>
      <c r="V195" s="93">
        <f t="shared" si="30"/>
        <v>1</v>
      </c>
      <c r="W195" s="93">
        <f t="shared" si="31"/>
        <v>0</v>
      </c>
    </row>
    <row r="196" spans="1:23" ht="15.75" x14ac:dyDescent="0.25">
      <c r="A196" s="4">
        <v>44683</v>
      </c>
      <c r="B196" s="109">
        <f t="shared" si="27"/>
        <v>2</v>
      </c>
      <c r="C196" s="7"/>
      <c r="D196" s="7"/>
      <c r="E196" s="7" t="s">
        <v>26</v>
      </c>
      <c r="F196" s="7"/>
      <c r="G196" s="7"/>
      <c r="H196" s="112" t="s">
        <v>309</v>
      </c>
      <c r="I196" s="7"/>
      <c r="J196" s="7"/>
      <c r="K196" s="7">
        <v>114</v>
      </c>
      <c r="L196" s="7">
        <v>8.4891228070175444</v>
      </c>
      <c r="M196" s="7">
        <v>7.9492105263157891</v>
      </c>
      <c r="N196" s="107">
        <f>IF(OR($H196="-",$S196="",$U196=""),"",
IF($H196="Long",$U196-$S196,
IF($H196="Short",$S196-$U196-$T196-$T196,
IF($H196="Options",$U196-$S196,””))))</f>
        <v>-61.550000000000182</v>
      </c>
      <c r="O196" s="87" t="str">
        <f t="shared" si="28"/>
        <v/>
      </c>
      <c r="P196" s="88">
        <f t="shared" si="29"/>
        <v>-0.53991228070175534</v>
      </c>
      <c r="Q196" s="89" t="str">
        <f t="shared" si="24"/>
        <v/>
      </c>
      <c r="R196" s="90">
        <f t="shared" si="25"/>
        <v>-6.3600479457716977E-2</v>
      </c>
      <c r="S196" s="91">
        <f t="shared" si="26"/>
        <v>967.7600000000001</v>
      </c>
      <c r="T196" s="26">
        <v>0</v>
      </c>
      <c r="U196" s="92">
        <f>IF(OR($H196="-",$K196="",$M196=""),"",
IF($H196="Long",$K196*$M196,
IF($H196="Short",$K196*$M196,
IF($H196="Options",$K196*$M196*100,””))))</f>
        <v>906.20999999999992</v>
      </c>
      <c r="V196" s="93">
        <f t="shared" si="30"/>
        <v>1</v>
      </c>
      <c r="W196" s="93">
        <f t="shared" si="31"/>
        <v>0</v>
      </c>
    </row>
    <row r="197" spans="1:23" ht="15.75" x14ac:dyDescent="0.25">
      <c r="A197" s="4">
        <v>44683</v>
      </c>
      <c r="B197" s="109">
        <f t="shared" si="27"/>
        <v>2</v>
      </c>
      <c r="C197" s="7"/>
      <c r="D197" s="7"/>
      <c r="E197" s="7" t="s">
        <v>194</v>
      </c>
      <c r="F197" s="7"/>
      <c r="G197" s="7"/>
      <c r="H197" s="112" t="s">
        <v>309</v>
      </c>
      <c r="I197" s="7"/>
      <c r="J197" s="7"/>
      <c r="K197" s="7">
        <v>35</v>
      </c>
      <c r="L197" s="7">
        <v>4.0831428571428567</v>
      </c>
      <c r="M197" s="7">
        <v>3.8757142857142859</v>
      </c>
      <c r="N197" s="107">
        <f>IF(OR($H197="-",$S197="",$U197=""),"",
IF($H197="Long",$U197-$S197,
IF($H197="Short",$S197-$U197-$T197-$T197,
IF($H197="Options",$U197-$S197,””))))</f>
        <v>-7.2599999999999909</v>
      </c>
      <c r="O197" s="87" t="str">
        <f t="shared" si="28"/>
        <v/>
      </c>
      <c r="P197" s="88">
        <f t="shared" si="29"/>
        <v>-0.20742857142857085</v>
      </c>
      <c r="Q197" s="89" t="str">
        <f t="shared" si="24"/>
        <v/>
      </c>
      <c r="R197" s="90">
        <f t="shared" si="25"/>
        <v>-5.0801203554684704E-2</v>
      </c>
      <c r="S197" s="91">
        <f t="shared" si="26"/>
        <v>142.91</v>
      </c>
      <c r="T197" s="26">
        <v>0</v>
      </c>
      <c r="U197" s="92">
        <f>IF(OR($H197="-",$K197="",$M197=""),"",
IF($H197="Long",$K197*$M197,
IF($H197="Short",$K197*$M197,
IF($H197="Options",$K197*$M197*100,””))))</f>
        <v>135.65</v>
      </c>
      <c r="V197" s="93">
        <f t="shared" si="30"/>
        <v>1</v>
      </c>
      <c r="W197" s="93">
        <f t="shared" si="31"/>
        <v>0</v>
      </c>
    </row>
    <row r="198" spans="1:23" ht="15.75" x14ac:dyDescent="0.25">
      <c r="A198" s="4">
        <v>44684</v>
      </c>
      <c r="B198" s="109">
        <f t="shared" si="27"/>
        <v>3</v>
      </c>
      <c r="C198" s="7"/>
      <c r="D198" s="7"/>
      <c r="E198" s="7" t="s">
        <v>26</v>
      </c>
      <c r="F198" s="7"/>
      <c r="G198" s="7"/>
      <c r="H198" s="112" t="s">
        <v>309</v>
      </c>
      <c r="I198" s="7"/>
      <c r="J198" s="7"/>
      <c r="K198" s="7">
        <v>10</v>
      </c>
      <c r="L198" s="7">
        <v>7.2249999999999996</v>
      </c>
      <c r="M198" s="7">
        <v>10.709999999999999</v>
      </c>
      <c r="N198" s="107">
        <f>IF(OR($H198="-",$S198="",$U198=""),"",
IF($H198="Long",$U198-$S198,
IF($H198="Short",$S198-$U198-$T198-$T198,
IF($H198="Options",$U198-$S198,””))))</f>
        <v>34.849999999999994</v>
      </c>
      <c r="O198" s="87">
        <f t="shared" si="28"/>
        <v>3.4849999999999994</v>
      </c>
      <c r="P198" s="88" t="str">
        <f t="shared" si="29"/>
        <v/>
      </c>
      <c r="Q198" s="89">
        <f t="shared" si="24"/>
        <v>0.48235294117647048</v>
      </c>
      <c r="R198" s="90" t="str">
        <f t="shared" si="25"/>
        <v/>
      </c>
      <c r="S198" s="91">
        <f t="shared" si="26"/>
        <v>72.25</v>
      </c>
      <c r="T198" s="26">
        <v>0</v>
      </c>
      <c r="U198" s="92">
        <f>IF(OR($H198="-",$K198="",$M198=""),"",
IF($H198="Long",$K198*$M198,
IF($H198="Short",$K198*$M198,
IF($H198="Options",$K198*$M198*100,””))))</f>
        <v>107.1</v>
      </c>
      <c r="V198" s="93">
        <f t="shared" si="30"/>
        <v>0</v>
      </c>
      <c r="W198" s="93">
        <f t="shared" si="31"/>
        <v>1</v>
      </c>
    </row>
    <row r="199" spans="1:23" ht="15.75" x14ac:dyDescent="0.25">
      <c r="A199" s="4">
        <v>44684</v>
      </c>
      <c r="B199" s="109">
        <f t="shared" si="27"/>
        <v>3</v>
      </c>
      <c r="C199" s="7"/>
      <c r="D199" s="7"/>
      <c r="E199" s="7" t="s">
        <v>193</v>
      </c>
      <c r="F199" s="7"/>
      <c r="G199" s="7"/>
      <c r="H199" s="112" t="s">
        <v>309</v>
      </c>
      <c r="I199" s="7"/>
      <c r="J199" s="7"/>
      <c r="K199" s="7">
        <v>55</v>
      </c>
      <c r="L199" s="7">
        <v>15.628363636363636</v>
      </c>
      <c r="M199" s="7">
        <v>15.652727272727274</v>
      </c>
      <c r="N199" s="107">
        <f>IF(OR($H199="-",$S199="",$U199=""),"",
IF($H199="Long",$U199-$S199,
IF($H199="Short",$S199-$U199-$T199-$T199,
IF($H199="Options",$U199-$S199,””))))</f>
        <v>1.3400000000001455</v>
      </c>
      <c r="O199" s="87">
        <f t="shared" si="28"/>
        <v>2.4363636363638363E-2</v>
      </c>
      <c r="P199" s="88" t="str">
        <f t="shared" si="29"/>
        <v/>
      </c>
      <c r="Q199" s="89">
        <f t="shared" si="24"/>
        <v>1.5589371306251403E-3</v>
      </c>
      <c r="R199" s="90" t="str">
        <f t="shared" si="25"/>
        <v/>
      </c>
      <c r="S199" s="91">
        <f t="shared" si="26"/>
        <v>859.56</v>
      </c>
      <c r="T199" s="26">
        <v>0</v>
      </c>
      <c r="U199" s="92">
        <f>IF(OR($H199="-",$K199="",$M199=""),"",
IF($H199="Long",$K199*$M199,
IF($H199="Short",$K199*$M199,
IF($H199="Options",$K199*$M199*100,””))))</f>
        <v>860.90000000000009</v>
      </c>
      <c r="V199" s="93">
        <f t="shared" si="30"/>
        <v>0</v>
      </c>
      <c r="W199" s="93">
        <f t="shared" si="31"/>
        <v>1</v>
      </c>
    </row>
    <row r="200" spans="1:23" ht="15.75" x14ac:dyDescent="0.25">
      <c r="A200" s="4">
        <v>44685</v>
      </c>
      <c r="B200" s="109">
        <f t="shared" si="27"/>
        <v>4</v>
      </c>
      <c r="C200" s="7"/>
      <c r="D200" s="7"/>
      <c r="E200" s="7" t="s">
        <v>192</v>
      </c>
      <c r="F200" s="7"/>
      <c r="G200" s="7"/>
      <c r="H200" s="112" t="s">
        <v>309</v>
      </c>
      <c r="I200" s="7"/>
      <c r="J200" s="7"/>
      <c r="K200" s="7">
        <v>830</v>
      </c>
      <c r="L200" s="7">
        <v>2.2159879518072287</v>
      </c>
      <c r="M200" s="7">
        <v>2.198012048192771</v>
      </c>
      <c r="N200" s="107">
        <f>IF(OR($H200="-",$S200="",$U200=""),"",
IF($H200="Long",$U200-$S200,
IF($H200="Short",$S200-$U200-$T200-$T200,
IF($H200="Options",$U200-$S200,””))))</f>
        <v>-14.919999999999845</v>
      </c>
      <c r="O200" s="87" t="str">
        <f t="shared" si="28"/>
        <v/>
      </c>
      <c r="P200" s="88">
        <f t="shared" si="29"/>
        <v>-1.7975903614457778E-2</v>
      </c>
      <c r="Q200" s="89" t="str">
        <f t="shared" si="24"/>
        <v/>
      </c>
      <c r="R200" s="90">
        <f t="shared" si="25"/>
        <v>-8.1119139658668103E-3</v>
      </c>
      <c r="S200" s="91">
        <f t="shared" si="26"/>
        <v>1839.2699999999998</v>
      </c>
      <c r="T200" s="26">
        <v>0</v>
      </c>
      <c r="U200" s="92">
        <f>IF(OR($H200="-",$K200="",$M200=""),"",
IF($H200="Long",$K200*$M200,
IF($H200="Short",$K200*$M200,
IF($H200="Options",$K200*$M200*100,””))))</f>
        <v>1824.35</v>
      </c>
      <c r="V200" s="93">
        <f t="shared" si="30"/>
        <v>1</v>
      </c>
      <c r="W200" s="93">
        <f t="shared" si="31"/>
        <v>0</v>
      </c>
    </row>
    <row r="201" spans="1:23" ht="15.75" x14ac:dyDescent="0.25">
      <c r="A201" s="4">
        <v>44686</v>
      </c>
      <c r="B201" s="109">
        <f t="shared" si="27"/>
        <v>5</v>
      </c>
      <c r="C201" s="7"/>
      <c r="D201" s="7"/>
      <c r="E201" s="7" t="s">
        <v>20</v>
      </c>
      <c r="F201" s="7"/>
      <c r="G201" s="7"/>
      <c r="H201" s="112" t="s">
        <v>309</v>
      </c>
      <c r="I201" s="7"/>
      <c r="J201" s="7"/>
      <c r="K201" s="7">
        <v>156</v>
      </c>
      <c r="L201" s="7">
        <v>2.6396794871794875</v>
      </c>
      <c r="M201" s="7">
        <v>2.7084615384615387</v>
      </c>
      <c r="N201" s="107">
        <f>IF(OR($H201="-",$S201="",$U201=""),"",
IF($H201="Long",$U201-$S201,
IF($H201="Short",$S201-$U201-$T201-$T201,
IF($H201="Options",$U201-$S201,””))))</f>
        <v>10.729999999999961</v>
      </c>
      <c r="O201" s="87">
        <f t="shared" si="28"/>
        <v>6.8782051282051171E-2</v>
      </c>
      <c r="P201" s="88" t="str">
        <f t="shared" si="29"/>
        <v/>
      </c>
      <c r="Q201" s="89">
        <f t="shared" ref="Q201:Q264" si="32">IF(OR($H201="-",$U201="",$S201=""),"",IF($N201&lt;=-0.01,"",
IF($H201="Long",(($U201-$S201)/$S201),
IF($H201="Short",(($S201-$U201)/$S201),
IF($H201="Options",(($U201-$S201)/$S201))))))</f>
        <v>2.6056970786080186E-2</v>
      </c>
      <c r="R201" s="90" t="str">
        <f t="shared" ref="R201:R264" si="33">IF(OR($H201="-",$U201="",$S201=""),"",IF($N201&gt;=0.01,"",IF($H201="Long",(($U201-$S201)/$S201),
IF($H201="Short",(($S201-$U201)/$S201),
IF($H201="Options",(($U201-$S201)/$S201))))))</f>
        <v/>
      </c>
      <c r="S201" s="91">
        <f t="shared" si="26"/>
        <v>411.79000000000008</v>
      </c>
      <c r="T201" s="26">
        <v>0</v>
      </c>
      <c r="U201" s="92">
        <f>IF(OR($H201="-",$K201="",$M201=""),"",
IF($H201="Long",$K201*$M201,
IF($H201="Short",$K201*$M201,
IF($H201="Options",$K201*$M201*100,””))))</f>
        <v>422.52000000000004</v>
      </c>
      <c r="V201" s="93">
        <f t="shared" si="30"/>
        <v>0</v>
      </c>
      <c r="W201" s="93">
        <f t="shared" si="31"/>
        <v>1</v>
      </c>
    </row>
    <row r="202" spans="1:23" ht="15.75" x14ac:dyDescent="0.25">
      <c r="A202" s="4">
        <v>44686</v>
      </c>
      <c r="B202" s="109">
        <f t="shared" si="27"/>
        <v>5</v>
      </c>
      <c r="C202" s="7"/>
      <c r="D202" s="7"/>
      <c r="E202" s="7" t="s">
        <v>191</v>
      </c>
      <c r="F202" s="7"/>
      <c r="G202" s="7"/>
      <c r="H202" s="112" t="s">
        <v>309</v>
      </c>
      <c r="I202" s="7"/>
      <c r="J202" s="7"/>
      <c r="K202" s="7">
        <v>160</v>
      </c>
      <c r="L202" s="7">
        <v>7.6663750000000004</v>
      </c>
      <c r="M202" s="7">
        <v>7.8306250000000004</v>
      </c>
      <c r="N202" s="107">
        <f>IF(OR($H202="-",$S202="",$U202=""),"",
IF($H202="Long",$U202-$S202,
IF($H202="Short",$S202-$U202-$T202-$T202,
IF($H202="Options",$U202-$S202,””))))</f>
        <v>26.279999999999973</v>
      </c>
      <c r="O202" s="87">
        <f t="shared" si="28"/>
        <v>0.16425000000000001</v>
      </c>
      <c r="P202" s="88" t="str">
        <f t="shared" si="29"/>
        <v/>
      </c>
      <c r="Q202" s="89">
        <f t="shared" si="32"/>
        <v>2.1424728114656511E-2</v>
      </c>
      <c r="R202" s="90" t="str">
        <f t="shared" si="33"/>
        <v/>
      </c>
      <c r="S202" s="91">
        <f t="shared" ref="S202:S265" si="34">IF(OR($H202="-",$K202="",$L202="",$T202=""),"",
IF($H202="Long",($K202*$L202)+$T202,
IF($H202="Short",($K202*$L202)+$T202,
IF($H202="Options",($K202*$L202*100)+$T202,""))))</f>
        <v>1226.6200000000001</v>
      </c>
      <c r="T202" s="26">
        <v>0</v>
      </c>
      <c r="U202" s="92">
        <f>IF(OR($H202="-",$K202="",$M202=""),"",
IF($H202="Long",$K202*$M202,
IF($H202="Short",$K202*$M202,
IF($H202="Options",$K202*$M202*100,””))))</f>
        <v>1252.9000000000001</v>
      </c>
      <c r="V202" s="93">
        <f t="shared" si="30"/>
        <v>0</v>
      </c>
      <c r="W202" s="93">
        <f t="shared" si="31"/>
        <v>1</v>
      </c>
    </row>
    <row r="203" spans="1:23" ht="15.75" x14ac:dyDescent="0.25">
      <c r="A203" s="4">
        <v>44687</v>
      </c>
      <c r="B203" s="109">
        <f t="shared" si="27"/>
        <v>6</v>
      </c>
      <c r="C203" s="7"/>
      <c r="D203" s="7"/>
      <c r="E203" s="7" t="s">
        <v>36</v>
      </c>
      <c r="F203" s="7"/>
      <c r="G203" s="7"/>
      <c r="H203" s="112" t="s">
        <v>309</v>
      </c>
      <c r="I203" s="7"/>
      <c r="J203" s="7"/>
      <c r="K203" s="7">
        <v>290</v>
      </c>
      <c r="L203" s="7">
        <v>3.9059655172413792</v>
      </c>
      <c r="M203" s="7">
        <v>3.6481034482758616</v>
      </c>
      <c r="N203" s="107">
        <f>IF(OR($H203="-",$S203="",$U203=""),"",
IF($H203="Long",$U203-$S203,
IF($H203="Short",$S203-$U203-$T203-$T203,
IF($H203="Options",$U203-$S203,””))))</f>
        <v>-74.7800000000002</v>
      </c>
      <c r="O203" s="87" t="str">
        <f t="shared" si="28"/>
        <v/>
      </c>
      <c r="P203" s="88">
        <f t="shared" si="29"/>
        <v>-0.25786206896551755</v>
      </c>
      <c r="Q203" s="89" t="str">
        <f t="shared" si="32"/>
        <v/>
      </c>
      <c r="R203" s="90">
        <f t="shared" si="33"/>
        <v>-6.6017497550166587E-2</v>
      </c>
      <c r="S203" s="91">
        <f t="shared" si="34"/>
        <v>1132.73</v>
      </c>
      <c r="T203" s="26">
        <v>0</v>
      </c>
      <c r="U203" s="92">
        <f>IF(OR($H203="-",$K203="",$M203=""),"",
IF($H203="Long",$K203*$M203,
IF($H203="Short",$K203*$M203,
IF($H203="Options",$K203*$M203*100,””))))</f>
        <v>1057.9499999999998</v>
      </c>
      <c r="V203" s="93">
        <f t="shared" si="30"/>
        <v>1</v>
      </c>
      <c r="W203" s="93">
        <f t="shared" si="31"/>
        <v>0</v>
      </c>
    </row>
    <row r="204" spans="1:23" ht="15.75" x14ac:dyDescent="0.25">
      <c r="A204" s="4">
        <v>44690</v>
      </c>
      <c r="B204" s="109">
        <f t="shared" si="27"/>
        <v>2</v>
      </c>
      <c r="C204" s="7"/>
      <c r="D204" s="7"/>
      <c r="E204" s="7" t="s">
        <v>21</v>
      </c>
      <c r="F204" s="7"/>
      <c r="G204" s="7"/>
      <c r="H204" s="112" t="s">
        <v>309</v>
      </c>
      <c r="I204" s="7"/>
      <c r="J204" s="7"/>
      <c r="K204" s="7">
        <v>150</v>
      </c>
      <c r="L204" s="7">
        <v>4.723933333333334</v>
      </c>
      <c r="M204" s="7">
        <v>4.5082000000000004</v>
      </c>
      <c r="N204" s="107">
        <f>IF(OR($H204="-",$S204="",$U204=""),"",
IF($H204="Long",$U204-$S204,
IF($H204="Short",$S204-$U204-$T204-$T204,
IF($H204="Options",$U204-$S204,””))))</f>
        <v>-32.360000000000127</v>
      </c>
      <c r="O204" s="87" t="str">
        <f t="shared" si="28"/>
        <v/>
      </c>
      <c r="P204" s="88">
        <f t="shared" si="29"/>
        <v>-0.21573333333333355</v>
      </c>
      <c r="Q204" s="89" t="str">
        <f t="shared" si="32"/>
        <v/>
      </c>
      <c r="R204" s="90">
        <f t="shared" si="33"/>
        <v>-4.5668157891023187E-2</v>
      </c>
      <c r="S204" s="91">
        <f t="shared" si="34"/>
        <v>708.59000000000015</v>
      </c>
      <c r="T204" s="26">
        <v>0</v>
      </c>
      <c r="U204" s="92">
        <f>IF(OR($H204="-",$K204="",$M204=""),"",
IF($H204="Long",$K204*$M204,
IF($H204="Short",$K204*$M204,
IF($H204="Options",$K204*$M204*100,””))))</f>
        <v>676.23</v>
      </c>
      <c r="V204" s="93">
        <f t="shared" si="30"/>
        <v>1</v>
      </c>
      <c r="W204" s="93">
        <f t="shared" si="31"/>
        <v>0</v>
      </c>
    </row>
    <row r="205" spans="1:23" ht="15.75" x14ac:dyDescent="0.25">
      <c r="A205" s="4">
        <v>44690</v>
      </c>
      <c r="B205" s="109">
        <f t="shared" ref="B205:B268" si="35">WEEKDAY(A205,1)</f>
        <v>2</v>
      </c>
      <c r="C205" s="7"/>
      <c r="D205" s="7"/>
      <c r="E205" s="7" t="s">
        <v>20</v>
      </c>
      <c r="F205" s="7"/>
      <c r="G205" s="7"/>
      <c r="H205" s="112" t="s">
        <v>309</v>
      </c>
      <c r="I205" s="7"/>
      <c r="J205" s="7"/>
      <c r="K205" s="7">
        <v>1110</v>
      </c>
      <c r="L205" s="7">
        <v>2.4629999999999996</v>
      </c>
      <c r="M205" s="7">
        <v>2.4496846846846849</v>
      </c>
      <c r="N205" s="107">
        <f>IF(OR($H205="-",$S205="",$U205=""),"",
IF($H205="Long",$U205-$S205,
IF($H205="Short",$S205-$U205-$T205-$T205,
IF($H205="Options",$U205-$S205,””))))</f>
        <v>-14.779999999999291</v>
      </c>
      <c r="O205" s="87" t="str">
        <f t="shared" si="28"/>
        <v/>
      </c>
      <c r="P205" s="88">
        <f t="shared" si="29"/>
        <v>-1.3315315315314713E-2</v>
      </c>
      <c r="Q205" s="89" t="str">
        <f t="shared" si="32"/>
        <v/>
      </c>
      <c r="R205" s="90">
        <f t="shared" si="33"/>
        <v>-5.4061369530307261E-3</v>
      </c>
      <c r="S205" s="91">
        <f t="shared" si="34"/>
        <v>2733.9299999999994</v>
      </c>
      <c r="T205" s="26">
        <v>0</v>
      </c>
      <c r="U205" s="92">
        <f>IF(OR($H205="-",$K205="",$M205=""),"",
IF($H205="Long",$K205*$M205,
IF($H205="Short",$K205*$M205,
IF($H205="Options",$K205*$M205*100,””))))</f>
        <v>2719.15</v>
      </c>
      <c r="V205" s="93">
        <f t="shared" si="30"/>
        <v>1</v>
      </c>
      <c r="W205" s="93">
        <f t="shared" si="31"/>
        <v>0</v>
      </c>
    </row>
    <row r="206" spans="1:23" ht="15.75" x14ac:dyDescent="0.25">
      <c r="A206" s="4">
        <v>44690</v>
      </c>
      <c r="B206" s="109">
        <f t="shared" si="35"/>
        <v>2</v>
      </c>
      <c r="C206" s="7"/>
      <c r="D206" s="7"/>
      <c r="E206" s="7" t="s">
        <v>18</v>
      </c>
      <c r="F206" s="7"/>
      <c r="G206" s="7"/>
      <c r="H206" s="112" t="s">
        <v>309</v>
      </c>
      <c r="I206" s="7"/>
      <c r="J206" s="7"/>
      <c r="K206" s="7">
        <v>90</v>
      </c>
      <c r="L206" s="7">
        <v>4.1497777777777776</v>
      </c>
      <c r="M206" s="7">
        <v>4.1323333333333334</v>
      </c>
      <c r="N206" s="107">
        <f>IF(OR($H206="-",$S206="",$U206=""),"",
IF($H206="Long",$U206-$S206,
IF($H206="Short",$S206-$U206-$T206-$T206,
IF($H206="Options",$U206-$S206,””))))</f>
        <v>-1.5699999999999363</v>
      </c>
      <c r="O206" s="87" t="str">
        <f t="shared" si="28"/>
        <v/>
      </c>
      <c r="P206" s="88">
        <f t="shared" si="29"/>
        <v>-1.7444444444444152E-2</v>
      </c>
      <c r="Q206" s="89" t="str">
        <f t="shared" si="32"/>
        <v/>
      </c>
      <c r="R206" s="90">
        <f t="shared" si="33"/>
        <v>-4.2037056870513458E-3</v>
      </c>
      <c r="S206" s="91">
        <f t="shared" si="34"/>
        <v>373.47999999999996</v>
      </c>
      <c r="T206" s="26">
        <v>0</v>
      </c>
      <c r="U206" s="92">
        <f>IF(OR($H206="-",$K206="",$M206=""),"",
IF($H206="Long",$K206*$M206,
IF($H206="Short",$K206*$M206,
IF($H206="Options",$K206*$M206*100,””))))</f>
        <v>371.91</v>
      </c>
      <c r="V206" s="93">
        <f t="shared" si="30"/>
        <v>1</v>
      </c>
      <c r="W206" s="93">
        <f t="shared" si="31"/>
        <v>0</v>
      </c>
    </row>
    <row r="207" spans="1:23" ht="15.75" x14ac:dyDescent="0.25">
      <c r="A207" s="4">
        <v>44690</v>
      </c>
      <c r="B207" s="109">
        <f t="shared" si="35"/>
        <v>2</v>
      </c>
      <c r="C207" s="7"/>
      <c r="D207" s="7"/>
      <c r="E207" s="7" t="s">
        <v>182</v>
      </c>
      <c r="F207" s="7"/>
      <c r="G207" s="7"/>
      <c r="H207" s="112" t="s">
        <v>309</v>
      </c>
      <c r="I207" s="7"/>
      <c r="J207" s="7"/>
      <c r="K207" s="7">
        <v>220</v>
      </c>
      <c r="L207" s="7">
        <v>2.7361363636363638</v>
      </c>
      <c r="M207" s="7">
        <v>2.6152272727272727</v>
      </c>
      <c r="N207" s="107">
        <f>IF(OR($H207="-",$S207="",$U207=""),"",
IF($H207="Long",$U207-$S207,
IF($H207="Short",$S207-$U207-$T207-$T207,
IF($H207="Options",$U207-$S207,””))))</f>
        <v>-26.600000000000023</v>
      </c>
      <c r="O207" s="87" t="str">
        <f t="shared" si="28"/>
        <v/>
      </c>
      <c r="P207" s="88">
        <f t="shared" si="29"/>
        <v>-0.12090909090909108</v>
      </c>
      <c r="Q207" s="89" t="str">
        <f t="shared" si="32"/>
        <v/>
      </c>
      <c r="R207" s="90">
        <f t="shared" si="33"/>
        <v>-4.4189716753883244E-2</v>
      </c>
      <c r="S207" s="91">
        <f t="shared" si="34"/>
        <v>601.95000000000005</v>
      </c>
      <c r="T207" s="26">
        <v>0</v>
      </c>
      <c r="U207" s="92">
        <f>IF(OR($H207="-",$K207="",$M207=""),"",
IF($H207="Long",$K207*$M207,
IF($H207="Short",$K207*$M207,
IF($H207="Options",$K207*$M207*100,””))))</f>
        <v>575.35</v>
      </c>
      <c r="V207" s="93">
        <f t="shared" si="30"/>
        <v>1</v>
      </c>
      <c r="W207" s="93">
        <f t="shared" si="31"/>
        <v>0</v>
      </c>
    </row>
    <row r="208" spans="1:23" ht="15.75" x14ac:dyDescent="0.25">
      <c r="A208" s="4">
        <v>44691</v>
      </c>
      <c r="B208" s="109">
        <f t="shared" si="35"/>
        <v>3</v>
      </c>
      <c r="C208" s="7"/>
      <c r="D208" s="7"/>
      <c r="E208" s="7" t="s">
        <v>20</v>
      </c>
      <c r="F208" s="7"/>
      <c r="G208" s="7"/>
      <c r="H208" s="112" t="s">
        <v>309</v>
      </c>
      <c r="I208" s="7"/>
      <c r="J208" s="7"/>
      <c r="K208" s="7">
        <v>180</v>
      </c>
      <c r="L208" s="7">
        <v>2.3498333333333337</v>
      </c>
      <c r="M208" s="7">
        <v>2.3719444444444444</v>
      </c>
      <c r="N208" s="107">
        <f>IF(OR($H208="-",$S208="",$U208=""),"",
IF($H208="Long",$U208-$S208,
IF($H208="Short",$S208-$U208-$T208-$T208,
IF($H208="Options",$U208-$S208,””))))</f>
        <v>3.9799999999999045</v>
      </c>
      <c r="O208" s="87">
        <f t="shared" si="28"/>
        <v>2.2111111111110748E-2</v>
      </c>
      <c r="P208" s="88" t="str">
        <f t="shared" si="29"/>
        <v/>
      </c>
      <c r="Q208" s="89">
        <f t="shared" si="32"/>
        <v>9.4096508026571719E-3</v>
      </c>
      <c r="R208" s="90" t="str">
        <f t="shared" si="33"/>
        <v/>
      </c>
      <c r="S208" s="91">
        <f t="shared" si="34"/>
        <v>422.97000000000008</v>
      </c>
      <c r="T208" s="26">
        <v>0</v>
      </c>
      <c r="U208" s="92">
        <f>IF(OR($H208="-",$K208="",$M208=""),"",
IF($H208="Long",$K208*$M208,
IF($H208="Short",$K208*$M208,
IF($H208="Options",$K208*$M208*100,””))))</f>
        <v>426.95</v>
      </c>
      <c r="V208" s="93">
        <f t="shared" si="30"/>
        <v>0</v>
      </c>
      <c r="W208" s="93">
        <f t="shared" si="31"/>
        <v>1</v>
      </c>
    </row>
    <row r="209" spans="1:23" ht="15.75" x14ac:dyDescent="0.25">
      <c r="A209" s="4">
        <v>44691</v>
      </c>
      <c r="B209" s="109">
        <f t="shared" si="35"/>
        <v>3</v>
      </c>
      <c r="C209" s="7"/>
      <c r="D209" s="7"/>
      <c r="E209" s="7" t="s">
        <v>18</v>
      </c>
      <c r="F209" s="7"/>
      <c r="G209" s="7"/>
      <c r="H209" s="112" t="s">
        <v>309</v>
      </c>
      <c r="I209" s="7"/>
      <c r="J209" s="7"/>
      <c r="K209" s="7">
        <v>450</v>
      </c>
      <c r="L209" s="7">
        <v>4.4576888888888888</v>
      </c>
      <c r="M209" s="7">
        <v>4.4909999999999997</v>
      </c>
      <c r="N209" s="107">
        <f>IF(OR($H209="-",$S209="",$U209=""),"",
IF($H209="Long",$U209-$S209,
IF($H209="Short",$S209-$U209-$T209-$T209,
IF($H209="Options",$U209-$S209,””))))</f>
        <v>14.989999999999782</v>
      </c>
      <c r="O209" s="87">
        <f t="shared" si="28"/>
        <v>3.3311111111110847E-2</v>
      </c>
      <c r="P209" s="88" t="str">
        <f t="shared" si="29"/>
        <v/>
      </c>
      <c r="Q209" s="89">
        <f t="shared" si="32"/>
        <v>7.47273126084258E-3</v>
      </c>
      <c r="R209" s="90" t="str">
        <f t="shared" si="33"/>
        <v/>
      </c>
      <c r="S209" s="91">
        <f t="shared" si="34"/>
        <v>2005.96</v>
      </c>
      <c r="T209" s="26">
        <v>0</v>
      </c>
      <c r="U209" s="92">
        <f>IF(OR($H209="-",$K209="",$M209=""),"",
IF($H209="Long",$K209*$M209,
IF($H209="Short",$K209*$M209,
IF($H209="Options",$K209*$M209*100,””))))</f>
        <v>2020.9499999999998</v>
      </c>
      <c r="V209" s="93">
        <f t="shared" si="30"/>
        <v>0</v>
      </c>
      <c r="W209" s="93">
        <f t="shared" si="31"/>
        <v>1</v>
      </c>
    </row>
    <row r="210" spans="1:23" ht="15.75" x14ac:dyDescent="0.25">
      <c r="A210" s="4">
        <v>44692</v>
      </c>
      <c r="B210" s="109">
        <f t="shared" si="35"/>
        <v>4</v>
      </c>
      <c r="C210" s="7"/>
      <c r="D210" s="7"/>
      <c r="E210" s="7" t="s">
        <v>26</v>
      </c>
      <c r="F210" s="7"/>
      <c r="G210" s="7"/>
      <c r="H210" s="112" t="s">
        <v>309</v>
      </c>
      <c r="I210" s="7"/>
      <c r="J210" s="7"/>
      <c r="K210" s="7">
        <v>1170</v>
      </c>
      <c r="L210" s="7">
        <v>3.8596153846153847</v>
      </c>
      <c r="M210" s="7">
        <v>3.8692393162393164</v>
      </c>
      <c r="N210" s="107">
        <f>IF(OR($H210="-",$S210="",$U210=""),"",
IF($H210="Long",$U210-$S210,
IF($H210="Short",$S210-$U210-$T210-$T210,
IF($H210="Options",$U210-$S210,””))))</f>
        <v>11.260000000000218</v>
      </c>
      <c r="O210" s="87">
        <f t="shared" si="28"/>
        <v>9.6239316239317141E-3</v>
      </c>
      <c r="P210" s="88" t="str">
        <f t="shared" si="29"/>
        <v/>
      </c>
      <c r="Q210" s="89">
        <f t="shared" si="32"/>
        <v>2.4934949897581172E-3</v>
      </c>
      <c r="R210" s="90" t="str">
        <f t="shared" si="33"/>
        <v/>
      </c>
      <c r="S210" s="91">
        <f t="shared" si="34"/>
        <v>4515.75</v>
      </c>
      <c r="T210" s="26">
        <v>0</v>
      </c>
      <c r="U210" s="92">
        <f>IF(OR($H210="-",$K210="",$M210=""),"",
IF($H210="Long",$K210*$M210,
IF($H210="Short",$K210*$M210,
IF($H210="Options",$K210*$M210*100,””))))</f>
        <v>4527.01</v>
      </c>
      <c r="V210" s="93">
        <f t="shared" si="30"/>
        <v>0</v>
      </c>
      <c r="W210" s="93">
        <f t="shared" si="31"/>
        <v>1</v>
      </c>
    </row>
    <row r="211" spans="1:23" ht="15.75" x14ac:dyDescent="0.25">
      <c r="A211" s="4">
        <v>44693</v>
      </c>
      <c r="B211" s="109">
        <f t="shared" si="35"/>
        <v>5</v>
      </c>
      <c r="C211" s="7"/>
      <c r="D211" s="7"/>
      <c r="E211" s="7" t="s">
        <v>21</v>
      </c>
      <c r="F211" s="7"/>
      <c r="G211" s="7"/>
      <c r="H211" s="112" t="s">
        <v>309</v>
      </c>
      <c r="I211" s="7"/>
      <c r="J211" s="7"/>
      <c r="K211" s="7">
        <v>770</v>
      </c>
      <c r="L211" s="7">
        <v>6.7305454545454548</v>
      </c>
      <c r="M211" s="7">
        <v>6.8741168831168835</v>
      </c>
      <c r="N211" s="107">
        <f>IF(OR($H211="-",$S211="",$U211=""),"",
IF($H211="Long",$U211-$S211,
IF($H211="Short",$S211-$U211-$T211-$T211,
IF($H211="Options",$U211-$S211,””))))</f>
        <v>110.55000000000018</v>
      </c>
      <c r="O211" s="87">
        <f t="shared" si="28"/>
        <v>0.14357142857142868</v>
      </c>
      <c r="P211" s="88" t="str">
        <f t="shared" si="29"/>
        <v/>
      </c>
      <c r="Q211" s="89">
        <f t="shared" si="32"/>
        <v>2.1331321442078405E-2</v>
      </c>
      <c r="R211" s="90" t="str">
        <f t="shared" si="33"/>
        <v/>
      </c>
      <c r="S211" s="91">
        <f t="shared" si="34"/>
        <v>5182.5200000000004</v>
      </c>
      <c r="T211" s="26">
        <v>0</v>
      </c>
      <c r="U211" s="92">
        <f>IF(OR($H211="-",$K211="",$M211=""),"",
IF($H211="Long",$K211*$M211,
IF($H211="Short",$K211*$M211,
IF($H211="Options",$K211*$M211*100,””))))</f>
        <v>5293.0700000000006</v>
      </c>
      <c r="V211" s="93">
        <f t="shared" si="30"/>
        <v>0</v>
      </c>
      <c r="W211" s="93">
        <f t="shared" si="31"/>
        <v>1</v>
      </c>
    </row>
    <row r="212" spans="1:23" ht="15.75" x14ac:dyDescent="0.25">
      <c r="A212" s="4">
        <v>44694</v>
      </c>
      <c r="B212" s="109">
        <f t="shared" si="35"/>
        <v>6</v>
      </c>
      <c r="C212" s="7"/>
      <c r="D212" s="7"/>
      <c r="E212" s="7" t="s">
        <v>190</v>
      </c>
      <c r="F212" s="7"/>
      <c r="G212" s="7"/>
      <c r="H212" s="112" t="s">
        <v>309</v>
      </c>
      <c r="I212" s="7"/>
      <c r="J212" s="7"/>
      <c r="K212" s="7">
        <v>130</v>
      </c>
      <c r="L212" s="7">
        <v>10.464615384615383</v>
      </c>
      <c r="M212" s="7">
        <v>10.501384615384616</v>
      </c>
      <c r="N212" s="107">
        <f>IF(OR($H212="-",$S212="",$U212=""),"",
IF($H212="Long",$U212-$S212,
IF($H212="Short",$S212-$U212-$T212-$T212,
IF($H212="Options",$U212-$S212,””))))</f>
        <v>4.7800000000002001</v>
      </c>
      <c r="O212" s="87">
        <f t="shared" si="28"/>
        <v>3.6769230769232664E-2</v>
      </c>
      <c r="P212" s="88" t="str">
        <f t="shared" si="29"/>
        <v/>
      </c>
      <c r="Q212" s="89">
        <f t="shared" si="32"/>
        <v>3.5136724492797712E-3</v>
      </c>
      <c r="R212" s="90" t="str">
        <f t="shared" si="33"/>
        <v/>
      </c>
      <c r="S212" s="91">
        <f t="shared" si="34"/>
        <v>1360.3999999999999</v>
      </c>
      <c r="T212" s="26">
        <v>0</v>
      </c>
      <c r="U212" s="92">
        <f>IF(OR($H212="-",$K212="",$M212=""),"",
IF($H212="Long",$K212*$M212,
IF($H212="Short",$K212*$M212,
IF($H212="Options",$K212*$M212*100,””))))</f>
        <v>1365.18</v>
      </c>
      <c r="V212" s="93">
        <f t="shared" si="30"/>
        <v>0</v>
      </c>
      <c r="W212" s="93">
        <f t="shared" si="31"/>
        <v>1</v>
      </c>
    </row>
    <row r="213" spans="1:23" ht="15.75" x14ac:dyDescent="0.25">
      <c r="A213" s="4">
        <v>44694</v>
      </c>
      <c r="B213" s="109">
        <f t="shared" si="35"/>
        <v>6</v>
      </c>
      <c r="C213" s="7"/>
      <c r="D213" s="7"/>
      <c r="E213" s="7" t="s">
        <v>156</v>
      </c>
      <c r="F213" s="7"/>
      <c r="G213" s="7"/>
      <c r="H213" s="112" t="s">
        <v>309</v>
      </c>
      <c r="I213" s="7"/>
      <c r="J213" s="7"/>
      <c r="K213" s="7">
        <v>60</v>
      </c>
      <c r="L213" s="7">
        <v>10.949833333333334</v>
      </c>
      <c r="M213" s="7">
        <v>11.367999999999999</v>
      </c>
      <c r="N213" s="107">
        <f>IF(OR($H213="-",$S213="",$U213=""),"",
IF($H213="Long",$U213-$S213,
IF($H213="Short",$S213-$U213-$T213-$T213,
IF($H213="Options",$U213-$S213,””))))</f>
        <v>25.089999999999918</v>
      </c>
      <c r="O213" s="87">
        <f t="shared" si="28"/>
        <v>0.41816666666666436</v>
      </c>
      <c r="P213" s="88" t="str">
        <f t="shared" si="29"/>
        <v/>
      </c>
      <c r="Q213" s="89">
        <f t="shared" si="32"/>
        <v>3.8189317950044779E-2</v>
      </c>
      <c r="R213" s="90" t="str">
        <f t="shared" si="33"/>
        <v/>
      </c>
      <c r="S213" s="91">
        <f t="shared" si="34"/>
        <v>656.99</v>
      </c>
      <c r="T213" s="26">
        <v>0</v>
      </c>
      <c r="U213" s="92">
        <f>IF(OR($H213="-",$K213="",$M213=""),"",
IF($H213="Long",$K213*$M213,
IF($H213="Short",$K213*$M213,
IF($H213="Options",$K213*$M213*100,””))))</f>
        <v>682.07999999999993</v>
      </c>
      <c r="V213" s="93">
        <f t="shared" si="30"/>
        <v>0</v>
      </c>
      <c r="W213" s="93">
        <f t="shared" si="31"/>
        <v>1</v>
      </c>
    </row>
    <row r="214" spans="1:23" ht="15.75" x14ac:dyDescent="0.25">
      <c r="A214" s="4">
        <v>44694</v>
      </c>
      <c r="B214" s="109">
        <f t="shared" si="35"/>
        <v>6</v>
      </c>
      <c r="C214" s="7"/>
      <c r="D214" s="7"/>
      <c r="E214" s="7" t="s">
        <v>21</v>
      </c>
      <c r="F214" s="7"/>
      <c r="G214" s="7"/>
      <c r="H214" s="112" t="s">
        <v>309</v>
      </c>
      <c r="I214" s="7"/>
      <c r="J214" s="7"/>
      <c r="K214" s="7">
        <v>270</v>
      </c>
      <c r="L214" s="7">
        <v>7.0329629629629631</v>
      </c>
      <c r="M214" s="7">
        <v>6.895407407407407</v>
      </c>
      <c r="N214" s="107">
        <f>IF(OR($H214="-",$S214="",$U214=""),"",
IF($H214="Long",$U214-$S214,
IF($H214="Short",$S214-$U214-$T214-$T214,
IF($H214="Options",$U214-$S214,””))))</f>
        <v>-37.1400000000001</v>
      </c>
      <c r="O214" s="87" t="str">
        <f t="shared" si="28"/>
        <v/>
      </c>
      <c r="P214" s="88">
        <f t="shared" si="29"/>
        <v>-0.1375555555555561</v>
      </c>
      <c r="Q214" s="89" t="str">
        <f t="shared" si="32"/>
        <v/>
      </c>
      <c r="R214" s="90">
        <f t="shared" si="33"/>
        <v>-1.9558691874243035E-2</v>
      </c>
      <c r="S214" s="91">
        <f t="shared" si="34"/>
        <v>1898.9</v>
      </c>
      <c r="T214" s="26">
        <v>0</v>
      </c>
      <c r="U214" s="92">
        <f>IF(OR($H214="-",$K214="",$M214=""),"",
IF($H214="Long",$K214*$M214,
IF($H214="Short",$K214*$M214,
IF($H214="Options",$K214*$M214*100,””))))</f>
        <v>1861.76</v>
      </c>
      <c r="V214" s="93">
        <f t="shared" si="30"/>
        <v>1</v>
      </c>
      <c r="W214" s="93">
        <f t="shared" si="31"/>
        <v>0</v>
      </c>
    </row>
    <row r="215" spans="1:23" ht="15.75" x14ac:dyDescent="0.25">
      <c r="A215" s="4">
        <v>44697</v>
      </c>
      <c r="B215" s="109">
        <f t="shared" si="35"/>
        <v>2</v>
      </c>
      <c r="C215" s="7"/>
      <c r="D215" s="7"/>
      <c r="E215" s="7" t="s">
        <v>22</v>
      </c>
      <c r="F215" s="7"/>
      <c r="G215" s="7"/>
      <c r="H215" s="112" t="s">
        <v>309</v>
      </c>
      <c r="I215" s="7"/>
      <c r="J215" s="7"/>
      <c r="K215" s="7">
        <v>1730</v>
      </c>
      <c r="L215" s="7">
        <v>2.2634739884393067</v>
      </c>
      <c r="M215" s="7">
        <v>2.2757341040462431</v>
      </c>
      <c r="N215" s="107">
        <f>IF(OR($H215="-",$S215="",$U215=""),"",
IF($H215="Long",$U215-$S215,
IF($H215="Short",$S215-$U215-$T215-$T215,
IF($H215="Options",$U215-$S215,””))))</f>
        <v>21.210000000000036</v>
      </c>
      <c r="O215" s="87">
        <f t="shared" si="28"/>
        <v>1.2260115606936406E-2</v>
      </c>
      <c r="P215" s="88" t="str">
        <f t="shared" si="29"/>
        <v/>
      </c>
      <c r="Q215" s="89">
        <f t="shared" si="32"/>
        <v>5.4165038651007155E-3</v>
      </c>
      <c r="R215" s="90" t="str">
        <f t="shared" si="33"/>
        <v/>
      </c>
      <c r="S215" s="91">
        <f t="shared" si="34"/>
        <v>3915.8100000000004</v>
      </c>
      <c r="T215" s="26">
        <v>0</v>
      </c>
      <c r="U215" s="92">
        <f>IF(OR($H215="-",$K215="",$M215=""),"",
IF($H215="Long",$K215*$M215,
IF($H215="Short",$K215*$M215,
IF($H215="Options",$K215*$M215*100,””))))</f>
        <v>3937.0200000000004</v>
      </c>
      <c r="V215" s="93">
        <f t="shared" si="30"/>
        <v>0</v>
      </c>
      <c r="W215" s="93">
        <f t="shared" si="31"/>
        <v>1</v>
      </c>
    </row>
    <row r="216" spans="1:23" ht="15.75" x14ac:dyDescent="0.25">
      <c r="A216" s="4">
        <v>44697</v>
      </c>
      <c r="B216" s="109">
        <f t="shared" si="35"/>
        <v>2</v>
      </c>
      <c r="C216" s="7"/>
      <c r="D216" s="7"/>
      <c r="E216" s="7" t="s">
        <v>188</v>
      </c>
      <c r="F216" s="7"/>
      <c r="G216" s="7"/>
      <c r="H216" s="112" t="s">
        <v>309</v>
      </c>
      <c r="I216" s="7"/>
      <c r="J216" s="7"/>
      <c r="K216" s="7">
        <v>1350</v>
      </c>
      <c r="L216" s="7">
        <v>3.5430518518518519</v>
      </c>
      <c r="M216" s="7">
        <v>3.4654814814814814</v>
      </c>
      <c r="N216" s="107">
        <f>IF(OR($H216="-",$S216="",$U216=""),"",
IF($H216="Long",$U216-$S216,
IF($H216="Short",$S216-$U216-$T216-$T216,
IF($H216="Options",$U216-$S216,””))))</f>
        <v>-104.72000000000025</v>
      </c>
      <c r="O216" s="87" t="str">
        <f t="shared" si="28"/>
        <v/>
      </c>
      <c r="P216" s="88">
        <f t="shared" si="29"/>
        <v>-7.7570370370370512E-2</v>
      </c>
      <c r="Q216" s="89" t="str">
        <f t="shared" si="32"/>
        <v/>
      </c>
      <c r="R216" s="90">
        <f t="shared" si="33"/>
        <v>-2.1893659368780263E-2</v>
      </c>
      <c r="S216" s="91">
        <f t="shared" si="34"/>
        <v>4783.12</v>
      </c>
      <c r="T216" s="26">
        <v>0</v>
      </c>
      <c r="U216" s="92">
        <f>IF(OR($H216="-",$K216="",$M216=""),"",
IF($H216="Long",$K216*$M216,
IF($H216="Short",$K216*$M216,
IF($H216="Options",$K216*$M216*100,””))))</f>
        <v>4678.3999999999996</v>
      </c>
      <c r="V216" s="93">
        <f t="shared" si="30"/>
        <v>1</v>
      </c>
      <c r="W216" s="93">
        <f t="shared" si="31"/>
        <v>0</v>
      </c>
    </row>
    <row r="217" spans="1:23" ht="15.75" x14ac:dyDescent="0.25">
      <c r="A217" s="4">
        <v>44698</v>
      </c>
      <c r="B217" s="109">
        <f t="shared" si="35"/>
        <v>3</v>
      </c>
      <c r="C217" s="7"/>
      <c r="D217" s="7"/>
      <c r="E217" s="7" t="s">
        <v>156</v>
      </c>
      <c r="F217" s="7"/>
      <c r="G217" s="7"/>
      <c r="H217" s="112" t="s">
        <v>309</v>
      </c>
      <c r="I217" s="7"/>
      <c r="J217" s="7"/>
      <c r="K217" s="7">
        <v>80</v>
      </c>
      <c r="L217" s="7">
        <v>13.928000000000001</v>
      </c>
      <c r="M217" s="7">
        <v>13.917375000000002</v>
      </c>
      <c r="N217" s="107">
        <f>IF(OR($H217="-",$S217="",$U217=""),"",
IF($H217="Long",$U217-$S217,
IF($H217="Short",$S217-$U217-$T217-$T217,
IF($H217="Options",$U217-$S217,””))))</f>
        <v>-0.84999999999990905</v>
      </c>
      <c r="O217" s="87" t="str">
        <f t="shared" si="28"/>
        <v/>
      </c>
      <c r="P217" s="88">
        <f t="shared" si="29"/>
        <v>-1.0624999999999218E-2</v>
      </c>
      <c r="Q217" s="89" t="str">
        <f t="shared" si="32"/>
        <v/>
      </c>
      <c r="R217" s="90">
        <f t="shared" si="33"/>
        <v>-7.6285180930491545E-4</v>
      </c>
      <c r="S217" s="91">
        <f t="shared" si="34"/>
        <v>1114.24</v>
      </c>
      <c r="T217" s="26">
        <v>0</v>
      </c>
      <c r="U217" s="92">
        <f>IF(OR($H217="-",$K217="",$M217=""),"",
IF($H217="Long",$K217*$M217,
IF($H217="Short",$K217*$M217,
IF($H217="Options",$K217*$M217*100,””))))</f>
        <v>1113.3900000000001</v>
      </c>
      <c r="V217" s="93">
        <f t="shared" si="30"/>
        <v>1</v>
      </c>
      <c r="W217" s="93">
        <f t="shared" si="31"/>
        <v>0</v>
      </c>
    </row>
    <row r="218" spans="1:23" ht="15.75" x14ac:dyDescent="0.25">
      <c r="A218" s="4">
        <v>44698</v>
      </c>
      <c r="B218" s="109">
        <f t="shared" si="35"/>
        <v>3</v>
      </c>
      <c r="C218" s="7"/>
      <c r="D218" s="7"/>
      <c r="E218" s="7" t="s">
        <v>22</v>
      </c>
      <c r="F218" s="7"/>
      <c r="G218" s="7"/>
      <c r="H218" s="112" t="s">
        <v>309</v>
      </c>
      <c r="I218" s="7"/>
      <c r="J218" s="7"/>
      <c r="K218" s="7">
        <v>822</v>
      </c>
      <c r="L218" s="7">
        <v>2.4172627737226278</v>
      </c>
      <c r="M218" s="7">
        <v>2.4336496350364962</v>
      </c>
      <c r="N218" s="107">
        <f>IF(OR($H218="-",$S218="",$U218=""),"",
IF($H218="Long",$U218-$S218,
IF($H218="Short",$S218-$U218-$T218-$T218,
IF($H218="Options",$U218-$S218,””))))</f>
        <v>13.4699999999998</v>
      </c>
      <c r="O218" s="87">
        <f t="shared" si="28"/>
        <v>1.6386861313868462E-2</v>
      </c>
      <c r="P218" s="88" t="str">
        <f t="shared" si="29"/>
        <v/>
      </c>
      <c r="Q218" s="89">
        <f t="shared" si="32"/>
        <v>6.7790980327026304E-3</v>
      </c>
      <c r="R218" s="90" t="str">
        <f t="shared" si="33"/>
        <v/>
      </c>
      <c r="S218" s="91">
        <f t="shared" si="34"/>
        <v>1986.99</v>
      </c>
      <c r="T218" s="26">
        <v>0</v>
      </c>
      <c r="U218" s="92">
        <f>IF(OR($H218="-",$K218="",$M218=""),"",
IF($H218="Long",$K218*$M218,
IF($H218="Short",$K218*$M218,
IF($H218="Options",$K218*$M218*100,””))))</f>
        <v>2000.4599999999998</v>
      </c>
      <c r="V218" s="93">
        <f t="shared" si="30"/>
        <v>0</v>
      </c>
      <c r="W218" s="93">
        <f t="shared" si="31"/>
        <v>1</v>
      </c>
    </row>
    <row r="219" spans="1:23" ht="15.75" x14ac:dyDescent="0.25">
      <c r="A219" s="4">
        <v>44699</v>
      </c>
      <c r="B219" s="109">
        <f t="shared" si="35"/>
        <v>4</v>
      </c>
      <c r="C219" s="7"/>
      <c r="D219" s="7"/>
      <c r="E219" s="7" t="s">
        <v>22</v>
      </c>
      <c r="F219" s="7"/>
      <c r="G219" s="7"/>
      <c r="H219" s="112" t="s">
        <v>309</v>
      </c>
      <c r="I219" s="7"/>
      <c r="J219" s="7"/>
      <c r="K219" s="7">
        <v>1480</v>
      </c>
      <c r="L219" s="7">
        <v>2.9472229729729733</v>
      </c>
      <c r="M219" s="7">
        <v>3.03177027027027</v>
      </c>
      <c r="N219" s="107">
        <f>IF(OR($H219="-",$S219="",$U219=""),"",
IF($H219="Long",$U219-$S219,
IF($H219="Short",$S219-$U219-$T219-$T219,
IF($H219="Options",$U219-$S219,””))))</f>
        <v>125.1299999999992</v>
      </c>
      <c r="O219" s="87">
        <f t="shared" si="28"/>
        <v>8.4547297297296709E-2</v>
      </c>
      <c r="P219" s="88" t="str">
        <f t="shared" si="29"/>
        <v/>
      </c>
      <c r="Q219" s="89">
        <f t="shared" si="32"/>
        <v>2.8687105818807717E-2</v>
      </c>
      <c r="R219" s="90" t="str">
        <f t="shared" si="33"/>
        <v/>
      </c>
      <c r="S219" s="91">
        <f t="shared" si="34"/>
        <v>4361.8900000000003</v>
      </c>
      <c r="T219" s="26">
        <v>0</v>
      </c>
      <c r="U219" s="92">
        <f>IF(OR($H219="-",$K219="",$M219=""),"",
IF($H219="Long",$K219*$M219,
IF($H219="Short",$K219*$M219,
IF($H219="Options",$K219*$M219*100,””))))</f>
        <v>4487.0199999999995</v>
      </c>
      <c r="V219" s="93">
        <f t="shared" si="30"/>
        <v>0</v>
      </c>
      <c r="W219" s="93">
        <f t="shared" si="31"/>
        <v>1</v>
      </c>
    </row>
    <row r="220" spans="1:23" ht="15.75" x14ac:dyDescent="0.25">
      <c r="A220" s="4">
        <v>44700</v>
      </c>
      <c r="B220" s="109">
        <f t="shared" si="35"/>
        <v>5</v>
      </c>
      <c r="C220" s="7"/>
      <c r="D220" s="7"/>
      <c r="E220" s="7" t="s">
        <v>23</v>
      </c>
      <c r="F220" s="7"/>
      <c r="G220" s="7"/>
      <c r="H220" s="112" t="s">
        <v>309</v>
      </c>
      <c r="I220" s="7"/>
      <c r="J220" s="7"/>
      <c r="K220" s="7">
        <v>2350</v>
      </c>
      <c r="L220" s="7">
        <v>2.9245489361702126</v>
      </c>
      <c r="M220" s="7">
        <v>2.8855574468085106</v>
      </c>
      <c r="N220" s="107">
        <f>IF(OR($H220="-",$S220="",$U220=""),"",
IF($H220="Long",$U220-$S220,
IF($H220="Short",$S220-$U220-$T220-$T220,
IF($H220="Options",$U220-$S220,””))))</f>
        <v>-91.630000000000109</v>
      </c>
      <c r="O220" s="87" t="str">
        <f t="shared" si="28"/>
        <v/>
      </c>
      <c r="P220" s="88">
        <f t="shared" si="29"/>
        <v>-3.8991489361702047E-2</v>
      </c>
      <c r="Q220" s="89" t="str">
        <f t="shared" si="32"/>
        <v/>
      </c>
      <c r="R220" s="90">
        <f t="shared" si="33"/>
        <v>-1.3332479713183647E-2</v>
      </c>
      <c r="S220" s="91">
        <f t="shared" si="34"/>
        <v>6872.69</v>
      </c>
      <c r="T220" s="26">
        <v>0</v>
      </c>
      <c r="U220" s="92">
        <f>IF(OR($H220="-",$K220="",$M220=""),"",
IF($H220="Long",$K220*$M220,
IF($H220="Short",$K220*$M220,
IF($H220="Options",$K220*$M220*100,””))))</f>
        <v>6781.0599999999995</v>
      </c>
      <c r="V220" s="93">
        <f t="shared" si="30"/>
        <v>1</v>
      </c>
      <c r="W220" s="93">
        <f t="shared" si="31"/>
        <v>0</v>
      </c>
    </row>
    <row r="221" spans="1:23" ht="15.75" x14ac:dyDescent="0.25">
      <c r="A221" s="4">
        <v>44700</v>
      </c>
      <c r="B221" s="109">
        <f t="shared" si="35"/>
        <v>5</v>
      </c>
      <c r="C221" s="7"/>
      <c r="D221" s="7"/>
      <c r="E221" s="7" t="s">
        <v>22</v>
      </c>
      <c r="F221" s="7"/>
      <c r="G221" s="7"/>
      <c r="H221" s="112" t="s">
        <v>309</v>
      </c>
      <c r="I221" s="7"/>
      <c r="J221" s="7"/>
      <c r="K221" s="7">
        <v>220</v>
      </c>
      <c r="L221" s="7">
        <v>2.7147727272727273</v>
      </c>
      <c r="M221" s="7">
        <v>2.7828636363636363</v>
      </c>
      <c r="N221" s="107">
        <f>IF(OR($H221="-",$S221="",$U221=""),"",
IF($H221="Long",$U221-$S221,
IF($H221="Short",$S221-$U221-$T221-$T221,
IF($H221="Options",$U221-$S221,””))))</f>
        <v>14.980000000000018</v>
      </c>
      <c r="O221" s="87">
        <f t="shared" si="28"/>
        <v>6.809090909090898E-2</v>
      </c>
      <c r="P221" s="88" t="str">
        <f t="shared" si="29"/>
        <v/>
      </c>
      <c r="Q221" s="89">
        <f t="shared" si="32"/>
        <v>2.5081624110506517E-2</v>
      </c>
      <c r="R221" s="90" t="str">
        <f t="shared" si="33"/>
        <v/>
      </c>
      <c r="S221" s="91">
        <f t="shared" si="34"/>
        <v>597.25</v>
      </c>
      <c r="T221" s="26">
        <v>0</v>
      </c>
      <c r="U221" s="92">
        <f>IF(OR($H221="-",$K221="",$M221=""),"",
IF($H221="Long",$K221*$M221,
IF($H221="Short",$K221*$M221,
IF($H221="Options",$K221*$M221*100,””))))</f>
        <v>612.23</v>
      </c>
      <c r="V221" s="93">
        <f t="shared" si="30"/>
        <v>0</v>
      </c>
      <c r="W221" s="93">
        <f t="shared" si="31"/>
        <v>1</v>
      </c>
    </row>
    <row r="222" spans="1:23" ht="15.75" x14ac:dyDescent="0.25">
      <c r="A222" s="4">
        <v>44701</v>
      </c>
      <c r="B222" s="109">
        <f t="shared" si="35"/>
        <v>6</v>
      </c>
      <c r="C222" s="7"/>
      <c r="D222" s="7"/>
      <c r="E222" s="7" t="s">
        <v>24</v>
      </c>
      <c r="F222" s="7"/>
      <c r="G222" s="7"/>
      <c r="H222" s="112" t="s">
        <v>309</v>
      </c>
      <c r="I222" s="7"/>
      <c r="J222" s="7"/>
      <c r="K222" s="7">
        <v>400</v>
      </c>
      <c r="L222" s="7">
        <v>3.0382750000000001</v>
      </c>
      <c r="M222" s="7">
        <v>2.9117000000000002</v>
      </c>
      <c r="N222" s="107">
        <f>IF(OR($H222="-",$S222="",$U222=""),"",
IF($H222="Long",$U222-$S222,
IF($H222="Short",$S222-$U222-$T222-$T222,
IF($H222="Options",$U222-$S222,””))))</f>
        <v>-50.629999999999882</v>
      </c>
      <c r="O222" s="87" t="str">
        <f t="shared" si="28"/>
        <v/>
      </c>
      <c r="P222" s="88">
        <f t="shared" si="29"/>
        <v>-0.12657499999999988</v>
      </c>
      <c r="Q222" s="89" t="str">
        <f t="shared" si="32"/>
        <v/>
      </c>
      <c r="R222" s="90">
        <f t="shared" si="33"/>
        <v>-4.1660152553669338E-2</v>
      </c>
      <c r="S222" s="91">
        <f t="shared" si="34"/>
        <v>1215.31</v>
      </c>
      <c r="T222" s="26">
        <v>0</v>
      </c>
      <c r="U222" s="92">
        <f>IF(OR($H222="-",$K222="",$M222=""),"",
IF($H222="Long",$K222*$M222,
IF($H222="Short",$K222*$M222,
IF($H222="Options",$K222*$M222*100,””))))</f>
        <v>1164.68</v>
      </c>
      <c r="V222" s="93">
        <f t="shared" si="30"/>
        <v>1</v>
      </c>
      <c r="W222" s="93">
        <f t="shared" si="31"/>
        <v>0</v>
      </c>
    </row>
    <row r="223" spans="1:23" ht="15.75" x14ac:dyDescent="0.25">
      <c r="A223" s="4">
        <v>44701</v>
      </c>
      <c r="B223" s="109">
        <f t="shared" si="35"/>
        <v>6</v>
      </c>
      <c r="C223" s="7"/>
      <c r="D223" s="7"/>
      <c r="E223" s="7" t="s">
        <v>187</v>
      </c>
      <c r="F223" s="7"/>
      <c r="G223" s="7"/>
      <c r="H223" s="112" t="s">
        <v>309</v>
      </c>
      <c r="I223" s="7"/>
      <c r="J223" s="7"/>
      <c r="K223" s="7">
        <v>990</v>
      </c>
      <c r="L223" s="7">
        <v>2.4498888888888892</v>
      </c>
      <c r="M223" s="7">
        <v>2.4841414141414138</v>
      </c>
      <c r="N223" s="107">
        <f>IF(OR($H223="-",$S223="",$U223=""),"",
IF($H223="Long",$U223-$S223,
IF($H223="Short",$S223-$U223-$T223-$T223,
IF($H223="Options",$U223-$S223,””))))</f>
        <v>33.9099999999994</v>
      </c>
      <c r="O223" s="87">
        <f t="shared" si="28"/>
        <v>3.4252525252524535E-2</v>
      </c>
      <c r="P223" s="88" t="str">
        <f t="shared" si="29"/>
        <v/>
      </c>
      <c r="Q223" s="89">
        <f t="shared" si="32"/>
        <v>1.3981256622646005E-2</v>
      </c>
      <c r="R223" s="90" t="str">
        <f t="shared" si="33"/>
        <v/>
      </c>
      <c r="S223" s="91">
        <f t="shared" si="34"/>
        <v>2425.3900000000003</v>
      </c>
      <c r="T223" s="26">
        <v>0</v>
      </c>
      <c r="U223" s="92">
        <f>IF(OR($H223="-",$K223="",$M223=""),"",
IF($H223="Long",$K223*$M223,
IF($H223="Short",$K223*$M223,
IF($H223="Options",$K223*$M223*100,””))))</f>
        <v>2459.2999999999997</v>
      </c>
      <c r="V223" s="93">
        <f t="shared" si="30"/>
        <v>0</v>
      </c>
      <c r="W223" s="93">
        <f t="shared" si="31"/>
        <v>1</v>
      </c>
    </row>
    <row r="224" spans="1:23" ht="15.75" x14ac:dyDescent="0.25">
      <c r="A224" s="4">
        <v>44704</v>
      </c>
      <c r="B224" s="109">
        <f t="shared" si="35"/>
        <v>2</v>
      </c>
      <c r="C224" s="7"/>
      <c r="D224" s="7"/>
      <c r="E224" s="7" t="s">
        <v>25</v>
      </c>
      <c r="F224" s="7"/>
      <c r="G224" s="7"/>
      <c r="H224" s="112" t="s">
        <v>309</v>
      </c>
      <c r="I224" s="7"/>
      <c r="J224" s="7"/>
      <c r="K224" s="7">
        <v>1120</v>
      </c>
      <c r="L224" s="7">
        <v>1.9671696428571428</v>
      </c>
      <c r="M224" s="7">
        <v>2.1233035714285715</v>
      </c>
      <c r="N224" s="107">
        <f>IF(OR($H224="-",$S224="",$U224=""),"",
IF($H224="Long",$U224-$S224,
IF($H224="Short",$S224-$U224-$T224-$T224,
IF($H224="Options",$U224-$S224,””))))</f>
        <v>174.86999999999989</v>
      </c>
      <c r="O224" s="87">
        <f t="shared" si="28"/>
        <v>0.15613392857142872</v>
      </c>
      <c r="P224" s="88" t="str">
        <f t="shared" si="29"/>
        <v/>
      </c>
      <c r="Q224" s="89">
        <f t="shared" si="32"/>
        <v>7.9369834288748747E-2</v>
      </c>
      <c r="R224" s="90" t="str">
        <f t="shared" si="33"/>
        <v/>
      </c>
      <c r="S224" s="91">
        <f t="shared" si="34"/>
        <v>2203.23</v>
      </c>
      <c r="T224" s="26">
        <v>0</v>
      </c>
      <c r="U224" s="92">
        <f>IF(OR($H224="-",$K224="",$M224=""),"",
IF($H224="Long",$K224*$M224,
IF($H224="Short",$K224*$M224,
IF($H224="Options",$K224*$M224*100,””))))</f>
        <v>2378.1</v>
      </c>
      <c r="V224" s="93">
        <f t="shared" si="30"/>
        <v>0</v>
      </c>
      <c r="W224" s="93">
        <f t="shared" si="31"/>
        <v>1</v>
      </c>
    </row>
    <row r="225" spans="1:23" ht="15.75" x14ac:dyDescent="0.25">
      <c r="A225" s="4">
        <v>44704</v>
      </c>
      <c r="B225" s="109">
        <f t="shared" si="35"/>
        <v>2</v>
      </c>
      <c r="C225" s="7"/>
      <c r="D225" s="7"/>
      <c r="E225" s="7" t="s">
        <v>185</v>
      </c>
      <c r="F225" s="7"/>
      <c r="G225" s="7"/>
      <c r="H225" s="112" t="s">
        <v>309</v>
      </c>
      <c r="I225" s="7"/>
      <c r="J225" s="7"/>
      <c r="K225" s="7">
        <v>310</v>
      </c>
      <c r="L225" s="7">
        <v>1.0548064516129032</v>
      </c>
      <c r="M225" s="7">
        <v>1.0509677419354839</v>
      </c>
      <c r="N225" s="107">
        <f>IF(OR($H225="-",$S225="",$U225=""),"",
IF($H225="Long",$U225-$S225,
IF($H225="Short",$S225-$U225-$T225-$T225,
IF($H225="Options",$U225-$S225,””))))</f>
        <v>-1.1899999999999977</v>
      </c>
      <c r="O225" s="87" t="str">
        <f t="shared" ref="O225:O288" si="36">IF(OR($N225="-",$S225="",$U225=""),"",
IF($N225&lt;=-0.01,"", IF($H225="Long",(M225-L225),
IF($H225="Short",(L225-M225),
IF($H225="Options",(M225-L225))))))</f>
        <v/>
      </c>
      <c r="P225" s="88">
        <f t="shared" ref="P225:P288" si="37">IF(OR($N225="-",$S225="",$U225=""),"",
IF($N225&gt;=0.01,"", IF($H225="Long",(M225-L225),
IF($H225="Short",(L225-M225),
IF($H225="Options",(M225-L225))))))</f>
        <v>-3.838709677419283E-3</v>
      </c>
      <c r="Q225" s="89" t="str">
        <f t="shared" si="32"/>
        <v/>
      </c>
      <c r="R225" s="90">
        <f t="shared" si="33"/>
        <v>-3.6392550230893842E-3</v>
      </c>
      <c r="S225" s="91">
        <f t="shared" si="34"/>
        <v>326.99</v>
      </c>
      <c r="T225" s="26">
        <v>0</v>
      </c>
      <c r="U225" s="92">
        <f>IF(OR($H225="-",$K225="",$M225=""),"",
IF($H225="Long",$K225*$M225,
IF($H225="Short",$K225*$M225,
IF($H225="Options",$K225*$M225*100,””))))</f>
        <v>325.8</v>
      </c>
      <c r="V225" s="93">
        <f t="shared" ref="V225:V288" si="38">IF(N225="","",IF(N225&gt;0,0,1))</f>
        <v>1</v>
      </c>
      <c r="W225" s="93">
        <f t="shared" ref="W225:W288" si="39">IF(N225="","",IF(N225&lt;0,0,1))</f>
        <v>0</v>
      </c>
    </row>
    <row r="226" spans="1:23" ht="15.75" x14ac:dyDescent="0.25">
      <c r="A226" s="4">
        <v>44704</v>
      </c>
      <c r="B226" s="109">
        <f t="shared" si="35"/>
        <v>2</v>
      </c>
      <c r="C226" s="7"/>
      <c r="D226" s="7"/>
      <c r="E226" s="7" t="s">
        <v>186</v>
      </c>
      <c r="F226" s="7"/>
      <c r="G226" s="7"/>
      <c r="H226" s="112" t="s">
        <v>309</v>
      </c>
      <c r="I226" s="7"/>
      <c r="J226" s="7"/>
      <c r="K226" s="7">
        <v>30</v>
      </c>
      <c r="L226" s="7">
        <v>13.411000000000001</v>
      </c>
      <c r="M226" s="7">
        <v>13.439666666666666</v>
      </c>
      <c r="N226" s="107">
        <f>IF(OR($H226="-",$S226="",$U226=""),"",
IF($H226="Long",$U226-$S226,
IF($H226="Short",$S226-$U226-$T226-$T226,
IF($H226="Options",$U226-$S226,””))))</f>
        <v>0.8599999999999568</v>
      </c>
      <c r="O226" s="87">
        <f t="shared" si="36"/>
        <v>2.8666666666664398E-2</v>
      </c>
      <c r="P226" s="88" t="str">
        <f t="shared" si="37"/>
        <v/>
      </c>
      <c r="Q226" s="89">
        <f t="shared" si="32"/>
        <v>2.1375487783659103E-3</v>
      </c>
      <c r="R226" s="90" t="str">
        <f t="shared" si="33"/>
        <v/>
      </c>
      <c r="S226" s="91">
        <f t="shared" si="34"/>
        <v>402.33000000000004</v>
      </c>
      <c r="T226" s="26">
        <v>0</v>
      </c>
      <c r="U226" s="92">
        <f>IF(OR($H226="-",$K226="",$M226=""),"",
IF($H226="Long",$K226*$M226,
IF($H226="Short",$K226*$M226,
IF($H226="Options",$K226*$M226*100,””))))</f>
        <v>403.19</v>
      </c>
      <c r="V226" s="93">
        <f t="shared" si="38"/>
        <v>0</v>
      </c>
      <c r="W226" s="93">
        <f t="shared" si="39"/>
        <v>1</v>
      </c>
    </row>
    <row r="227" spans="1:23" ht="15.75" x14ac:dyDescent="0.25">
      <c r="A227" s="4">
        <v>44705</v>
      </c>
      <c r="B227" s="109">
        <f t="shared" si="35"/>
        <v>3</v>
      </c>
      <c r="C227" s="7"/>
      <c r="D227" s="7"/>
      <c r="E227" s="7" t="s">
        <v>25</v>
      </c>
      <c r="F227" s="7"/>
      <c r="G227" s="7"/>
      <c r="H227" s="112" t="s">
        <v>309</v>
      </c>
      <c r="I227" s="7"/>
      <c r="J227" s="7"/>
      <c r="K227" s="7">
        <v>2830</v>
      </c>
      <c r="L227" s="7">
        <v>2.7399540636042397</v>
      </c>
      <c r="M227" s="7">
        <v>2.674968197879859</v>
      </c>
      <c r="N227" s="107">
        <f>IF(OR($H227="-",$S227="",$U227=""),"",
IF($H227="Long",$U227-$S227,
IF($H227="Short",$S227-$U227-$T227-$T227,
IF($H227="Options",$U227-$S227,””))))</f>
        <v>-183.90999999999713</v>
      </c>
      <c r="O227" s="87" t="str">
        <f t="shared" si="36"/>
        <v/>
      </c>
      <c r="P227" s="88">
        <f t="shared" si="37"/>
        <v>-6.4985865724380698E-2</v>
      </c>
      <c r="Q227" s="89" t="str">
        <f t="shared" si="32"/>
        <v/>
      </c>
      <c r="R227" s="90">
        <f t="shared" si="33"/>
        <v>-2.3717866875072983E-2</v>
      </c>
      <c r="S227" s="91">
        <f t="shared" si="34"/>
        <v>7754.0699999999979</v>
      </c>
      <c r="T227" s="26">
        <v>0</v>
      </c>
      <c r="U227" s="92">
        <f>IF(OR($H227="-",$K227="",$M227=""),"",
IF($H227="Long",$K227*$M227,
IF($H227="Short",$K227*$M227,
IF($H227="Options",$K227*$M227*100,””))))</f>
        <v>7570.1600000000008</v>
      </c>
      <c r="V227" s="93">
        <f t="shared" si="38"/>
        <v>1</v>
      </c>
      <c r="W227" s="93">
        <f t="shared" si="39"/>
        <v>0</v>
      </c>
    </row>
    <row r="228" spans="1:23" ht="15.75" x14ac:dyDescent="0.25">
      <c r="A228" s="4">
        <v>44706</v>
      </c>
      <c r="B228" s="109">
        <f t="shared" si="35"/>
        <v>4</v>
      </c>
      <c r="C228" s="7"/>
      <c r="D228" s="7"/>
      <c r="E228" s="7" t="s">
        <v>25</v>
      </c>
      <c r="F228" s="7"/>
      <c r="G228" s="7"/>
      <c r="H228" s="112" t="s">
        <v>309</v>
      </c>
      <c r="I228" s="7"/>
      <c r="J228" s="7"/>
      <c r="K228" s="7">
        <v>310</v>
      </c>
      <c r="L228" s="7">
        <v>1.5625806451612902</v>
      </c>
      <c r="M228" s="7">
        <v>1.6460967741935482</v>
      </c>
      <c r="N228" s="107">
        <f>IF(OR($H228="-",$S228="",$U228=""),"",
IF($H228="Long",$U228-$S228,
IF($H228="Short",$S228-$U228-$T228-$T228,
IF($H228="Options",$U228-$S228,””))))</f>
        <v>25.88999999999993</v>
      </c>
      <c r="O228" s="87">
        <f t="shared" si="36"/>
        <v>8.3516129032257913E-2</v>
      </c>
      <c r="P228" s="88" t="str">
        <f t="shared" si="37"/>
        <v/>
      </c>
      <c r="Q228" s="89">
        <f t="shared" si="32"/>
        <v>5.3447563996696805E-2</v>
      </c>
      <c r="R228" s="90" t="str">
        <f t="shared" si="33"/>
        <v/>
      </c>
      <c r="S228" s="91">
        <f t="shared" si="34"/>
        <v>484.4</v>
      </c>
      <c r="T228" s="26">
        <v>0</v>
      </c>
      <c r="U228" s="92">
        <f>IF(OR($H228="-",$K228="",$M228=""),"",
IF($H228="Long",$K228*$M228,
IF($H228="Short",$K228*$M228,
IF($H228="Options",$K228*$M228*100,””))))</f>
        <v>510.28999999999991</v>
      </c>
      <c r="V228" s="93">
        <f t="shared" si="38"/>
        <v>0</v>
      </c>
      <c r="W228" s="93">
        <f t="shared" si="39"/>
        <v>1</v>
      </c>
    </row>
    <row r="229" spans="1:23" ht="15.75" x14ac:dyDescent="0.25">
      <c r="A229" s="4">
        <v>44706</v>
      </c>
      <c r="B229" s="109">
        <f t="shared" si="35"/>
        <v>4</v>
      </c>
      <c r="C229" s="7"/>
      <c r="D229" s="7"/>
      <c r="E229" s="7" t="s">
        <v>26</v>
      </c>
      <c r="F229" s="7"/>
      <c r="G229" s="7"/>
      <c r="H229" s="112" t="s">
        <v>309</v>
      </c>
      <c r="I229" s="7"/>
      <c r="J229" s="7"/>
      <c r="K229" s="7">
        <v>200</v>
      </c>
      <c r="L229" s="7">
        <v>6.7677499999999995</v>
      </c>
      <c r="M229" s="7">
        <v>6.8011499999999998</v>
      </c>
      <c r="N229" s="107">
        <f>IF(OR($H229="-",$S229="",$U229=""),"",
IF($H229="Long",$U229-$S229,
IF($H229="Short",$S229-$U229-$T229-$T229,
IF($H229="Options",$U229-$S229,””))))</f>
        <v>6.6800000000000637</v>
      </c>
      <c r="O229" s="87">
        <f t="shared" si="36"/>
        <v>3.3400000000000318E-2</v>
      </c>
      <c r="P229" s="88" t="str">
        <f t="shared" si="37"/>
        <v/>
      </c>
      <c r="Q229" s="89">
        <f t="shared" si="32"/>
        <v>4.9351704776329384E-3</v>
      </c>
      <c r="R229" s="90" t="str">
        <f t="shared" si="33"/>
        <v/>
      </c>
      <c r="S229" s="91">
        <f t="shared" si="34"/>
        <v>1353.55</v>
      </c>
      <c r="T229" s="26">
        <v>0</v>
      </c>
      <c r="U229" s="92">
        <f>IF(OR($H229="-",$K229="",$M229=""),"",
IF($H229="Long",$K229*$M229,
IF($H229="Short",$K229*$M229,
IF($H229="Options",$K229*$M229*100,””))))</f>
        <v>1360.23</v>
      </c>
      <c r="V229" s="93">
        <f t="shared" si="38"/>
        <v>0</v>
      </c>
      <c r="W229" s="93">
        <f t="shared" si="39"/>
        <v>1</v>
      </c>
    </row>
    <row r="230" spans="1:23" ht="15.75" x14ac:dyDescent="0.25">
      <c r="A230" s="4">
        <v>44707</v>
      </c>
      <c r="B230" s="109">
        <f t="shared" si="35"/>
        <v>5</v>
      </c>
      <c r="C230" s="7"/>
      <c r="D230" s="7"/>
      <c r="E230" s="7" t="s">
        <v>25</v>
      </c>
      <c r="F230" s="7"/>
      <c r="G230" s="7"/>
      <c r="H230" s="112" t="s">
        <v>309</v>
      </c>
      <c r="I230" s="7"/>
      <c r="J230" s="7"/>
      <c r="K230" s="7">
        <v>1170</v>
      </c>
      <c r="L230" s="7">
        <v>1.9585213675213673</v>
      </c>
      <c r="M230" s="7">
        <v>1.9219401709401711</v>
      </c>
      <c r="N230" s="107">
        <f>IF(OR($H230="-",$S230="",$U230=""),"",
IF($H230="Long",$U230-$S230,
IF($H230="Short",$S230-$U230-$T230-$T230,
IF($H230="Options",$U230-$S230,””))))</f>
        <v>-42.799999999999727</v>
      </c>
      <c r="O230" s="87" t="str">
        <f t="shared" si="36"/>
        <v/>
      </c>
      <c r="P230" s="88">
        <f t="shared" si="37"/>
        <v>-3.6581196581196185E-2</v>
      </c>
      <c r="Q230" s="89" t="str">
        <f t="shared" si="32"/>
        <v/>
      </c>
      <c r="R230" s="90">
        <f t="shared" si="33"/>
        <v>-1.8677966545492513E-2</v>
      </c>
      <c r="S230" s="91">
        <f t="shared" si="34"/>
        <v>2291.4699999999998</v>
      </c>
      <c r="T230" s="26">
        <v>0</v>
      </c>
      <c r="U230" s="92">
        <f>IF(OR($H230="-",$K230="",$M230=""),"",
IF($H230="Long",$K230*$M230,
IF($H230="Short",$K230*$M230,
IF($H230="Options",$K230*$M230*100,””))))</f>
        <v>2248.67</v>
      </c>
      <c r="V230" s="93">
        <f t="shared" si="38"/>
        <v>1</v>
      </c>
      <c r="W230" s="93">
        <f t="shared" si="39"/>
        <v>0</v>
      </c>
    </row>
    <row r="231" spans="1:23" ht="15.75" x14ac:dyDescent="0.25">
      <c r="A231" s="4">
        <v>44707</v>
      </c>
      <c r="B231" s="109">
        <f t="shared" si="35"/>
        <v>5</v>
      </c>
      <c r="C231" s="7"/>
      <c r="D231" s="7"/>
      <c r="E231" s="7" t="s">
        <v>26</v>
      </c>
      <c r="F231" s="7"/>
      <c r="G231" s="7"/>
      <c r="H231" s="112" t="s">
        <v>309</v>
      </c>
      <c r="I231" s="7"/>
      <c r="J231" s="7"/>
      <c r="K231" s="7">
        <v>200</v>
      </c>
      <c r="L231" s="7">
        <v>7.8700999999999999</v>
      </c>
      <c r="M231" s="7">
        <v>8.0865999999999989</v>
      </c>
      <c r="N231" s="107">
        <f>IF(OR($H231="-",$S231="",$U231=""),"",
IF($H231="Long",$U231-$S231,
IF($H231="Short",$S231-$U231-$T231-$T231,
IF($H231="Options",$U231-$S231,””))))</f>
        <v>43.299999999999727</v>
      </c>
      <c r="O231" s="87">
        <f t="shared" si="36"/>
        <v>0.21649999999999903</v>
      </c>
      <c r="P231" s="88" t="str">
        <f t="shared" si="37"/>
        <v/>
      </c>
      <c r="Q231" s="89">
        <f t="shared" si="32"/>
        <v>2.7509180315370661E-2</v>
      </c>
      <c r="R231" s="90" t="str">
        <f t="shared" si="33"/>
        <v/>
      </c>
      <c r="S231" s="91">
        <f t="shared" si="34"/>
        <v>1574.02</v>
      </c>
      <c r="T231" s="26">
        <v>0</v>
      </c>
      <c r="U231" s="92">
        <f>IF(OR($H231="-",$K231="",$M231=""),"",
IF($H231="Long",$K231*$M231,
IF($H231="Short",$K231*$M231,
IF($H231="Options",$K231*$M231*100,””))))</f>
        <v>1617.3199999999997</v>
      </c>
      <c r="V231" s="93">
        <f t="shared" si="38"/>
        <v>0</v>
      </c>
      <c r="W231" s="93">
        <f t="shared" si="39"/>
        <v>1</v>
      </c>
    </row>
    <row r="232" spans="1:23" ht="15.75" x14ac:dyDescent="0.25">
      <c r="A232" s="4">
        <v>44708</v>
      </c>
      <c r="B232" s="109">
        <f t="shared" si="35"/>
        <v>6</v>
      </c>
      <c r="C232" s="7"/>
      <c r="D232" s="7"/>
      <c r="E232" s="7" t="s">
        <v>26</v>
      </c>
      <c r="F232" s="7"/>
      <c r="G232" s="7"/>
      <c r="H232" s="112" t="s">
        <v>309</v>
      </c>
      <c r="I232" s="7"/>
      <c r="J232" s="7"/>
      <c r="K232" s="7">
        <v>980</v>
      </c>
      <c r="L232" s="7">
        <v>8.0128163265306114</v>
      </c>
      <c r="M232" s="7">
        <v>7.9609489795918371</v>
      </c>
      <c r="N232" s="107">
        <f>IF(OR($H232="-",$S232="",$U232=""),"",
IF($H232="Long",$U232-$S232,
IF($H232="Short",$S232-$U232-$T232-$T232,
IF($H232="Options",$U232-$S232,””))))</f>
        <v>-50.829999999999018</v>
      </c>
      <c r="O232" s="87" t="str">
        <f t="shared" si="36"/>
        <v/>
      </c>
      <c r="P232" s="88">
        <f t="shared" si="37"/>
        <v>-5.1867346938774261E-2</v>
      </c>
      <c r="Q232" s="89" t="str">
        <f t="shared" si="32"/>
        <v/>
      </c>
      <c r="R232" s="90">
        <f t="shared" si="33"/>
        <v>-6.4730482797965274E-3</v>
      </c>
      <c r="S232" s="91">
        <f t="shared" si="34"/>
        <v>7852.5599999999995</v>
      </c>
      <c r="T232" s="26">
        <v>0</v>
      </c>
      <c r="U232" s="92">
        <f>IF(OR($H232="-",$K232="",$M232=""),"",
IF($H232="Long",$K232*$M232,
IF($H232="Short",$K232*$M232,
IF($H232="Options",$K232*$M232*100,””))))</f>
        <v>7801.7300000000005</v>
      </c>
      <c r="V232" s="93">
        <f t="shared" si="38"/>
        <v>1</v>
      </c>
      <c r="W232" s="93">
        <f t="shared" si="39"/>
        <v>0</v>
      </c>
    </row>
    <row r="233" spans="1:23" ht="15.75" x14ac:dyDescent="0.25">
      <c r="A233" s="4">
        <v>44712</v>
      </c>
      <c r="B233" s="109">
        <f t="shared" si="35"/>
        <v>3</v>
      </c>
      <c r="C233" s="7"/>
      <c r="D233" s="7"/>
      <c r="E233" s="7" t="s">
        <v>27</v>
      </c>
      <c r="F233" s="7"/>
      <c r="G233" s="7"/>
      <c r="H233" s="112" t="s">
        <v>309</v>
      </c>
      <c r="I233" s="7"/>
      <c r="J233" s="7"/>
      <c r="K233" s="7">
        <v>780</v>
      </c>
      <c r="L233" s="7">
        <v>5.243615384615385</v>
      </c>
      <c r="M233" s="7">
        <v>5.4487692307692308</v>
      </c>
      <c r="N233" s="107">
        <f>IF(OR($H233="-",$S233="",$U233=""),"",
IF($H233="Long",$U233-$S233,
IF($H233="Short",$S233-$U233-$T233-$T233,
IF($H233="Options",$U233-$S233,””))))</f>
        <v>160.01999999999953</v>
      </c>
      <c r="O233" s="87">
        <f t="shared" si="36"/>
        <v>0.2051538461538458</v>
      </c>
      <c r="P233" s="88" t="str">
        <f t="shared" si="37"/>
        <v/>
      </c>
      <c r="Q233" s="89">
        <f t="shared" si="32"/>
        <v>3.9124503058664627E-2</v>
      </c>
      <c r="R233" s="90" t="str">
        <f t="shared" si="33"/>
        <v/>
      </c>
      <c r="S233" s="91">
        <f t="shared" si="34"/>
        <v>4090.0200000000004</v>
      </c>
      <c r="T233" s="26">
        <v>0</v>
      </c>
      <c r="U233" s="92">
        <f>IF(OR($H233="-",$K233="",$M233=""),"",
IF($H233="Long",$K233*$M233,
IF($H233="Short",$K233*$M233,
IF($H233="Options",$K233*$M233*100,””))))</f>
        <v>4250.04</v>
      </c>
      <c r="V233" s="93">
        <f t="shared" si="38"/>
        <v>0</v>
      </c>
      <c r="W233" s="93">
        <f t="shared" si="39"/>
        <v>1</v>
      </c>
    </row>
    <row r="234" spans="1:23" ht="15.75" x14ac:dyDescent="0.25">
      <c r="A234" s="4">
        <v>44713</v>
      </c>
      <c r="B234" s="109">
        <f t="shared" si="35"/>
        <v>4</v>
      </c>
      <c r="C234" s="7"/>
      <c r="D234" s="7"/>
      <c r="E234" s="7" t="s">
        <v>28</v>
      </c>
      <c r="F234" s="7"/>
      <c r="G234" s="7"/>
      <c r="H234" s="112" t="s">
        <v>309</v>
      </c>
      <c r="I234" s="7"/>
      <c r="J234" s="7"/>
      <c r="K234" s="7">
        <v>635</v>
      </c>
      <c r="L234" s="7">
        <v>3.8786141732283466</v>
      </c>
      <c r="M234" s="7">
        <v>3.8653070866141728</v>
      </c>
      <c r="N234" s="107">
        <f>IF(OR($H234="-",$S234="",$U234=""),"",
IF($H234="Long",$U234-$S234,
IF($H234="Short",$S234-$U234-$T234-$T234,
IF($H234="Options",$U234-$S234,””))))</f>
        <v>-8.4500000000002728</v>
      </c>
      <c r="O234" s="87" t="str">
        <f t="shared" si="36"/>
        <v/>
      </c>
      <c r="P234" s="88">
        <f t="shared" si="37"/>
        <v>-1.3307086614173791E-2</v>
      </c>
      <c r="Q234" s="89" t="str">
        <f t="shared" si="32"/>
        <v/>
      </c>
      <c r="R234" s="90">
        <f t="shared" si="33"/>
        <v>-3.4308869147192246E-3</v>
      </c>
      <c r="S234" s="91">
        <f t="shared" si="34"/>
        <v>2462.92</v>
      </c>
      <c r="T234" s="26">
        <v>0</v>
      </c>
      <c r="U234" s="92">
        <f>IF(OR($H234="-",$K234="",$M234=""),"",
IF($H234="Long",$K234*$M234,
IF($H234="Short",$K234*$M234,
IF($H234="Options",$K234*$M234*100,””))))</f>
        <v>2454.4699999999998</v>
      </c>
      <c r="V234" s="93">
        <f t="shared" si="38"/>
        <v>1</v>
      </c>
      <c r="W234" s="93">
        <f t="shared" si="39"/>
        <v>0</v>
      </c>
    </row>
    <row r="235" spans="1:23" ht="15.75" x14ac:dyDescent="0.25">
      <c r="A235" s="4">
        <v>44713</v>
      </c>
      <c r="B235" s="109">
        <f t="shared" si="35"/>
        <v>4</v>
      </c>
      <c r="C235" s="7"/>
      <c r="D235" s="7"/>
      <c r="E235" s="7" t="s">
        <v>29</v>
      </c>
      <c r="F235" s="7"/>
      <c r="G235" s="7"/>
      <c r="H235" s="112" t="s">
        <v>309</v>
      </c>
      <c r="I235" s="7"/>
      <c r="J235" s="7"/>
      <c r="K235" s="7">
        <v>2770</v>
      </c>
      <c r="L235" s="7">
        <v>2.3392490974729241</v>
      </c>
      <c r="M235" s="7">
        <v>2.3607545126353786</v>
      </c>
      <c r="N235" s="107">
        <f>IF(OR($H235="-",$S235="",$U235=""),"",
IF($H235="Long",$U235-$S235,
IF($H235="Short",$S235-$U235-$T235-$T235,
IF($H235="Options",$U235-$S235,””))))</f>
        <v>59.569999999999709</v>
      </c>
      <c r="O235" s="87">
        <f t="shared" si="36"/>
        <v>2.1505415162454522E-2</v>
      </c>
      <c r="P235" s="88" t="str">
        <f t="shared" si="37"/>
        <v/>
      </c>
      <c r="Q235" s="89">
        <f t="shared" si="32"/>
        <v>9.193298475860024E-3</v>
      </c>
      <c r="R235" s="90" t="str">
        <f t="shared" si="33"/>
        <v/>
      </c>
      <c r="S235" s="91">
        <f t="shared" si="34"/>
        <v>6479.7199999999993</v>
      </c>
      <c r="T235" s="26">
        <v>0</v>
      </c>
      <c r="U235" s="92">
        <f>IF(OR($H235="-",$K235="",$M235=""),"",
IF($H235="Long",$K235*$M235,
IF($H235="Short",$K235*$M235,
IF($H235="Options",$K235*$M235*100,””))))</f>
        <v>6539.2899999999991</v>
      </c>
      <c r="V235" s="93">
        <f t="shared" si="38"/>
        <v>0</v>
      </c>
      <c r="W235" s="93">
        <f t="shared" si="39"/>
        <v>1</v>
      </c>
    </row>
    <row r="236" spans="1:23" ht="15.75" x14ac:dyDescent="0.25">
      <c r="A236" s="4">
        <v>44713</v>
      </c>
      <c r="B236" s="109">
        <f t="shared" si="35"/>
        <v>4</v>
      </c>
      <c r="C236" s="7"/>
      <c r="D236" s="7"/>
      <c r="E236" s="7" t="s">
        <v>123</v>
      </c>
      <c r="F236" s="7"/>
      <c r="G236" s="7"/>
      <c r="H236" s="112" t="s">
        <v>309</v>
      </c>
      <c r="I236" s="7"/>
      <c r="J236" s="7"/>
      <c r="K236" s="7">
        <v>260</v>
      </c>
      <c r="L236" s="7">
        <v>1.7573461538461537</v>
      </c>
      <c r="M236" s="7">
        <v>1.686923076923077</v>
      </c>
      <c r="N236" s="107">
        <f>IF(OR($H236="-",$S236="",$U236=""),"",
IF($H236="Long",$U236-$S236,
IF($H236="Short",$S236-$U236-$T236-$T236,
IF($H236="Options",$U236-$S236,””))))</f>
        <v>-18.309999999999945</v>
      </c>
      <c r="O236" s="87" t="str">
        <f t="shared" si="36"/>
        <v/>
      </c>
      <c r="P236" s="88">
        <f t="shared" si="37"/>
        <v>-7.04230769230767E-2</v>
      </c>
      <c r="Q236" s="89" t="str">
        <f t="shared" si="32"/>
        <v/>
      </c>
      <c r="R236" s="90">
        <f t="shared" si="33"/>
        <v>-4.0073537458142627E-2</v>
      </c>
      <c r="S236" s="91">
        <f t="shared" si="34"/>
        <v>456.90999999999997</v>
      </c>
      <c r="T236" s="26">
        <v>0</v>
      </c>
      <c r="U236" s="92">
        <f>IF(OR($H236="-",$K236="",$M236=""),"",
IF($H236="Long",$K236*$M236,
IF($H236="Short",$K236*$M236,
IF($H236="Options",$K236*$M236*100,””))))</f>
        <v>438.6</v>
      </c>
      <c r="V236" s="93">
        <f t="shared" si="38"/>
        <v>1</v>
      </c>
      <c r="W236" s="93">
        <f t="shared" si="39"/>
        <v>0</v>
      </c>
    </row>
    <row r="237" spans="1:23" ht="15.75" x14ac:dyDescent="0.25">
      <c r="A237" s="4">
        <v>44714</v>
      </c>
      <c r="B237" s="109">
        <f t="shared" si="35"/>
        <v>5</v>
      </c>
      <c r="C237" s="7"/>
      <c r="D237" s="7"/>
      <c r="E237" s="7" t="s">
        <v>26</v>
      </c>
      <c r="F237" s="7"/>
      <c r="G237" s="7"/>
      <c r="H237" s="112" t="s">
        <v>309</v>
      </c>
      <c r="I237" s="7"/>
      <c r="J237" s="7"/>
      <c r="K237" s="7">
        <v>750</v>
      </c>
      <c r="L237" s="7">
        <v>6.2904666666666671</v>
      </c>
      <c r="M237" s="7">
        <v>6.3291333333333339</v>
      </c>
      <c r="N237" s="107">
        <f>IF(OR($H237="-",$S237="",$U237=""),"",
IF($H237="Long",$U237-$S237,
IF($H237="Short",$S237-$U237-$T237-$T237,
IF($H237="Options",$U237-$S237,””))))</f>
        <v>29</v>
      </c>
      <c r="O237" s="87">
        <f t="shared" si="36"/>
        <v>3.8666666666666849E-2</v>
      </c>
      <c r="P237" s="88" t="str">
        <f t="shared" si="37"/>
        <v/>
      </c>
      <c r="Q237" s="89">
        <f t="shared" si="32"/>
        <v>6.146867746961009E-3</v>
      </c>
      <c r="R237" s="90" t="str">
        <f t="shared" si="33"/>
        <v/>
      </c>
      <c r="S237" s="91">
        <f t="shared" si="34"/>
        <v>4717.8500000000004</v>
      </c>
      <c r="T237" s="26">
        <v>0</v>
      </c>
      <c r="U237" s="92">
        <f>IF(OR($H237="-",$K237="",$M237=""),"",
IF($H237="Long",$K237*$M237,
IF($H237="Short",$K237*$M237,
IF($H237="Options",$K237*$M237*100,””))))</f>
        <v>4746.8500000000004</v>
      </c>
      <c r="V237" s="93">
        <f t="shared" si="38"/>
        <v>0</v>
      </c>
      <c r="W237" s="93">
        <f t="shared" si="39"/>
        <v>1</v>
      </c>
    </row>
    <row r="238" spans="1:23" ht="15.75" x14ac:dyDescent="0.25">
      <c r="A238" s="4">
        <v>44714</v>
      </c>
      <c r="B238" s="109">
        <f t="shared" si="35"/>
        <v>5</v>
      </c>
      <c r="C238" s="7"/>
      <c r="D238" s="7"/>
      <c r="E238" s="7" t="s">
        <v>30</v>
      </c>
      <c r="F238" s="7"/>
      <c r="G238" s="7"/>
      <c r="H238" s="112" t="s">
        <v>309</v>
      </c>
      <c r="I238" s="7"/>
      <c r="J238" s="7"/>
      <c r="K238" s="7">
        <v>250</v>
      </c>
      <c r="L238" s="7">
        <v>11.542119999999999</v>
      </c>
      <c r="M238" s="7">
        <v>11.759600000000001</v>
      </c>
      <c r="N238" s="107">
        <f>IF(OR($H238="-",$S238="",$U238=""),"",
IF($H238="Long",$U238-$S238,
IF($H238="Short",$S238-$U238-$T238-$T238,
IF($H238="Options",$U238-$S238,””))))</f>
        <v>54.370000000000346</v>
      </c>
      <c r="O238" s="87">
        <f t="shared" si="36"/>
        <v>0.21748000000000189</v>
      </c>
      <c r="P238" s="88" t="str">
        <f t="shared" si="37"/>
        <v/>
      </c>
      <c r="Q238" s="89">
        <f t="shared" si="32"/>
        <v>1.8842292403821948E-2</v>
      </c>
      <c r="R238" s="90" t="str">
        <f t="shared" si="33"/>
        <v/>
      </c>
      <c r="S238" s="91">
        <f t="shared" si="34"/>
        <v>2885.5299999999997</v>
      </c>
      <c r="T238" s="26">
        <v>0</v>
      </c>
      <c r="U238" s="92">
        <f>IF(OR($H238="-",$K238="",$M238=""),"",
IF($H238="Long",$K238*$M238,
IF($H238="Short",$K238*$M238,
IF($H238="Options",$K238*$M238*100,””))))</f>
        <v>2939.9</v>
      </c>
      <c r="V238" s="93">
        <f t="shared" si="38"/>
        <v>0</v>
      </c>
      <c r="W238" s="93">
        <f t="shared" si="39"/>
        <v>1</v>
      </c>
    </row>
    <row r="239" spans="1:23" ht="15.75" x14ac:dyDescent="0.25">
      <c r="A239" s="4">
        <v>44715</v>
      </c>
      <c r="B239" s="109">
        <f t="shared" si="35"/>
        <v>6</v>
      </c>
      <c r="C239" s="7"/>
      <c r="D239" s="7"/>
      <c r="E239" s="7" t="s">
        <v>31</v>
      </c>
      <c r="F239" s="7"/>
      <c r="G239" s="7"/>
      <c r="H239" s="112" t="s">
        <v>309</v>
      </c>
      <c r="I239" s="7"/>
      <c r="J239" s="7"/>
      <c r="K239" s="7">
        <v>1000</v>
      </c>
      <c r="L239" s="7">
        <v>1.3523000000000001</v>
      </c>
      <c r="M239" s="7">
        <v>1.3990799999999999</v>
      </c>
      <c r="N239" s="107">
        <f>IF(OR($H239="-",$S239="",$U239=""),"",
IF($H239="Long",$U239-$S239,
IF($H239="Short",$S239-$U239-$T239-$T239,
IF($H239="Options",$U239-$S239,””))))</f>
        <v>46.779999999999973</v>
      </c>
      <c r="O239" s="87">
        <f t="shared" si="36"/>
        <v>4.6779999999999822E-2</v>
      </c>
      <c r="P239" s="88" t="str">
        <f t="shared" si="37"/>
        <v/>
      </c>
      <c r="Q239" s="89">
        <f t="shared" si="32"/>
        <v>3.4592915773127245E-2</v>
      </c>
      <c r="R239" s="90" t="str">
        <f t="shared" si="33"/>
        <v/>
      </c>
      <c r="S239" s="91">
        <f t="shared" si="34"/>
        <v>1352.3</v>
      </c>
      <c r="T239" s="26">
        <v>0</v>
      </c>
      <c r="U239" s="92">
        <f>IF(OR($H239="-",$K239="",$M239=""),"",
IF($H239="Long",$K239*$M239,
IF($H239="Short",$K239*$M239,
IF($H239="Options",$K239*$M239*100,””))))</f>
        <v>1399.08</v>
      </c>
      <c r="V239" s="93">
        <f t="shared" si="38"/>
        <v>0</v>
      </c>
      <c r="W239" s="93">
        <f t="shared" si="39"/>
        <v>1</v>
      </c>
    </row>
    <row r="240" spans="1:23" ht="15.75" x14ac:dyDescent="0.25">
      <c r="A240" s="4">
        <v>44715</v>
      </c>
      <c r="B240" s="109">
        <f t="shared" si="35"/>
        <v>6</v>
      </c>
      <c r="C240" s="7"/>
      <c r="D240" s="7"/>
      <c r="E240" s="7" t="s">
        <v>26</v>
      </c>
      <c r="F240" s="7"/>
      <c r="G240" s="7"/>
      <c r="H240" s="142" t="s">
        <v>309</v>
      </c>
      <c r="I240" s="7"/>
      <c r="J240" s="7"/>
      <c r="K240" s="7">
        <v>200</v>
      </c>
      <c r="L240" s="7">
        <v>6.7547500000000005</v>
      </c>
      <c r="M240" s="143">
        <v>6.6788499999999997</v>
      </c>
      <c r="N240" s="107">
        <f>IF(OR($H240="-",$S240="",$U240=""),"",
IF($H240="Long",$U240-$S240,
IF($H240="Short",$S240-$U240-$T240-$T240,
IF($H240="Options",$U240-$S240,””))))</f>
        <v>-15.180000000000064</v>
      </c>
      <c r="O240" s="87" t="str">
        <f t="shared" si="36"/>
        <v/>
      </c>
      <c r="P240" s="88">
        <f t="shared" si="37"/>
        <v>-7.5900000000000745E-2</v>
      </c>
      <c r="Q240" s="89" t="str">
        <f t="shared" si="32"/>
        <v/>
      </c>
      <c r="R240" s="90">
        <f t="shared" si="33"/>
        <v>-1.1236537251563761E-2</v>
      </c>
      <c r="S240" s="91">
        <f t="shared" si="34"/>
        <v>1350.95</v>
      </c>
      <c r="T240" s="26">
        <v>0</v>
      </c>
      <c r="U240" s="92">
        <f>IF(OR($H240="-",$K240="",$M240=""),"",
IF($H240="Long",$K240*$M240,
IF($H240="Short",$K240*$M240,
IF($H240="Options",$K240*$M240*100,””))))</f>
        <v>1335.77</v>
      </c>
      <c r="V240" s="93">
        <f t="shared" si="38"/>
        <v>1</v>
      </c>
      <c r="W240" s="93">
        <f t="shared" si="39"/>
        <v>0</v>
      </c>
    </row>
    <row r="241" spans="1:23" ht="15.75" x14ac:dyDescent="0.25">
      <c r="A241" s="4">
        <v>44715</v>
      </c>
      <c r="B241" s="109">
        <f t="shared" si="35"/>
        <v>6</v>
      </c>
      <c r="C241" s="7"/>
      <c r="D241" s="7"/>
      <c r="E241" s="7" t="s">
        <v>182</v>
      </c>
      <c r="F241" s="7"/>
      <c r="G241" s="7"/>
      <c r="H241" s="112" t="s">
        <v>309</v>
      </c>
      <c r="I241" s="7"/>
      <c r="J241" s="7"/>
      <c r="K241" s="7">
        <v>1200</v>
      </c>
      <c r="L241" s="7">
        <v>2.4900000000000002</v>
      </c>
      <c r="M241" s="7">
        <v>2.446366666666667</v>
      </c>
      <c r="N241" s="107">
        <f>IF(OR($H241="-",$S241="",$U241=""),"",
IF($H241="Long",$U241-$S241,
IF($H241="Short",$S241-$U241-$T241-$T241,
IF($H241="Options",$U241-$S241,””))))</f>
        <v>-52.360000000000127</v>
      </c>
      <c r="O241" s="87" t="str">
        <f t="shared" si="36"/>
        <v/>
      </c>
      <c r="P241" s="88">
        <f t="shared" si="37"/>
        <v>-4.3633333333333191E-2</v>
      </c>
      <c r="Q241" s="89" t="str">
        <f t="shared" si="32"/>
        <v/>
      </c>
      <c r="R241" s="90">
        <f t="shared" si="33"/>
        <v>-1.7523427041499371E-2</v>
      </c>
      <c r="S241" s="91">
        <f t="shared" si="34"/>
        <v>2988.0000000000005</v>
      </c>
      <c r="T241" s="26">
        <v>0</v>
      </c>
      <c r="U241" s="92">
        <f>IF(OR($H241="-",$K241="",$M241=""),"",
IF($H241="Long",$K241*$M241,
IF($H241="Short",$K241*$M241,
IF($H241="Options",$K241*$M241*100,””))))</f>
        <v>2935.6400000000003</v>
      </c>
      <c r="V241" s="93">
        <f t="shared" si="38"/>
        <v>1</v>
      </c>
      <c r="W241" s="93">
        <f t="shared" si="39"/>
        <v>0</v>
      </c>
    </row>
    <row r="242" spans="1:23" ht="15.75" x14ac:dyDescent="0.25">
      <c r="A242" s="4">
        <v>44718</v>
      </c>
      <c r="B242" s="109">
        <f t="shared" si="35"/>
        <v>2</v>
      </c>
      <c r="C242" s="7"/>
      <c r="D242" s="7"/>
      <c r="E242" s="7" t="s">
        <v>32</v>
      </c>
      <c r="F242" s="7"/>
      <c r="G242" s="7"/>
      <c r="H242" s="112" t="s">
        <v>309</v>
      </c>
      <c r="I242" s="7"/>
      <c r="J242" s="7"/>
      <c r="K242" s="7">
        <v>2600</v>
      </c>
      <c r="L242" s="7">
        <v>0.88633076923076903</v>
      </c>
      <c r="M242" s="7">
        <v>0.84615384615384615</v>
      </c>
      <c r="N242" s="107">
        <f>IF(OR($H242="-",$S242="",$U242=""),"",
IF($H242="Long",$U242-$S242,
IF($H242="Short",$S242-$U242-$T242-$T242,
IF($H242="Options",$U242-$S242,””))))</f>
        <v>-104.45999999999958</v>
      </c>
      <c r="O242" s="87" t="str">
        <f t="shared" si="36"/>
        <v/>
      </c>
      <c r="P242" s="88">
        <f t="shared" si="37"/>
        <v>-4.0176923076922888E-2</v>
      </c>
      <c r="Q242" s="89" t="str">
        <f t="shared" si="32"/>
        <v/>
      </c>
      <c r="R242" s="90">
        <f t="shared" si="33"/>
        <v>-4.5329491507771713E-2</v>
      </c>
      <c r="S242" s="91">
        <f t="shared" si="34"/>
        <v>2304.4599999999996</v>
      </c>
      <c r="T242" s="26">
        <v>0</v>
      </c>
      <c r="U242" s="92">
        <f>IF(OR($H242="-",$K242="",$M242=""),"",
IF($H242="Long",$K242*$M242,
IF($H242="Short",$K242*$M242,
IF($H242="Options",$K242*$M242*100,””))))</f>
        <v>2200</v>
      </c>
      <c r="V242" s="93">
        <f t="shared" si="38"/>
        <v>1</v>
      </c>
      <c r="W242" s="93">
        <f t="shared" si="39"/>
        <v>0</v>
      </c>
    </row>
    <row r="243" spans="1:23" ht="15.75" x14ac:dyDescent="0.25">
      <c r="A243" s="4">
        <v>44718</v>
      </c>
      <c r="B243" s="109">
        <f t="shared" si="35"/>
        <v>2</v>
      </c>
      <c r="C243" s="7"/>
      <c r="D243" s="7"/>
      <c r="E243" s="7" t="s">
        <v>33</v>
      </c>
      <c r="F243" s="7"/>
      <c r="G243" s="7"/>
      <c r="H243" s="112" t="s">
        <v>309</v>
      </c>
      <c r="I243" s="7"/>
      <c r="J243" s="7"/>
      <c r="K243" s="7">
        <v>300</v>
      </c>
      <c r="L243" s="7">
        <v>2.8004666666666664</v>
      </c>
      <c r="M243" s="7">
        <v>2.7414000000000001</v>
      </c>
      <c r="N243" s="107">
        <f>IF(OR($H243="-",$S243="",$U243=""),"",
IF($H243="Long",$U243-$S243,
IF($H243="Short",$S243-$U243-$T243-$T243,
IF($H243="Options",$U243-$S243,””))))</f>
        <v>-17.719999999999914</v>
      </c>
      <c r="O243" s="87" t="str">
        <f t="shared" si="36"/>
        <v/>
      </c>
      <c r="P243" s="88">
        <f t="shared" si="37"/>
        <v>-5.9066666666666379E-2</v>
      </c>
      <c r="Q243" s="89" t="str">
        <f t="shared" si="32"/>
        <v/>
      </c>
      <c r="R243" s="90">
        <f t="shared" si="33"/>
        <v>-2.109172280810331E-2</v>
      </c>
      <c r="S243" s="91">
        <f t="shared" si="34"/>
        <v>840.14</v>
      </c>
      <c r="T243" s="26">
        <v>0</v>
      </c>
      <c r="U243" s="92">
        <f>IF(OR($H243="-",$K243="",$M243=""),"",
IF($H243="Long",$K243*$M243,
IF($H243="Short",$K243*$M243,
IF($H243="Options",$K243*$M243*100,””))))</f>
        <v>822.42000000000007</v>
      </c>
      <c r="V243" s="93">
        <f t="shared" si="38"/>
        <v>1</v>
      </c>
      <c r="W243" s="93">
        <f t="shared" si="39"/>
        <v>0</v>
      </c>
    </row>
    <row r="244" spans="1:23" ht="15.75" x14ac:dyDescent="0.25">
      <c r="A244" s="4">
        <v>44718</v>
      </c>
      <c r="B244" s="109">
        <f t="shared" si="35"/>
        <v>2</v>
      </c>
      <c r="C244" s="7"/>
      <c r="D244" s="7"/>
      <c r="E244" s="7" t="s">
        <v>25</v>
      </c>
      <c r="F244" s="7"/>
      <c r="G244" s="7"/>
      <c r="H244" s="112" t="s">
        <v>309</v>
      </c>
      <c r="I244" s="7"/>
      <c r="J244" s="7"/>
      <c r="K244" s="7">
        <v>800</v>
      </c>
      <c r="L244" s="7">
        <v>2.2323375000000003</v>
      </c>
      <c r="M244" s="7">
        <v>2.1999499999999999</v>
      </c>
      <c r="N244" s="107">
        <f>IF(OR($H244="-",$S244="",$U244=""),"",
IF($H244="Long",$U244-$S244,
IF($H244="Short",$S244-$U244-$T244-$T244,
IF($H244="Options",$U244-$S244,””))))</f>
        <v>-25.910000000000537</v>
      </c>
      <c r="O244" s="87" t="str">
        <f t="shared" si="36"/>
        <v/>
      </c>
      <c r="P244" s="88">
        <f t="shared" si="37"/>
        <v>-3.2387500000000458E-2</v>
      </c>
      <c r="Q244" s="89" t="str">
        <f t="shared" si="32"/>
        <v/>
      </c>
      <c r="R244" s="90">
        <f t="shared" si="33"/>
        <v>-1.4508334873199354E-2</v>
      </c>
      <c r="S244" s="91">
        <f t="shared" si="34"/>
        <v>1785.8700000000003</v>
      </c>
      <c r="T244" s="26">
        <v>0</v>
      </c>
      <c r="U244" s="92">
        <f>IF(OR($H244="-",$K244="",$M244=""),"",
IF($H244="Long",$K244*$M244,
IF($H244="Short",$K244*$M244,
IF($H244="Options",$K244*$M244*100,””))))</f>
        <v>1759.9599999999998</v>
      </c>
      <c r="V244" s="93">
        <f t="shared" si="38"/>
        <v>1</v>
      </c>
      <c r="W244" s="93">
        <f t="shared" si="39"/>
        <v>0</v>
      </c>
    </row>
    <row r="245" spans="1:23" ht="15.75" x14ac:dyDescent="0.25">
      <c r="A245" s="4">
        <v>44718</v>
      </c>
      <c r="B245" s="109">
        <f t="shared" si="35"/>
        <v>2</v>
      </c>
      <c r="C245" s="7"/>
      <c r="D245" s="7"/>
      <c r="E245" s="7" t="s">
        <v>26</v>
      </c>
      <c r="F245" s="7"/>
      <c r="G245" s="7"/>
      <c r="H245" s="112" t="s">
        <v>309</v>
      </c>
      <c r="I245" s="7"/>
      <c r="J245" s="7"/>
      <c r="K245" s="7">
        <v>150</v>
      </c>
      <c r="L245" s="7">
        <v>6.7728000000000002</v>
      </c>
      <c r="M245" s="7">
        <v>6.7894000000000005</v>
      </c>
      <c r="N245" s="107">
        <f>IF(OR($H245="-",$S245="",$U245=""),"",
IF($H245="Long",$U245-$S245,
IF($H245="Short",$S245-$U245-$T245-$T245,
IF($H245="Options",$U245-$S245,””))))</f>
        <v>2.4900000000000091</v>
      </c>
      <c r="O245" s="87">
        <f t="shared" si="36"/>
        <v>1.6600000000000392E-2</v>
      </c>
      <c r="P245" s="88" t="str">
        <f t="shared" si="37"/>
        <v/>
      </c>
      <c r="Q245" s="89">
        <f t="shared" si="32"/>
        <v>2.4509803921568714E-3</v>
      </c>
      <c r="R245" s="90" t="str">
        <f t="shared" si="33"/>
        <v/>
      </c>
      <c r="S245" s="91">
        <f t="shared" si="34"/>
        <v>1015.9200000000001</v>
      </c>
      <c r="T245" s="26">
        <v>0</v>
      </c>
      <c r="U245" s="92">
        <f>IF(OR($H245="-",$K245="",$M245=""),"",
IF($H245="Long",$K245*$M245,
IF($H245="Short",$K245*$M245,
IF($H245="Options",$K245*$M245*100,””))))</f>
        <v>1018.4100000000001</v>
      </c>
      <c r="V245" s="93">
        <f t="shared" si="38"/>
        <v>0</v>
      </c>
      <c r="W245" s="93">
        <f t="shared" si="39"/>
        <v>1</v>
      </c>
    </row>
    <row r="246" spans="1:23" ht="15.75" x14ac:dyDescent="0.25">
      <c r="A246" s="4">
        <v>44718</v>
      </c>
      <c r="B246" s="109">
        <f t="shared" si="35"/>
        <v>2</v>
      </c>
      <c r="C246" s="7"/>
      <c r="D246" s="7"/>
      <c r="E246" s="7" t="s">
        <v>181</v>
      </c>
      <c r="F246" s="7"/>
      <c r="G246" s="7"/>
      <c r="H246" s="112" t="s">
        <v>309</v>
      </c>
      <c r="I246" s="7"/>
      <c r="J246" s="7"/>
      <c r="K246" s="7">
        <v>50</v>
      </c>
      <c r="L246" s="7">
        <v>19.415199999999999</v>
      </c>
      <c r="M246" s="7">
        <v>19.032399999999999</v>
      </c>
      <c r="N246" s="107">
        <f>IF(OR($H246="-",$S246="",$U246=""),"",
IF($H246="Long",$U246-$S246,
IF($H246="Short",$S246-$U246-$T246-$T246,
IF($H246="Options",$U246-$S246,””))))</f>
        <v>-19.139999999999986</v>
      </c>
      <c r="O246" s="87" t="str">
        <f t="shared" si="36"/>
        <v/>
      </c>
      <c r="P246" s="88">
        <f t="shared" si="37"/>
        <v>-0.38279999999999959</v>
      </c>
      <c r="Q246" s="89" t="str">
        <f t="shared" si="32"/>
        <v/>
      </c>
      <c r="R246" s="90">
        <f t="shared" si="33"/>
        <v>-1.9716510775062823E-2</v>
      </c>
      <c r="S246" s="91">
        <f t="shared" si="34"/>
        <v>970.76</v>
      </c>
      <c r="T246" s="26">
        <v>0</v>
      </c>
      <c r="U246" s="92">
        <f>IF(OR($H246="-",$K246="",$M246=""),"",
IF($H246="Long",$K246*$M246,
IF($H246="Short",$K246*$M246,
IF($H246="Options",$K246*$M246*100,””))))</f>
        <v>951.62</v>
      </c>
      <c r="V246" s="93">
        <f t="shared" si="38"/>
        <v>1</v>
      </c>
      <c r="W246" s="93">
        <f t="shared" si="39"/>
        <v>0</v>
      </c>
    </row>
    <row r="247" spans="1:23" ht="15.75" x14ac:dyDescent="0.25">
      <c r="A247" s="4">
        <v>44719</v>
      </c>
      <c r="B247" s="109">
        <f t="shared" si="35"/>
        <v>3</v>
      </c>
      <c r="C247" s="7"/>
      <c r="D247" s="7"/>
      <c r="E247" s="7" t="s">
        <v>34</v>
      </c>
      <c r="F247" s="7"/>
      <c r="G247" s="7"/>
      <c r="H247" s="112" t="s">
        <v>309</v>
      </c>
      <c r="I247" s="7"/>
      <c r="J247" s="7"/>
      <c r="K247" s="7">
        <v>1000</v>
      </c>
      <c r="L247" s="7">
        <v>3.9684599999999999</v>
      </c>
      <c r="M247" s="7">
        <v>3.78288</v>
      </c>
      <c r="N247" s="107">
        <f>IF(OR($H247="-",$S247="",$U247=""),"",
IF($H247="Long",$U247-$S247,
IF($H247="Short",$S247-$U247-$T247-$T247,
IF($H247="Options",$U247-$S247,””))))</f>
        <v>-185.57999999999993</v>
      </c>
      <c r="O247" s="87" t="str">
        <f t="shared" si="36"/>
        <v/>
      </c>
      <c r="P247" s="88">
        <f t="shared" si="37"/>
        <v>-0.18557999999999986</v>
      </c>
      <c r="Q247" s="89" t="str">
        <f t="shared" si="32"/>
        <v/>
      </c>
      <c r="R247" s="90">
        <f t="shared" si="33"/>
        <v>-4.6763732027033135E-2</v>
      </c>
      <c r="S247" s="91">
        <f t="shared" si="34"/>
        <v>3968.46</v>
      </c>
      <c r="T247" s="26">
        <v>0</v>
      </c>
      <c r="U247" s="92">
        <f>IF(OR($H247="-",$K247="",$M247=""),"",
IF($H247="Long",$K247*$M247,
IF($H247="Short",$K247*$M247,
IF($H247="Options",$K247*$M247*100,””))))</f>
        <v>3782.88</v>
      </c>
      <c r="V247" s="93">
        <f t="shared" si="38"/>
        <v>1</v>
      </c>
      <c r="W247" s="93">
        <f t="shared" si="39"/>
        <v>0</v>
      </c>
    </row>
    <row r="248" spans="1:23" ht="15.75" x14ac:dyDescent="0.25">
      <c r="A248" s="4">
        <v>44719</v>
      </c>
      <c r="B248" s="109">
        <f t="shared" si="35"/>
        <v>3</v>
      </c>
      <c r="C248" s="7"/>
      <c r="D248" s="7"/>
      <c r="E248" s="7" t="s">
        <v>26</v>
      </c>
      <c r="F248" s="7"/>
      <c r="G248" s="7"/>
      <c r="H248" s="112" t="s">
        <v>309</v>
      </c>
      <c r="I248" s="7"/>
      <c r="J248" s="7"/>
      <c r="K248" s="7">
        <v>550</v>
      </c>
      <c r="L248" s="7">
        <v>7.1658181818181816</v>
      </c>
      <c r="M248" s="7">
        <v>7.213909090909091</v>
      </c>
      <c r="N248" s="107">
        <f>IF(OR($H248="-",$S248="",$U248=""),"",
IF($H248="Long",$U248-$S248,
IF($H248="Short",$S248-$U248-$T248-$T248,
IF($H248="Options",$U248-$S248,””))))</f>
        <v>26.450000000000273</v>
      </c>
      <c r="O248" s="87">
        <f t="shared" si="36"/>
        <v>4.8090909090909406E-2</v>
      </c>
      <c r="P248" s="88" t="str">
        <f t="shared" si="37"/>
        <v/>
      </c>
      <c r="Q248" s="89">
        <f t="shared" si="32"/>
        <v>6.7111539632599901E-3</v>
      </c>
      <c r="R248" s="90" t="str">
        <f t="shared" si="33"/>
        <v/>
      </c>
      <c r="S248" s="91">
        <f t="shared" si="34"/>
        <v>3941.2</v>
      </c>
      <c r="T248" s="26">
        <v>0</v>
      </c>
      <c r="U248" s="92">
        <f>IF(OR($H248="-",$K248="",$M248=""),"",
IF($H248="Long",$K248*$M248,
IF($H248="Short",$K248*$M248,
IF($H248="Options",$K248*$M248*100,””))))</f>
        <v>3967.65</v>
      </c>
      <c r="V248" s="93">
        <f t="shared" si="38"/>
        <v>0</v>
      </c>
      <c r="W248" s="93">
        <f t="shared" si="39"/>
        <v>1</v>
      </c>
    </row>
    <row r="249" spans="1:23" ht="15.75" x14ac:dyDescent="0.25">
      <c r="A249" s="4">
        <v>44720</v>
      </c>
      <c r="B249" s="109">
        <f t="shared" si="35"/>
        <v>4</v>
      </c>
      <c r="C249" s="7"/>
      <c r="D249" s="7"/>
      <c r="E249" s="7" t="s">
        <v>35</v>
      </c>
      <c r="F249" s="7"/>
      <c r="G249" s="7"/>
      <c r="H249" s="112" t="s">
        <v>309</v>
      </c>
      <c r="I249" s="7"/>
      <c r="J249" s="7"/>
      <c r="K249" s="7">
        <v>560</v>
      </c>
      <c r="L249" s="7">
        <v>10.182196428571428</v>
      </c>
      <c r="M249" s="7">
        <v>10.369285714285716</v>
      </c>
      <c r="N249" s="107">
        <f>IF(OR($H249="-",$S249="",$U249=""),"",
IF($H249="Long",$U249-$S249,
IF($H249="Short",$S249-$U249-$T249-$T249,
IF($H249="Options",$U249-$S249,””))))</f>
        <v>104.77000000000135</v>
      </c>
      <c r="O249" s="87">
        <f t="shared" si="36"/>
        <v>0.18708928571428807</v>
      </c>
      <c r="P249" s="88" t="str">
        <f t="shared" si="37"/>
        <v/>
      </c>
      <c r="Q249" s="89">
        <f t="shared" si="32"/>
        <v>1.8374157975317801E-2</v>
      </c>
      <c r="R249" s="90" t="str">
        <f t="shared" si="33"/>
        <v/>
      </c>
      <c r="S249" s="91">
        <f t="shared" si="34"/>
        <v>5702.03</v>
      </c>
      <c r="T249" s="26">
        <v>0</v>
      </c>
      <c r="U249" s="92">
        <f>IF(OR($H249="-",$K249="",$M249=""),"",
IF($H249="Long",$K249*$M249,
IF($H249="Short",$K249*$M249,
IF($H249="Options",$K249*$M249*100,””))))</f>
        <v>5806.8000000000011</v>
      </c>
      <c r="V249" s="93">
        <f t="shared" si="38"/>
        <v>0</v>
      </c>
      <c r="W249" s="93">
        <f t="shared" si="39"/>
        <v>1</v>
      </c>
    </row>
    <row r="250" spans="1:23" ht="15.75" x14ac:dyDescent="0.25">
      <c r="A250" s="4">
        <v>44720</v>
      </c>
      <c r="B250" s="109">
        <f t="shared" si="35"/>
        <v>4</v>
      </c>
      <c r="C250" s="7"/>
      <c r="D250" s="7"/>
      <c r="E250" s="7" t="s">
        <v>31</v>
      </c>
      <c r="F250" s="7"/>
      <c r="G250" s="7"/>
      <c r="H250" s="112" t="s">
        <v>309</v>
      </c>
      <c r="I250" s="7"/>
      <c r="J250" s="7"/>
      <c r="K250" s="7">
        <v>300</v>
      </c>
      <c r="L250" s="7">
        <v>2.8224999999999998</v>
      </c>
      <c r="M250" s="7">
        <v>2.7199333333333335</v>
      </c>
      <c r="N250" s="107">
        <f>IF(OR($H250="-",$S250="",$U250=""),"",
IF($H250="Long",$U250-$S250,
IF($H250="Short",$S250-$U250-$T250-$T250,
IF($H250="Options",$U250-$S250,””))))</f>
        <v>-30.769999999999868</v>
      </c>
      <c r="O250" s="87" t="str">
        <f t="shared" si="36"/>
        <v/>
      </c>
      <c r="P250" s="88">
        <f t="shared" si="37"/>
        <v>-0.10256666666666625</v>
      </c>
      <c r="Q250" s="89" t="str">
        <f t="shared" si="32"/>
        <v/>
      </c>
      <c r="R250" s="90">
        <f t="shared" si="33"/>
        <v>-3.6338943017419398E-2</v>
      </c>
      <c r="S250" s="91">
        <f t="shared" si="34"/>
        <v>846.74999999999989</v>
      </c>
      <c r="T250" s="26">
        <v>0</v>
      </c>
      <c r="U250" s="92">
        <f>IF(OR($H250="-",$K250="",$M250=""),"",
IF($H250="Long",$K250*$M250,
IF($H250="Short",$K250*$M250,
IF($H250="Options",$K250*$M250*100,””))))</f>
        <v>815.98</v>
      </c>
      <c r="V250" s="93">
        <f t="shared" si="38"/>
        <v>1</v>
      </c>
      <c r="W250" s="93">
        <f t="shared" si="39"/>
        <v>0</v>
      </c>
    </row>
    <row r="251" spans="1:23" ht="15.75" x14ac:dyDescent="0.25">
      <c r="A251" s="4">
        <v>44720</v>
      </c>
      <c r="B251" s="109">
        <f t="shared" si="35"/>
        <v>4</v>
      </c>
      <c r="C251" s="7"/>
      <c r="D251" s="7"/>
      <c r="E251" s="7" t="s">
        <v>26</v>
      </c>
      <c r="F251" s="7"/>
      <c r="G251" s="7"/>
      <c r="H251" s="112" t="s">
        <v>309</v>
      </c>
      <c r="I251" s="7"/>
      <c r="J251" s="7"/>
      <c r="K251" s="7">
        <v>150</v>
      </c>
      <c r="L251" s="7">
        <v>10.457599999999999</v>
      </c>
      <c r="M251" s="7">
        <v>10.2956</v>
      </c>
      <c r="N251" s="107">
        <f>IF(OR($H251="-",$S251="",$U251=""),"",
IF($H251="Long",$U251-$S251,
IF($H251="Short",$S251-$U251-$T251-$T251,
IF($H251="Options",$U251-$S251,””))))</f>
        <v>-24.299999999999727</v>
      </c>
      <c r="O251" s="87" t="str">
        <f t="shared" si="36"/>
        <v/>
      </c>
      <c r="P251" s="88">
        <f t="shared" si="37"/>
        <v>-0.16199999999999903</v>
      </c>
      <c r="Q251" s="89" t="str">
        <f t="shared" si="32"/>
        <v/>
      </c>
      <c r="R251" s="90">
        <f t="shared" si="33"/>
        <v>-1.5491126070991259E-2</v>
      </c>
      <c r="S251" s="91">
        <f t="shared" si="34"/>
        <v>1568.6399999999999</v>
      </c>
      <c r="T251" s="26">
        <v>0</v>
      </c>
      <c r="U251" s="92">
        <f>IF(OR($H251="-",$K251="",$M251=""),"",
IF($H251="Long",$K251*$M251,
IF($H251="Short",$K251*$M251,
IF($H251="Options",$K251*$M251*100,””))))</f>
        <v>1544.3400000000001</v>
      </c>
      <c r="V251" s="93">
        <f t="shared" si="38"/>
        <v>1</v>
      </c>
      <c r="W251" s="93">
        <f t="shared" si="39"/>
        <v>0</v>
      </c>
    </row>
    <row r="252" spans="1:23" ht="15.75" x14ac:dyDescent="0.25">
      <c r="A252" s="4">
        <v>44721</v>
      </c>
      <c r="B252" s="109">
        <f t="shared" si="35"/>
        <v>5</v>
      </c>
      <c r="C252" s="7"/>
      <c r="D252" s="7"/>
      <c r="E252" s="7" t="s">
        <v>35</v>
      </c>
      <c r="F252" s="7"/>
      <c r="G252" s="7"/>
      <c r="H252" s="112" t="s">
        <v>309</v>
      </c>
      <c r="I252" s="7"/>
      <c r="J252" s="7"/>
      <c r="K252" s="7">
        <v>400</v>
      </c>
      <c r="L252" s="7">
        <v>9.4046499999999984</v>
      </c>
      <c r="M252" s="7">
        <v>9.8271750000000004</v>
      </c>
      <c r="N252" s="107">
        <f>IF(OR($H252="-",$S252="",$U252=""),"",
IF($H252="Long",$U252-$S252,
IF($H252="Short",$S252-$U252-$T252-$T252,
IF($H252="Options",$U252-$S252,””))))</f>
        <v>169.01000000000113</v>
      </c>
      <c r="O252" s="87">
        <f t="shared" si="36"/>
        <v>0.42252500000000204</v>
      </c>
      <c r="P252" s="88" t="str">
        <f t="shared" si="37"/>
        <v/>
      </c>
      <c r="Q252" s="89">
        <f t="shared" si="32"/>
        <v>4.4927243438086788E-2</v>
      </c>
      <c r="R252" s="90" t="str">
        <f t="shared" si="33"/>
        <v/>
      </c>
      <c r="S252" s="91">
        <f t="shared" si="34"/>
        <v>3761.8599999999992</v>
      </c>
      <c r="T252" s="26">
        <v>0</v>
      </c>
      <c r="U252" s="92">
        <f>IF(OR($H252="-",$K252="",$M252=""),"",
IF($H252="Long",$K252*$M252,
IF($H252="Short",$K252*$M252,
IF($H252="Options",$K252*$M252*100,””))))</f>
        <v>3930.8700000000003</v>
      </c>
      <c r="V252" s="93">
        <f t="shared" si="38"/>
        <v>0</v>
      </c>
      <c r="W252" s="93">
        <f t="shared" si="39"/>
        <v>1</v>
      </c>
    </row>
    <row r="253" spans="1:23" ht="15.75" x14ac:dyDescent="0.25">
      <c r="A253" s="4">
        <v>44721</v>
      </c>
      <c r="B253" s="109">
        <f t="shared" si="35"/>
        <v>5</v>
      </c>
      <c r="C253" s="7"/>
      <c r="D253" s="7"/>
      <c r="E253" s="7" t="s">
        <v>34</v>
      </c>
      <c r="F253" s="7"/>
      <c r="G253" s="7"/>
      <c r="H253" s="112" t="s">
        <v>309</v>
      </c>
      <c r="I253" s="7"/>
      <c r="J253" s="7"/>
      <c r="K253" s="7">
        <v>700</v>
      </c>
      <c r="L253" s="7">
        <v>4.5851428571428574</v>
      </c>
      <c r="M253" s="7">
        <v>4.6476142857142859</v>
      </c>
      <c r="N253" s="107">
        <f>IF(OR($H253="-",$S253="",$U253=""),"",
IF($H253="Long",$U253-$S253,
IF($H253="Short",$S253-$U253-$T253-$T253,
IF($H253="Options",$U253-$S253,””))))</f>
        <v>43.729999999999563</v>
      </c>
      <c r="O253" s="87">
        <f t="shared" si="36"/>
        <v>6.2471428571428511E-2</v>
      </c>
      <c r="P253" s="88" t="str">
        <f t="shared" si="37"/>
        <v/>
      </c>
      <c r="Q253" s="89">
        <f t="shared" si="32"/>
        <v>1.3624750747756592E-2</v>
      </c>
      <c r="R253" s="90" t="str">
        <f t="shared" si="33"/>
        <v/>
      </c>
      <c r="S253" s="91">
        <f t="shared" si="34"/>
        <v>3209.6000000000004</v>
      </c>
      <c r="T253" s="26">
        <v>0</v>
      </c>
      <c r="U253" s="92">
        <f>IF(OR($H253="-",$K253="",$M253=""),"",
IF($H253="Long",$K253*$M253,
IF($H253="Short",$K253*$M253,
IF($H253="Options",$K253*$M253*100,””))))</f>
        <v>3253.33</v>
      </c>
      <c r="V253" s="93">
        <f t="shared" si="38"/>
        <v>0</v>
      </c>
      <c r="W253" s="93">
        <f t="shared" si="39"/>
        <v>1</v>
      </c>
    </row>
    <row r="254" spans="1:23" ht="15.75" x14ac:dyDescent="0.25">
      <c r="A254" s="4">
        <v>44722</v>
      </c>
      <c r="B254" s="109">
        <f t="shared" si="35"/>
        <v>6</v>
      </c>
      <c r="C254" s="7"/>
      <c r="D254" s="7"/>
      <c r="E254" s="7" t="s">
        <v>35</v>
      </c>
      <c r="F254" s="7"/>
      <c r="G254" s="7"/>
      <c r="H254" s="112" t="s">
        <v>309</v>
      </c>
      <c r="I254" s="7"/>
      <c r="J254" s="7"/>
      <c r="K254" s="7">
        <v>500</v>
      </c>
      <c r="L254" s="7">
        <v>8.9287600000000005</v>
      </c>
      <c r="M254" s="7">
        <v>9.1204800000000006</v>
      </c>
      <c r="N254" s="107">
        <f>IF(OR($H254="-",$S254="",$U254=""),"",
IF($H254="Long",$U254-$S254,
IF($H254="Short",$S254-$U254-$T254-$T254,
IF($H254="Options",$U254-$S254,””))))</f>
        <v>95.860000000000582</v>
      </c>
      <c r="O254" s="87">
        <f t="shared" si="36"/>
        <v>0.19172000000000011</v>
      </c>
      <c r="P254" s="88" t="str">
        <f t="shared" si="37"/>
        <v/>
      </c>
      <c r="Q254" s="89">
        <f t="shared" si="32"/>
        <v>2.1472186507421092E-2</v>
      </c>
      <c r="R254" s="90" t="str">
        <f t="shared" si="33"/>
        <v/>
      </c>
      <c r="S254" s="91">
        <f t="shared" si="34"/>
        <v>4464.38</v>
      </c>
      <c r="T254" s="26">
        <v>0</v>
      </c>
      <c r="U254" s="92">
        <f>IF(OR($H254="-",$K254="",$M254=""),"",
IF($H254="Long",$K254*$M254,
IF($H254="Short",$K254*$M254,
IF($H254="Options",$K254*$M254*100,””))))</f>
        <v>4560.2400000000007</v>
      </c>
      <c r="V254" s="93">
        <f t="shared" si="38"/>
        <v>0</v>
      </c>
      <c r="W254" s="93">
        <f t="shared" si="39"/>
        <v>1</v>
      </c>
    </row>
    <row r="255" spans="1:23" ht="15.75" x14ac:dyDescent="0.25">
      <c r="A255" s="4">
        <v>44722</v>
      </c>
      <c r="B255" s="109">
        <f t="shared" si="35"/>
        <v>6</v>
      </c>
      <c r="C255" s="7"/>
      <c r="D255" s="7"/>
      <c r="E255" s="7" t="s">
        <v>179</v>
      </c>
      <c r="F255" s="7"/>
      <c r="G255" s="7"/>
      <c r="H255" s="112" t="s">
        <v>309</v>
      </c>
      <c r="I255" s="7"/>
      <c r="J255" s="7"/>
      <c r="K255" s="7">
        <v>450</v>
      </c>
      <c r="L255" s="7">
        <v>0.88986666666666669</v>
      </c>
      <c r="M255" s="7">
        <v>0.8657111111111111</v>
      </c>
      <c r="N255" s="107">
        <f>IF(OR($H255="-",$S255="",$U255=""),"",
IF($H255="Long",$U255-$S255,
IF($H255="Short",$S255-$U255-$T255-$T255,
IF($H255="Options",$U255-$S255,””))))</f>
        <v>-10.870000000000005</v>
      </c>
      <c r="O255" s="87" t="str">
        <f t="shared" si="36"/>
        <v/>
      </c>
      <c r="P255" s="88">
        <f t="shared" si="37"/>
        <v>-2.4155555555555597E-2</v>
      </c>
      <c r="Q255" s="89" t="str">
        <f t="shared" si="32"/>
        <v/>
      </c>
      <c r="R255" s="90">
        <f t="shared" si="33"/>
        <v>-2.714514034561983E-2</v>
      </c>
      <c r="S255" s="91">
        <f t="shared" si="34"/>
        <v>400.44</v>
      </c>
      <c r="T255" s="26">
        <v>0</v>
      </c>
      <c r="U255" s="92">
        <f>IF(OR($H255="-",$K255="",$M255=""),"",
IF($H255="Long",$K255*$M255,
IF($H255="Short",$K255*$M255,
IF($H255="Options",$K255*$M255*100,””))))</f>
        <v>389.57</v>
      </c>
      <c r="V255" s="93">
        <f t="shared" si="38"/>
        <v>1</v>
      </c>
      <c r="W255" s="93">
        <f t="shared" si="39"/>
        <v>0</v>
      </c>
    </row>
    <row r="256" spans="1:23" ht="15.75" x14ac:dyDescent="0.25">
      <c r="A256" s="4">
        <v>44722</v>
      </c>
      <c r="B256" s="109">
        <f t="shared" si="35"/>
        <v>6</v>
      </c>
      <c r="C256" s="7"/>
      <c r="D256" s="7"/>
      <c r="E256" s="7" t="s">
        <v>180</v>
      </c>
      <c r="F256" s="7"/>
      <c r="G256" s="7"/>
      <c r="H256" s="112" t="s">
        <v>309</v>
      </c>
      <c r="I256" s="7"/>
      <c r="J256" s="7"/>
      <c r="K256" s="7">
        <v>50</v>
      </c>
      <c r="L256" s="7">
        <v>8.1300000000000008</v>
      </c>
      <c r="M256" s="7">
        <v>7.7010000000000005</v>
      </c>
      <c r="N256" s="107">
        <f>IF(OR($H256="-",$S256="",$U256=""),"",
IF($H256="Long",$U256-$S256,
IF($H256="Short",$S256-$U256-$T256-$T256,
IF($H256="Options",$U256-$S256,””))))</f>
        <v>-21.450000000000045</v>
      </c>
      <c r="O256" s="87" t="str">
        <f t="shared" si="36"/>
        <v/>
      </c>
      <c r="P256" s="88">
        <f t="shared" si="37"/>
        <v>-0.42900000000000027</v>
      </c>
      <c r="Q256" s="89" t="str">
        <f t="shared" si="32"/>
        <v/>
      </c>
      <c r="R256" s="90">
        <f t="shared" si="33"/>
        <v>-5.2767527675276857E-2</v>
      </c>
      <c r="S256" s="91">
        <f t="shared" si="34"/>
        <v>406.50000000000006</v>
      </c>
      <c r="T256" s="26">
        <v>0</v>
      </c>
      <c r="U256" s="92">
        <f>IF(OR($H256="-",$K256="",$M256=""),"",
IF($H256="Long",$K256*$M256,
IF($H256="Short",$K256*$M256,
IF($H256="Options",$K256*$M256*100,””))))</f>
        <v>385.05</v>
      </c>
      <c r="V256" s="93">
        <f t="shared" si="38"/>
        <v>1</v>
      </c>
      <c r="W256" s="93">
        <f t="shared" si="39"/>
        <v>0</v>
      </c>
    </row>
    <row r="257" spans="1:23" ht="15.75" x14ac:dyDescent="0.25">
      <c r="A257" s="4">
        <v>44725</v>
      </c>
      <c r="B257" s="109">
        <f t="shared" si="35"/>
        <v>2</v>
      </c>
      <c r="C257" s="7"/>
      <c r="D257" s="7"/>
      <c r="E257" s="7" t="s">
        <v>35</v>
      </c>
      <c r="F257" s="7"/>
      <c r="G257" s="7"/>
      <c r="H257" s="112" t="s">
        <v>309</v>
      </c>
      <c r="I257" s="7"/>
      <c r="J257" s="7"/>
      <c r="K257" s="7">
        <v>275</v>
      </c>
      <c r="L257" s="7">
        <v>14.775454545454547</v>
      </c>
      <c r="M257" s="7">
        <v>15.456109090909088</v>
      </c>
      <c r="N257" s="107">
        <f>IF(OR($H257="-",$S257="",$U257=""),"",
IF($H257="Long",$U257-$S257,
IF($H257="Short",$S257-$U257-$T257-$T257,
IF($H257="Options",$U257-$S257,””))))</f>
        <v>187.17999999999893</v>
      </c>
      <c r="O257" s="87">
        <f t="shared" si="36"/>
        <v>0.68065454545454074</v>
      </c>
      <c r="P257" s="88" t="str">
        <f t="shared" si="37"/>
        <v/>
      </c>
      <c r="Q257" s="89">
        <f t="shared" si="32"/>
        <v>4.606657232510894E-2</v>
      </c>
      <c r="R257" s="90" t="str">
        <f t="shared" si="33"/>
        <v/>
      </c>
      <c r="S257" s="91">
        <f t="shared" si="34"/>
        <v>4063.2500000000005</v>
      </c>
      <c r="T257" s="26">
        <v>0</v>
      </c>
      <c r="U257" s="92">
        <f>IF(OR($H257="-",$K257="",$M257=""),"",
IF($H257="Long",$K257*$M257,
IF($H257="Short",$K257*$M257,
IF($H257="Options",$K257*$M257*100,””))))</f>
        <v>4250.4299999999994</v>
      </c>
      <c r="V257" s="93">
        <f t="shared" si="38"/>
        <v>0</v>
      </c>
      <c r="W257" s="93">
        <f t="shared" si="39"/>
        <v>1</v>
      </c>
    </row>
    <row r="258" spans="1:23" ht="15.75" x14ac:dyDescent="0.25">
      <c r="A258" s="4">
        <v>44725</v>
      </c>
      <c r="B258" s="109">
        <f t="shared" si="35"/>
        <v>2</v>
      </c>
      <c r="C258" s="7"/>
      <c r="D258" s="7"/>
      <c r="E258" s="7" t="s">
        <v>178</v>
      </c>
      <c r="F258" s="7"/>
      <c r="G258" s="7"/>
      <c r="H258" s="112" t="s">
        <v>309</v>
      </c>
      <c r="I258" s="7"/>
      <c r="J258" s="7"/>
      <c r="K258" s="7">
        <v>200</v>
      </c>
      <c r="L258" s="7">
        <v>13.998049999999999</v>
      </c>
      <c r="M258" s="7">
        <v>13.932700000000001</v>
      </c>
      <c r="N258" s="107">
        <f>IF(OR($H258="-",$S258="",$U258=""),"",
IF($H258="Long",$U258-$S258,
IF($H258="Short",$S258-$U258-$T258-$T258,
IF($H258="Options",$U258-$S258,””))))</f>
        <v>-13.069999999999709</v>
      </c>
      <c r="O258" s="87" t="str">
        <f t="shared" si="36"/>
        <v/>
      </c>
      <c r="P258" s="88">
        <f t="shared" si="37"/>
        <v>-6.5349999999998687E-2</v>
      </c>
      <c r="Q258" s="89" t="str">
        <f t="shared" si="32"/>
        <v/>
      </c>
      <c r="R258" s="90">
        <f t="shared" si="33"/>
        <v>-4.6685073992447914E-3</v>
      </c>
      <c r="S258" s="91">
        <f t="shared" si="34"/>
        <v>2799.6099999999997</v>
      </c>
      <c r="T258" s="26">
        <v>0</v>
      </c>
      <c r="U258" s="92">
        <f>IF(OR($H258="-",$K258="",$M258=""),"",
IF($H258="Long",$K258*$M258,
IF($H258="Short",$K258*$M258,
IF($H258="Options",$K258*$M258*100,””))))</f>
        <v>2786.54</v>
      </c>
      <c r="V258" s="93">
        <f t="shared" si="38"/>
        <v>1</v>
      </c>
      <c r="W258" s="93">
        <f t="shared" si="39"/>
        <v>0</v>
      </c>
    </row>
    <row r="259" spans="1:23" ht="15.75" x14ac:dyDescent="0.25">
      <c r="A259" s="4">
        <v>44726</v>
      </c>
      <c r="B259" s="109">
        <f t="shared" si="35"/>
        <v>3</v>
      </c>
      <c r="C259" s="7"/>
      <c r="D259" s="7"/>
      <c r="E259" s="7" t="s">
        <v>35</v>
      </c>
      <c r="F259" s="7"/>
      <c r="G259" s="7"/>
      <c r="H259" s="112" t="s">
        <v>309</v>
      </c>
      <c r="I259" s="7"/>
      <c r="J259" s="7"/>
      <c r="K259" s="7">
        <v>425</v>
      </c>
      <c r="L259" s="7">
        <v>15.629811764705883</v>
      </c>
      <c r="M259" s="7">
        <v>14.950847058823529</v>
      </c>
      <c r="N259" s="107">
        <f>IF(OR($H259="-",$S259="",$U259=""),"",
IF($H259="Long",$U259-$S259,
IF($H259="Short",$S259-$U259-$T259-$T259,
IF($H259="Options",$U259-$S259,””))))</f>
        <v>-288.5600000000004</v>
      </c>
      <c r="O259" s="87" t="str">
        <f t="shared" si="36"/>
        <v/>
      </c>
      <c r="P259" s="88">
        <f t="shared" si="37"/>
        <v>-0.67896470588235402</v>
      </c>
      <c r="Q259" s="89" t="str">
        <f t="shared" si="32"/>
        <v/>
      </c>
      <c r="R259" s="90">
        <f t="shared" si="33"/>
        <v>-4.3440363588737721E-2</v>
      </c>
      <c r="S259" s="91">
        <f t="shared" si="34"/>
        <v>6642.67</v>
      </c>
      <c r="T259" s="26">
        <v>0</v>
      </c>
      <c r="U259" s="92">
        <f>IF(OR($H259="-",$K259="",$M259=""),"",
IF($H259="Long",$K259*$M259,
IF($H259="Short",$K259*$M259,
IF($H259="Options",$K259*$M259*100,””))))</f>
        <v>6354.11</v>
      </c>
      <c r="V259" s="93">
        <f t="shared" si="38"/>
        <v>1</v>
      </c>
      <c r="W259" s="93">
        <f t="shared" si="39"/>
        <v>0</v>
      </c>
    </row>
    <row r="260" spans="1:23" ht="15.75" x14ac:dyDescent="0.25">
      <c r="A260" s="4">
        <v>44726</v>
      </c>
      <c r="B260" s="109">
        <f t="shared" si="35"/>
        <v>3</v>
      </c>
      <c r="C260" s="7"/>
      <c r="D260" s="7"/>
      <c r="E260" s="7" t="s">
        <v>27</v>
      </c>
      <c r="F260" s="7"/>
      <c r="G260" s="7"/>
      <c r="H260" s="112" t="s">
        <v>309</v>
      </c>
      <c r="I260" s="7"/>
      <c r="J260" s="7"/>
      <c r="K260" s="7">
        <v>201</v>
      </c>
      <c r="L260" s="7">
        <v>7.8295024875621895</v>
      </c>
      <c r="M260" s="7">
        <v>8.0112935323383088</v>
      </c>
      <c r="N260" s="107">
        <f>IF(OR($H260="-",$S260="",$U260=""),"",
IF($H260="Long",$U260-$S260,
IF($H260="Short",$S260-$U260-$T260-$T260,
IF($H260="Options",$U260-$S260,””))))</f>
        <v>36.539999999999964</v>
      </c>
      <c r="O260" s="87">
        <f t="shared" si="36"/>
        <v>0.18179104477611929</v>
      </c>
      <c r="P260" s="88" t="str">
        <f t="shared" si="37"/>
        <v/>
      </c>
      <c r="Q260" s="89">
        <f t="shared" si="32"/>
        <v>2.3218722398378352E-2</v>
      </c>
      <c r="R260" s="90" t="str">
        <f t="shared" si="33"/>
        <v/>
      </c>
      <c r="S260" s="91">
        <f t="shared" si="34"/>
        <v>1573.73</v>
      </c>
      <c r="T260" s="26">
        <v>0</v>
      </c>
      <c r="U260" s="92">
        <f>IF(OR($H260="-",$K260="",$M260=""),"",
IF($H260="Long",$K260*$M260,
IF($H260="Short",$K260*$M260,
IF($H260="Options",$K260*$M260*100,””))))</f>
        <v>1610.27</v>
      </c>
      <c r="V260" s="93">
        <f t="shared" si="38"/>
        <v>0</v>
      </c>
      <c r="W260" s="93">
        <f t="shared" si="39"/>
        <v>1</v>
      </c>
    </row>
    <row r="261" spans="1:23" ht="15.75" x14ac:dyDescent="0.25">
      <c r="A261" s="4">
        <v>44726</v>
      </c>
      <c r="B261" s="109">
        <f t="shared" si="35"/>
        <v>3</v>
      </c>
      <c r="C261" s="7"/>
      <c r="D261" s="7"/>
      <c r="E261" s="7" t="s">
        <v>26</v>
      </c>
      <c r="F261" s="7"/>
      <c r="G261" s="7"/>
      <c r="H261" s="112" t="s">
        <v>309</v>
      </c>
      <c r="I261" s="7"/>
      <c r="J261" s="7"/>
      <c r="K261" s="7">
        <v>150</v>
      </c>
      <c r="L261" s="7">
        <v>12.318200000000001</v>
      </c>
      <c r="M261" s="7">
        <v>12.807533333333334</v>
      </c>
      <c r="N261" s="107">
        <f>IF(OR($H261="-",$S261="",$U261=""),"",
IF($H261="Long",$U261-$S261,
IF($H261="Short",$S261-$U261-$T261-$T261,
IF($H261="Options",$U261-$S261,””))))</f>
        <v>73.399999999999864</v>
      </c>
      <c r="O261" s="87">
        <f t="shared" si="36"/>
        <v>0.48933333333333273</v>
      </c>
      <c r="P261" s="88" t="str">
        <f t="shared" si="37"/>
        <v/>
      </c>
      <c r="Q261" s="89">
        <f t="shared" si="32"/>
        <v>3.9724418610944161E-2</v>
      </c>
      <c r="R261" s="90" t="str">
        <f t="shared" si="33"/>
        <v/>
      </c>
      <c r="S261" s="91">
        <f t="shared" si="34"/>
        <v>1847.7300000000002</v>
      </c>
      <c r="T261" s="26">
        <v>0</v>
      </c>
      <c r="U261" s="92">
        <f>IF(OR($H261="-",$K261="",$M261=""),"",
IF($H261="Long",$K261*$M261,
IF($H261="Short",$K261*$M261,
IF($H261="Options",$K261*$M261*100,””))))</f>
        <v>1921.13</v>
      </c>
      <c r="V261" s="93">
        <f t="shared" si="38"/>
        <v>0</v>
      </c>
      <c r="W261" s="93">
        <f t="shared" si="39"/>
        <v>1</v>
      </c>
    </row>
    <row r="262" spans="1:23" ht="15.75" x14ac:dyDescent="0.25">
      <c r="A262" s="4">
        <v>44727</v>
      </c>
      <c r="B262" s="109">
        <f t="shared" si="35"/>
        <v>4</v>
      </c>
      <c r="C262" s="7"/>
      <c r="D262" s="7"/>
      <c r="E262" s="7" t="s">
        <v>36</v>
      </c>
      <c r="F262" s="7"/>
      <c r="G262" s="7"/>
      <c r="H262" s="112" t="s">
        <v>309</v>
      </c>
      <c r="I262" s="7"/>
      <c r="J262" s="7"/>
      <c r="K262" s="7">
        <v>700</v>
      </c>
      <c r="L262" s="7">
        <v>3.0381714285714283</v>
      </c>
      <c r="M262" s="7">
        <v>3.0012571428571428</v>
      </c>
      <c r="N262" s="107">
        <f>IF(OR($H262="-",$S262="",$U262=""),"",
IF($H262="Long",$U262-$S262,
IF($H262="Short",$S262-$U262-$T262-$T262,
IF($H262="Options",$U262-$S262,””))))</f>
        <v>-25.839999999999691</v>
      </c>
      <c r="O262" s="87" t="str">
        <f t="shared" si="36"/>
        <v/>
      </c>
      <c r="P262" s="88">
        <f t="shared" si="37"/>
        <v>-3.6914285714285455E-2</v>
      </c>
      <c r="Q262" s="89" t="str">
        <f t="shared" si="32"/>
        <v/>
      </c>
      <c r="R262" s="90">
        <f t="shared" si="33"/>
        <v>-1.2150165513090436E-2</v>
      </c>
      <c r="S262" s="91">
        <f t="shared" si="34"/>
        <v>2126.7199999999998</v>
      </c>
      <c r="T262" s="26">
        <v>0</v>
      </c>
      <c r="U262" s="92">
        <f>IF(OR($H262="-",$K262="",$M262=""),"",
IF($H262="Long",$K262*$M262,
IF($H262="Short",$K262*$M262,
IF($H262="Options",$K262*$M262*100,””))))</f>
        <v>2100.88</v>
      </c>
      <c r="V262" s="93">
        <f t="shared" si="38"/>
        <v>1</v>
      </c>
      <c r="W262" s="93">
        <f t="shared" si="39"/>
        <v>0</v>
      </c>
    </row>
    <row r="263" spans="1:23" ht="15.75" x14ac:dyDescent="0.25">
      <c r="A263" s="4">
        <v>44727</v>
      </c>
      <c r="B263" s="109">
        <f t="shared" si="35"/>
        <v>4</v>
      </c>
      <c r="C263" s="7"/>
      <c r="D263" s="7"/>
      <c r="E263" s="7" t="s">
        <v>37</v>
      </c>
      <c r="F263" s="7"/>
      <c r="G263" s="7"/>
      <c r="H263" s="112" t="s">
        <v>309</v>
      </c>
      <c r="I263" s="7"/>
      <c r="J263" s="7"/>
      <c r="K263" s="7">
        <v>1350</v>
      </c>
      <c r="L263" s="7">
        <v>3.1574888888888895</v>
      </c>
      <c r="M263" s="7">
        <v>3.1719185185185195</v>
      </c>
      <c r="N263" s="107">
        <f>IF(OR($H263="-",$S263="",$U263=""),"",
IF($H263="Long",$U263-$S263,
IF($H263="Short",$S263-$U263-$T263-$T263,
IF($H263="Options",$U263-$S263,””))))</f>
        <v>19.480000000000473</v>
      </c>
      <c r="O263" s="87">
        <f t="shared" si="36"/>
        <v>1.4429629629630014E-2</v>
      </c>
      <c r="P263" s="88" t="str">
        <f t="shared" si="37"/>
        <v/>
      </c>
      <c r="Q263" s="89">
        <f t="shared" si="32"/>
        <v>4.5699700418289427E-3</v>
      </c>
      <c r="R263" s="90" t="str">
        <f t="shared" si="33"/>
        <v/>
      </c>
      <c r="S263" s="91">
        <f t="shared" si="34"/>
        <v>4262.6100000000006</v>
      </c>
      <c r="T263" s="26">
        <v>0</v>
      </c>
      <c r="U263" s="92">
        <f>IF(OR($H263="-",$K263="",$M263=""),"",
IF($H263="Long",$K263*$M263,
IF($H263="Short",$K263*$M263,
IF($H263="Options",$K263*$M263*100,””))))</f>
        <v>4282.0900000000011</v>
      </c>
      <c r="V263" s="93">
        <f t="shared" si="38"/>
        <v>0</v>
      </c>
      <c r="W263" s="93">
        <f t="shared" si="39"/>
        <v>1</v>
      </c>
    </row>
    <row r="264" spans="1:23" ht="15.75" x14ac:dyDescent="0.25">
      <c r="A264" s="4">
        <v>44727</v>
      </c>
      <c r="B264" s="109">
        <f t="shared" si="35"/>
        <v>4</v>
      </c>
      <c r="C264" s="7"/>
      <c r="D264" s="7"/>
      <c r="E264" s="7" t="s">
        <v>26</v>
      </c>
      <c r="F264" s="7"/>
      <c r="G264" s="7"/>
      <c r="H264" s="112" t="s">
        <v>309</v>
      </c>
      <c r="I264" s="7"/>
      <c r="J264" s="7"/>
      <c r="K264" s="7">
        <v>50</v>
      </c>
      <c r="L264" s="7">
        <v>10.029</v>
      </c>
      <c r="M264" s="7">
        <v>10.549799999999999</v>
      </c>
      <c r="N264" s="107">
        <f>IF(OR($H264="-",$S264="",$U264=""),"",
IF($H264="Long",$U264-$S264,
IF($H264="Short",$S264-$U264-$T264-$T264,
IF($H264="Options",$U264-$S264,””))))</f>
        <v>26.04000000000002</v>
      </c>
      <c r="O264" s="87">
        <f t="shared" si="36"/>
        <v>0.52079999999999949</v>
      </c>
      <c r="P264" s="88" t="str">
        <f t="shared" si="37"/>
        <v/>
      </c>
      <c r="Q264" s="89">
        <f t="shared" si="32"/>
        <v>5.1929404726293787E-2</v>
      </c>
      <c r="R264" s="90" t="str">
        <f t="shared" si="33"/>
        <v/>
      </c>
      <c r="S264" s="91">
        <f t="shared" si="34"/>
        <v>501.45</v>
      </c>
      <c r="T264" s="26">
        <v>0</v>
      </c>
      <c r="U264" s="92">
        <f>IF(OR($H264="-",$K264="",$M264=""),"",
IF($H264="Long",$K264*$M264,
IF($H264="Short",$K264*$M264,
IF($H264="Options",$K264*$M264*100,””))))</f>
        <v>527.49</v>
      </c>
      <c r="V264" s="93">
        <f t="shared" si="38"/>
        <v>0</v>
      </c>
      <c r="W264" s="93">
        <f t="shared" si="39"/>
        <v>1</v>
      </c>
    </row>
    <row r="265" spans="1:23" ht="15.75" x14ac:dyDescent="0.25">
      <c r="A265" s="4">
        <v>44728</v>
      </c>
      <c r="B265" s="109">
        <f t="shared" si="35"/>
        <v>5</v>
      </c>
      <c r="C265" s="7"/>
      <c r="D265" s="7"/>
      <c r="E265" s="7" t="s">
        <v>38</v>
      </c>
      <c r="F265" s="7"/>
      <c r="G265" s="7"/>
      <c r="H265" s="112" t="s">
        <v>309</v>
      </c>
      <c r="I265" s="7"/>
      <c r="J265" s="7"/>
      <c r="K265" s="7">
        <v>1550</v>
      </c>
      <c r="L265" s="7">
        <v>2.9569483870967743</v>
      </c>
      <c r="M265" s="7">
        <v>3.0605677419354835</v>
      </c>
      <c r="N265" s="107">
        <f>IF(OR($H265="-",$S265="",$U265=""),"",
IF($H265="Long",$U265-$S265,
IF($H265="Short",$S265-$U265-$T265-$T265,
IF($H265="Options",$U265-$S265,””))))</f>
        <v>160.60999999999876</v>
      </c>
      <c r="O265" s="87">
        <f t="shared" si="36"/>
        <v>0.10361935483870921</v>
      </c>
      <c r="P265" s="88" t="str">
        <f t="shared" si="37"/>
        <v/>
      </c>
      <c r="Q265" s="89">
        <f t="shared" ref="Q265:Q328" si="40">IF(OR($H265="-",$U265="",$S265=""),"",IF($N265&lt;=-0.01,"",
IF($H265="Long",(($U265-$S265)/$S265),
IF($H265="Short",(($S265-$U265)/$S265),
IF($H265="Options",(($U265-$S265)/$S265))))))</f>
        <v>3.5042666044112339E-2</v>
      </c>
      <c r="R265" s="90" t="str">
        <f t="shared" ref="R265:R328" si="41">IF(OR($H265="-",$U265="",$S265=""),"",IF($N265&gt;=0.01,"",IF($H265="Long",(($U265-$S265)/$S265),
IF($H265="Short",(($S265-$U265)/$S265),
IF($H265="Options",(($U265-$S265)/$S265))))))</f>
        <v/>
      </c>
      <c r="S265" s="91">
        <f t="shared" si="34"/>
        <v>4583.2700000000004</v>
      </c>
      <c r="T265" s="26">
        <v>0</v>
      </c>
      <c r="U265" s="92">
        <f>IF(OR($H265="-",$K265="",$M265=""),"",
IF($H265="Long",$K265*$M265,
IF($H265="Short",$K265*$M265,
IF($H265="Options",$K265*$M265*100,””))))</f>
        <v>4743.8799999999992</v>
      </c>
      <c r="V265" s="93">
        <f t="shared" si="38"/>
        <v>0</v>
      </c>
      <c r="W265" s="93">
        <f t="shared" si="39"/>
        <v>1</v>
      </c>
    </row>
    <row r="266" spans="1:23" ht="15.75" x14ac:dyDescent="0.25">
      <c r="A266" s="4">
        <v>44728</v>
      </c>
      <c r="B266" s="109">
        <f t="shared" si="35"/>
        <v>5</v>
      </c>
      <c r="C266" s="7"/>
      <c r="D266" s="7"/>
      <c r="E266" s="7" t="s">
        <v>176</v>
      </c>
      <c r="F266" s="7"/>
      <c r="G266" s="7"/>
      <c r="H266" s="112" t="s">
        <v>309</v>
      </c>
      <c r="I266" s="7"/>
      <c r="J266" s="7"/>
      <c r="K266" s="7">
        <v>300</v>
      </c>
      <c r="L266" s="7">
        <v>2.7667000000000002</v>
      </c>
      <c r="M266" s="7">
        <v>2.5279333333333334</v>
      </c>
      <c r="N266" s="107">
        <f>IF(OR($H266="-",$S266="",$U266=""),"",
IF($H266="Long",$U266-$S266,
IF($H266="Short",$S266-$U266-$T266-$T266,
IF($H266="Options",$U266-$S266,””))))</f>
        <v>-71.63</v>
      </c>
      <c r="O266" s="87" t="str">
        <f t="shared" si="36"/>
        <v/>
      </c>
      <c r="P266" s="88">
        <f t="shared" si="37"/>
        <v>-0.23876666666666679</v>
      </c>
      <c r="Q266" s="89" t="str">
        <f t="shared" si="40"/>
        <v/>
      </c>
      <c r="R266" s="90">
        <f t="shared" si="41"/>
        <v>-8.6300165058252304E-2</v>
      </c>
      <c r="S266" s="91">
        <f t="shared" ref="S266:S329" si="42">IF(OR($H266="-",$K266="",$L266="",$T266=""),"",
IF($H266="Long",($K266*$L266)+$T266,
IF($H266="Short",($K266*$L266)+$T266,
IF($H266="Options",($K266*$L266*100)+$T266,""))))</f>
        <v>830.01</v>
      </c>
      <c r="T266" s="26">
        <v>0</v>
      </c>
      <c r="U266" s="92">
        <f>IF(OR($H266="-",$K266="",$M266=""),"",
IF($H266="Long",$K266*$M266,
IF($H266="Short",$K266*$M266,
IF($H266="Options",$K266*$M266*100,””))))</f>
        <v>758.38</v>
      </c>
      <c r="V266" s="93">
        <f t="shared" si="38"/>
        <v>1</v>
      </c>
      <c r="W266" s="93">
        <f t="shared" si="39"/>
        <v>0</v>
      </c>
    </row>
    <row r="267" spans="1:23" ht="15.75" x14ac:dyDescent="0.25">
      <c r="A267" s="4">
        <v>44728</v>
      </c>
      <c r="B267" s="109">
        <f t="shared" si="35"/>
        <v>5</v>
      </c>
      <c r="C267" s="7"/>
      <c r="D267" s="7"/>
      <c r="E267" s="7" t="s">
        <v>36</v>
      </c>
      <c r="F267" s="7"/>
      <c r="G267" s="7"/>
      <c r="H267" s="142" t="s">
        <v>309</v>
      </c>
      <c r="I267" s="7"/>
      <c r="J267" s="7"/>
      <c r="K267" s="7">
        <v>350</v>
      </c>
      <c r="L267" s="7">
        <v>7.972942857142856</v>
      </c>
      <c r="M267" s="143">
        <v>8.0376399999999997</v>
      </c>
      <c r="N267" s="107">
        <f>IF(OR($H267="-",$S267="",$U267=""),"",
IF($H267="Long",$U267-$S267,
IF($H267="Short",$S267-$U267-$T267-$T267,
IF($H267="Options",$U267-$S267,””))))</f>
        <v>22.644000000000233</v>
      </c>
      <c r="O267" s="87">
        <f t="shared" si="36"/>
        <v>6.4697142857143675E-2</v>
      </c>
      <c r="P267" s="88" t="str">
        <f t="shared" si="37"/>
        <v/>
      </c>
      <c r="Q267" s="89">
        <f t="shared" si="40"/>
        <v>8.1145875514688024E-3</v>
      </c>
      <c r="R267" s="90" t="str">
        <f t="shared" si="41"/>
        <v/>
      </c>
      <c r="S267" s="91">
        <f t="shared" si="42"/>
        <v>2790.5299999999997</v>
      </c>
      <c r="T267" s="26">
        <v>0</v>
      </c>
      <c r="U267" s="92">
        <f>IF(OR($H267="-",$K267="",$M267=""),"",
IF($H267="Long",$K267*$M267,
IF($H267="Short",$K267*$M267,
IF($H267="Options",$K267*$M267*100,””))))</f>
        <v>2813.174</v>
      </c>
      <c r="V267" s="93">
        <f t="shared" si="38"/>
        <v>0</v>
      </c>
      <c r="W267" s="93">
        <f t="shared" si="39"/>
        <v>1</v>
      </c>
    </row>
    <row r="268" spans="1:23" ht="15.75" x14ac:dyDescent="0.25">
      <c r="A268" s="4">
        <v>44728</v>
      </c>
      <c r="B268" s="109">
        <f t="shared" si="35"/>
        <v>5</v>
      </c>
      <c r="C268" s="7"/>
      <c r="D268" s="7"/>
      <c r="E268" s="7" t="s">
        <v>26</v>
      </c>
      <c r="F268" s="7"/>
      <c r="G268" s="7"/>
      <c r="H268" s="112" t="s">
        <v>309</v>
      </c>
      <c r="I268" s="7"/>
      <c r="J268" s="7"/>
      <c r="K268" s="7">
        <v>20</v>
      </c>
      <c r="L268" s="7">
        <v>12.18</v>
      </c>
      <c r="M268" s="7">
        <v>12.246</v>
      </c>
      <c r="N268" s="107">
        <f>IF(OR($H268="-",$S268="",$U268=""),"",
IF($H268="Long",$U268-$S268,
IF($H268="Short",$S268-$U268-$T268-$T268,
IF($H268="Options",$U268-$S268,””))))</f>
        <v>1.3200000000000216</v>
      </c>
      <c r="O268" s="87">
        <f t="shared" si="36"/>
        <v>6.6000000000000725E-2</v>
      </c>
      <c r="P268" s="88" t="str">
        <f t="shared" si="37"/>
        <v/>
      </c>
      <c r="Q268" s="89">
        <f t="shared" si="40"/>
        <v>5.4187192118227492E-3</v>
      </c>
      <c r="R268" s="90" t="str">
        <f t="shared" si="41"/>
        <v/>
      </c>
      <c r="S268" s="91">
        <f t="shared" si="42"/>
        <v>243.6</v>
      </c>
      <c r="T268" s="26">
        <v>0</v>
      </c>
      <c r="U268" s="92">
        <f>IF(OR($H268="-",$K268="",$M268=""),"",
IF($H268="Long",$K268*$M268,
IF($H268="Short",$K268*$M268,
IF($H268="Options",$K268*$M268*100,””))))</f>
        <v>244.92000000000002</v>
      </c>
      <c r="V268" s="93">
        <f t="shared" si="38"/>
        <v>0</v>
      </c>
      <c r="W268" s="93">
        <f t="shared" si="39"/>
        <v>1</v>
      </c>
    </row>
    <row r="269" spans="1:23" ht="15.75" x14ac:dyDescent="0.25">
      <c r="A269" s="4">
        <v>44729</v>
      </c>
      <c r="B269" s="109">
        <f t="shared" ref="B269:B332" si="43">WEEKDAY(A269,1)</f>
        <v>6</v>
      </c>
      <c r="C269" s="7"/>
      <c r="D269" s="7"/>
      <c r="E269" s="7" t="s">
        <v>38</v>
      </c>
      <c r="F269" s="7"/>
      <c r="G269" s="7"/>
      <c r="H269" s="112" t="s">
        <v>309</v>
      </c>
      <c r="I269" s="7"/>
      <c r="J269" s="7"/>
      <c r="K269" s="7">
        <v>300</v>
      </c>
      <c r="L269" s="7">
        <v>3.4297666666666671</v>
      </c>
      <c r="M269" s="7">
        <v>3.4849999999999999</v>
      </c>
      <c r="N269" s="107">
        <f>IF(OR($H269="-",$S269="",$U269=""),"",
IF($H269="Long",$U269-$S269,
IF($H269="Short",$S269-$U269-$T269-$T269,
IF($H269="Options",$U269-$S269,””))))</f>
        <v>16.569999999999936</v>
      </c>
      <c r="O269" s="87">
        <f t="shared" si="36"/>
        <v>5.5233333333332801E-2</v>
      </c>
      <c r="P269" s="88" t="str">
        <f t="shared" si="37"/>
        <v/>
      </c>
      <c r="Q269" s="89">
        <f t="shared" si="40"/>
        <v>1.6104108151186122E-2</v>
      </c>
      <c r="R269" s="90" t="str">
        <f t="shared" si="41"/>
        <v/>
      </c>
      <c r="S269" s="91">
        <f t="shared" si="42"/>
        <v>1028.93</v>
      </c>
      <c r="T269" s="26">
        <v>0</v>
      </c>
      <c r="U269" s="92">
        <f>IF(OR($H269="-",$K269="",$M269=""),"",
IF($H269="Long",$K269*$M269,
IF($H269="Short",$K269*$M269,
IF($H269="Options",$K269*$M269*100,””))))</f>
        <v>1045.5</v>
      </c>
      <c r="V269" s="93">
        <f t="shared" si="38"/>
        <v>0</v>
      </c>
      <c r="W269" s="93">
        <f t="shared" si="39"/>
        <v>1</v>
      </c>
    </row>
    <row r="270" spans="1:23" ht="15.75" x14ac:dyDescent="0.25">
      <c r="A270" s="4">
        <v>44729</v>
      </c>
      <c r="B270" s="109">
        <f t="shared" si="43"/>
        <v>6</v>
      </c>
      <c r="C270" s="7"/>
      <c r="D270" s="7"/>
      <c r="E270" s="7" t="s">
        <v>174</v>
      </c>
      <c r="F270" s="7"/>
      <c r="G270" s="7"/>
      <c r="H270" s="112" t="s">
        <v>309</v>
      </c>
      <c r="I270" s="7"/>
      <c r="J270" s="7"/>
      <c r="K270" s="7">
        <v>700</v>
      </c>
      <c r="L270" s="7">
        <v>3.7320142857142855</v>
      </c>
      <c r="M270" s="7">
        <v>3.9406428571428567</v>
      </c>
      <c r="N270" s="107">
        <f>IF(OR($H270="-",$S270="",$U270=""),"",
IF($H270="Long",$U270-$S270,
IF($H270="Short",$S270-$U270-$T270-$T270,
IF($H270="Options",$U270-$S270,””))))</f>
        <v>146.03999999999996</v>
      </c>
      <c r="O270" s="87">
        <f t="shared" si="36"/>
        <v>0.20862857142857116</v>
      </c>
      <c r="P270" s="88" t="str">
        <f t="shared" si="37"/>
        <v/>
      </c>
      <c r="Q270" s="89">
        <f t="shared" si="40"/>
        <v>5.5902404293353636E-2</v>
      </c>
      <c r="R270" s="90" t="str">
        <f t="shared" si="41"/>
        <v/>
      </c>
      <c r="S270" s="91">
        <f t="shared" si="42"/>
        <v>2612.41</v>
      </c>
      <c r="T270" s="26">
        <v>0</v>
      </c>
      <c r="U270" s="92">
        <f>IF(OR($H270="-",$K270="",$M270=""),"",
IF($H270="Long",$K270*$M270,
IF($H270="Short",$K270*$M270,
IF($H270="Options",$K270*$M270*100,””))))</f>
        <v>2758.45</v>
      </c>
      <c r="V270" s="93">
        <f t="shared" si="38"/>
        <v>0</v>
      </c>
      <c r="W270" s="93">
        <f t="shared" si="39"/>
        <v>1</v>
      </c>
    </row>
    <row r="271" spans="1:23" ht="15.75" x14ac:dyDescent="0.25">
      <c r="A271" s="4">
        <v>44729</v>
      </c>
      <c r="B271" s="109">
        <f t="shared" si="43"/>
        <v>6</v>
      </c>
      <c r="C271" s="7"/>
      <c r="D271" s="7"/>
      <c r="E271" s="7" t="s">
        <v>175</v>
      </c>
      <c r="F271" s="7"/>
      <c r="G271" s="7"/>
      <c r="H271" s="112" t="s">
        <v>309</v>
      </c>
      <c r="I271" s="7"/>
      <c r="J271" s="7"/>
      <c r="K271" s="7">
        <v>150</v>
      </c>
      <c r="L271" s="7">
        <v>6.2141333333333337</v>
      </c>
      <c r="M271" s="7">
        <v>6.1357999999999997</v>
      </c>
      <c r="N271" s="107">
        <f>IF(OR($H271="-",$S271="",$U271=""),"",
IF($H271="Long",$U271-$S271,
IF($H271="Short",$S271-$U271-$T271-$T271,
IF($H271="Options",$U271-$S271,””))))</f>
        <v>-11.75</v>
      </c>
      <c r="O271" s="87" t="str">
        <f t="shared" si="36"/>
        <v/>
      </c>
      <c r="P271" s="88">
        <f t="shared" si="37"/>
        <v>-7.8333333333334032E-2</v>
      </c>
      <c r="Q271" s="89" t="str">
        <f t="shared" si="40"/>
        <v/>
      </c>
      <c r="R271" s="90">
        <f t="shared" si="41"/>
        <v>-1.2605673089301807E-2</v>
      </c>
      <c r="S271" s="91">
        <f t="shared" si="42"/>
        <v>932.12</v>
      </c>
      <c r="T271" s="26">
        <v>0</v>
      </c>
      <c r="U271" s="92">
        <f>IF(OR($H271="-",$K271="",$M271=""),"",
IF($H271="Long",$K271*$M271,
IF($H271="Short",$K271*$M271,
IF($H271="Options",$K271*$M271*100,””))))</f>
        <v>920.37</v>
      </c>
      <c r="V271" s="93">
        <f t="shared" si="38"/>
        <v>1</v>
      </c>
      <c r="W271" s="93">
        <f t="shared" si="39"/>
        <v>0</v>
      </c>
    </row>
    <row r="272" spans="1:23" ht="15.75" x14ac:dyDescent="0.25">
      <c r="A272" s="4">
        <v>44733</v>
      </c>
      <c r="B272" s="109">
        <f t="shared" si="43"/>
        <v>3</v>
      </c>
      <c r="C272" s="7"/>
      <c r="D272" s="7"/>
      <c r="E272" s="7" t="s">
        <v>36</v>
      </c>
      <c r="F272" s="7"/>
      <c r="G272" s="7"/>
      <c r="H272" s="112" t="s">
        <v>309</v>
      </c>
      <c r="I272" s="7"/>
      <c r="J272" s="7"/>
      <c r="K272" s="7">
        <v>50</v>
      </c>
      <c r="L272" s="7">
        <v>6.8836000000000004</v>
      </c>
      <c r="M272" s="7">
        <v>6.5598000000000001</v>
      </c>
      <c r="N272" s="107">
        <f>IF(OR($H272="-",$S272="",$U272=""),"",
IF($H272="Long",$U272-$S272,
IF($H272="Short",$S272-$U272-$T272-$T272,
IF($H272="Options",$U272-$S272,””))))</f>
        <v>-16.189999999999998</v>
      </c>
      <c r="O272" s="87" t="str">
        <f t="shared" si="36"/>
        <v/>
      </c>
      <c r="P272" s="88">
        <f t="shared" si="37"/>
        <v>-0.32380000000000031</v>
      </c>
      <c r="Q272" s="89" t="str">
        <f t="shared" si="40"/>
        <v/>
      </c>
      <c r="R272" s="90">
        <f t="shared" si="41"/>
        <v>-4.7039339880295183E-2</v>
      </c>
      <c r="S272" s="91">
        <f t="shared" si="42"/>
        <v>344.18</v>
      </c>
      <c r="T272" s="26">
        <v>0</v>
      </c>
      <c r="U272" s="92">
        <f>IF(OR($H272="-",$K272="",$M272=""),"",
IF($H272="Long",$K272*$M272,
IF($H272="Short",$K272*$M272,
IF($H272="Options",$K272*$M272*100,””))))</f>
        <v>327.99</v>
      </c>
      <c r="V272" s="93">
        <f t="shared" si="38"/>
        <v>1</v>
      </c>
      <c r="W272" s="93">
        <f t="shared" si="39"/>
        <v>0</v>
      </c>
    </row>
    <row r="273" spans="1:23" ht="15.75" x14ac:dyDescent="0.25">
      <c r="A273" s="4">
        <v>44733</v>
      </c>
      <c r="B273" s="109">
        <f t="shared" si="43"/>
        <v>3</v>
      </c>
      <c r="C273" s="7"/>
      <c r="D273" s="7"/>
      <c r="E273" s="7" t="s">
        <v>39</v>
      </c>
      <c r="F273" s="7"/>
      <c r="G273" s="7"/>
      <c r="H273" s="112" t="s">
        <v>309</v>
      </c>
      <c r="I273" s="7"/>
      <c r="J273" s="7"/>
      <c r="K273" s="7">
        <v>400</v>
      </c>
      <c r="L273" s="7">
        <v>2.6506249999999998</v>
      </c>
      <c r="M273" s="7">
        <v>2.6006499999999999</v>
      </c>
      <c r="N273" s="107">
        <f>IF(OR($H273="-",$S273="",$U273=""),"",
IF($H273="Long",$U273-$S273,
IF($H273="Short",$S273-$U273-$T273-$T273,
IF($H273="Options",$U273-$S273,””))))</f>
        <v>-19.990000000000009</v>
      </c>
      <c r="O273" s="87" t="str">
        <f t="shared" si="36"/>
        <v/>
      </c>
      <c r="P273" s="88">
        <f t="shared" si="37"/>
        <v>-4.9974999999999881E-2</v>
      </c>
      <c r="Q273" s="89" t="str">
        <f t="shared" si="40"/>
        <v/>
      </c>
      <c r="R273" s="90">
        <f t="shared" si="41"/>
        <v>-1.8854043857580768E-2</v>
      </c>
      <c r="S273" s="91">
        <f t="shared" si="42"/>
        <v>1060.25</v>
      </c>
      <c r="T273" s="26">
        <v>0</v>
      </c>
      <c r="U273" s="92">
        <f>IF(OR($H273="-",$K273="",$M273=""),"",
IF($H273="Long",$K273*$M273,
IF($H273="Short",$K273*$M273,
IF($H273="Options",$K273*$M273*100,””))))</f>
        <v>1040.26</v>
      </c>
      <c r="V273" s="93">
        <f t="shared" si="38"/>
        <v>1</v>
      </c>
      <c r="W273" s="93">
        <f t="shared" si="39"/>
        <v>0</v>
      </c>
    </row>
    <row r="274" spans="1:23" ht="15.75" x14ac:dyDescent="0.25">
      <c r="A274" s="4">
        <v>44733</v>
      </c>
      <c r="B274" s="109">
        <f t="shared" si="43"/>
        <v>3</v>
      </c>
      <c r="C274" s="7"/>
      <c r="D274" s="7"/>
      <c r="E274" s="7" t="s">
        <v>26</v>
      </c>
      <c r="F274" s="7"/>
      <c r="G274" s="7"/>
      <c r="H274" s="112" t="s">
        <v>309</v>
      </c>
      <c r="I274" s="7"/>
      <c r="J274" s="7"/>
      <c r="K274" s="7">
        <v>50</v>
      </c>
      <c r="L274" s="7">
        <v>12.1</v>
      </c>
      <c r="M274" s="7">
        <v>12.1572</v>
      </c>
      <c r="N274" s="107">
        <f>IF(OR($H274="-",$S274="",$U274=""),"",
IF($H274="Long",$U274-$S274,
IF($H274="Short",$S274-$U274-$T274-$T274,
IF($H274="Options",$U274-$S274,””))))</f>
        <v>2.8600000000000136</v>
      </c>
      <c r="O274" s="87">
        <f t="shared" si="36"/>
        <v>5.7199999999999918E-2</v>
      </c>
      <c r="P274" s="88" t="str">
        <f t="shared" si="37"/>
        <v/>
      </c>
      <c r="Q274" s="89">
        <f t="shared" si="40"/>
        <v>4.7272727272727501E-3</v>
      </c>
      <c r="R274" s="90" t="str">
        <f t="shared" si="41"/>
        <v/>
      </c>
      <c r="S274" s="91">
        <f t="shared" si="42"/>
        <v>605</v>
      </c>
      <c r="T274" s="26">
        <v>0</v>
      </c>
      <c r="U274" s="92">
        <f>IF(OR($H274="-",$K274="",$M274=""),"",
IF($H274="Long",$K274*$M274,
IF($H274="Short",$K274*$M274,
IF($H274="Options",$K274*$M274*100,””))))</f>
        <v>607.86</v>
      </c>
      <c r="V274" s="93">
        <f t="shared" si="38"/>
        <v>0</v>
      </c>
      <c r="W274" s="93">
        <f t="shared" si="39"/>
        <v>1</v>
      </c>
    </row>
    <row r="275" spans="1:23" ht="15.75" x14ac:dyDescent="0.25">
      <c r="A275" s="4">
        <v>44733</v>
      </c>
      <c r="B275" s="109">
        <f t="shared" si="43"/>
        <v>3</v>
      </c>
      <c r="C275" s="7"/>
      <c r="D275" s="7"/>
      <c r="E275" s="7" t="s">
        <v>42</v>
      </c>
      <c r="F275" s="7"/>
      <c r="G275" s="7"/>
      <c r="H275" s="112" t="s">
        <v>309</v>
      </c>
      <c r="I275" s="7"/>
      <c r="J275" s="7"/>
      <c r="K275" s="7">
        <v>500</v>
      </c>
      <c r="L275" s="7">
        <v>4.0254200000000004</v>
      </c>
      <c r="M275" s="7">
        <v>4.23142</v>
      </c>
      <c r="N275" s="107">
        <f>IF(OR($H275="-",$S275="",$U275=""),"",
IF($H275="Long",$U275-$S275,
IF($H275="Short",$S275-$U275-$T275-$T275,
IF($H275="Options",$U275-$S275,””))))</f>
        <v>102.99999999999977</v>
      </c>
      <c r="O275" s="87">
        <f t="shared" si="36"/>
        <v>0.20599999999999952</v>
      </c>
      <c r="P275" s="88" t="str">
        <f t="shared" si="37"/>
        <v/>
      </c>
      <c r="Q275" s="89">
        <f t="shared" si="40"/>
        <v>5.1174784246115816E-2</v>
      </c>
      <c r="R275" s="90" t="str">
        <f t="shared" si="41"/>
        <v/>
      </c>
      <c r="S275" s="91">
        <f t="shared" si="42"/>
        <v>2012.7100000000003</v>
      </c>
      <c r="T275" s="26">
        <v>0</v>
      </c>
      <c r="U275" s="92">
        <f>IF(OR($H275="-",$K275="",$M275=""),"",
IF($H275="Long",$K275*$M275,
IF($H275="Short",$K275*$M275,
IF($H275="Options",$K275*$M275*100,””))))</f>
        <v>2115.71</v>
      </c>
      <c r="V275" s="93">
        <f t="shared" si="38"/>
        <v>0</v>
      </c>
      <c r="W275" s="93">
        <f t="shared" si="39"/>
        <v>1</v>
      </c>
    </row>
    <row r="276" spans="1:23" ht="15.75" x14ac:dyDescent="0.25">
      <c r="A276" s="4">
        <v>44734</v>
      </c>
      <c r="B276" s="109">
        <f t="shared" si="43"/>
        <v>4</v>
      </c>
      <c r="C276" s="7"/>
      <c r="D276" s="7"/>
      <c r="E276" s="7" t="s">
        <v>26</v>
      </c>
      <c r="F276" s="7"/>
      <c r="G276" s="7"/>
      <c r="H276" s="112" t="s">
        <v>309</v>
      </c>
      <c r="I276" s="7"/>
      <c r="J276" s="7"/>
      <c r="K276" s="7">
        <v>200</v>
      </c>
      <c r="L276" s="7">
        <v>10.9625</v>
      </c>
      <c r="M276" s="7">
        <v>10.739700000000001</v>
      </c>
      <c r="N276" s="107">
        <f>IF(OR($H276="-",$S276="",$U276=""),"",
IF($H276="Long",$U276-$S276,
IF($H276="Short",$S276-$U276-$T276-$T276,
IF($H276="Options",$U276-$S276,””))))</f>
        <v>-44.559999999999945</v>
      </c>
      <c r="O276" s="87" t="str">
        <f t="shared" si="36"/>
        <v/>
      </c>
      <c r="P276" s="88">
        <f t="shared" si="37"/>
        <v>-0.22279999999999944</v>
      </c>
      <c r="Q276" s="89" t="str">
        <f t="shared" si="40"/>
        <v/>
      </c>
      <c r="R276" s="90">
        <f t="shared" si="41"/>
        <v>-2.0323831242873406E-2</v>
      </c>
      <c r="S276" s="91">
        <f t="shared" si="42"/>
        <v>2192.5</v>
      </c>
      <c r="T276" s="26">
        <v>0</v>
      </c>
      <c r="U276" s="92">
        <f>IF(OR($H276="-",$K276="",$M276=""),"",
IF($H276="Long",$K276*$M276,
IF($H276="Short",$K276*$M276,
IF($H276="Options",$K276*$M276*100,””))))</f>
        <v>2147.94</v>
      </c>
      <c r="V276" s="93">
        <f t="shared" si="38"/>
        <v>1</v>
      </c>
      <c r="W276" s="93">
        <f t="shared" si="39"/>
        <v>0</v>
      </c>
    </row>
    <row r="277" spans="1:23" ht="15.75" x14ac:dyDescent="0.25">
      <c r="A277" s="4">
        <v>44734</v>
      </c>
      <c r="B277" s="109">
        <f t="shared" si="43"/>
        <v>4</v>
      </c>
      <c r="C277" s="7"/>
      <c r="D277" s="7"/>
      <c r="E277" s="7" t="s">
        <v>40</v>
      </c>
      <c r="F277" s="7"/>
      <c r="G277" s="7"/>
      <c r="H277" s="112" t="s">
        <v>309</v>
      </c>
      <c r="I277" s="7"/>
      <c r="J277" s="7"/>
      <c r="K277" s="7">
        <v>500</v>
      </c>
      <c r="L277" s="7">
        <v>2.0692000000000004</v>
      </c>
      <c r="M277" s="7">
        <v>1.9240200000000001</v>
      </c>
      <c r="N277" s="107">
        <f>IF(OR($H277="-",$S277="",$U277=""),"",
IF($H277="Long",$U277-$S277,
IF($H277="Short",$S277-$U277-$T277-$T277,
IF($H277="Options",$U277-$S277,””))))</f>
        <v>-72.590000000000146</v>
      </c>
      <c r="O277" s="87" t="str">
        <f t="shared" si="36"/>
        <v/>
      </c>
      <c r="P277" s="88">
        <f t="shared" si="37"/>
        <v>-0.14518000000000031</v>
      </c>
      <c r="Q277" s="89" t="str">
        <f t="shared" si="40"/>
        <v/>
      </c>
      <c r="R277" s="90">
        <f t="shared" si="41"/>
        <v>-7.0162381596752504E-2</v>
      </c>
      <c r="S277" s="91">
        <f t="shared" si="42"/>
        <v>1034.6000000000001</v>
      </c>
      <c r="T277" s="26">
        <v>0</v>
      </c>
      <c r="U277" s="92">
        <f>IF(OR($H277="-",$K277="",$M277=""),"",
IF($H277="Long",$K277*$M277,
IF($H277="Short",$K277*$M277,
IF($H277="Options",$K277*$M277*100,””))))</f>
        <v>962.01</v>
      </c>
      <c r="V277" s="93">
        <f t="shared" si="38"/>
        <v>1</v>
      </c>
      <c r="W277" s="93">
        <f t="shared" si="39"/>
        <v>0</v>
      </c>
    </row>
    <row r="278" spans="1:23" ht="15.75" x14ac:dyDescent="0.25">
      <c r="A278" s="4">
        <v>44734</v>
      </c>
      <c r="B278" s="109">
        <f t="shared" si="43"/>
        <v>4</v>
      </c>
      <c r="C278" s="7"/>
      <c r="D278" s="7"/>
      <c r="E278" s="7" t="s">
        <v>42</v>
      </c>
      <c r="F278" s="7"/>
      <c r="G278" s="7"/>
      <c r="H278" s="142" t="s">
        <v>309</v>
      </c>
      <c r="I278" s="7"/>
      <c r="J278" s="7"/>
      <c r="K278" s="7">
        <v>550</v>
      </c>
      <c r="L278" s="7">
        <v>8.8467272727272732</v>
      </c>
      <c r="M278" s="7">
        <v>8.7142181818181825</v>
      </c>
      <c r="N278" s="107">
        <f>IF(OR($H278="-",$S278="",$U278=""),"",
IF($H278="Long",$U278-$S278,
IF($H278="Short",$S278-$U278-$T278-$T278,
IF($H278="Options",$U278-$S278,””))))</f>
        <v>-72.8799999999992</v>
      </c>
      <c r="O278" s="87" t="str">
        <f t="shared" si="36"/>
        <v/>
      </c>
      <c r="P278" s="88">
        <f t="shared" si="37"/>
        <v>-0.13250909090909069</v>
      </c>
      <c r="Q278" s="89" t="str">
        <f t="shared" si="40"/>
        <v/>
      </c>
      <c r="R278" s="90">
        <f t="shared" si="41"/>
        <v>-1.4978317611032164E-2</v>
      </c>
      <c r="S278" s="91">
        <f t="shared" si="42"/>
        <v>4865.7</v>
      </c>
      <c r="T278" s="26">
        <v>0</v>
      </c>
      <c r="U278" s="92">
        <f>IF(OR($H278="-",$K278="",$M278=""),"",
IF($H278="Long",$K278*$M278,
IF($H278="Short",$K278*$M278,
IF($H278="Options",$K278*$M278*100,””))))</f>
        <v>4792.8200000000006</v>
      </c>
      <c r="V278" s="93">
        <f t="shared" si="38"/>
        <v>1</v>
      </c>
      <c r="W278" s="93">
        <f t="shared" si="39"/>
        <v>0</v>
      </c>
    </row>
    <row r="279" spans="1:23" ht="15.75" x14ac:dyDescent="0.25">
      <c r="A279" s="4">
        <v>44735</v>
      </c>
      <c r="B279" s="109">
        <f t="shared" si="43"/>
        <v>5</v>
      </c>
      <c r="C279" s="7"/>
      <c r="D279" s="7"/>
      <c r="E279" s="7" t="s">
        <v>41</v>
      </c>
      <c r="F279" s="7"/>
      <c r="G279" s="7"/>
      <c r="H279" s="142" t="s">
        <v>309</v>
      </c>
      <c r="I279" s="7"/>
      <c r="J279" s="7"/>
      <c r="K279" s="7">
        <v>950</v>
      </c>
      <c r="L279" s="7">
        <v>7.8277157894736842</v>
      </c>
      <c r="M279" s="7">
        <v>7.6722421052631589</v>
      </c>
      <c r="N279" s="107">
        <f>IF(OR($H279="-",$S279="",$U279=""),"",
IF($H279="Long",$U279-$S279,
IF($H279="Short",$S279-$U279-$T279-$T279,
IF($H279="Options",$U279-$S279,””))))</f>
        <v>-147.69999999999891</v>
      </c>
      <c r="O279" s="87" t="str">
        <f t="shared" si="36"/>
        <v/>
      </c>
      <c r="P279" s="88">
        <f t="shared" si="37"/>
        <v>-0.15547368421052532</v>
      </c>
      <c r="Q279" s="89" t="str">
        <f t="shared" si="40"/>
        <v/>
      </c>
      <c r="R279" s="90">
        <f t="shared" si="41"/>
        <v>-1.9861948030816128E-2</v>
      </c>
      <c r="S279" s="91">
        <f t="shared" si="42"/>
        <v>7436.33</v>
      </c>
      <c r="T279" s="26">
        <v>0</v>
      </c>
      <c r="U279" s="92">
        <f>IF(OR($H279="-",$K279="",$M279=""),"",
IF($H279="Long",$K279*$M279,
IF($H279="Short",$K279*$M279,
IF($H279="Options",$K279*$M279*100,””))))</f>
        <v>7288.630000000001</v>
      </c>
      <c r="V279" s="93">
        <f t="shared" si="38"/>
        <v>1</v>
      </c>
      <c r="W279" s="93">
        <f t="shared" si="39"/>
        <v>0</v>
      </c>
    </row>
    <row r="280" spans="1:23" ht="15.75" x14ac:dyDescent="0.25">
      <c r="A280" s="4">
        <v>44735</v>
      </c>
      <c r="B280" s="109">
        <f t="shared" si="43"/>
        <v>5</v>
      </c>
      <c r="C280" s="7"/>
      <c r="D280" s="7"/>
      <c r="E280" s="7" t="s">
        <v>173</v>
      </c>
      <c r="F280" s="7"/>
      <c r="G280" s="7"/>
      <c r="H280" s="112" t="s">
        <v>309</v>
      </c>
      <c r="I280" s="7"/>
      <c r="J280" s="7"/>
      <c r="K280" s="7">
        <v>300</v>
      </c>
      <c r="L280" s="7">
        <v>1.1270666666666667</v>
      </c>
      <c r="M280" s="7">
        <v>1.0425</v>
      </c>
      <c r="N280" s="107">
        <f>IF(OR($H280="-",$S280="",$U280=""),"",
IF($H280="Long",$U280-$S280,
IF($H280="Short",$S280-$U280-$T280-$T280,
IF($H280="Options",$U280-$S280,””))))</f>
        <v>-25.370000000000005</v>
      </c>
      <c r="O280" s="87" t="str">
        <f t="shared" si="36"/>
        <v/>
      </c>
      <c r="P280" s="88">
        <f t="shared" si="37"/>
        <v>-8.4566666666666679E-2</v>
      </c>
      <c r="Q280" s="89" t="str">
        <f t="shared" si="40"/>
        <v/>
      </c>
      <c r="R280" s="90">
        <f t="shared" si="41"/>
        <v>-7.5032532828581577E-2</v>
      </c>
      <c r="S280" s="91">
        <f t="shared" si="42"/>
        <v>338.12</v>
      </c>
      <c r="T280" s="26">
        <v>0</v>
      </c>
      <c r="U280" s="92">
        <f>IF(OR($H280="-",$K280="",$M280=""),"",
IF($H280="Long",$K280*$M280,
IF($H280="Short",$K280*$M280,
IF($H280="Options",$K280*$M280*100,””))))</f>
        <v>312.75</v>
      </c>
      <c r="V280" s="93">
        <f t="shared" si="38"/>
        <v>1</v>
      </c>
      <c r="W280" s="93">
        <f t="shared" si="39"/>
        <v>0</v>
      </c>
    </row>
    <row r="281" spans="1:23" ht="15.75" x14ac:dyDescent="0.25">
      <c r="A281" s="4">
        <v>44735</v>
      </c>
      <c r="B281" s="109">
        <f t="shared" si="43"/>
        <v>5</v>
      </c>
      <c r="C281" s="7"/>
      <c r="D281" s="7"/>
      <c r="E281" s="7" t="s">
        <v>38</v>
      </c>
      <c r="F281" s="7"/>
      <c r="G281" s="7"/>
      <c r="H281" s="112" t="s">
        <v>309</v>
      </c>
      <c r="I281" s="7"/>
      <c r="J281" s="7"/>
      <c r="K281" s="7">
        <v>50</v>
      </c>
      <c r="L281" s="7">
        <v>3.2692000000000001</v>
      </c>
      <c r="M281" s="7">
        <v>3.0604</v>
      </c>
      <c r="N281" s="107">
        <f>IF(OR($H281="-",$S281="",$U281=""),"",
IF($H281="Long",$U281-$S281,
IF($H281="Short",$S281-$U281-$T281-$T281,
IF($H281="Options",$U281-$S281,””))))</f>
        <v>-10.439999999999998</v>
      </c>
      <c r="O281" s="87" t="str">
        <f t="shared" si="36"/>
        <v/>
      </c>
      <c r="P281" s="88">
        <f t="shared" si="37"/>
        <v>-0.2088000000000001</v>
      </c>
      <c r="Q281" s="89" t="str">
        <f t="shared" si="40"/>
        <v/>
      </c>
      <c r="R281" s="90">
        <f t="shared" si="41"/>
        <v>-6.3868836412577984E-2</v>
      </c>
      <c r="S281" s="91">
        <f t="shared" si="42"/>
        <v>163.46</v>
      </c>
      <c r="T281" s="26">
        <v>0</v>
      </c>
      <c r="U281" s="92">
        <f>IF(OR($H281="-",$K281="",$M281=""),"",
IF($H281="Long",$K281*$M281,
IF($H281="Short",$K281*$M281,
IF($H281="Options",$K281*$M281*100,””))))</f>
        <v>153.02000000000001</v>
      </c>
      <c r="V281" s="93">
        <f t="shared" si="38"/>
        <v>1</v>
      </c>
      <c r="W281" s="93">
        <f t="shared" si="39"/>
        <v>0</v>
      </c>
    </row>
    <row r="282" spans="1:23" ht="15.75" x14ac:dyDescent="0.25">
      <c r="A282" s="4">
        <v>44735</v>
      </c>
      <c r="B282" s="109">
        <f t="shared" si="43"/>
        <v>5</v>
      </c>
      <c r="C282" s="7"/>
      <c r="D282" s="7"/>
      <c r="E282" s="7" t="s">
        <v>42</v>
      </c>
      <c r="F282" s="7"/>
      <c r="G282" s="7"/>
      <c r="H282" s="112" t="s">
        <v>309</v>
      </c>
      <c r="I282" s="7"/>
      <c r="J282" s="7"/>
      <c r="K282" s="7">
        <v>200</v>
      </c>
      <c r="L282" s="7">
        <v>7.3429499999999992</v>
      </c>
      <c r="M282" s="7">
        <v>7.0849500000000001</v>
      </c>
      <c r="N282" s="107">
        <f>IF(OR($H282="-",$S282="",$U282=""),"",
IF($H282="Long",$U282-$S282,
IF($H282="Short",$S282-$U282-$T282-$T282,
IF($H282="Options",$U282-$S282,””))))</f>
        <v>-51.599999999999909</v>
      </c>
      <c r="O282" s="87" t="str">
        <f t="shared" si="36"/>
        <v/>
      </c>
      <c r="P282" s="88">
        <f t="shared" si="37"/>
        <v>-0.25799999999999912</v>
      </c>
      <c r="Q282" s="89" t="str">
        <f t="shared" si="40"/>
        <v/>
      </c>
      <c r="R282" s="90">
        <f t="shared" si="41"/>
        <v>-3.5135742446836704E-2</v>
      </c>
      <c r="S282" s="91">
        <f t="shared" si="42"/>
        <v>1468.59</v>
      </c>
      <c r="T282" s="26">
        <v>0</v>
      </c>
      <c r="U282" s="92">
        <f>IF(OR($H282="-",$K282="",$M282=""),"",
IF($H282="Long",$K282*$M282,
IF($H282="Short",$K282*$M282,
IF($H282="Options",$K282*$M282*100,””))))</f>
        <v>1416.99</v>
      </c>
      <c r="V282" s="93">
        <f t="shared" si="38"/>
        <v>1</v>
      </c>
      <c r="W282" s="93">
        <f t="shared" si="39"/>
        <v>0</v>
      </c>
    </row>
    <row r="283" spans="1:23" ht="15.75" x14ac:dyDescent="0.25">
      <c r="A283" s="4">
        <v>44736</v>
      </c>
      <c r="B283" s="109">
        <f t="shared" si="43"/>
        <v>6</v>
      </c>
      <c r="C283" s="7"/>
      <c r="D283" s="7"/>
      <c r="E283" s="7" t="s">
        <v>42</v>
      </c>
      <c r="F283" s="7"/>
      <c r="G283" s="7"/>
      <c r="H283" s="112" t="s">
        <v>309</v>
      </c>
      <c r="I283" s="7"/>
      <c r="J283" s="7"/>
      <c r="K283" s="7">
        <v>350</v>
      </c>
      <c r="L283" s="7">
        <v>8.0105714285714296</v>
      </c>
      <c r="M283" s="7">
        <v>7.6582857142857144</v>
      </c>
      <c r="N283" s="107">
        <f>IF(OR($H283="-",$S283="",$U283=""),"",
IF($H283="Long",$U283-$S283,
IF($H283="Short",$S283-$U283-$T283-$T283,
IF($H283="Options",$U283-$S283,””))))</f>
        <v>-123.30000000000018</v>
      </c>
      <c r="O283" s="87" t="str">
        <f t="shared" si="36"/>
        <v/>
      </c>
      <c r="P283" s="88">
        <f t="shared" si="37"/>
        <v>-0.3522857142857152</v>
      </c>
      <c r="Q283" s="89" t="str">
        <f t="shared" si="40"/>
        <v/>
      </c>
      <c r="R283" s="90">
        <f t="shared" si="41"/>
        <v>-4.3977601027214097E-2</v>
      </c>
      <c r="S283" s="91">
        <f t="shared" si="42"/>
        <v>2803.7000000000003</v>
      </c>
      <c r="T283" s="26">
        <v>0</v>
      </c>
      <c r="U283" s="92">
        <f>IF(OR($H283="-",$K283="",$M283=""),"",
IF($H283="Long",$K283*$M283,
IF($H283="Short",$K283*$M283,
IF($H283="Options",$K283*$M283*100,””))))</f>
        <v>2680.4</v>
      </c>
      <c r="V283" s="93">
        <f t="shared" si="38"/>
        <v>1</v>
      </c>
      <c r="W283" s="93">
        <f t="shared" si="39"/>
        <v>0</v>
      </c>
    </row>
    <row r="284" spans="1:23" ht="15.75" x14ac:dyDescent="0.25">
      <c r="A284" s="4">
        <v>44736</v>
      </c>
      <c r="B284" s="109">
        <f t="shared" si="43"/>
        <v>6</v>
      </c>
      <c r="C284" s="7"/>
      <c r="D284" s="7"/>
      <c r="E284" s="7" t="s">
        <v>51</v>
      </c>
      <c r="F284" s="7"/>
      <c r="G284" s="7"/>
      <c r="H284" s="112" t="s">
        <v>309</v>
      </c>
      <c r="I284" s="7"/>
      <c r="J284" s="7"/>
      <c r="K284" s="7">
        <v>1200</v>
      </c>
      <c r="L284" s="7">
        <v>3.522125</v>
      </c>
      <c r="M284" s="7">
        <v>3.4562833333333334</v>
      </c>
      <c r="N284" s="107">
        <f>IF(OR($H284="-",$S284="",$U284=""),"",
IF($H284="Long",$U284-$S284,
IF($H284="Short",$S284-$U284-$T284-$T284,
IF($H284="Options",$U284-$S284,””))))</f>
        <v>-79.010000000000218</v>
      </c>
      <c r="O284" s="87" t="str">
        <f t="shared" si="36"/>
        <v/>
      </c>
      <c r="P284" s="88">
        <f t="shared" si="37"/>
        <v>-6.5841666666666576E-2</v>
      </c>
      <c r="Q284" s="89" t="str">
        <f t="shared" si="40"/>
        <v/>
      </c>
      <c r="R284" s="90">
        <f t="shared" si="41"/>
        <v>-1.8693733659840818E-2</v>
      </c>
      <c r="S284" s="91">
        <f t="shared" si="42"/>
        <v>4226.55</v>
      </c>
      <c r="T284" s="26">
        <v>0</v>
      </c>
      <c r="U284" s="92">
        <f>IF(OR($H284="-",$K284="",$M284=""),"",
IF($H284="Long",$K284*$M284,
IF($H284="Short",$K284*$M284,
IF($H284="Options",$K284*$M284*100,””))))</f>
        <v>4147.54</v>
      </c>
      <c r="V284" s="93">
        <f t="shared" si="38"/>
        <v>1</v>
      </c>
      <c r="W284" s="93">
        <f t="shared" si="39"/>
        <v>0</v>
      </c>
    </row>
    <row r="285" spans="1:23" ht="15.75" x14ac:dyDescent="0.25">
      <c r="A285" s="4">
        <v>44739</v>
      </c>
      <c r="B285" s="109">
        <f t="shared" si="43"/>
        <v>2</v>
      </c>
      <c r="C285" s="7"/>
      <c r="D285" s="7"/>
      <c r="E285" s="7" t="s">
        <v>43</v>
      </c>
      <c r="F285" s="7"/>
      <c r="G285" s="7"/>
      <c r="H285" s="112" t="s">
        <v>309</v>
      </c>
      <c r="I285" s="7"/>
      <c r="J285" s="7"/>
      <c r="K285" s="7">
        <v>300</v>
      </c>
      <c r="L285" s="7">
        <v>1.0357333333333334</v>
      </c>
      <c r="M285" s="7">
        <v>0.9625999999999999</v>
      </c>
      <c r="N285" s="107">
        <f>IF(OR($H285="-",$S285="",$U285=""),"",
IF($H285="Long",$U285-$S285,
IF($H285="Short",$S285-$U285-$T285-$T285,
IF($H285="Options",$U285-$S285,””))))</f>
        <v>-21.940000000000055</v>
      </c>
      <c r="O285" s="87" t="str">
        <f t="shared" si="36"/>
        <v/>
      </c>
      <c r="P285" s="88">
        <f t="shared" si="37"/>
        <v>-7.3133333333333495E-2</v>
      </c>
      <c r="Q285" s="89" t="str">
        <f t="shared" si="40"/>
        <v/>
      </c>
      <c r="R285" s="90">
        <f t="shared" si="41"/>
        <v>-7.0610195674562476E-2</v>
      </c>
      <c r="S285" s="91">
        <f t="shared" si="42"/>
        <v>310.72000000000003</v>
      </c>
      <c r="T285" s="26">
        <v>0</v>
      </c>
      <c r="U285" s="92">
        <f>IF(OR($H285="-",$K285="",$M285=""),"",
IF($H285="Long",$K285*$M285,
IF($H285="Short",$K285*$M285,
IF($H285="Options",$K285*$M285*100,””))))</f>
        <v>288.77999999999997</v>
      </c>
      <c r="V285" s="93">
        <f t="shared" si="38"/>
        <v>1</v>
      </c>
      <c r="W285" s="93">
        <f t="shared" si="39"/>
        <v>0</v>
      </c>
    </row>
    <row r="286" spans="1:23" ht="15.75" x14ac:dyDescent="0.25">
      <c r="A286" s="4">
        <v>44739</v>
      </c>
      <c r="B286" s="109">
        <f t="shared" si="43"/>
        <v>2</v>
      </c>
      <c r="C286" s="7"/>
      <c r="D286" s="7"/>
      <c r="E286" s="7" t="s">
        <v>40</v>
      </c>
      <c r="F286" s="7"/>
      <c r="G286" s="7"/>
      <c r="H286" s="112" t="s">
        <v>309</v>
      </c>
      <c r="I286" s="7"/>
      <c r="J286" s="7"/>
      <c r="K286" s="7">
        <v>2350</v>
      </c>
      <c r="L286" s="7">
        <v>2.7451191489361704</v>
      </c>
      <c r="M286" s="7">
        <v>2.7630638297872343</v>
      </c>
      <c r="N286" s="107">
        <f>IF(OR($H286="-",$S286="",$U286=""),"",
IF($H286="Long",$U286-$S286,
IF($H286="Short",$S286-$U286-$T286-$T286,
IF($H286="Options",$U286-$S286,””))))</f>
        <v>42.170000000000073</v>
      </c>
      <c r="O286" s="87">
        <f t="shared" si="36"/>
        <v>1.7944680851063932E-2</v>
      </c>
      <c r="P286" s="88" t="str">
        <f t="shared" si="37"/>
        <v/>
      </c>
      <c r="Q286" s="89">
        <f t="shared" si="40"/>
        <v>6.536940612584358E-3</v>
      </c>
      <c r="R286" s="90" t="str">
        <f t="shared" si="41"/>
        <v/>
      </c>
      <c r="S286" s="91">
        <f t="shared" si="42"/>
        <v>6451.0300000000007</v>
      </c>
      <c r="T286" s="26">
        <v>0</v>
      </c>
      <c r="U286" s="92">
        <f>IF(OR($H286="-",$K286="",$M286=""),"",
IF($H286="Long",$K286*$M286,
IF($H286="Short",$K286*$M286,
IF($H286="Options",$K286*$M286*100,””))))</f>
        <v>6493.2000000000007</v>
      </c>
      <c r="V286" s="93">
        <f t="shared" si="38"/>
        <v>0</v>
      </c>
      <c r="W286" s="93">
        <f t="shared" si="39"/>
        <v>1</v>
      </c>
    </row>
    <row r="287" spans="1:23" ht="15.75" x14ac:dyDescent="0.25">
      <c r="A287" s="4">
        <v>44739</v>
      </c>
      <c r="B287" s="109">
        <f t="shared" si="43"/>
        <v>2</v>
      </c>
      <c r="C287" s="7"/>
      <c r="D287" s="7"/>
      <c r="E287" s="7" t="s">
        <v>51</v>
      </c>
      <c r="F287" s="7"/>
      <c r="G287" s="7"/>
      <c r="H287" s="112" t="s">
        <v>309</v>
      </c>
      <c r="I287" s="7"/>
      <c r="J287" s="7"/>
      <c r="K287" s="7">
        <v>450</v>
      </c>
      <c r="L287" s="7">
        <v>2.9222666666666668</v>
      </c>
      <c r="M287" s="7">
        <v>2.8419777777777782</v>
      </c>
      <c r="N287" s="107">
        <f>IF(OR($H287="-",$S287="",$U287=""),"",
IF($H287="Long",$U287-$S287,
IF($H287="Short",$S287-$U287-$T287-$T287,
IF($H287="Options",$U287-$S287,””))))</f>
        <v>-36.129999999999882</v>
      </c>
      <c r="O287" s="87" t="str">
        <f t="shared" si="36"/>
        <v/>
      </c>
      <c r="P287" s="88">
        <f t="shared" si="37"/>
        <v>-8.0288888888888632E-2</v>
      </c>
      <c r="Q287" s="89" t="str">
        <f t="shared" si="40"/>
        <v/>
      </c>
      <c r="R287" s="90">
        <f t="shared" si="41"/>
        <v>-2.7474867302398353E-2</v>
      </c>
      <c r="S287" s="91">
        <f t="shared" si="42"/>
        <v>1315.02</v>
      </c>
      <c r="T287" s="26">
        <v>0</v>
      </c>
      <c r="U287" s="92">
        <f>IF(OR($H287="-",$K287="",$M287=""),"",
IF($H287="Long",$K287*$M287,
IF($H287="Short",$K287*$M287,
IF($H287="Options",$K287*$M287*100,””))))</f>
        <v>1278.8900000000001</v>
      </c>
      <c r="V287" s="93">
        <f t="shared" si="38"/>
        <v>1</v>
      </c>
      <c r="W287" s="93">
        <f t="shared" si="39"/>
        <v>0</v>
      </c>
    </row>
    <row r="288" spans="1:23" ht="15.75" x14ac:dyDescent="0.25">
      <c r="A288" s="4">
        <v>44740</v>
      </c>
      <c r="B288" s="109">
        <f t="shared" si="43"/>
        <v>3</v>
      </c>
      <c r="C288" s="7"/>
      <c r="D288" s="7"/>
      <c r="E288" s="7" t="s">
        <v>44</v>
      </c>
      <c r="F288" s="7"/>
      <c r="G288" s="7"/>
      <c r="H288" s="112" t="s">
        <v>309</v>
      </c>
      <c r="I288" s="7"/>
      <c r="J288" s="7"/>
      <c r="K288" s="7">
        <v>600</v>
      </c>
      <c r="L288" s="7">
        <v>1.3514000000000002</v>
      </c>
      <c r="M288" s="7">
        <v>1.3168</v>
      </c>
      <c r="N288" s="107">
        <f>IF(OR($H288="-",$S288="",$U288=""),"",
IF($H288="Long",$U288-$S288,
IF($H288="Short",$S288-$U288-$T288-$T288,
IF($H288="Options",$U288-$S288,””))))</f>
        <v>-20.760000000000218</v>
      </c>
      <c r="O288" s="87" t="str">
        <f t="shared" si="36"/>
        <v/>
      </c>
      <c r="P288" s="88">
        <f t="shared" si="37"/>
        <v>-3.4600000000000186E-2</v>
      </c>
      <c r="Q288" s="89" t="str">
        <f t="shared" si="40"/>
        <v/>
      </c>
      <c r="R288" s="90">
        <f t="shared" si="41"/>
        <v>-2.5603078289181853E-2</v>
      </c>
      <c r="S288" s="91">
        <f t="shared" si="42"/>
        <v>810.84000000000015</v>
      </c>
      <c r="T288" s="26">
        <v>0</v>
      </c>
      <c r="U288" s="92">
        <f>IF(OR($H288="-",$K288="",$M288=""),"",
IF($H288="Long",$K288*$M288,
IF($H288="Short",$K288*$M288,
IF($H288="Options",$K288*$M288*100,””))))</f>
        <v>790.07999999999993</v>
      </c>
      <c r="V288" s="93">
        <f t="shared" si="38"/>
        <v>1</v>
      </c>
      <c r="W288" s="93">
        <f t="shared" si="39"/>
        <v>0</v>
      </c>
    </row>
    <row r="289" spans="1:23" ht="15.75" x14ac:dyDescent="0.25">
      <c r="A289" s="4">
        <v>44740</v>
      </c>
      <c r="B289" s="109">
        <f t="shared" si="43"/>
        <v>3</v>
      </c>
      <c r="C289" s="7"/>
      <c r="D289" s="7"/>
      <c r="E289" s="7" t="s">
        <v>171</v>
      </c>
      <c r="F289" s="7"/>
      <c r="G289" s="7"/>
      <c r="H289" s="112" t="s">
        <v>309</v>
      </c>
      <c r="I289" s="7"/>
      <c r="J289" s="7"/>
      <c r="K289" s="7">
        <v>1050</v>
      </c>
      <c r="L289" s="7">
        <v>1.3288285714285715</v>
      </c>
      <c r="M289" s="7">
        <v>1.2371904761904762</v>
      </c>
      <c r="N289" s="107">
        <f>IF(OR($H289="-",$S289="",$U289=""),"",
IF($H289="Long",$U289-$S289,
IF($H289="Short",$S289-$U289-$T289-$T289,
IF($H289="Options",$U289-$S289,””))))</f>
        <v>-96.220000000000027</v>
      </c>
      <c r="O289" s="87" t="str">
        <f t="shared" ref="O289:O352" si="44">IF(OR($N289="-",$S289="",$U289=""),"",
IF($N289&lt;=-0.01,"", IF($H289="Long",(M289-L289),
IF($H289="Short",(L289-M289),
IF($H289="Options",(M289-L289))))))</f>
        <v/>
      </c>
      <c r="P289" s="88">
        <f t="shared" ref="P289:P352" si="45">IF(OR($N289="-",$S289="",$U289=""),"",
IF($N289&gt;=0.01,"", IF($H289="Long",(M289-L289),
IF($H289="Short",(L289-M289),
IF($H289="Options",(M289-L289))))))</f>
        <v>-9.1638095238095296E-2</v>
      </c>
      <c r="Q289" s="89" t="str">
        <f t="shared" si="40"/>
        <v/>
      </c>
      <c r="R289" s="90">
        <f t="shared" si="41"/>
        <v>-6.8961562994975897E-2</v>
      </c>
      <c r="S289" s="91">
        <f t="shared" si="42"/>
        <v>1395.27</v>
      </c>
      <c r="T289" s="26">
        <v>0</v>
      </c>
      <c r="U289" s="92">
        <f>IF(OR($H289="-",$K289="",$M289=""),"",
IF($H289="Long",$K289*$M289,
IF($H289="Short",$K289*$M289,
IF($H289="Options",$K289*$M289*100,””))))</f>
        <v>1299.05</v>
      </c>
      <c r="V289" s="93">
        <f t="shared" ref="V289:V352" si="46">IF(N289="","",IF(N289&gt;0,0,1))</f>
        <v>1</v>
      </c>
      <c r="W289" s="93">
        <f t="shared" ref="W289:W352" si="47">IF(N289="","",IF(N289&lt;0,0,1))</f>
        <v>0</v>
      </c>
    </row>
    <row r="290" spans="1:23" ht="15.75" x14ac:dyDescent="0.25">
      <c r="A290" s="4">
        <v>44740</v>
      </c>
      <c r="B290" s="109">
        <f t="shared" si="43"/>
        <v>3</v>
      </c>
      <c r="C290" s="7"/>
      <c r="D290" s="7"/>
      <c r="E290" s="7" t="s">
        <v>172</v>
      </c>
      <c r="F290" s="7"/>
      <c r="G290" s="7"/>
      <c r="H290" s="112" t="s">
        <v>309</v>
      </c>
      <c r="I290" s="7"/>
      <c r="J290" s="7"/>
      <c r="K290" s="7">
        <v>150</v>
      </c>
      <c r="L290" s="7">
        <v>2.16</v>
      </c>
      <c r="M290" s="7">
        <v>2.3499333333333334</v>
      </c>
      <c r="N290" s="107">
        <f>IF(OR($H290="-",$S290="",$U290=""),"",
IF($H290="Long",$U290-$S290,
IF($H290="Short",$S290-$U290-$T290-$T290,
IF($H290="Options",$U290-$S290,””))))</f>
        <v>28.490000000000009</v>
      </c>
      <c r="O290" s="87">
        <f t="shared" si="44"/>
        <v>0.18993333333333329</v>
      </c>
      <c r="P290" s="88" t="str">
        <f t="shared" si="45"/>
        <v/>
      </c>
      <c r="Q290" s="89">
        <f t="shared" si="40"/>
        <v>8.7932098765432121E-2</v>
      </c>
      <c r="R290" s="90" t="str">
        <f t="shared" si="41"/>
        <v/>
      </c>
      <c r="S290" s="91">
        <f t="shared" si="42"/>
        <v>324</v>
      </c>
      <c r="T290" s="26">
        <v>0</v>
      </c>
      <c r="U290" s="92">
        <f>IF(OR($H290="-",$K290="",$M290=""),"",
IF($H290="Long",$K290*$M290,
IF($H290="Short",$K290*$M290,
IF($H290="Options",$K290*$M290*100,””))))</f>
        <v>352.49</v>
      </c>
      <c r="V290" s="93">
        <f t="shared" si="46"/>
        <v>0</v>
      </c>
      <c r="W290" s="93">
        <f t="shared" si="47"/>
        <v>1</v>
      </c>
    </row>
    <row r="291" spans="1:23" ht="15.75" x14ac:dyDescent="0.25">
      <c r="A291" s="4">
        <v>44741</v>
      </c>
      <c r="B291" s="109">
        <f t="shared" si="43"/>
        <v>4</v>
      </c>
      <c r="C291" s="7"/>
      <c r="D291" s="7"/>
      <c r="E291" s="7" t="s">
        <v>45</v>
      </c>
      <c r="F291" s="7"/>
      <c r="G291" s="7"/>
      <c r="H291" s="112" t="s">
        <v>309</v>
      </c>
      <c r="I291" s="7"/>
      <c r="J291" s="7"/>
      <c r="K291" s="7">
        <v>302</v>
      </c>
      <c r="L291" s="7">
        <v>11.448476821192054</v>
      </c>
      <c r="M291" s="7">
        <v>11.354172185430466</v>
      </c>
      <c r="N291" s="107">
        <f>IF(OR($H291="-",$S291="",$U291=""),"",
IF($H291="Long",$U291-$S291,
IF($H291="Short",$S291-$U291-$T291-$T291,
IF($H291="Options",$U291-$S291,””))))</f>
        <v>-28.480000000000018</v>
      </c>
      <c r="O291" s="87" t="str">
        <f t="shared" si="44"/>
        <v/>
      </c>
      <c r="P291" s="88">
        <f t="shared" si="45"/>
        <v>-9.4304635761588429E-2</v>
      </c>
      <c r="Q291" s="89" t="str">
        <f t="shared" si="40"/>
        <v/>
      </c>
      <c r="R291" s="90">
        <f t="shared" si="41"/>
        <v>-8.2373085288537217E-3</v>
      </c>
      <c r="S291" s="91">
        <f t="shared" si="42"/>
        <v>3457.4400000000005</v>
      </c>
      <c r="T291" s="26">
        <v>0</v>
      </c>
      <c r="U291" s="92">
        <f>IF(OR($H291="-",$K291="",$M291=""),"",
IF($H291="Long",$K291*$M291,
IF($H291="Short",$K291*$M291,
IF($H291="Options",$K291*$M291*100,””))))</f>
        <v>3428.9600000000005</v>
      </c>
      <c r="V291" s="93">
        <f t="shared" si="46"/>
        <v>1</v>
      </c>
      <c r="W291" s="93">
        <f t="shared" si="47"/>
        <v>0</v>
      </c>
    </row>
    <row r="292" spans="1:23" ht="15.75" x14ac:dyDescent="0.25">
      <c r="A292" s="4">
        <v>44741</v>
      </c>
      <c r="B292" s="109">
        <f t="shared" si="43"/>
        <v>4</v>
      </c>
      <c r="C292" s="7"/>
      <c r="D292" s="7"/>
      <c r="E292" s="7" t="s">
        <v>169</v>
      </c>
      <c r="F292" s="7"/>
      <c r="G292" s="7"/>
      <c r="H292" s="112" t="s">
        <v>309</v>
      </c>
      <c r="I292" s="7"/>
      <c r="J292" s="7"/>
      <c r="K292" s="7">
        <v>600</v>
      </c>
      <c r="L292" s="7">
        <v>2.494183333333333</v>
      </c>
      <c r="M292" s="7">
        <v>2.4612833333333333</v>
      </c>
      <c r="N292" s="107">
        <f>IF(OR($H292="-",$S292="",$U292=""),"",
IF($H292="Long",$U292-$S292,
IF($H292="Short",$S292-$U292-$T292-$T292,
IF($H292="Options",$U292-$S292,””))))</f>
        <v>-19.739999999999782</v>
      </c>
      <c r="O292" s="87" t="str">
        <f t="shared" si="44"/>
        <v/>
      </c>
      <c r="P292" s="88">
        <f t="shared" si="45"/>
        <v>-3.2899999999999707E-2</v>
      </c>
      <c r="Q292" s="89" t="str">
        <f t="shared" si="40"/>
        <v/>
      </c>
      <c r="R292" s="90">
        <f t="shared" si="41"/>
        <v>-1.3190690339523147E-2</v>
      </c>
      <c r="S292" s="91">
        <f t="shared" si="42"/>
        <v>1496.5099999999998</v>
      </c>
      <c r="T292" s="26">
        <v>0</v>
      </c>
      <c r="U292" s="92">
        <f>IF(OR($H292="-",$K292="",$M292=""),"",
IF($H292="Long",$K292*$M292,
IF($H292="Short",$K292*$M292,
IF($H292="Options",$K292*$M292*100,””))))</f>
        <v>1476.77</v>
      </c>
      <c r="V292" s="93">
        <f t="shared" si="46"/>
        <v>1</v>
      </c>
      <c r="W292" s="93">
        <f t="shared" si="47"/>
        <v>0</v>
      </c>
    </row>
    <row r="293" spans="1:23" ht="15.75" x14ac:dyDescent="0.25">
      <c r="A293" s="4">
        <v>44741</v>
      </c>
      <c r="B293" s="109">
        <f t="shared" si="43"/>
        <v>4</v>
      </c>
      <c r="C293" s="7"/>
      <c r="D293" s="7"/>
      <c r="E293" s="7" t="s">
        <v>170</v>
      </c>
      <c r="F293" s="7"/>
      <c r="G293" s="7"/>
      <c r="H293" s="112" t="s">
        <v>309</v>
      </c>
      <c r="I293" s="7"/>
      <c r="J293" s="7"/>
      <c r="K293" s="7">
        <v>1350</v>
      </c>
      <c r="L293" s="7">
        <v>1.2633925925925926</v>
      </c>
      <c r="M293" s="7">
        <v>1.0889037037037037</v>
      </c>
      <c r="N293" s="107">
        <f>IF(OR($H293="-",$S293="",$U293=""),"",
IF($H293="Long",$U293-$S293,
IF($H293="Short",$S293-$U293-$T293-$T293,
IF($H293="Options",$U293-$S293,””))))</f>
        <v>-235.55999999999995</v>
      </c>
      <c r="O293" s="87" t="str">
        <f t="shared" si="44"/>
        <v/>
      </c>
      <c r="P293" s="88">
        <f t="shared" si="45"/>
        <v>-0.17448888888888892</v>
      </c>
      <c r="Q293" s="89" t="str">
        <f t="shared" si="40"/>
        <v/>
      </c>
      <c r="R293" s="90">
        <f t="shared" si="41"/>
        <v>-0.13811137560243433</v>
      </c>
      <c r="S293" s="91">
        <f t="shared" si="42"/>
        <v>1705.58</v>
      </c>
      <c r="T293" s="26">
        <v>0</v>
      </c>
      <c r="U293" s="92">
        <f>IF(OR($H293="-",$K293="",$M293=""),"",
IF($H293="Long",$K293*$M293,
IF($H293="Short",$K293*$M293,
IF($H293="Options",$K293*$M293*100,””))))</f>
        <v>1470.02</v>
      </c>
      <c r="V293" s="93">
        <f t="shared" si="46"/>
        <v>1</v>
      </c>
      <c r="W293" s="93">
        <f t="shared" si="47"/>
        <v>0</v>
      </c>
    </row>
    <row r="294" spans="1:23" ht="15.75" x14ac:dyDescent="0.25">
      <c r="A294" s="4">
        <v>44742</v>
      </c>
      <c r="B294" s="109">
        <f t="shared" si="43"/>
        <v>5</v>
      </c>
      <c r="C294" s="7"/>
      <c r="D294" s="7"/>
      <c r="E294" s="7" t="s">
        <v>26</v>
      </c>
      <c r="F294" s="7"/>
      <c r="G294" s="7"/>
      <c r="H294" s="112" t="s">
        <v>309</v>
      </c>
      <c r="I294" s="7"/>
      <c r="J294" s="7"/>
      <c r="K294" s="7">
        <v>600</v>
      </c>
      <c r="L294" s="7">
        <v>7.8471666666666673</v>
      </c>
      <c r="M294" s="7">
        <v>7.9401166666666665</v>
      </c>
      <c r="N294" s="107">
        <f>IF(OR($H294="-",$S294="",$U294=""),"",
IF($H294="Long",$U294-$S294,
IF($H294="Short",$S294-$U294-$T294-$T294,
IF($H294="Options",$U294-$S294,””))))</f>
        <v>55.769999999999527</v>
      </c>
      <c r="O294" s="87">
        <f t="shared" si="44"/>
        <v>9.29499999999992E-2</v>
      </c>
      <c r="P294" s="88" t="str">
        <f t="shared" si="45"/>
        <v/>
      </c>
      <c r="Q294" s="89">
        <f t="shared" si="40"/>
        <v>1.1845039610899799E-2</v>
      </c>
      <c r="R294" s="90" t="str">
        <f t="shared" si="41"/>
        <v/>
      </c>
      <c r="S294" s="91">
        <f t="shared" si="42"/>
        <v>4708.3</v>
      </c>
      <c r="T294" s="26">
        <v>0</v>
      </c>
      <c r="U294" s="92">
        <f>IF(OR($H294="-",$K294="",$M294=""),"",
IF($H294="Long",$K294*$M294,
IF($H294="Short",$K294*$M294,
IF($H294="Options",$K294*$M294*100,””))))</f>
        <v>4764.07</v>
      </c>
      <c r="V294" s="93">
        <f t="shared" si="46"/>
        <v>0</v>
      </c>
      <c r="W294" s="93">
        <f t="shared" si="47"/>
        <v>1</v>
      </c>
    </row>
    <row r="295" spans="1:23" ht="15.75" x14ac:dyDescent="0.25">
      <c r="A295" s="4">
        <v>44742</v>
      </c>
      <c r="B295" s="109">
        <f t="shared" si="43"/>
        <v>5</v>
      </c>
      <c r="C295" s="7"/>
      <c r="D295" s="7"/>
      <c r="E295" s="7" t="s">
        <v>42</v>
      </c>
      <c r="F295" s="7"/>
      <c r="G295" s="7"/>
      <c r="H295" s="112" t="s">
        <v>309</v>
      </c>
      <c r="I295" s="7"/>
      <c r="J295" s="7"/>
      <c r="K295" s="7">
        <v>850</v>
      </c>
      <c r="L295" s="7">
        <v>5.2336941176470591</v>
      </c>
      <c r="M295" s="7">
        <v>5.2541294117647057</v>
      </c>
      <c r="N295" s="107">
        <f>IF(OR($H295="-",$S295="",$U295=""),"",
IF($H295="Long",$U295-$S295,
IF($H295="Short",$S295-$U295-$T295-$T295,
IF($H295="Options",$U295-$S295,””))))</f>
        <v>17.369999999999891</v>
      </c>
      <c r="O295" s="87">
        <f t="shared" si="44"/>
        <v>2.0435294117646663E-2</v>
      </c>
      <c r="P295" s="88" t="str">
        <f t="shared" si="45"/>
        <v/>
      </c>
      <c r="Q295" s="89">
        <f t="shared" si="40"/>
        <v>3.9045640914976013E-3</v>
      </c>
      <c r="R295" s="90" t="str">
        <f t="shared" si="41"/>
        <v/>
      </c>
      <c r="S295" s="91">
        <f t="shared" si="42"/>
        <v>4448.6400000000003</v>
      </c>
      <c r="T295" s="26">
        <v>0</v>
      </c>
      <c r="U295" s="92">
        <f>IF(OR($H295="-",$K295="",$M295=""),"",
IF($H295="Long",$K295*$M295,
IF($H295="Short",$K295*$M295,
IF($H295="Options",$K295*$M295*100,””))))</f>
        <v>4466.01</v>
      </c>
      <c r="V295" s="93">
        <f t="shared" si="46"/>
        <v>0</v>
      </c>
      <c r="W295" s="93">
        <f t="shared" si="47"/>
        <v>1</v>
      </c>
    </row>
    <row r="296" spans="1:23" ht="15.75" x14ac:dyDescent="0.25">
      <c r="A296" s="4">
        <v>44747</v>
      </c>
      <c r="B296" s="109">
        <f t="shared" si="43"/>
        <v>3</v>
      </c>
      <c r="C296" s="7"/>
      <c r="D296" s="7"/>
      <c r="E296" s="7" t="s">
        <v>46</v>
      </c>
      <c r="F296" s="7"/>
      <c r="G296" s="7"/>
      <c r="H296" s="112" t="s">
        <v>309</v>
      </c>
      <c r="I296" s="7"/>
      <c r="J296" s="7"/>
      <c r="K296" s="7">
        <v>2050</v>
      </c>
      <c r="L296" s="7">
        <v>1.8464682926829266</v>
      </c>
      <c r="M296" s="7">
        <v>1.8750195121951219</v>
      </c>
      <c r="N296" s="107">
        <f>IF(OR($H296="-",$S296="",$U296=""),"",
IF($H296="Long",$U296-$S296,
IF($H296="Short",$S296-$U296-$T296-$T296,
IF($H296="Options",$U296-$S296,””))))</f>
        <v>58.530000000000655</v>
      </c>
      <c r="O296" s="87">
        <f t="shared" si="44"/>
        <v>2.8551219512195303E-2</v>
      </c>
      <c r="P296" s="88" t="str">
        <f t="shared" si="45"/>
        <v/>
      </c>
      <c r="Q296" s="89">
        <f t="shared" si="40"/>
        <v>1.5462610230208933E-2</v>
      </c>
      <c r="R296" s="90" t="str">
        <f t="shared" si="41"/>
        <v/>
      </c>
      <c r="S296" s="91">
        <f t="shared" si="42"/>
        <v>3785.2599999999993</v>
      </c>
      <c r="T296" s="26">
        <v>0</v>
      </c>
      <c r="U296" s="92">
        <f>IF(OR($H296="-",$K296="",$M296=""),"",
IF($H296="Long",$K296*$M296,
IF($H296="Short",$K296*$M296,
IF($H296="Options",$K296*$M296*100,””))))</f>
        <v>3843.79</v>
      </c>
      <c r="V296" s="93">
        <f t="shared" si="46"/>
        <v>0</v>
      </c>
      <c r="W296" s="93">
        <f t="shared" si="47"/>
        <v>1</v>
      </c>
    </row>
    <row r="297" spans="1:23" ht="15.75" x14ac:dyDescent="0.25">
      <c r="A297" s="4">
        <v>44747</v>
      </c>
      <c r="B297" s="109">
        <f t="shared" si="43"/>
        <v>3</v>
      </c>
      <c r="C297" s="7"/>
      <c r="D297" s="7"/>
      <c r="E297" s="7" t="s">
        <v>168</v>
      </c>
      <c r="F297" s="7"/>
      <c r="G297" s="7"/>
      <c r="H297" s="112" t="s">
        <v>309</v>
      </c>
      <c r="I297" s="7"/>
      <c r="J297" s="7"/>
      <c r="K297" s="7">
        <v>300</v>
      </c>
      <c r="L297" s="7">
        <v>6.050466666666666</v>
      </c>
      <c r="M297" s="7">
        <v>5.8649333333333331</v>
      </c>
      <c r="N297" s="107">
        <f>IF(OR($H297="-",$S297="",$U297=""),"",
IF($H297="Long",$U297-$S297,
IF($H297="Short",$S297-$U297-$T297-$T297,
IF($H297="Options",$U297-$S297,””))))</f>
        <v>-55.659999999999854</v>
      </c>
      <c r="O297" s="87" t="str">
        <f t="shared" si="44"/>
        <v/>
      </c>
      <c r="P297" s="88">
        <f t="shared" si="45"/>
        <v>-0.18553333333333288</v>
      </c>
      <c r="Q297" s="89" t="str">
        <f t="shared" si="40"/>
        <v/>
      </c>
      <c r="R297" s="90">
        <f t="shared" si="41"/>
        <v>-3.0664301376202307E-2</v>
      </c>
      <c r="S297" s="91">
        <f t="shared" si="42"/>
        <v>1815.1399999999999</v>
      </c>
      <c r="T297" s="26">
        <v>0</v>
      </c>
      <c r="U297" s="92">
        <f>IF(OR($H297="-",$K297="",$M297=""),"",
IF($H297="Long",$K297*$M297,
IF($H297="Short",$K297*$M297,
IF($H297="Options",$K297*$M297*100,””))))</f>
        <v>1759.48</v>
      </c>
      <c r="V297" s="93">
        <f t="shared" si="46"/>
        <v>1</v>
      </c>
      <c r="W297" s="93">
        <f t="shared" si="47"/>
        <v>0</v>
      </c>
    </row>
    <row r="298" spans="1:23" ht="15.75" x14ac:dyDescent="0.25">
      <c r="A298" s="4">
        <v>44748</v>
      </c>
      <c r="B298" s="109">
        <f t="shared" si="43"/>
        <v>4</v>
      </c>
      <c r="C298" s="7"/>
      <c r="D298" s="7"/>
      <c r="E298" s="7" t="s">
        <v>42</v>
      </c>
      <c r="F298" s="7"/>
      <c r="G298" s="7"/>
      <c r="H298" s="112" t="s">
        <v>309</v>
      </c>
      <c r="I298" s="7"/>
      <c r="J298" s="7"/>
      <c r="K298" s="7">
        <v>900</v>
      </c>
      <c r="L298" s="7">
        <v>6.3003777777777783</v>
      </c>
      <c r="M298" s="7">
        <v>6.2098444444444443</v>
      </c>
      <c r="N298" s="107">
        <f>IF(OR($H298="-",$S298="",$U298=""),"",
IF($H298="Long",$U298-$S298,
IF($H298="Short",$S298-$U298-$T298-$T298,
IF($H298="Options",$U298-$S298,””))))</f>
        <v>-81.480000000000473</v>
      </c>
      <c r="O298" s="87" t="str">
        <f t="shared" si="44"/>
        <v/>
      </c>
      <c r="P298" s="88">
        <f t="shared" si="45"/>
        <v>-9.0533333333334021E-2</v>
      </c>
      <c r="Q298" s="89" t="str">
        <f t="shared" si="40"/>
        <v/>
      </c>
      <c r="R298" s="90">
        <f t="shared" si="41"/>
        <v>-1.4369508706709028E-2</v>
      </c>
      <c r="S298" s="91">
        <f t="shared" si="42"/>
        <v>5670.34</v>
      </c>
      <c r="T298" s="26">
        <v>0</v>
      </c>
      <c r="U298" s="92">
        <f>IF(OR($H298="-",$K298="",$M298=""),"",
IF($H298="Long",$K298*$M298,
IF($H298="Short",$K298*$M298,
IF($H298="Options",$K298*$M298*100,””))))</f>
        <v>5588.86</v>
      </c>
      <c r="V298" s="93">
        <f t="shared" si="46"/>
        <v>1</v>
      </c>
      <c r="W298" s="93">
        <f t="shared" si="47"/>
        <v>0</v>
      </c>
    </row>
    <row r="299" spans="1:23" ht="15.75" x14ac:dyDescent="0.25">
      <c r="A299" s="4">
        <v>44748</v>
      </c>
      <c r="B299" s="109">
        <f t="shared" si="43"/>
        <v>4</v>
      </c>
      <c r="C299" s="7"/>
      <c r="D299" s="7"/>
      <c r="E299" s="7" t="s">
        <v>167</v>
      </c>
      <c r="F299" s="7"/>
      <c r="G299" s="7"/>
      <c r="H299" s="112" t="s">
        <v>309</v>
      </c>
      <c r="I299" s="7"/>
      <c r="J299" s="7"/>
      <c r="K299" s="7">
        <v>1050</v>
      </c>
      <c r="L299" s="7">
        <v>2.3013523809523808</v>
      </c>
      <c r="M299" s="7">
        <v>2.1659809523809521</v>
      </c>
      <c r="N299" s="107">
        <f>IF(OR($H299="-",$S299="",$U299=""),"",
IF($H299="Long",$U299-$S299,
IF($H299="Short",$S299-$U299-$T299-$T299,
IF($H299="Options",$U299-$S299,””))))</f>
        <v>-142.14000000000033</v>
      </c>
      <c r="O299" s="87" t="str">
        <f t="shared" si="44"/>
        <v/>
      </c>
      <c r="P299" s="88">
        <f t="shared" si="45"/>
        <v>-0.1353714285714287</v>
      </c>
      <c r="Q299" s="89" t="str">
        <f t="shared" si="40"/>
        <v/>
      </c>
      <c r="R299" s="90">
        <f t="shared" si="41"/>
        <v>-5.8822555681545562E-2</v>
      </c>
      <c r="S299" s="91">
        <f t="shared" si="42"/>
        <v>2416.42</v>
      </c>
      <c r="T299" s="26">
        <v>0</v>
      </c>
      <c r="U299" s="92">
        <f>IF(OR($H299="-",$K299="",$M299=""),"",
IF($H299="Long",$K299*$M299,
IF($H299="Short",$K299*$M299,
IF($H299="Options",$K299*$M299*100,””))))</f>
        <v>2274.2799999999997</v>
      </c>
      <c r="V299" s="93">
        <f t="shared" si="46"/>
        <v>1</v>
      </c>
      <c r="W299" s="93">
        <f t="shared" si="47"/>
        <v>0</v>
      </c>
    </row>
    <row r="300" spans="1:23" ht="15.75" x14ac:dyDescent="0.25">
      <c r="A300" s="4">
        <v>44753</v>
      </c>
      <c r="B300" s="109">
        <f t="shared" si="43"/>
        <v>2</v>
      </c>
      <c r="C300" s="7"/>
      <c r="D300" s="7"/>
      <c r="E300" s="7" t="s">
        <v>47</v>
      </c>
      <c r="F300" s="7"/>
      <c r="G300" s="7"/>
      <c r="H300" s="112" t="s">
        <v>309</v>
      </c>
      <c r="I300" s="7"/>
      <c r="J300" s="7"/>
      <c r="K300" s="7">
        <v>1400</v>
      </c>
      <c r="L300" s="7">
        <v>2.0282714285714287</v>
      </c>
      <c r="M300" s="7">
        <v>1.9917</v>
      </c>
      <c r="N300" s="107">
        <f>IF(OR($H300="-",$S300="",$U300=""),"",
IF($H300="Long",$U300-$S300,
IF($H300="Short",$S300-$U300-$T300-$T300,
IF($H300="Options",$U300-$S300,””))))</f>
        <v>-51.200000000000273</v>
      </c>
      <c r="O300" s="87" t="str">
        <f t="shared" si="44"/>
        <v/>
      </c>
      <c r="P300" s="88">
        <f t="shared" si="45"/>
        <v>-3.6571428571428699E-2</v>
      </c>
      <c r="Q300" s="89" t="str">
        <f t="shared" si="40"/>
        <v/>
      </c>
      <c r="R300" s="90">
        <f t="shared" si="41"/>
        <v>-1.8030835546101982E-2</v>
      </c>
      <c r="S300" s="91">
        <f t="shared" si="42"/>
        <v>2839.5800000000004</v>
      </c>
      <c r="T300" s="26">
        <v>0</v>
      </c>
      <c r="U300" s="92">
        <f>IF(OR($H300="-",$K300="",$M300=""),"",
IF($H300="Long",$K300*$M300,
IF($H300="Short",$K300*$M300,
IF($H300="Options",$K300*$M300*100,””))))</f>
        <v>2788.38</v>
      </c>
      <c r="V300" s="93">
        <f t="shared" si="46"/>
        <v>1</v>
      </c>
      <c r="W300" s="93">
        <f t="shared" si="47"/>
        <v>0</v>
      </c>
    </row>
    <row r="301" spans="1:23" ht="15.75" x14ac:dyDescent="0.25">
      <c r="A301" s="4">
        <v>44753</v>
      </c>
      <c r="B301" s="109">
        <f t="shared" si="43"/>
        <v>2</v>
      </c>
      <c r="C301" s="7"/>
      <c r="D301" s="7"/>
      <c r="E301" s="7" t="s">
        <v>166</v>
      </c>
      <c r="F301" s="7"/>
      <c r="G301" s="7"/>
      <c r="H301" s="112" t="s">
        <v>309</v>
      </c>
      <c r="I301" s="7"/>
      <c r="J301" s="7"/>
      <c r="K301" s="7">
        <v>900</v>
      </c>
      <c r="L301" s="7">
        <v>1.1964333333333332</v>
      </c>
      <c r="M301" s="7">
        <v>1.1632777777777779</v>
      </c>
      <c r="N301" s="107">
        <f>IF(OR($H301="-",$S301="",$U301=""),"",
IF($H301="Long",$U301-$S301,
IF($H301="Short",$S301-$U301-$T301-$T301,
IF($H301="Options",$U301-$S301,””))))</f>
        <v>-29.839999999999918</v>
      </c>
      <c r="O301" s="87" t="str">
        <f t="shared" si="44"/>
        <v/>
      </c>
      <c r="P301" s="88">
        <f t="shared" si="45"/>
        <v>-3.3155555555555383E-2</v>
      </c>
      <c r="Q301" s="89" t="str">
        <f t="shared" si="40"/>
        <v/>
      </c>
      <c r="R301" s="90">
        <f t="shared" si="41"/>
        <v>-2.7711995839485803E-2</v>
      </c>
      <c r="S301" s="91">
        <f t="shared" si="42"/>
        <v>1076.79</v>
      </c>
      <c r="T301" s="26">
        <v>0</v>
      </c>
      <c r="U301" s="92">
        <f>IF(OR($H301="-",$K301="",$M301=""),"",
IF($H301="Long",$K301*$M301,
IF($H301="Short",$K301*$M301,
IF($H301="Options",$K301*$M301*100,””))))</f>
        <v>1046.95</v>
      </c>
      <c r="V301" s="93">
        <f t="shared" si="46"/>
        <v>1</v>
      </c>
      <c r="W301" s="93">
        <f t="shared" si="47"/>
        <v>0</v>
      </c>
    </row>
    <row r="302" spans="1:23" ht="15.75" x14ac:dyDescent="0.25">
      <c r="A302" s="4">
        <v>44753</v>
      </c>
      <c r="B302" s="109">
        <f t="shared" si="43"/>
        <v>2</v>
      </c>
      <c r="C302" s="7"/>
      <c r="D302" s="7"/>
      <c r="E302" s="7" t="s">
        <v>167</v>
      </c>
      <c r="F302" s="7"/>
      <c r="G302" s="7"/>
      <c r="H302" s="112" t="s">
        <v>309</v>
      </c>
      <c r="I302" s="7"/>
      <c r="J302" s="7"/>
      <c r="K302" s="7">
        <v>100</v>
      </c>
      <c r="L302" s="7">
        <v>2.5649999999999999</v>
      </c>
      <c r="M302" s="7">
        <v>2.2599999999999998</v>
      </c>
      <c r="N302" s="107">
        <f>IF(OR($H302="-",$S302="",$U302=""),"",
IF($H302="Long",$U302-$S302,
IF($H302="Short",$S302-$U302-$T302-$T302,
IF($H302="Options",$U302-$S302,””))))</f>
        <v>-30.500000000000028</v>
      </c>
      <c r="O302" s="87" t="str">
        <f t="shared" si="44"/>
        <v/>
      </c>
      <c r="P302" s="88">
        <f t="shared" si="45"/>
        <v>-0.30500000000000016</v>
      </c>
      <c r="Q302" s="89" t="str">
        <f t="shared" si="40"/>
        <v/>
      </c>
      <c r="R302" s="90">
        <f t="shared" si="41"/>
        <v>-0.11890838206627691</v>
      </c>
      <c r="S302" s="91">
        <f t="shared" si="42"/>
        <v>256.5</v>
      </c>
      <c r="T302" s="26">
        <v>0</v>
      </c>
      <c r="U302" s="92">
        <f>IF(OR($H302="-",$K302="",$M302=""),"",
IF($H302="Long",$K302*$M302,
IF($H302="Short",$K302*$M302,
IF($H302="Options",$K302*$M302*100,””))))</f>
        <v>225.99999999999997</v>
      </c>
      <c r="V302" s="93">
        <f t="shared" si="46"/>
        <v>1</v>
      </c>
      <c r="W302" s="93">
        <f t="shared" si="47"/>
        <v>0</v>
      </c>
    </row>
    <row r="303" spans="1:23" ht="15.75" x14ac:dyDescent="0.25">
      <c r="A303" s="4">
        <v>44754</v>
      </c>
      <c r="B303" s="109">
        <f t="shared" si="43"/>
        <v>3</v>
      </c>
      <c r="C303" s="7"/>
      <c r="D303" s="7"/>
      <c r="E303" s="7" t="s">
        <v>165</v>
      </c>
      <c r="F303" s="7"/>
      <c r="G303" s="7"/>
      <c r="H303" s="112" t="s">
        <v>309</v>
      </c>
      <c r="I303" s="7"/>
      <c r="J303" s="7"/>
      <c r="K303" s="7">
        <v>120</v>
      </c>
      <c r="L303" s="7">
        <v>10.519166666666669</v>
      </c>
      <c r="M303" s="7">
        <v>10.892166666666666</v>
      </c>
      <c r="N303" s="107">
        <f>IF(OR($H303="-",$S303="",$U303=""),"",
IF($H303="Long",$U303-$S303,
IF($H303="Short",$S303-$U303-$T303-$T303,
IF($H303="Options",$U303-$S303,””))))</f>
        <v>44.759999999999764</v>
      </c>
      <c r="O303" s="87">
        <f t="shared" si="44"/>
        <v>0.37299999999999756</v>
      </c>
      <c r="P303" s="88" t="str">
        <f t="shared" si="45"/>
        <v/>
      </c>
      <c r="Q303" s="89">
        <f t="shared" si="40"/>
        <v>3.5459082626950612E-2</v>
      </c>
      <c r="R303" s="90" t="str">
        <f t="shared" si="41"/>
        <v/>
      </c>
      <c r="S303" s="91">
        <f t="shared" si="42"/>
        <v>1262.3000000000002</v>
      </c>
      <c r="T303" s="26">
        <v>0</v>
      </c>
      <c r="U303" s="92">
        <f>IF(OR($H303="-",$K303="",$M303=""),"",
IF($H303="Long",$K303*$M303,
IF($H303="Short",$K303*$M303,
IF($H303="Options",$K303*$M303*100,””))))</f>
        <v>1307.06</v>
      </c>
      <c r="V303" s="93">
        <f t="shared" si="46"/>
        <v>0</v>
      </c>
      <c r="W303" s="93">
        <f t="shared" si="47"/>
        <v>1</v>
      </c>
    </row>
    <row r="304" spans="1:23" ht="15.75" x14ac:dyDescent="0.25">
      <c r="A304" s="4">
        <v>44754</v>
      </c>
      <c r="B304" s="109">
        <f t="shared" si="43"/>
        <v>3</v>
      </c>
      <c r="C304" s="7"/>
      <c r="D304" s="7"/>
      <c r="E304" s="7" t="s">
        <v>48</v>
      </c>
      <c r="F304" s="7"/>
      <c r="G304" s="7"/>
      <c r="H304" s="112" t="s">
        <v>309</v>
      </c>
      <c r="I304" s="7"/>
      <c r="J304" s="7"/>
      <c r="K304" s="7">
        <v>150</v>
      </c>
      <c r="L304" s="7">
        <v>4.4439333333333337</v>
      </c>
      <c r="M304" s="7">
        <v>4.5021333333333331</v>
      </c>
      <c r="N304" s="107">
        <f>IF(OR($H304="-",$S304="",$U304=""),"",
IF($H304="Long",$U304-$S304,
IF($H304="Short",$S304-$U304-$T304-$T304,
IF($H304="Options",$U304-$S304,””))))</f>
        <v>8.7299999999999045</v>
      </c>
      <c r="O304" s="87">
        <f t="shared" si="44"/>
        <v>5.8199999999999363E-2</v>
      </c>
      <c r="P304" s="88" t="str">
        <f t="shared" si="45"/>
        <v/>
      </c>
      <c r="Q304" s="89">
        <f t="shared" si="40"/>
        <v>1.3096506098201149E-2</v>
      </c>
      <c r="R304" s="90" t="str">
        <f t="shared" si="41"/>
        <v/>
      </c>
      <c r="S304" s="91">
        <f t="shared" si="42"/>
        <v>666.59</v>
      </c>
      <c r="T304" s="26">
        <v>0</v>
      </c>
      <c r="U304" s="92">
        <f>IF(OR($H304="-",$K304="",$M304=""),"",
IF($H304="Long",$K304*$M304,
IF($H304="Short",$K304*$M304,
IF($H304="Options",$K304*$M304*100,””))))</f>
        <v>675.31999999999994</v>
      </c>
      <c r="V304" s="93">
        <f t="shared" si="46"/>
        <v>0</v>
      </c>
      <c r="W304" s="93">
        <f t="shared" si="47"/>
        <v>1</v>
      </c>
    </row>
    <row r="305" spans="1:23" ht="15.75" x14ac:dyDescent="0.25">
      <c r="A305" s="4">
        <v>44755</v>
      </c>
      <c r="B305" s="109">
        <f t="shared" si="43"/>
        <v>4</v>
      </c>
      <c r="C305" s="7"/>
      <c r="D305" s="7"/>
      <c r="E305" s="7" t="s">
        <v>40</v>
      </c>
      <c r="F305" s="7"/>
      <c r="G305" s="7"/>
      <c r="H305" s="112" t="s">
        <v>309</v>
      </c>
      <c r="I305" s="7"/>
      <c r="J305" s="7"/>
      <c r="K305" s="7">
        <v>450</v>
      </c>
      <c r="L305" s="7">
        <v>2.0186444444444445</v>
      </c>
      <c r="M305" s="7">
        <v>2.0551333333333335</v>
      </c>
      <c r="N305" s="107">
        <f>IF(OR($H305="-",$S305="",$U305=""),"",
IF($H305="Long",$U305-$S305,
IF($H305="Short",$S305-$U305-$T305-$T305,
IF($H305="Options",$U305-$S305,””))))</f>
        <v>16.420000000000073</v>
      </c>
      <c r="O305" s="87">
        <f t="shared" si="44"/>
        <v>3.6488888888889015E-2</v>
      </c>
      <c r="P305" s="88" t="str">
        <f t="shared" si="45"/>
        <v/>
      </c>
      <c r="Q305" s="89">
        <f t="shared" si="40"/>
        <v>1.8075936547077877E-2</v>
      </c>
      <c r="R305" s="90" t="str">
        <f t="shared" si="41"/>
        <v/>
      </c>
      <c r="S305" s="91">
        <f t="shared" si="42"/>
        <v>908.39</v>
      </c>
      <c r="T305" s="26">
        <v>0</v>
      </c>
      <c r="U305" s="92">
        <f>IF(OR($H305="-",$K305="",$M305=""),"",
IF($H305="Long",$K305*$M305,
IF($H305="Short",$K305*$M305,
IF($H305="Options",$K305*$M305*100,””))))</f>
        <v>924.81000000000006</v>
      </c>
      <c r="V305" s="93">
        <f t="shared" si="46"/>
        <v>0</v>
      </c>
      <c r="W305" s="93">
        <f t="shared" si="47"/>
        <v>1</v>
      </c>
    </row>
    <row r="306" spans="1:23" ht="15.75" x14ac:dyDescent="0.25">
      <c r="A306" s="4">
        <v>44755</v>
      </c>
      <c r="B306" s="109">
        <f t="shared" si="43"/>
        <v>4</v>
      </c>
      <c r="C306" s="7"/>
      <c r="D306" s="7"/>
      <c r="E306" s="7" t="s">
        <v>164</v>
      </c>
      <c r="F306" s="7"/>
      <c r="G306" s="7"/>
      <c r="H306" s="112" t="s">
        <v>309</v>
      </c>
      <c r="I306" s="7"/>
      <c r="J306" s="7"/>
      <c r="K306" s="7">
        <v>200</v>
      </c>
      <c r="L306" s="7">
        <v>2.7949999999999999</v>
      </c>
      <c r="M306" s="7">
        <v>2.6870000000000003</v>
      </c>
      <c r="N306" s="107">
        <f>IF(OR($H306="-",$S306="",$U306=""),"",
IF($H306="Long",$U306-$S306,
IF($H306="Short",$S306-$U306-$T306-$T306,
IF($H306="Options",$U306-$S306,””))))</f>
        <v>-21.599999999999909</v>
      </c>
      <c r="O306" s="87" t="str">
        <f t="shared" si="44"/>
        <v/>
      </c>
      <c r="P306" s="88">
        <f t="shared" si="45"/>
        <v>-0.10799999999999965</v>
      </c>
      <c r="Q306" s="89" t="str">
        <f t="shared" si="40"/>
        <v/>
      </c>
      <c r="R306" s="90">
        <f t="shared" si="41"/>
        <v>-3.8640429338103591E-2</v>
      </c>
      <c r="S306" s="91">
        <f t="shared" si="42"/>
        <v>559</v>
      </c>
      <c r="T306" s="26">
        <v>0</v>
      </c>
      <c r="U306" s="92">
        <f>IF(OR($H306="-",$K306="",$M306=""),"",
IF($H306="Long",$K306*$M306,
IF($H306="Short",$K306*$M306,
IF($H306="Options",$K306*$M306*100,””))))</f>
        <v>537.40000000000009</v>
      </c>
      <c r="V306" s="93">
        <f t="shared" si="46"/>
        <v>1</v>
      </c>
      <c r="W306" s="93">
        <f t="shared" si="47"/>
        <v>0</v>
      </c>
    </row>
    <row r="307" spans="1:23" ht="15.75" x14ac:dyDescent="0.25">
      <c r="A307" s="4">
        <v>44756</v>
      </c>
      <c r="B307" s="109">
        <f t="shared" si="43"/>
        <v>5</v>
      </c>
      <c r="C307" s="7"/>
      <c r="D307" s="7"/>
      <c r="E307" s="7" t="s">
        <v>48</v>
      </c>
      <c r="F307" s="7"/>
      <c r="G307" s="7"/>
      <c r="H307" s="112" t="s">
        <v>309</v>
      </c>
      <c r="I307" s="7"/>
      <c r="J307" s="7"/>
      <c r="K307" s="7">
        <v>650</v>
      </c>
      <c r="L307" s="7">
        <v>4.1608615384615382</v>
      </c>
      <c r="M307" s="7">
        <v>4.2750153846153847</v>
      </c>
      <c r="N307" s="107">
        <f>IF(OR($H307="-",$S307="",$U307=""),"",
IF($H307="Long",$U307-$S307,
IF($H307="Short",$S307-$U307-$T307-$T307,
IF($H307="Options",$U307-$S307,””))))</f>
        <v>74.200000000000273</v>
      </c>
      <c r="O307" s="87">
        <f t="shared" si="44"/>
        <v>0.11415384615384649</v>
      </c>
      <c r="P307" s="88" t="str">
        <f t="shared" si="45"/>
        <v/>
      </c>
      <c r="Q307" s="89">
        <f t="shared" si="40"/>
        <v>2.7435146567279068E-2</v>
      </c>
      <c r="R307" s="90" t="str">
        <f t="shared" si="41"/>
        <v/>
      </c>
      <c r="S307" s="91">
        <f t="shared" si="42"/>
        <v>2704.56</v>
      </c>
      <c r="T307" s="26">
        <v>0</v>
      </c>
      <c r="U307" s="92">
        <f>IF(OR($H307="-",$K307="",$M307=""),"",
IF($H307="Long",$K307*$M307,
IF($H307="Short",$K307*$M307,
IF($H307="Options",$K307*$M307*100,””))))</f>
        <v>2778.76</v>
      </c>
      <c r="V307" s="93">
        <f t="shared" si="46"/>
        <v>0</v>
      </c>
      <c r="W307" s="93">
        <f t="shared" si="47"/>
        <v>1</v>
      </c>
    </row>
    <row r="308" spans="1:23" ht="15.75" x14ac:dyDescent="0.25">
      <c r="A308" s="4">
        <v>44756</v>
      </c>
      <c r="B308" s="109">
        <f t="shared" si="43"/>
        <v>5</v>
      </c>
      <c r="C308" s="7"/>
      <c r="D308" s="7"/>
      <c r="E308" s="7" t="s">
        <v>49</v>
      </c>
      <c r="F308" s="7"/>
      <c r="G308" s="7"/>
      <c r="H308" s="142" t="s">
        <v>309</v>
      </c>
      <c r="I308" s="7"/>
      <c r="J308" s="7"/>
      <c r="K308" s="7">
        <v>1450</v>
      </c>
      <c r="L308" s="7">
        <v>3.6798000000000002</v>
      </c>
      <c r="M308" s="143">
        <v>3.728113</v>
      </c>
      <c r="N308" s="107">
        <f>IF(OR($H308="-",$S308="",$U308=""),"",
IF($H308="Long",$U308-$S308,
IF($H308="Short",$S308-$U308-$T308-$T308,
IF($H308="Options",$U308-$S308,””))))</f>
        <v>70.053850000000239</v>
      </c>
      <c r="O308" s="87">
        <f t="shared" si="44"/>
        <v>4.8312999999999828E-2</v>
      </c>
      <c r="P308" s="88" t="str">
        <f t="shared" si="45"/>
        <v/>
      </c>
      <c r="Q308" s="89">
        <f t="shared" si="40"/>
        <v>1.3129246154682365E-2</v>
      </c>
      <c r="R308" s="90" t="str">
        <f t="shared" si="41"/>
        <v/>
      </c>
      <c r="S308" s="91">
        <f t="shared" si="42"/>
        <v>5335.71</v>
      </c>
      <c r="T308" s="26">
        <v>0</v>
      </c>
      <c r="U308" s="92">
        <f>IF(OR($H308="-",$K308="",$M308=""),"",
IF($H308="Long",$K308*$M308,
IF($H308="Short",$K308*$M308,
IF($H308="Options",$K308*$M308*100,””))))</f>
        <v>5405.7638500000003</v>
      </c>
      <c r="V308" s="93">
        <f t="shared" si="46"/>
        <v>0</v>
      </c>
      <c r="W308" s="93">
        <f t="shared" si="47"/>
        <v>1</v>
      </c>
    </row>
    <row r="309" spans="1:23" ht="15.75" x14ac:dyDescent="0.25">
      <c r="A309" s="4">
        <v>44760</v>
      </c>
      <c r="B309" s="109">
        <f t="shared" si="43"/>
        <v>2</v>
      </c>
      <c r="C309" s="7"/>
      <c r="D309" s="7"/>
      <c r="E309" s="7" t="s">
        <v>50</v>
      </c>
      <c r="F309" s="7"/>
      <c r="G309" s="7"/>
      <c r="H309" s="112" t="s">
        <v>309</v>
      </c>
      <c r="I309" s="7"/>
      <c r="J309" s="7"/>
      <c r="K309" s="7">
        <v>1300</v>
      </c>
      <c r="L309" s="7">
        <v>4.1002846153846155</v>
      </c>
      <c r="M309" s="7">
        <v>3.8013384615384616</v>
      </c>
      <c r="N309" s="107">
        <f>IF(OR($H309="-",$S309="",$U309=""),"",
IF($H309="Long",$U309-$S309,
IF($H309="Short",$S309-$U309-$T309-$T309,
IF($H309="Options",$U309-$S309,””))))</f>
        <v>-388.63000000000011</v>
      </c>
      <c r="O309" s="87" t="str">
        <f t="shared" si="44"/>
        <v/>
      </c>
      <c r="P309" s="88">
        <f t="shared" si="45"/>
        <v>-0.29894615384615397</v>
      </c>
      <c r="Q309" s="89" t="str">
        <f t="shared" si="40"/>
        <v/>
      </c>
      <c r="R309" s="90">
        <f t="shared" si="41"/>
        <v>-7.2908634860244251E-2</v>
      </c>
      <c r="S309" s="91">
        <f t="shared" si="42"/>
        <v>5330.37</v>
      </c>
      <c r="T309" s="26">
        <v>0</v>
      </c>
      <c r="U309" s="92">
        <f>IF(OR($H309="-",$K309="",$M309=""),"",
IF($H309="Long",$K309*$M309,
IF($H309="Short",$K309*$M309,
IF($H309="Options",$K309*$M309*100,””))))</f>
        <v>4941.74</v>
      </c>
      <c r="V309" s="93">
        <f t="shared" si="46"/>
        <v>1</v>
      </c>
      <c r="W309" s="93">
        <f t="shared" si="47"/>
        <v>0</v>
      </c>
    </row>
    <row r="310" spans="1:23" ht="15.75" x14ac:dyDescent="0.25">
      <c r="A310" s="4">
        <v>44760</v>
      </c>
      <c r="B310" s="109">
        <f t="shared" si="43"/>
        <v>2</v>
      </c>
      <c r="C310" s="7"/>
      <c r="D310" s="7"/>
      <c r="E310" s="7" t="s">
        <v>38</v>
      </c>
      <c r="F310" s="7"/>
      <c r="G310" s="7"/>
      <c r="H310" s="112" t="s">
        <v>309</v>
      </c>
      <c r="I310" s="7"/>
      <c r="J310" s="7"/>
      <c r="K310" s="7">
        <v>600</v>
      </c>
      <c r="L310" s="7">
        <v>3.3587000000000002</v>
      </c>
      <c r="M310" s="7">
        <v>3.2494666666666667</v>
      </c>
      <c r="N310" s="107">
        <f>IF(OR($H310="-",$S310="",$U310=""),"",
IF($H310="Long",$U310-$S310,
IF($H310="Short",$S310-$U310-$T310-$T310,
IF($H310="Options",$U310-$S310,””))))</f>
        <v>-65.540000000000191</v>
      </c>
      <c r="O310" s="87" t="str">
        <f t="shared" si="44"/>
        <v/>
      </c>
      <c r="P310" s="88">
        <f t="shared" si="45"/>
        <v>-0.10923333333333352</v>
      </c>
      <c r="Q310" s="89" t="str">
        <f t="shared" si="40"/>
        <v/>
      </c>
      <c r="R310" s="90">
        <f t="shared" si="41"/>
        <v>-3.2522503746489309E-2</v>
      </c>
      <c r="S310" s="91">
        <f t="shared" si="42"/>
        <v>2015.2200000000003</v>
      </c>
      <c r="T310" s="26">
        <v>0</v>
      </c>
      <c r="U310" s="92">
        <f>IF(OR($H310="-",$K310="",$M310=""),"",
IF($H310="Long",$K310*$M310,
IF($H310="Short",$K310*$M310,
IF($H310="Options",$K310*$M310*100,””))))</f>
        <v>1949.68</v>
      </c>
      <c r="V310" s="93">
        <f t="shared" si="46"/>
        <v>1</v>
      </c>
      <c r="W310" s="93">
        <f t="shared" si="47"/>
        <v>0</v>
      </c>
    </row>
    <row r="311" spans="1:23" ht="15.75" x14ac:dyDescent="0.25">
      <c r="A311" s="4">
        <v>44761</v>
      </c>
      <c r="B311" s="109">
        <f t="shared" si="43"/>
        <v>3</v>
      </c>
      <c r="C311" s="7"/>
      <c r="D311" s="7"/>
      <c r="E311" s="7" t="s">
        <v>50</v>
      </c>
      <c r="F311" s="7"/>
      <c r="G311" s="7"/>
      <c r="H311" s="112" t="s">
        <v>309</v>
      </c>
      <c r="I311" s="7"/>
      <c r="J311" s="7"/>
      <c r="K311" s="7">
        <v>400</v>
      </c>
      <c r="L311" s="7">
        <v>3.2749000000000001</v>
      </c>
      <c r="M311" s="7">
        <v>3.22255</v>
      </c>
      <c r="N311" s="107">
        <f>IF(OR($H311="-",$S311="",$U311=""),"",
IF($H311="Long",$U311-$S311,
IF($H311="Short",$S311-$U311-$T311-$T311,
IF($H311="Options",$U311-$S311,””))))</f>
        <v>-20.940000000000055</v>
      </c>
      <c r="O311" s="87" t="str">
        <f t="shared" si="44"/>
        <v/>
      </c>
      <c r="P311" s="88">
        <f t="shared" si="45"/>
        <v>-5.2350000000000119E-2</v>
      </c>
      <c r="Q311" s="89" t="str">
        <f t="shared" si="40"/>
        <v/>
      </c>
      <c r="R311" s="90">
        <f t="shared" si="41"/>
        <v>-1.5985220922776308E-2</v>
      </c>
      <c r="S311" s="91">
        <f t="shared" si="42"/>
        <v>1309.96</v>
      </c>
      <c r="T311" s="26">
        <v>0</v>
      </c>
      <c r="U311" s="92">
        <f>IF(OR($H311="-",$K311="",$M311=""),"",
IF($H311="Long",$K311*$M311,
IF($H311="Short",$K311*$M311,
IF($H311="Options",$K311*$M311*100,””))))</f>
        <v>1289.02</v>
      </c>
      <c r="V311" s="93">
        <f t="shared" si="46"/>
        <v>1</v>
      </c>
      <c r="W311" s="93">
        <f t="shared" si="47"/>
        <v>0</v>
      </c>
    </row>
    <row r="312" spans="1:23" ht="15.75" x14ac:dyDescent="0.25">
      <c r="A312" s="4">
        <v>44761</v>
      </c>
      <c r="B312" s="109">
        <f t="shared" si="43"/>
        <v>3</v>
      </c>
      <c r="C312" s="7"/>
      <c r="D312" s="7"/>
      <c r="E312" s="7" t="s">
        <v>162</v>
      </c>
      <c r="F312" s="7"/>
      <c r="G312" s="7"/>
      <c r="H312" s="112" t="s">
        <v>309</v>
      </c>
      <c r="I312" s="7"/>
      <c r="J312" s="7"/>
      <c r="K312" s="7">
        <v>300</v>
      </c>
      <c r="L312" s="7">
        <v>7.5883666666666674</v>
      </c>
      <c r="M312" s="7">
        <v>7.5521666666666674</v>
      </c>
      <c r="N312" s="107">
        <f>IF(OR($H312="-",$S312="",$U312=""),"",
IF($H312="Long",$U312-$S312,
IF($H312="Short",$S312-$U312-$T312-$T312,
IF($H312="Options",$U312-$S312,””))))</f>
        <v>-10.860000000000127</v>
      </c>
      <c r="O312" s="87" t="str">
        <f t="shared" si="44"/>
        <v/>
      </c>
      <c r="P312" s="88">
        <f t="shared" si="45"/>
        <v>-3.620000000000001E-2</v>
      </c>
      <c r="Q312" s="89" t="str">
        <f t="shared" si="40"/>
        <v/>
      </c>
      <c r="R312" s="90">
        <f t="shared" si="41"/>
        <v>-4.7704600462989957E-3</v>
      </c>
      <c r="S312" s="91">
        <f t="shared" si="42"/>
        <v>2276.5100000000002</v>
      </c>
      <c r="T312" s="26">
        <v>0</v>
      </c>
      <c r="U312" s="92">
        <f>IF(OR($H312="-",$K312="",$M312=""),"",
IF($H312="Long",$K312*$M312,
IF($H312="Short",$K312*$M312,
IF($H312="Options",$K312*$M312*100,””))))</f>
        <v>2265.65</v>
      </c>
      <c r="V312" s="93">
        <f t="shared" si="46"/>
        <v>1</v>
      </c>
      <c r="W312" s="93">
        <f t="shared" si="47"/>
        <v>0</v>
      </c>
    </row>
    <row r="313" spans="1:23" ht="15.75" x14ac:dyDescent="0.25">
      <c r="A313" s="4">
        <v>44762</v>
      </c>
      <c r="B313" s="109">
        <f t="shared" si="43"/>
        <v>4</v>
      </c>
      <c r="C313" s="7"/>
      <c r="D313" s="7"/>
      <c r="E313" s="7" t="s">
        <v>51</v>
      </c>
      <c r="F313" s="7"/>
      <c r="G313" s="7"/>
      <c r="H313" s="112" t="s">
        <v>309</v>
      </c>
      <c r="I313" s="7"/>
      <c r="J313" s="7"/>
      <c r="K313" s="7">
        <v>600</v>
      </c>
      <c r="L313" s="7">
        <v>3.6863333333333337</v>
      </c>
      <c r="M313" s="7">
        <v>3.5918333333333332</v>
      </c>
      <c r="N313" s="107">
        <f>IF(OR($H313="-",$S313="",$U313=""),"",
IF($H313="Long",$U313-$S313,
IF($H313="Short",$S313-$U313-$T313-$T313,
IF($H313="Options",$U313-$S313,””))))</f>
        <v>-56.700000000000273</v>
      </c>
      <c r="O313" s="87" t="str">
        <f t="shared" si="44"/>
        <v/>
      </c>
      <c r="P313" s="88">
        <f t="shared" si="45"/>
        <v>-9.4500000000000473E-2</v>
      </c>
      <c r="Q313" s="89" t="str">
        <f t="shared" si="40"/>
        <v/>
      </c>
      <c r="R313" s="90">
        <f t="shared" si="41"/>
        <v>-2.563522922506568E-2</v>
      </c>
      <c r="S313" s="91">
        <f t="shared" si="42"/>
        <v>2211.8000000000002</v>
      </c>
      <c r="T313" s="26">
        <v>0</v>
      </c>
      <c r="U313" s="92">
        <f>IF(OR($H313="-",$K313="",$M313=""),"",
IF($H313="Long",$K313*$M313,
IF($H313="Short",$K313*$M313,
IF($H313="Options",$K313*$M313*100,””))))</f>
        <v>2155.1</v>
      </c>
      <c r="V313" s="93">
        <f t="shared" si="46"/>
        <v>1</v>
      </c>
      <c r="W313" s="93">
        <f t="shared" si="47"/>
        <v>0</v>
      </c>
    </row>
    <row r="314" spans="1:23" ht="15.75" x14ac:dyDescent="0.25">
      <c r="A314" s="4">
        <v>44762</v>
      </c>
      <c r="B314" s="109">
        <f t="shared" si="43"/>
        <v>4</v>
      </c>
      <c r="C314" s="7"/>
      <c r="D314" s="7"/>
      <c r="E314" s="7" t="s">
        <v>161</v>
      </c>
      <c r="F314" s="7"/>
      <c r="G314" s="7"/>
      <c r="H314" s="112" t="s">
        <v>309</v>
      </c>
      <c r="I314" s="7"/>
      <c r="J314" s="7"/>
      <c r="K314" s="7">
        <v>150</v>
      </c>
      <c r="L314" s="7">
        <v>3.0299333333333336</v>
      </c>
      <c r="M314" s="7">
        <v>3.0335333333333336</v>
      </c>
      <c r="N314" s="107">
        <f>IF(OR($H314="-",$S314="",$U314=""),"",
IF($H314="Long",$U314-$S314,
IF($H314="Short",$S314-$U314-$T314-$T314,
IF($H314="Options",$U314-$S314,””))))</f>
        <v>0.53999999999996362</v>
      </c>
      <c r="O314" s="87">
        <f t="shared" si="44"/>
        <v>3.6000000000000476E-3</v>
      </c>
      <c r="P314" s="88" t="str">
        <f t="shared" si="45"/>
        <v/>
      </c>
      <c r="Q314" s="89">
        <f t="shared" si="40"/>
        <v>1.1881449536842693E-3</v>
      </c>
      <c r="R314" s="90" t="str">
        <f t="shared" si="41"/>
        <v/>
      </c>
      <c r="S314" s="91">
        <f t="shared" si="42"/>
        <v>454.49000000000007</v>
      </c>
      <c r="T314" s="26">
        <v>0</v>
      </c>
      <c r="U314" s="92">
        <f>IF(OR($H314="-",$K314="",$M314=""),"",
IF($H314="Long",$K314*$M314,
IF($H314="Short",$K314*$M314,
IF($H314="Options",$K314*$M314*100,””))))</f>
        <v>455.03000000000003</v>
      </c>
      <c r="V314" s="93">
        <f t="shared" si="46"/>
        <v>0</v>
      </c>
      <c r="W314" s="93">
        <f t="shared" si="47"/>
        <v>1</v>
      </c>
    </row>
    <row r="315" spans="1:23" ht="15.75" x14ac:dyDescent="0.25">
      <c r="A315" s="4">
        <v>44763</v>
      </c>
      <c r="B315" s="109">
        <f t="shared" si="43"/>
        <v>5</v>
      </c>
      <c r="C315" s="7"/>
      <c r="D315" s="7"/>
      <c r="E315" s="7" t="s">
        <v>51</v>
      </c>
      <c r="F315" s="7"/>
      <c r="G315" s="7"/>
      <c r="H315" s="112" t="s">
        <v>309</v>
      </c>
      <c r="I315" s="7"/>
      <c r="J315" s="7"/>
      <c r="K315" s="7">
        <v>1050</v>
      </c>
      <c r="L315" s="7">
        <v>5.2526761904761905</v>
      </c>
      <c r="M315" s="7">
        <v>5.2739142857142864</v>
      </c>
      <c r="N315" s="107">
        <f>IF(OR($H315="-",$S315="",$U315=""),"",
IF($H315="Long",$U315-$S315,
IF($H315="Short",$S315-$U315-$T315-$T315,
IF($H315="Options",$U315-$S315,””))))</f>
        <v>22.300000000000182</v>
      </c>
      <c r="O315" s="87">
        <f t="shared" si="44"/>
        <v>2.1238095238095944E-2</v>
      </c>
      <c r="P315" s="88" t="str">
        <f t="shared" si="45"/>
        <v/>
      </c>
      <c r="Q315" s="89">
        <f t="shared" si="40"/>
        <v>4.0432904043472048E-3</v>
      </c>
      <c r="R315" s="90" t="str">
        <f t="shared" si="41"/>
        <v/>
      </c>
      <c r="S315" s="91">
        <f t="shared" si="42"/>
        <v>5515.31</v>
      </c>
      <c r="T315" s="26">
        <v>0</v>
      </c>
      <c r="U315" s="92">
        <f>IF(OR($H315="-",$K315="",$M315=""),"",
IF($H315="Long",$K315*$M315,
IF($H315="Short",$K315*$M315,
IF($H315="Options",$K315*$M315*100,””))))</f>
        <v>5537.6100000000006</v>
      </c>
      <c r="V315" s="93">
        <f t="shared" si="46"/>
        <v>0</v>
      </c>
      <c r="W315" s="93">
        <f t="shared" si="47"/>
        <v>1</v>
      </c>
    </row>
    <row r="316" spans="1:23" ht="15.75" x14ac:dyDescent="0.25">
      <c r="A316" s="4">
        <v>44763</v>
      </c>
      <c r="B316" s="109">
        <f t="shared" si="43"/>
        <v>5</v>
      </c>
      <c r="C316" s="7"/>
      <c r="D316" s="7"/>
      <c r="E316" s="7" t="s">
        <v>36</v>
      </c>
      <c r="F316" s="7"/>
      <c r="G316" s="7"/>
      <c r="H316" s="112" t="s">
        <v>309</v>
      </c>
      <c r="I316" s="7"/>
      <c r="J316" s="7"/>
      <c r="K316" s="7">
        <v>150</v>
      </c>
      <c r="L316" s="7">
        <v>4.8099999999999996</v>
      </c>
      <c r="M316" s="7">
        <v>4.8562000000000003</v>
      </c>
      <c r="N316" s="107">
        <f>IF(OR($H316="-",$S316="",$U316=""),"",
IF($H316="Long",$U316-$S316,
IF($H316="Short",$S316-$U316-$T316-$T316,
IF($H316="Options",$U316-$S316,””))))</f>
        <v>6.9300000000001774</v>
      </c>
      <c r="O316" s="87">
        <f t="shared" si="44"/>
        <v>4.6200000000000685E-2</v>
      </c>
      <c r="P316" s="88" t="str">
        <f t="shared" si="45"/>
        <v/>
      </c>
      <c r="Q316" s="89">
        <f t="shared" si="40"/>
        <v>9.6049896049898529E-3</v>
      </c>
      <c r="R316" s="90" t="str">
        <f t="shared" si="41"/>
        <v/>
      </c>
      <c r="S316" s="91">
        <f t="shared" si="42"/>
        <v>721.49999999999989</v>
      </c>
      <c r="T316" s="26">
        <v>0</v>
      </c>
      <c r="U316" s="92">
        <f>IF(OR($H316="-",$K316="",$M316=""),"",
IF($H316="Long",$K316*$M316,
IF($H316="Short",$K316*$M316,
IF($H316="Options",$K316*$M316*100,””))))</f>
        <v>728.43000000000006</v>
      </c>
      <c r="V316" s="93">
        <f t="shared" si="46"/>
        <v>0</v>
      </c>
      <c r="W316" s="93">
        <f t="shared" si="47"/>
        <v>1</v>
      </c>
    </row>
    <row r="317" spans="1:23" ht="15.75" x14ac:dyDescent="0.25">
      <c r="A317" s="4">
        <v>44763</v>
      </c>
      <c r="B317" s="109">
        <f t="shared" si="43"/>
        <v>5</v>
      </c>
      <c r="C317" s="7"/>
      <c r="D317" s="7"/>
      <c r="E317" s="7" t="s">
        <v>160</v>
      </c>
      <c r="F317" s="7"/>
      <c r="G317" s="7"/>
      <c r="H317" s="112" t="s">
        <v>309</v>
      </c>
      <c r="I317" s="7"/>
      <c r="J317" s="7"/>
      <c r="K317" s="7">
        <v>600</v>
      </c>
      <c r="L317" s="7">
        <v>1.6744166666666669</v>
      </c>
      <c r="M317" s="7">
        <v>1.6611166666666666</v>
      </c>
      <c r="N317" s="107">
        <f>IF(OR($H317="-",$S317="",$U317=""),"",
IF($H317="Long",$U317-$S317,
IF($H317="Short",$S317-$U317-$T317-$T317,
IF($H317="Options",$U317-$S317,””))))</f>
        <v>-7.9800000000001319</v>
      </c>
      <c r="O317" s="87" t="str">
        <f t="shared" si="44"/>
        <v/>
      </c>
      <c r="P317" s="88">
        <f t="shared" si="45"/>
        <v>-1.3300000000000312E-2</v>
      </c>
      <c r="Q317" s="89" t="str">
        <f t="shared" si="40"/>
        <v/>
      </c>
      <c r="R317" s="90">
        <f t="shared" si="41"/>
        <v>-7.9430647489176637E-3</v>
      </c>
      <c r="S317" s="91">
        <f t="shared" si="42"/>
        <v>1004.6500000000001</v>
      </c>
      <c r="T317" s="26">
        <v>0</v>
      </c>
      <c r="U317" s="92">
        <f>IF(OR($H317="-",$K317="",$M317=""),"",
IF($H317="Long",$K317*$M317,
IF($H317="Short",$K317*$M317,
IF($H317="Options",$K317*$M317*100,””))))</f>
        <v>996.67</v>
      </c>
      <c r="V317" s="93">
        <f t="shared" si="46"/>
        <v>1</v>
      </c>
      <c r="W317" s="93">
        <f t="shared" si="47"/>
        <v>0</v>
      </c>
    </row>
    <row r="318" spans="1:23" ht="15.75" x14ac:dyDescent="0.25">
      <c r="A318" s="4">
        <v>44768</v>
      </c>
      <c r="B318" s="109">
        <f t="shared" si="43"/>
        <v>3</v>
      </c>
      <c r="C318" s="7"/>
      <c r="D318" s="7"/>
      <c r="E318" s="7" t="s">
        <v>52</v>
      </c>
      <c r="F318" s="7"/>
      <c r="G318" s="7"/>
      <c r="H318" s="112" t="s">
        <v>309</v>
      </c>
      <c r="I318" s="7"/>
      <c r="J318" s="7"/>
      <c r="K318" s="7">
        <v>1850</v>
      </c>
      <c r="L318" s="7">
        <v>2.4376702702702699</v>
      </c>
      <c r="M318" s="7">
        <v>2.4078594594594596</v>
      </c>
      <c r="N318" s="107">
        <f>IF(OR($H318="-",$S318="",$U318=""),"",
IF($H318="Long",$U318-$S318,
IF($H318="Short",$S318-$U318-$T318-$T318,
IF($H318="Options",$U318-$S318,””))))</f>
        <v>-55.149999999999636</v>
      </c>
      <c r="O318" s="87" t="str">
        <f t="shared" si="44"/>
        <v/>
      </c>
      <c r="P318" s="88">
        <f t="shared" si="45"/>
        <v>-2.9810810810810384E-2</v>
      </c>
      <c r="Q318" s="89" t="str">
        <f t="shared" si="40"/>
        <v/>
      </c>
      <c r="R318" s="90">
        <f t="shared" si="41"/>
        <v>-1.2229221964259105E-2</v>
      </c>
      <c r="S318" s="91">
        <f t="shared" si="42"/>
        <v>4509.6899999999996</v>
      </c>
      <c r="T318" s="26">
        <v>0</v>
      </c>
      <c r="U318" s="92">
        <f>IF(OR($H318="-",$K318="",$M318=""),"",
IF($H318="Long",$K318*$M318,
IF($H318="Short",$K318*$M318,
IF($H318="Options",$K318*$M318*100,””))))</f>
        <v>4454.54</v>
      </c>
      <c r="V318" s="93">
        <f t="shared" si="46"/>
        <v>1</v>
      </c>
      <c r="W318" s="93">
        <f t="shared" si="47"/>
        <v>0</v>
      </c>
    </row>
    <row r="319" spans="1:23" ht="15.75" x14ac:dyDescent="0.25">
      <c r="A319" s="4">
        <v>44769</v>
      </c>
      <c r="B319" s="109">
        <f t="shared" si="43"/>
        <v>4</v>
      </c>
      <c r="C319" s="7"/>
      <c r="D319" s="7"/>
      <c r="E319" s="7" t="s">
        <v>21</v>
      </c>
      <c r="F319" s="7"/>
      <c r="G319" s="7"/>
      <c r="H319" s="112" t="s">
        <v>309</v>
      </c>
      <c r="I319" s="7"/>
      <c r="J319" s="7"/>
      <c r="K319" s="7">
        <v>1050</v>
      </c>
      <c r="L319" s="7">
        <v>3.6196952380952383</v>
      </c>
      <c r="M319" s="7">
        <v>3.4914857142857141</v>
      </c>
      <c r="N319" s="107">
        <f>IF(OR($H319="-",$S319="",$U319=""),"",
IF($H319="Long",$U319-$S319,
IF($H319="Short",$S319-$U319-$T319-$T319,
IF($H319="Options",$U319-$S319,””))))</f>
        <v>-134.62000000000035</v>
      </c>
      <c r="O319" s="87" t="str">
        <f t="shared" si="44"/>
        <v/>
      </c>
      <c r="P319" s="88">
        <f t="shared" si="45"/>
        <v>-0.12820952380952422</v>
      </c>
      <c r="Q319" s="89" t="str">
        <f t="shared" si="40"/>
        <v/>
      </c>
      <c r="R319" s="90">
        <f t="shared" si="41"/>
        <v>-3.5419977477714602E-2</v>
      </c>
      <c r="S319" s="91">
        <f t="shared" si="42"/>
        <v>3800.6800000000003</v>
      </c>
      <c r="T319" s="26">
        <v>0</v>
      </c>
      <c r="U319" s="92">
        <f>IF(OR($H319="-",$K319="",$M319=""),"",
IF($H319="Long",$K319*$M319,
IF($H319="Short",$K319*$M319,
IF($H319="Options",$K319*$M319*100,””))))</f>
        <v>3666.06</v>
      </c>
      <c r="V319" s="93">
        <f t="shared" si="46"/>
        <v>1</v>
      </c>
      <c r="W319" s="93">
        <f t="shared" si="47"/>
        <v>0</v>
      </c>
    </row>
    <row r="320" spans="1:23" ht="15.75" x14ac:dyDescent="0.25">
      <c r="A320" s="4">
        <v>44770</v>
      </c>
      <c r="B320" s="109">
        <f t="shared" si="43"/>
        <v>5</v>
      </c>
      <c r="C320" s="7"/>
      <c r="D320" s="7"/>
      <c r="E320" s="7" t="s">
        <v>51</v>
      </c>
      <c r="F320" s="7"/>
      <c r="G320" s="7"/>
      <c r="H320" s="112" t="s">
        <v>309</v>
      </c>
      <c r="I320" s="7"/>
      <c r="J320" s="7"/>
      <c r="K320" s="7">
        <v>870</v>
      </c>
      <c r="L320" s="7">
        <v>6.1354712643678155</v>
      </c>
      <c r="M320" s="7">
        <v>6.2374712643678158</v>
      </c>
      <c r="N320" s="107">
        <f>IF(OR($H320="-",$S320="",$U320=""),"",
IF($H320="Long",$U320-$S320,
IF($H320="Short",$S320-$U320-$T320-$T320,
IF($H320="Options",$U320-$S320,””))))</f>
        <v>88.739999999999782</v>
      </c>
      <c r="O320" s="87">
        <f t="shared" si="44"/>
        <v>0.10200000000000031</v>
      </c>
      <c r="P320" s="88" t="str">
        <f t="shared" si="45"/>
        <v/>
      </c>
      <c r="Q320" s="89">
        <f t="shared" si="40"/>
        <v>1.6624639836938359E-2</v>
      </c>
      <c r="R320" s="90" t="str">
        <f t="shared" si="41"/>
        <v/>
      </c>
      <c r="S320" s="91">
        <f t="shared" si="42"/>
        <v>5337.86</v>
      </c>
      <c r="T320" s="26">
        <v>0</v>
      </c>
      <c r="U320" s="92">
        <f>IF(OR($H320="-",$K320="",$M320=""),"",
IF($H320="Long",$K320*$M320,
IF($H320="Short",$K320*$M320,
IF($H320="Options",$K320*$M320*100,””))))</f>
        <v>5426.5999999999995</v>
      </c>
      <c r="V320" s="93">
        <f t="shared" si="46"/>
        <v>0</v>
      </c>
      <c r="W320" s="93">
        <f t="shared" si="47"/>
        <v>1</v>
      </c>
    </row>
    <row r="321" spans="1:23" ht="15.75" x14ac:dyDescent="0.25">
      <c r="A321" s="4">
        <v>44774</v>
      </c>
      <c r="B321" s="109">
        <f t="shared" si="43"/>
        <v>2</v>
      </c>
      <c r="C321" s="7"/>
      <c r="D321" s="7"/>
      <c r="E321" s="7" t="s">
        <v>54</v>
      </c>
      <c r="F321" s="7"/>
      <c r="G321" s="7"/>
      <c r="H321" s="112" t="s">
        <v>309</v>
      </c>
      <c r="I321" s="7"/>
      <c r="J321" s="7"/>
      <c r="K321" s="7">
        <v>310</v>
      </c>
      <c r="L321" s="7">
        <v>8.0598064516129035</v>
      </c>
      <c r="M321" s="7">
        <v>7.9877419354838706</v>
      </c>
      <c r="N321" s="107">
        <f>IF(OR($H321="-",$S321="",$U321=""),"",
IF($H321="Long",$U321-$S321,
IF($H321="Short",$S321-$U321-$T321-$T321,
IF($H321="Options",$U321-$S321,””))))</f>
        <v>-22.340000000000146</v>
      </c>
      <c r="O321" s="87" t="str">
        <f t="shared" si="44"/>
        <v/>
      </c>
      <c r="P321" s="88">
        <f t="shared" si="45"/>
        <v>-7.2064516129032974E-2</v>
      </c>
      <c r="Q321" s="89" t="str">
        <f t="shared" si="40"/>
        <v/>
      </c>
      <c r="R321" s="90">
        <f t="shared" si="41"/>
        <v>-8.9412216734573568E-3</v>
      </c>
      <c r="S321" s="91">
        <f t="shared" si="42"/>
        <v>2498.54</v>
      </c>
      <c r="T321" s="26">
        <v>0</v>
      </c>
      <c r="U321" s="92">
        <f>IF(OR($H321="-",$K321="",$M321=""),"",
IF($H321="Long",$K321*$M321,
IF($H321="Short",$K321*$M321,
IF($H321="Options",$K321*$M321*100,””))))</f>
        <v>2476.1999999999998</v>
      </c>
      <c r="V321" s="93">
        <f t="shared" si="46"/>
        <v>1</v>
      </c>
      <c r="W321" s="93">
        <f t="shared" si="47"/>
        <v>0</v>
      </c>
    </row>
    <row r="322" spans="1:23" ht="15.75" x14ac:dyDescent="0.25">
      <c r="A322" s="4">
        <v>44774</v>
      </c>
      <c r="B322" s="109">
        <f t="shared" si="43"/>
        <v>2</v>
      </c>
      <c r="C322" s="7"/>
      <c r="D322" s="7"/>
      <c r="E322" s="7" t="s">
        <v>159</v>
      </c>
      <c r="F322" s="7"/>
      <c r="G322" s="7"/>
      <c r="H322" s="112" t="s">
        <v>309</v>
      </c>
      <c r="I322" s="7"/>
      <c r="J322" s="7"/>
      <c r="K322" s="7">
        <v>150</v>
      </c>
      <c r="L322" s="7">
        <v>18.825666666666667</v>
      </c>
      <c r="M322" s="7">
        <v>19.399266666666669</v>
      </c>
      <c r="N322" s="107">
        <f>IF(OR($H322="-",$S322="",$U322=""),"",
IF($H322="Long",$U322-$S322,
IF($H322="Short",$S322-$U322-$T322-$T322,
IF($H322="Options",$U322-$S322,””))))</f>
        <v>86.040000000000418</v>
      </c>
      <c r="O322" s="87">
        <f t="shared" si="44"/>
        <v>0.57360000000000255</v>
      </c>
      <c r="P322" s="88" t="str">
        <f t="shared" si="45"/>
        <v/>
      </c>
      <c r="Q322" s="89">
        <f t="shared" si="40"/>
        <v>3.0469040494360684E-2</v>
      </c>
      <c r="R322" s="90" t="str">
        <f t="shared" si="41"/>
        <v/>
      </c>
      <c r="S322" s="91">
        <f t="shared" si="42"/>
        <v>2823.85</v>
      </c>
      <c r="T322" s="26">
        <v>0</v>
      </c>
      <c r="U322" s="92">
        <f>IF(OR($H322="-",$K322="",$M322=""),"",
IF($H322="Long",$K322*$M322,
IF($H322="Short",$K322*$M322,
IF($H322="Options",$K322*$M322*100,””))))</f>
        <v>2909.8900000000003</v>
      </c>
      <c r="V322" s="93">
        <f t="shared" si="46"/>
        <v>0</v>
      </c>
      <c r="W322" s="93">
        <f t="shared" si="47"/>
        <v>1</v>
      </c>
    </row>
    <row r="323" spans="1:23" ht="15.75" x14ac:dyDescent="0.25">
      <c r="A323" s="4">
        <v>44774</v>
      </c>
      <c r="B323" s="109">
        <f t="shared" si="43"/>
        <v>2</v>
      </c>
      <c r="C323" s="7"/>
      <c r="D323" s="7"/>
      <c r="E323" s="7" t="s">
        <v>51</v>
      </c>
      <c r="F323" s="7"/>
      <c r="G323" s="7"/>
      <c r="H323" s="112" t="s">
        <v>309</v>
      </c>
      <c r="I323" s="7"/>
      <c r="J323" s="7"/>
      <c r="K323" s="7">
        <v>10</v>
      </c>
      <c r="L323" s="7">
        <v>8.27</v>
      </c>
      <c r="M323" s="7">
        <v>8.7349999999999994</v>
      </c>
      <c r="N323" s="107">
        <f>IF(OR($H323="-",$S323="",$U323=""),"",
IF($H323="Long",$U323-$S323,
IF($H323="Short",$S323-$U323-$T323-$T323,
IF($H323="Options",$U323-$S323,””))))</f>
        <v>4.6500000000000057</v>
      </c>
      <c r="O323" s="87">
        <f t="shared" si="44"/>
        <v>0.46499999999999986</v>
      </c>
      <c r="P323" s="88" t="str">
        <f t="shared" si="45"/>
        <v/>
      </c>
      <c r="Q323" s="89">
        <f t="shared" si="40"/>
        <v>5.6227327690447478E-2</v>
      </c>
      <c r="R323" s="90" t="str">
        <f t="shared" si="41"/>
        <v/>
      </c>
      <c r="S323" s="91">
        <f t="shared" si="42"/>
        <v>82.699999999999989</v>
      </c>
      <c r="T323" s="26">
        <v>0</v>
      </c>
      <c r="U323" s="92">
        <f>IF(OR($H323="-",$K323="",$M323=""),"",
IF($H323="Long",$K323*$M323,
IF($H323="Short",$K323*$M323,
IF($H323="Options",$K323*$M323*100,””))))</f>
        <v>87.35</v>
      </c>
      <c r="V323" s="93">
        <f t="shared" si="46"/>
        <v>0</v>
      </c>
      <c r="W323" s="93">
        <f t="shared" si="47"/>
        <v>1</v>
      </c>
    </row>
    <row r="324" spans="1:23" ht="15.75" x14ac:dyDescent="0.25">
      <c r="A324" s="4">
        <v>44775</v>
      </c>
      <c r="B324" s="109">
        <f t="shared" si="43"/>
        <v>3</v>
      </c>
      <c r="C324" s="7"/>
      <c r="D324" s="7"/>
      <c r="E324" s="7" t="s">
        <v>53</v>
      </c>
      <c r="F324" s="7"/>
      <c r="G324" s="7"/>
      <c r="H324" s="112" t="s">
        <v>309</v>
      </c>
      <c r="I324" s="7"/>
      <c r="J324" s="7"/>
      <c r="K324" s="7">
        <v>300</v>
      </c>
      <c r="L324" s="7">
        <v>2.288966666666667</v>
      </c>
      <c r="M324" s="7">
        <v>1.9879666666666667</v>
      </c>
      <c r="N324" s="107">
        <f>IF(OR($H324="-",$S324="",$U324=""),"",
IF($H324="Long",$U324-$S324,
IF($H324="Short",$S324-$U324-$T324-$T324,
IF($H324="Options",$U324-$S324,””))))</f>
        <v>-90.300000000000068</v>
      </c>
      <c r="O324" s="87" t="str">
        <f t="shared" si="44"/>
        <v/>
      </c>
      <c r="P324" s="88">
        <f t="shared" si="45"/>
        <v>-0.30100000000000038</v>
      </c>
      <c r="Q324" s="89" t="str">
        <f t="shared" si="40"/>
        <v/>
      </c>
      <c r="R324" s="90">
        <f t="shared" si="41"/>
        <v>-0.13150038590921675</v>
      </c>
      <c r="S324" s="91">
        <f t="shared" si="42"/>
        <v>686.69</v>
      </c>
      <c r="T324" s="26">
        <v>0</v>
      </c>
      <c r="U324" s="92">
        <f>IF(OR($H324="-",$K324="",$M324=""),"",
IF($H324="Long",$K324*$M324,
IF($H324="Short",$K324*$M324,
IF($H324="Options",$K324*$M324*100,””))))</f>
        <v>596.39</v>
      </c>
      <c r="V324" s="93">
        <f t="shared" si="46"/>
        <v>1</v>
      </c>
      <c r="W324" s="93">
        <f t="shared" si="47"/>
        <v>0</v>
      </c>
    </row>
    <row r="325" spans="1:23" ht="15.75" x14ac:dyDescent="0.25">
      <c r="A325" s="4">
        <v>44776</v>
      </c>
      <c r="B325" s="109">
        <f t="shared" si="43"/>
        <v>4</v>
      </c>
      <c r="C325" s="7"/>
      <c r="D325" s="7"/>
      <c r="E325" s="7" t="s">
        <v>72</v>
      </c>
      <c r="F325" s="7"/>
      <c r="G325" s="7"/>
      <c r="H325" s="112" t="s">
        <v>309</v>
      </c>
      <c r="I325" s="7"/>
      <c r="J325" s="7"/>
      <c r="K325" s="7">
        <v>900</v>
      </c>
      <c r="L325" s="7">
        <v>4.9378666666666664</v>
      </c>
      <c r="M325" s="7">
        <v>4.9736111111111114</v>
      </c>
      <c r="N325" s="107">
        <f>IF(OR($H325="-",$S325="",$U325=""),"",
IF($H325="Long",$U325-$S325,
IF($H325="Short",$S325-$U325-$T325-$T325,
IF($H325="Options",$U325-$S325,””))))</f>
        <v>32.170000000000073</v>
      </c>
      <c r="O325" s="87">
        <f t="shared" si="44"/>
        <v>3.5744444444445023E-2</v>
      </c>
      <c r="P325" s="88" t="str">
        <f t="shared" si="45"/>
        <v/>
      </c>
      <c r="Q325" s="89">
        <f t="shared" si="40"/>
        <v>7.2388435851740004E-3</v>
      </c>
      <c r="R325" s="90" t="str">
        <f t="shared" si="41"/>
        <v/>
      </c>
      <c r="S325" s="91">
        <f t="shared" si="42"/>
        <v>4444.08</v>
      </c>
      <c r="T325" s="26">
        <v>0</v>
      </c>
      <c r="U325" s="92">
        <f>IF(OR($H325="-",$K325="",$M325=""),"",
IF($H325="Long",$K325*$M325,
IF($H325="Short",$K325*$M325,
IF($H325="Options",$K325*$M325*100,””))))</f>
        <v>4476.25</v>
      </c>
      <c r="V325" s="93">
        <f t="shared" si="46"/>
        <v>0</v>
      </c>
      <c r="W325" s="93">
        <f t="shared" si="47"/>
        <v>1</v>
      </c>
    </row>
    <row r="326" spans="1:23" ht="15.75" x14ac:dyDescent="0.25">
      <c r="A326" s="4">
        <v>44781</v>
      </c>
      <c r="B326" s="109">
        <f t="shared" si="43"/>
        <v>2</v>
      </c>
      <c r="C326" s="7"/>
      <c r="D326" s="7"/>
      <c r="E326" s="7" t="s">
        <v>158</v>
      </c>
      <c r="F326" s="7"/>
      <c r="G326" s="7"/>
      <c r="H326" s="112" t="s">
        <v>309</v>
      </c>
      <c r="I326" s="7"/>
      <c r="J326" s="7"/>
      <c r="K326" s="7">
        <v>40</v>
      </c>
      <c r="L326" s="7">
        <v>25.331499999999998</v>
      </c>
      <c r="M326" s="7">
        <v>25.659500000000001</v>
      </c>
      <c r="N326" s="107">
        <f>IF(OR($H326="-",$S326="",$U326=""),"",
IF($H326="Long",$U326-$S326,
IF($H326="Short",$S326-$U326-$T326-$T326,
IF($H326="Options",$U326-$S326,””))))</f>
        <v>13.120000000000118</v>
      </c>
      <c r="O326" s="87">
        <f t="shared" si="44"/>
        <v>0.32800000000000296</v>
      </c>
      <c r="P326" s="88" t="str">
        <f t="shared" si="45"/>
        <v/>
      </c>
      <c r="Q326" s="89">
        <f t="shared" si="40"/>
        <v>1.2948305469474881E-2</v>
      </c>
      <c r="R326" s="90" t="str">
        <f t="shared" si="41"/>
        <v/>
      </c>
      <c r="S326" s="91">
        <f t="shared" si="42"/>
        <v>1013.26</v>
      </c>
      <c r="T326" s="26">
        <v>0</v>
      </c>
      <c r="U326" s="92">
        <f>IF(OR($H326="-",$K326="",$M326=""),"",
IF($H326="Long",$K326*$M326,
IF($H326="Short",$K326*$M326,
IF($H326="Options",$K326*$M326*100,””))))</f>
        <v>1026.3800000000001</v>
      </c>
      <c r="V326" s="93">
        <f t="shared" si="46"/>
        <v>0</v>
      </c>
      <c r="W326" s="93">
        <f t="shared" si="47"/>
        <v>1</v>
      </c>
    </row>
    <row r="327" spans="1:23" ht="15.75" x14ac:dyDescent="0.25">
      <c r="A327" s="4">
        <v>44782</v>
      </c>
      <c r="B327" s="109">
        <f t="shared" si="43"/>
        <v>3</v>
      </c>
      <c r="C327" s="7"/>
      <c r="D327" s="7"/>
      <c r="E327" s="7" t="s">
        <v>157</v>
      </c>
      <c r="F327" s="7"/>
      <c r="G327" s="7"/>
      <c r="H327" s="112" t="s">
        <v>309</v>
      </c>
      <c r="I327" s="7"/>
      <c r="J327" s="7"/>
      <c r="K327" s="7">
        <v>1350</v>
      </c>
      <c r="L327" s="7">
        <v>2.1559407407407409</v>
      </c>
      <c r="M327" s="7">
        <v>2.1666074074074073</v>
      </c>
      <c r="N327" s="107">
        <f>IF(OR($H327="-",$S327="",$U327=""),"",
IF($H327="Long",$U327-$S327,
IF($H327="Short",$S327-$U327-$T327-$T327,
IF($H327="Options",$U327-$S327,””))))</f>
        <v>14.399999999999636</v>
      </c>
      <c r="O327" s="87">
        <f t="shared" si="44"/>
        <v>1.066666666666638E-2</v>
      </c>
      <c r="P327" s="88" t="str">
        <f t="shared" si="45"/>
        <v/>
      </c>
      <c r="Q327" s="89">
        <f t="shared" si="40"/>
        <v>4.9475695064798162E-3</v>
      </c>
      <c r="R327" s="90" t="str">
        <f t="shared" si="41"/>
        <v/>
      </c>
      <c r="S327" s="91">
        <f t="shared" si="42"/>
        <v>2910.5200000000004</v>
      </c>
      <c r="T327" s="26">
        <v>0</v>
      </c>
      <c r="U327" s="92">
        <f>IF(OR($H327="-",$K327="",$M327=""),"",
IF($H327="Long",$K327*$M327,
IF($H327="Short",$K327*$M327,
IF($H327="Options",$K327*$M327*100,””))))</f>
        <v>2924.92</v>
      </c>
      <c r="V327" s="93">
        <f t="shared" si="46"/>
        <v>0</v>
      </c>
      <c r="W327" s="93">
        <f t="shared" si="47"/>
        <v>1</v>
      </c>
    </row>
    <row r="328" spans="1:23" ht="15.75" x14ac:dyDescent="0.25">
      <c r="A328" s="4">
        <v>44784</v>
      </c>
      <c r="B328" s="109">
        <f t="shared" si="43"/>
        <v>5</v>
      </c>
      <c r="C328" s="7"/>
      <c r="D328" s="7"/>
      <c r="E328" s="7" t="s">
        <v>152</v>
      </c>
      <c r="F328" s="7"/>
      <c r="G328" s="7"/>
      <c r="H328" s="112" t="s">
        <v>309</v>
      </c>
      <c r="I328" s="7"/>
      <c r="J328" s="7"/>
      <c r="K328" s="7">
        <v>150</v>
      </c>
      <c r="L328" s="7">
        <v>10.836933333333333</v>
      </c>
      <c r="M328" s="7">
        <v>11.173133333333334</v>
      </c>
      <c r="N328" s="107">
        <f>IF(OR($H328="-",$S328="",$U328=""),"",
IF($H328="Long",$U328-$S328,
IF($H328="Short",$S328-$U328-$T328-$T328,
IF($H328="Options",$U328-$S328,””))))</f>
        <v>50.430000000000064</v>
      </c>
      <c r="O328" s="87">
        <f t="shared" si="44"/>
        <v>0.33620000000000161</v>
      </c>
      <c r="P328" s="88" t="str">
        <f t="shared" si="45"/>
        <v/>
      </c>
      <c r="Q328" s="89">
        <f t="shared" si="40"/>
        <v>3.1023536793926981E-2</v>
      </c>
      <c r="R328" s="90" t="str">
        <f t="shared" si="41"/>
        <v/>
      </c>
      <c r="S328" s="91">
        <f t="shared" si="42"/>
        <v>1625.54</v>
      </c>
      <c r="T328" s="26">
        <v>0</v>
      </c>
      <c r="U328" s="92">
        <f>IF(OR($H328="-",$K328="",$M328=""),"",
IF($H328="Long",$K328*$M328,
IF($H328="Short",$K328*$M328,
IF($H328="Options",$K328*$M328*100,””))))</f>
        <v>1675.97</v>
      </c>
      <c r="V328" s="93">
        <f t="shared" si="46"/>
        <v>0</v>
      </c>
      <c r="W328" s="93">
        <f t="shared" si="47"/>
        <v>1</v>
      </c>
    </row>
    <row r="329" spans="1:23" ht="15.75" x14ac:dyDescent="0.25">
      <c r="A329" s="4">
        <v>44784</v>
      </c>
      <c r="B329" s="109">
        <f t="shared" si="43"/>
        <v>5</v>
      </c>
      <c r="C329" s="7"/>
      <c r="D329" s="7"/>
      <c r="E329" s="7" t="s">
        <v>153</v>
      </c>
      <c r="F329" s="7"/>
      <c r="G329" s="7"/>
      <c r="H329" s="112" t="s">
        <v>309</v>
      </c>
      <c r="I329" s="7"/>
      <c r="J329" s="7"/>
      <c r="K329" s="7">
        <v>300</v>
      </c>
      <c r="L329" s="7">
        <v>3.9922666666666662</v>
      </c>
      <c r="M329" s="7">
        <v>3.9249333333333336</v>
      </c>
      <c r="N329" s="107">
        <f>IF(OR($H329="-",$S329="",$U329=""),"",
IF($H329="Long",$U329-$S329,
IF($H329="Short",$S329-$U329-$T329-$T329,
IF($H329="Options",$U329-$S329,””))))</f>
        <v>-20.199999999999818</v>
      </c>
      <c r="O329" s="87" t="str">
        <f t="shared" si="44"/>
        <v/>
      </c>
      <c r="P329" s="88">
        <f t="shared" si="45"/>
        <v>-6.7333333333332579E-2</v>
      </c>
      <c r="Q329" s="89" t="str">
        <f t="shared" ref="Q329:Q392" si="48">IF(OR($H329="-",$U329="",$S329=""),"",IF($N329&lt;=-0.01,"",
IF($H329="Long",(($U329-$S329)/$S329),
IF($H329="Short",(($S329-$U329)/$S329),
IF($H329="Options",(($U329-$S329)/$S329))))))</f>
        <v/>
      </c>
      <c r="R329" s="90">
        <f t="shared" ref="R329:R392" si="49">IF(OR($H329="-",$U329="",$S329=""),"",IF($N329&gt;=0.01,"",IF($H329="Long",(($U329-$S329)/$S329),
IF($H329="Short",(($S329-$U329)/$S329),
IF($H329="Options",(($U329-$S329)/$S329))))))</f>
        <v>-1.6865940818916424E-2</v>
      </c>
      <c r="S329" s="91">
        <f t="shared" si="42"/>
        <v>1197.6799999999998</v>
      </c>
      <c r="T329" s="26">
        <v>0</v>
      </c>
      <c r="U329" s="92">
        <f>IF(OR($H329="-",$K329="",$M329=""),"",
IF($H329="Long",$K329*$M329,
IF($H329="Short",$K329*$M329,
IF($H329="Options",$K329*$M329*100,””))))</f>
        <v>1177.48</v>
      </c>
      <c r="V329" s="93">
        <f t="shared" si="46"/>
        <v>1</v>
      </c>
      <c r="W329" s="93">
        <f t="shared" si="47"/>
        <v>0</v>
      </c>
    </row>
    <row r="330" spans="1:23" ht="15.75" x14ac:dyDescent="0.25">
      <c r="A330" s="4">
        <v>44784</v>
      </c>
      <c r="B330" s="109">
        <f t="shared" si="43"/>
        <v>5</v>
      </c>
      <c r="C330" s="7"/>
      <c r="D330" s="7"/>
      <c r="E330" s="7" t="s">
        <v>154</v>
      </c>
      <c r="F330" s="7"/>
      <c r="G330" s="7"/>
      <c r="H330" s="112" t="s">
        <v>309</v>
      </c>
      <c r="I330" s="7"/>
      <c r="J330" s="7"/>
      <c r="K330" s="7">
        <v>200</v>
      </c>
      <c r="L330" s="7">
        <v>7.0717999999999996</v>
      </c>
      <c r="M330" s="7">
        <v>6.8536000000000001</v>
      </c>
      <c r="N330" s="107">
        <f>IF(OR($H330="-",$S330="",$U330=""),"",
IF($H330="Long",$U330-$S330,
IF($H330="Short",$S330-$U330-$T330-$T330,
IF($H330="Options",$U330-$S330,””))))</f>
        <v>-43.639999999999873</v>
      </c>
      <c r="O330" s="87" t="str">
        <f t="shared" si="44"/>
        <v/>
      </c>
      <c r="P330" s="88">
        <f t="shared" si="45"/>
        <v>-0.21819999999999951</v>
      </c>
      <c r="Q330" s="89" t="str">
        <f t="shared" si="48"/>
        <v/>
      </c>
      <c r="R330" s="90">
        <f t="shared" si="49"/>
        <v>-3.085494499278817E-2</v>
      </c>
      <c r="S330" s="91">
        <f t="shared" ref="S330:S393" si="50">IF(OR($H330="-",$K330="",$L330="",$T330=""),"",
IF($H330="Long",($K330*$L330)+$T330,
IF($H330="Short",($K330*$L330)+$T330,
IF($H330="Options",($K330*$L330*100)+$T330,""))))</f>
        <v>1414.36</v>
      </c>
      <c r="T330" s="26">
        <v>0</v>
      </c>
      <c r="U330" s="92">
        <f>IF(OR($H330="-",$K330="",$M330=""),"",
IF($H330="Long",$K330*$M330,
IF($H330="Short",$K330*$M330,
IF($H330="Options",$K330*$M330*100,””))))</f>
        <v>1370.72</v>
      </c>
      <c r="V330" s="93">
        <f t="shared" si="46"/>
        <v>1</v>
      </c>
      <c r="W330" s="93">
        <f t="shared" si="47"/>
        <v>0</v>
      </c>
    </row>
    <row r="331" spans="1:23" ht="15.75" x14ac:dyDescent="0.25">
      <c r="A331" s="4">
        <v>44784</v>
      </c>
      <c r="B331" s="109">
        <f t="shared" si="43"/>
        <v>5</v>
      </c>
      <c r="C331" s="7"/>
      <c r="D331" s="7"/>
      <c r="E331" s="7" t="s">
        <v>155</v>
      </c>
      <c r="F331" s="7"/>
      <c r="G331" s="7"/>
      <c r="H331" s="112" t="s">
        <v>309</v>
      </c>
      <c r="I331" s="7"/>
      <c r="J331" s="7"/>
      <c r="K331" s="7">
        <v>450</v>
      </c>
      <c r="L331" s="7">
        <v>1.9680222222222223</v>
      </c>
      <c r="M331" s="7">
        <v>1.9876222222222224</v>
      </c>
      <c r="N331" s="107">
        <f>IF(OR($H331="-",$S331="",$U331=""),"",
IF($H331="Long",$U331-$S331,
IF($H331="Short",$S331-$U331-$T331-$T331,
IF($H331="Options",$U331-$S331,””))))</f>
        <v>8.82000000000005</v>
      </c>
      <c r="O331" s="87">
        <f t="shared" si="44"/>
        <v>1.9600000000000062E-2</v>
      </c>
      <c r="P331" s="88" t="str">
        <f t="shared" si="45"/>
        <v/>
      </c>
      <c r="Q331" s="89">
        <f t="shared" si="48"/>
        <v>9.9592371359854218E-3</v>
      </c>
      <c r="R331" s="90" t="str">
        <f t="shared" si="49"/>
        <v/>
      </c>
      <c r="S331" s="91">
        <f t="shared" si="50"/>
        <v>885.61</v>
      </c>
      <c r="T331" s="26">
        <v>0</v>
      </c>
      <c r="U331" s="92">
        <f>IF(OR($H331="-",$K331="",$M331=""),"",
IF($H331="Long",$K331*$M331,
IF($H331="Short",$K331*$M331,
IF($H331="Options",$K331*$M331*100,””))))</f>
        <v>894.43000000000006</v>
      </c>
      <c r="V331" s="93">
        <f t="shared" si="46"/>
        <v>0</v>
      </c>
      <c r="W331" s="93">
        <f t="shared" si="47"/>
        <v>1</v>
      </c>
    </row>
    <row r="332" spans="1:23" ht="15.75" x14ac:dyDescent="0.25">
      <c r="A332" s="4">
        <v>44784</v>
      </c>
      <c r="B332" s="109">
        <f t="shared" si="43"/>
        <v>5</v>
      </c>
      <c r="C332" s="7"/>
      <c r="D332" s="7"/>
      <c r="E332" s="7" t="s">
        <v>156</v>
      </c>
      <c r="F332" s="7"/>
      <c r="G332" s="7"/>
      <c r="H332" s="112" t="s">
        <v>309</v>
      </c>
      <c r="I332" s="7"/>
      <c r="J332" s="7"/>
      <c r="K332" s="7">
        <v>31</v>
      </c>
      <c r="L332" s="7">
        <v>15.95</v>
      </c>
      <c r="M332" s="7">
        <v>16.762258064516129</v>
      </c>
      <c r="N332" s="107">
        <f>IF(OR($H332="-",$S332="",$U332=""),"",
IF($H332="Long",$U332-$S332,
IF($H332="Short",$S332-$U332-$T332-$T332,
IF($H332="Options",$U332-$S332,””))))</f>
        <v>25.180000000000007</v>
      </c>
      <c r="O332" s="87">
        <f t="shared" si="44"/>
        <v>0.81225806451612925</v>
      </c>
      <c r="P332" s="88" t="str">
        <f t="shared" si="45"/>
        <v/>
      </c>
      <c r="Q332" s="89">
        <f t="shared" si="48"/>
        <v>5.092527050257864E-2</v>
      </c>
      <c r="R332" s="90" t="str">
        <f t="shared" si="49"/>
        <v/>
      </c>
      <c r="S332" s="91">
        <f t="shared" si="50"/>
        <v>494.45</v>
      </c>
      <c r="T332" s="26">
        <v>0</v>
      </c>
      <c r="U332" s="92">
        <f>IF(OR($H332="-",$K332="",$M332=""),"",
IF($H332="Long",$K332*$M332,
IF($H332="Short",$K332*$M332,
IF($H332="Options",$K332*$M332*100,””))))</f>
        <v>519.63</v>
      </c>
      <c r="V332" s="93">
        <f t="shared" si="46"/>
        <v>0</v>
      </c>
      <c r="W332" s="93">
        <f t="shared" si="47"/>
        <v>1</v>
      </c>
    </row>
    <row r="333" spans="1:23" ht="15.75" x14ac:dyDescent="0.25">
      <c r="A333" s="4">
        <v>44788</v>
      </c>
      <c r="B333" s="109">
        <f t="shared" ref="B333:B396" si="51">WEEKDAY(A333,1)</f>
        <v>2</v>
      </c>
      <c r="C333" s="7"/>
      <c r="D333" s="7"/>
      <c r="E333" s="7" t="s">
        <v>150</v>
      </c>
      <c r="F333" s="7"/>
      <c r="G333" s="7"/>
      <c r="H333" s="112" t="s">
        <v>309</v>
      </c>
      <c r="I333" s="7"/>
      <c r="J333" s="7"/>
      <c r="K333" s="7">
        <v>450</v>
      </c>
      <c r="L333" s="7">
        <v>10.645688888888888</v>
      </c>
      <c r="M333" s="7">
        <v>11.351244444444443</v>
      </c>
      <c r="N333" s="107">
        <f>IF(OR($H333="-",$S333="",$U333=""),"",
IF($H333="Long",$U333-$S333,
IF($H333="Short",$S333-$U333-$T333-$T333,
IF($H333="Options",$U333-$S333,””))))</f>
        <v>317.5</v>
      </c>
      <c r="O333" s="87">
        <f t="shared" si="44"/>
        <v>0.70555555555555571</v>
      </c>
      <c r="P333" s="88" t="str">
        <f t="shared" si="45"/>
        <v/>
      </c>
      <c r="Q333" s="89">
        <f t="shared" si="48"/>
        <v>6.6276176480411481E-2</v>
      </c>
      <c r="R333" s="90" t="str">
        <f t="shared" si="49"/>
        <v/>
      </c>
      <c r="S333" s="91">
        <f t="shared" si="50"/>
        <v>4790.5599999999995</v>
      </c>
      <c r="T333" s="26">
        <v>0</v>
      </c>
      <c r="U333" s="92">
        <f>IF(OR($H333="-",$K333="",$M333=""),"",
IF($H333="Long",$K333*$M333,
IF($H333="Short",$K333*$M333,
IF($H333="Options",$K333*$M333*100,””))))</f>
        <v>5108.0599999999995</v>
      </c>
      <c r="V333" s="93">
        <f t="shared" si="46"/>
        <v>0</v>
      </c>
      <c r="W333" s="93">
        <f t="shared" si="47"/>
        <v>1</v>
      </c>
    </row>
    <row r="334" spans="1:23" ht="15.75" x14ac:dyDescent="0.25">
      <c r="A334" s="4">
        <v>44788</v>
      </c>
      <c r="B334" s="109">
        <f t="shared" si="51"/>
        <v>2</v>
      </c>
      <c r="C334" s="7"/>
      <c r="D334" s="7"/>
      <c r="E334" s="7" t="s">
        <v>151</v>
      </c>
      <c r="F334" s="7"/>
      <c r="G334" s="7"/>
      <c r="H334" s="112" t="s">
        <v>309</v>
      </c>
      <c r="I334" s="7"/>
      <c r="J334" s="7"/>
      <c r="K334" s="7">
        <v>20</v>
      </c>
      <c r="L334" s="7">
        <v>21.824999999999999</v>
      </c>
      <c r="M334" s="7">
        <v>22.907</v>
      </c>
      <c r="N334" s="107">
        <f>IF(OR($H334="-",$S334="",$U334=""),"",
IF($H334="Long",$U334-$S334,
IF($H334="Short",$S334-$U334-$T334-$T334,
IF($H334="Options",$U334-$S334,””))))</f>
        <v>21.639999999999986</v>
      </c>
      <c r="O334" s="87">
        <f t="shared" si="44"/>
        <v>1.0820000000000007</v>
      </c>
      <c r="P334" s="88" t="str">
        <f t="shared" si="45"/>
        <v/>
      </c>
      <c r="Q334" s="89">
        <f t="shared" si="48"/>
        <v>4.9576174112256552E-2</v>
      </c>
      <c r="R334" s="90" t="str">
        <f t="shared" si="49"/>
        <v/>
      </c>
      <c r="S334" s="91">
        <f t="shared" si="50"/>
        <v>436.5</v>
      </c>
      <c r="T334" s="26">
        <v>0</v>
      </c>
      <c r="U334" s="92">
        <f>IF(OR($H334="-",$K334="",$M334=""),"",
IF($H334="Long",$K334*$M334,
IF($H334="Short",$K334*$M334,
IF($H334="Options",$K334*$M334*100,””))))</f>
        <v>458.14</v>
      </c>
      <c r="V334" s="93">
        <f t="shared" si="46"/>
        <v>0</v>
      </c>
      <c r="W334" s="93">
        <f t="shared" si="47"/>
        <v>1</v>
      </c>
    </row>
    <row r="335" spans="1:23" ht="15.75" x14ac:dyDescent="0.25">
      <c r="A335" s="4">
        <v>44789</v>
      </c>
      <c r="B335" s="109">
        <f t="shared" si="51"/>
        <v>3</v>
      </c>
      <c r="C335" s="7"/>
      <c r="D335" s="7"/>
      <c r="E335" s="7" t="s">
        <v>63</v>
      </c>
      <c r="F335" s="7"/>
      <c r="G335" s="7"/>
      <c r="H335" s="112" t="s">
        <v>309</v>
      </c>
      <c r="I335" s="7"/>
      <c r="J335" s="7"/>
      <c r="K335" s="7">
        <v>200</v>
      </c>
      <c r="L335" s="7">
        <v>3.25745</v>
      </c>
      <c r="M335" s="7">
        <v>3.2562000000000002</v>
      </c>
      <c r="N335" s="107">
        <f>IF(OR($H335="-",$S335="",$U335=""),"",
IF($H335="Long",$U335-$S335,
IF($H335="Short",$S335-$U335-$T335-$T335,
IF($H335="Options",$U335-$S335,””))))</f>
        <v>-0.25</v>
      </c>
      <c r="O335" s="87" t="str">
        <f t="shared" si="44"/>
        <v/>
      </c>
      <c r="P335" s="88">
        <f t="shared" si="45"/>
        <v>-1.2499999999997513E-3</v>
      </c>
      <c r="Q335" s="89" t="str">
        <f t="shared" si="48"/>
        <v/>
      </c>
      <c r="R335" s="90">
        <f t="shared" si="49"/>
        <v>-3.8373574421710234E-4</v>
      </c>
      <c r="S335" s="91">
        <f t="shared" si="50"/>
        <v>651.49</v>
      </c>
      <c r="T335" s="26">
        <v>0</v>
      </c>
      <c r="U335" s="92">
        <f>IF(OR($H335="-",$K335="",$M335=""),"",
IF($H335="Long",$K335*$M335,
IF($H335="Short",$K335*$M335,
IF($H335="Options",$K335*$M335*100,””))))</f>
        <v>651.24</v>
      </c>
      <c r="V335" s="93">
        <f t="shared" si="46"/>
        <v>1</v>
      </c>
      <c r="W335" s="93">
        <f t="shared" si="47"/>
        <v>0</v>
      </c>
    </row>
    <row r="336" spans="1:23" ht="15.75" x14ac:dyDescent="0.25">
      <c r="A336" s="4">
        <v>44790</v>
      </c>
      <c r="B336" s="109">
        <f t="shared" si="51"/>
        <v>4</v>
      </c>
      <c r="C336" s="7"/>
      <c r="D336" s="7"/>
      <c r="E336" s="7" t="s">
        <v>21</v>
      </c>
      <c r="F336" s="7"/>
      <c r="G336" s="7"/>
      <c r="H336" s="112" t="s">
        <v>309</v>
      </c>
      <c r="I336" s="7"/>
      <c r="J336" s="7"/>
      <c r="K336" s="7">
        <v>100</v>
      </c>
      <c r="L336" s="7">
        <v>4.2925000000000004</v>
      </c>
      <c r="M336" s="7">
        <v>4.0648999999999997</v>
      </c>
      <c r="N336" s="107">
        <f>IF(OR($H336="-",$S336="",$U336=""),"",
IF($H336="Long",$U336-$S336,
IF($H336="Short",$S336-$U336-$T336-$T336,
IF($H336="Options",$U336-$S336,””))))</f>
        <v>-22.760000000000105</v>
      </c>
      <c r="O336" s="87" t="str">
        <f t="shared" si="44"/>
        <v/>
      </c>
      <c r="P336" s="88">
        <f t="shared" si="45"/>
        <v>-0.22760000000000069</v>
      </c>
      <c r="Q336" s="89" t="str">
        <f t="shared" si="48"/>
        <v/>
      </c>
      <c r="R336" s="90">
        <f t="shared" si="49"/>
        <v>-5.3022714036109732E-2</v>
      </c>
      <c r="S336" s="91">
        <f t="shared" si="50"/>
        <v>429.25000000000006</v>
      </c>
      <c r="T336" s="26">
        <v>0</v>
      </c>
      <c r="U336" s="92">
        <f>IF(OR($H336="-",$K336="",$M336=""),"",
IF($H336="Long",$K336*$M336,
IF($H336="Short",$K336*$M336,
IF($H336="Options",$K336*$M336*100,””))))</f>
        <v>406.48999999999995</v>
      </c>
      <c r="V336" s="93">
        <f t="shared" si="46"/>
        <v>1</v>
      </c>
      <c r="W336" s="93">
        <f t="shared" si="47"/>
        <v>0</v>
      </c>
    </row>
    <row r="337" spans="1:23" ht="15.75" x14ac:dyDescent="0.25">
      <c r="A337" s="4">
        <v>44791</v>
      </c>
      <c r="B337" s="109">
        <f t="shared" si="51"/>
        <v>5</v>
      </c>
      <c r="C337" s="7"/>
      <c r="D337" s="7"/>
      <c r="E337" s="7" t="s">
        <v>55</v>
      </c>
      <c r="F337" s="7"/>
      <c r="G337" s="7"/>
      <c r="H337" s="112" t="s">
        <v>309</v>
      </c>
      <c r="I337" s="7"/>
      <c r="J337" s="7"/>
      <c r="K337" s="7">
        <v>500</v>
      </c>
      <c r="L337" s="7">
        <v>7.4579599999999999</v>
      </c>
      <c r="M337" s="7">
        <v>7.5410600000000017</v>
      </c>
      <c r="N337" s="107">
        <f>IF(OR($H337="-",$S337="",$U337=""),"",
IF($H337="Long",$U337-$S337,
IF($H337="Short",$S337-$U337-$T337-$T337,
IF($H337="Options",$U337-$S337,””))))</f>
        <v>41.550000000000637</v>
      </c>
      <c r="O337" s="87">
        <f t="shared" si="44"/>
        <v>8.3100000000001728E-2</v>
      </c>
      <c r="P337" s="88" t="str">
        <f t="shared" si="45"/>
        <v/>
      </c>
      <c r="Q337" s="89">
        <f t="shared" si="48"/>
        <v>1.1142457186683928E-2</v>
      </c>
      <c r="R337" s="90" t="str">
        <f t="shared" si="49"/>
        <v/>
      </c>
      <c r="S337" s="91">
        <f t="shared" si="50"/>
        <v>3728.98</v>
      </c>
      <c r="T337" s="26">
        <v>0</v>
      </c>
      <c r="U337" s="92">
        <f>IF(OR($H337="-",$K337="",$M337=""),"",
IF($H337="Long",$K337*$M337,
IF($H337="Short",$K337*$M337,
IF($H337="Options",$K337*$M337*100,””))))</f>
        <v>3770.5300000000007</v>
      </c>
      <c r="V337" s="93">
        <f t="shared" si="46"/>
        <v>0</v>
      </c>
      <c r="W337" s="93">
        <f t="shared" si="47"/>
        <v>1</v>
      </c>
    </row>
    <row r="338" spans="1:23" ht="15.75" x14ac:dyDescent="0.25">
      <c r="A338" s="4">
        <v>44791</v>
      </c>
      <c r="B338" s="109">
        <f t="shared" si="51"/>
        <v>5</v>
      </c>
      <c r="C338" s="7"/>
      <c r="D338" s="7"/>
      <c r="E338" s="7" t="s">
        <v>56</v>
      </c>
      <c r="F338" s="7"/>
      <c r="G338" s="7"/>
      <c r="H338" s="112" t="s">
        <v>309</v>
      </c>
      <c r="I338" s="7"/>
      <c r="J338" s="7"/>
      <c r="K338" s="7">
        <v>150</v>
      </c>
      <c r="L338" s="7">
        <v>3.32</v>
      </c>
      <c r="M338" s="7">
        <v>3.333933333333333</v>
      </c>
      <c r="N338" s="107">
        <f>IF(OR($H338="-",$S338="",$U338=""),"",
IF($H338="Long",$U338-$S338,
IF($H338="Short",$S338-$U338-$T338-$T338,
IF($H338="Options",$U338-$S338,””))))</f>
        <v>2.0899999999999181</v>
      </c>
      <c r="O338" s="87">
        <f t="shared" si="44"/>
        <v>1.3933333333333131E-2</v>
      </c>
      <c r="P338" s="88" t="str">
        <f t="shared" si="45"/>
        <v/>
      </c>
      <c r="Q338" s="89">
        <f t="shared" si="48"/>
        <v>4.1967871485942129E-3</v>
      </c>
      <c r="R338" s="90" t="str">
        <f t="shared" si="49"/>
        <v/>
      </c>
      <c r="S338" s="91">
        <f t="shared" si="50"/>
        <v>498</v>
      </c>
      <c r="T338" s="26">
        <v>0</v>
      </c>
      <c r="U338" s="92">
        <f>IF(OR($H338="-",$K338="",$M338=""),"",
IF($H338="Long",$K338*$M338,
IF($H338="Short",$K338*$M338,
IF($H338="Options",$K338*$M338*100,””))))</f>
        <v>500.08999999999992</v>
      </c>
      <c r="V338" s="93">
        <f t="shared" si="46"/>
        <v>0</v>
      </c>
      <c r="W338" s="93">
        <f t="shared" si="47"/>
        <v>1</v>
      </c>
    </row>
    <row r="339" spans="1:23" ht="15.75" x14ac:dyDescent="0.25">
      <c r="A339" s="4">
        <v>44791</v>
      </c>
      <c r="B339" s="109">
        <f t="shared" si="51"/>
        <v>5</v>
      </c>
      <c r="C339" s="7"/>
      <c r="D339" s="7"/>
      <c r="E339" s="7" t="s">
        <v>21</v>
      </c>
      <c r="F339" s="7"/>
      <c r="G339" s="7"/>
      <c r="H339" s="112" t="s">
        <v>309</v>
      </c>
      <c r="I339" s="7"/>
      <c r="J339" s="7"/>
      <c r="K339" s="7">
        <v>300</v>
      </c>
      <c r="L339" s="7">
        <v>5.6081000000000003</v>
      </c>
      <c r="M339" s="7">
        <v>5.3422333333333327</v>
      </c>
      <c r="N339" s="107">
        <f>IF(OR($H339="-",$S339="",$U339=""),"",
IF($H339="Long",$U339-$S339,
IF($H339="Short",$S339-$U339-$T339-$T339,
IF($H339="Options",$U339-$S339,””))))</f>
        <v>-79.760000000000218</v>
      </c>
      <c r="O339" s="87" t="str">
        <f t="shared" si="44"/>
        <v/>
      </c>
      <c r="P339" s="88">
        <f t="shared" si="45"/>
        <v>-0.26586666666666758</v>
      </c>
      <c r="Q339" s="89" t="str">
        <f t="shared" si="48"/>
        <v/>
      </c>
      <c r="R339" s="90">
        <f t="shared" si="49"/>
        <v>-4.740761874193887E-2</v>
      </c>
      <c r="S339" s="91">
        <f t="shared" si="50"/>
        <v>1682.43</v>
      </c>
      <c r="T339" s="26">
        <v>0</v>
      </c>
      <c r="U339" s="92">
        <f>IF(OR($H339="-",$K339="",$M339=""),"",
IF($H339="Long",$K339*$M339,
IF($H339="Short",$K339*$M339,
IF($H339="Options",$K339*$M339*100,””))))</f>
        <v>1602.6699999999998</v>
      </c>
      <c r="V339" s="93">
        <f t="shared" si="46"/>
        <v>1</v>
      </c>
      <c r="W339" s="93">
        <f t="shared" si="47"/>
        <v>0</v>
      </c>
    </row>
    <row r="340" spans="1:23" ht="15.75" x14ac:dyDescent="0.25">
      <c r="A340" s="4">
        <v>44795</v>
      </c>
      <c r="B340" s="109">
        <f t="shared" si="51"/>
        <v>2</v>
      </c>
      <c r="C340" s="7"/>
      <c r="D340" s="7"/>
      <c r="E340" s="7" t="s">
        <v>148</v>
      </c>
      <c r="F340" s="7"/>
      <c r="G340" s="7"/>
      <c r="H340" s="112" t="s">
        <v>309</v>
      </c>
      <c r="I340" s="7"/>
      <c r="J340" s="7"/>
      <c r="K340" s="7">
        <v>950</v>
      </c>
      <c r="L340" s="7">
        <v>1.4292105263157895</v>
      </c>
      <c r="M340" s="7">
        <v>1.3621684210526315</v>
      </c>
      <c r="N340" s="107">
        <f>IF(OR($H340="-",$S340="",$U340=""),"",
IF($H340="Long",$U340-$S340,
IF($H340="Short",$S340-$U340-$T340-$T340,
IF($H340="Options",$U340-$S340,””))))</f>
        <v>-63.690000000000055</v>
      </c>
      <c r="O340" s="87" t="str">
        <f t="shared" si="44"/>
        <v/>
      </c>
      <c r="P340" s="88">
        <f t="shared" si="45"/>
        <v>-6.7042105263158014E-2</v>
      </c>
      <c r="Q340" s="89" t="str">
        <f t="shared" si="48"/>
        <v/>
      </c>
      <c r="R340" s="90">
        <f t="shared" si="49"/>
        <v>-4.690848830786231E-2</v>
      </c>
      <c r="S340" s="91">
        <f t="shared" si="50"/>
        <v>1357.75</v>
      </c>
      <c r="T340" s="26">
        <v>0</v>
      </c>
      <c r="U340" s="92">
        <f>IF(OR($H340="-",$K340="",$M340=""),"",
IF($H340="Long",$K340*$M340,
IF($H340="Short",$K340*$M340,
IF($H340="Options",$K340*$M340*100,””))))</f>
        <v>1294.06</v>
      </c>
      <c r="V340" s="93">
        <f t="shared" si="46"/>
        <v>1</v>
      </c>
      <c r="W340" s="93">
        <f t="shared" si="47"/>
        <v>0</v>
      </c>
    </row>
    <row r="341" spans="1:23" ht="15.75" x14ac:dyDescent="0.25">
      <c r="A341" s="4">
        <v>44797</v>
      </c>
      <c r="B341" s="109">
        <f t="shared" si="51"/>
        <v>4</v>
      </c>
      <c r="C341" s="7"/>
      <c r="D341" s="7"/>
      <c r="E341" s="7" t="s">
        <v>56</v>
      </c>
      <c r="F341" s="7"/>
      <c r="G341" s="7"/>
      <c r="H341" s="112" t="s">
        <v>309</v>
      </c>
      <c r="I341" s="7"/>
      <c r="J341" s="7"/>
      <c r="K341" s="7">
        <v>900</v>
      </c>
      <c r="L341" s="7">
        <v>2.4148666666666667</v>
      </c>
      <c r="M341" s="7">
        <v>2.3545444444444446</v>
      </c>
      <c r="N341" s="107">
        <f>IF(OR($H341="-",$S341="",$U341=""),"",
IF($H341="Long",$U341-$S341,
IF($H341="Short",$S341-$U341-$T341-$T341,
IF($H341="Options",$U341-$S341,””))))</f>
        <v>-54.289999999999964</v>
      </c>
      <c r="O341" s="87" t="str">
        <f t="shared" si="44"/>
        <v/>
      </c>
      <c r="P341" s="88">
        <f t="shared" si="45"/>
        <v>-6.0322222222222166E-2</v>
      </c>
      <c r="Q341" s="89" t="str">
        <f t="shared" si="48"/>
        <v/>
      </c>
      <c r="R341" s="90">
        <f t="shared" si="49"/>
        <v>-2.4979524979524961E-2</v>
      </c>
      <c r="S341" s="91">
        <f t="shared" si="50"/>
        <v>2173.38</v>
      </c>
      <c r="T341" s="26">
        <v>0</v>
      </c>
      <c r="U341" s="92">
        <f>IF(OR($H341="-",$K341="",$M341=""),"",
IF($H341="Long",$K341*$M341,
IF($H341="Short",$K341*$M341,
IF($H341="Options",$K341*$M341*100,””))))</f>
        <v>2119.09</v>
      </c>
      <c r="V341" s="93">
        <f t="shared" si="46"/>
        <v>1</v>
      </c>
      <c r="W341" s="93">
        <f t="shared" si="47"/>
        <v>0</v>
      </c>
    </row>
    <row r="342" spans="1:23" ht="15.75" x14ac:dyDescent="0.25">
      <c r="A342" s="4">
        <v>44797</v>
      </c>
      <c r="B342" s="109">
        <f t="shared" si="51"/>
        <v>4</v>
      </c>
      <c r="C342" s="7"/>
      <c r="D342" s="7"/>
      <c r="E342" s="7" t="s">
        <v>57</v>
      </c>
      <c r="F342" s="7"/>
      <c r="G342" s="7"/>
      <c r="H342" s="112" t="s">
        <v>309</v>
      </c>
      <c r="I342" s="7"/>
      <c r="J342" s="7"/>
      <c r="K342" s="7">
        <v>350</v>
      </c>
      <c r="L342" s="7">
        <v>6.0725714285714272</v>
      </c>
      <c r="M342" s="7">
        <v>6.3584000000000005</v>
      </c>
      <c r="N342" s="107">
        <f>IF(OR($H342="-",$S342="",$U342=""),"",
IF($H342="Long",$U342-$S342,
IF($H342="Short",$S342-$U342-$T342-$T342,
IF($H342="Options",$U342-$S342,””))))</f>
        <v>100.04000000000042</v>
      </c>
      <c r="O342" s="87">
        <f t="shared" si="44"/>
        <v>0.28582857142857332</v>
      </c>
      <c r="P342" s="88" t="str">
        <f t="shared" si="45"/>
        <v/>
      </c>
      <c r="Q342" s="89">
        <f t="shared" si="48"/>
        <v>4.7068787051849269E-2</v>
      </c>
      <c r="R342" s="90" t="str">
        <f t="shared" si="49"/>
        <v/>
      </c>
      <c r="S342" s="91">
        <f t="shared" si="50"/>
        <v>2125.3999999999996</v>
      </c>
      <c r="T342" s="26">
        <v>0</v>
      </c>
      <c r="U342" s="92">
        <f>IF(OR($H342="-",$K342="",$M342=""),"",
IF($H342="Long",$K342*$M342,
IF($H342="Short",$K342*$M342,
IF($H342="Options",$K342*$M342*100,””))))</f>
        <v>2225.44</v>
      </c>
      <c r="V342" s="93">
        <f t="shared" si="46"/>
        <v>0</v>
      </c>
      <c r="W342" s="93">
        <f t="shared" si="47"/>
        <v>1</v>
      </c>
    </row>
    <row r="343" spans="1:23" ht="15.75" x14ac:dyDescent="0.25">
      <c r="A343" s="4">
        <v>44797</v>
      </c>
      <c r="B343" s="109">
        <f t="shared" si="51"/>
        <v>4</v>
      </c>
      <c r="C343" s="7"/>
      <c r="D343" s="7"/>
      <c r="E343" s="7" t="s">
        <v>147</v>
      </c>
      <c r="F343" s="7"/>
      <c r="G343" s="7"/>
      <c r="H343" s="112" t="s">
        <v>309</v>
      </c>
      <c r="I343" s="7"/>
      <c r="J343" s="7"/>
      <c r="K343" s="7">
        <v>250</v>
      </c>
      <c r="L343" s="7">
        <v>7.3544400000000003</v>
      </c>
      <c r="M343" s="7">
        <v>7.1433599999999995</v>
      </c>
      <c r="N343" s="107">
        <f>IF(OR($H343="-",$S343="",$U343=""),"",
IF($H343="Long",$U343-$S343,
IF($H343="Short",$S343-$U343-$T343-$T343,
IF($H343="Options",$U343-$S343,””))))</f>
        <v>-52.770000000000209</v>
      </c>
      <c r="O343" s="87" t="str">
        <f t="shared" si="44"/>
        <v/>
      </c>
      <c r="P343" s="88">
        <f t="shared" si="45"/>
        <v>-0.21108000000000082</v>
      </c>
      <c r="Q343" s="89" t="str">
        <f t="shared" si="48"/>
        <v/>
      </c>
      <c r="R343" s="90">
        <f t="shared" si="49"/>
        <v>-2.870102958213009E-2</v>
      </c>
      <c r="S343" s="91">
        <f t="shared" si="50"/>
        <v>1838.6100000000001</v>
      </c>
      <c r="T343" s="26">
        <v>0</v>
      </c>
      <c r="U343" s="92">
        <f>IF(OR($H343="-",$K343="",$M343=""),"",
IF($H343="Long",$K343*$M343,
IF($H343="Short",$K343*$M343,
IF($H343="Options",$K343*$M343*100,””))))</f>
        <v>1785.84</v>
      </c>
      <c r="V343" s="93">
        <f t="shared" si="46"/>
        <v>1</v>
      </c>
      <c r="W343" s="93">
        <f t="shared" si="47"/>
        <v>0</v>
      </c>
    </row>
    <row r="344" spans="1:23" ht="15.75" x14ac:dyDescent="0.25">
      <c r="A344" s="4">
        <v>44799</v>
      </c>
      <c r="B344" s="109">
        <f t="shared" si="51"/>
        <v>6</v>
      </c>
      <c r="C344" s="7"/>
      <c r="D344" s="7"/>
      <c r="E344" s="7" t="s">
        <v>56</v>
      </c>
      <c r="F344" s="7"/>
      <c r="G344" s="7"/>
      <c r="H344" s="112" t="s">
        <v>309</v>
      </c>
      <c r="I344" s="7"/>
      <c r="J344" s="7"/>
      <c r="K344" s="7">
        <v>1650</v>
      </c>
      <c r="L344" s="7">
        <v>3.7641212121212129</v>
      </c>
      <c r="M344" s="7">
        <v>3.6556787878787871</v>
      </c>
      <c r="N344" s="107">
        <f>IF(OR($H344="-",$S344="",$U344=""),"",
IF($H344="Long",$U344-$S344,
IF($H344="Short",$S344-$U344-$T344-$T344,
IF($H344="Options",$U344-$S344,””))))</f>
        <v>-178.93000000000211</v>
      </c>
      <c r="O344" s="87" t="str">
        <f t="shared" si="44"/>
        <v/>
      </c>
      <c r="P344" s="88">
        <f t="shared" si="45"/>
        <v>-0.10844242424242578</v>
      </c>
      <c r="Q344" s="89" t="str">
        <f t="shared" si="48"/>
        <v/>
      </c>
      <c r="R344" s="90">
        <f t="shared" si="49"/>
        <v>-2.8809493140980563E-2</v>
      </c>
      <c r="S344" s="91">
        <f t="shared" si="50"/>
        <v>6210.8000000000011</v>
      </c>
      <c r="T344" s="26">
        <v>0</v>
      </c>
      <c r="U344" s="92">
        <f>IF(OR($H344="-",$K344="",$M344=""),"",
IF($H344="Long",$K344*$M344,
IF($H344="Short",$K344*$M344,
IF($H344="Options",$K344*$M344*100,””))))</f>
        <v>6031.869999999999</v>
      </c>
      <c r="V344" s="93">
        <f t="shared" si="46"/>
        <v>1</v>
      </c>
      <c r="W344" s="93">
        <f t="shared" si="47"/>
        <v>0</v>
      </c>
    </row>
    <row r="345" spans="1:23" ht="15.75" x14ac:dyDescent="0.25">
      <c r="A345" s="4">
        <v>44803</v>
      </c>
      <c r="B345" s="109">
        <f t="shared" si="51"/>
        <v>3</v>
      </c>
      <c r="C345" s="7"/>
      <c r="D345" s="7"/>
      <c r="E345" s="7" t="s">
        <v>21</v>
      </c>
      <c r="F345" s="7"/>
      <c r="G345" s="7"/>
      <c r="H345" s="112" t="s">
        <v>309</v>
      </c>
      <c r="I345" s="7"/>
      <c r="J345" s="7"/>
      <c r="K345" s="7">
        <v>300</v>
      </c>
      <c r="L345" s="7">
        <v>3.1517999999999997</v>
      </c>
      <c r="M345" s="7">
        <v>3.2107333333333332</v>
      </c>
      <c r="N345" s="107">
        <f>IF(OR($H345="-",$S345="",$U345=""),"",
IF($H345="Long",$U345-$S345,
IF($H345="Short",$S345-$U345-$T345-$T345,
IF($H345="Options",$U345-$S345,””))))</f>
        <v>17.67999999999995</v>
      </c>
      <c r="O345" s="87">
        <f t="shared" si="44"/>
        <v>5.8933333333333504E-2</v>
      </c>
      <c r="P345" s="88" t="str">
        <f t="shared" si="45"/>
        <v/>
      </c>
      <c r="Q345" s="89">
        <f t="shared" si="48"/>
        <v>1.869830996044583E-2</v>
      </c>
      <c r="R345" s="90" t="str">
        <f t="shared" si="49"/>
        <v/>
      </c>
      <c r="S345" s="91">
        <f t="shared" si="50"/>
        <v>945.54</v>
      </c>
      <c r="T345" s="26">
        <v>0</v>
      </c>
      <c r="U345" s="92">
        <f>IF(OR($H345="-",$K345="",$M345=""),"",
IF($H345="Long",$K345*$M345,
IF($H345="Short",$K345*$M345,
IF($H345="Options",$K345*$M345*100,””))))</f>
        <v>963.21999999999991</v>
      </c>
      <c r="V345" s="93">
        <f t="shared" si="46"/>
        <v>0</v>
      </c>
      <c r="W345" s="93">
        <f t="shared" si="47"/>
        <v>1</v>
      </c>
    </row>
    <row r="346" spans="1:23" ht="15.75" x14ac:dyDescent="0.25">
      <c r="A346" s="4">
        <v>44803</v>
      </c>
      <c r="B346" s="109">
        <f t="shared" si="51"/>
        <v>3</v>
      </c>
      <c r="C346" s="7"/>
      <c r="D346" s="7"/>
      <c r="E346" s="7" t="s">
        <v>146</v>
      </c>
      <c r="F346" s="7"/>
      <c r="G346" s="7"/>
      <c r="H346" s="112" t="s">
        <v>309</v>
      </c>
      <c r="I346" s="7"/>
      <c r="J346" s="7"/>
      <c r="K346" s="7">
        <v>1750</v>
      </c>
      <c r="L346" s="7">
        <v>2.9706000000000001</v>
      </c>
      <c r="M346" s="7">
        <v>3.0380857142857143</v>
      </c>
      <c r="N346" s="107">
        <f>IF(OR($H346="-",$S346="",$U346=""),"",
IF($H346="Long",$U346-$S346,
IF($H346="Short",$S346-$U346-$T346-$T346,
IF($H346="Options",$U346-$S346,””))))</f>
        <v>118.09999999999945</v>
      </c>
      <c r="O346" s="87">
        <f t="shared" si="44"/>
        <v>6.7485714285714149E-2</v>
      </c>
      <c r="P346" s="88" t="str">
        <f t="shared" si="45"/>
        <v/>
      </c>
      <c r="Q346" s="89">
        <f t="shared" si="48"/>
        <v>2.2717873253118553E-2</v>
      </c>
      <c r="R346" s="90" t="str">
        <f t="shared" si="49"/>
        <v/>
      </c>
      <c r="S346" s="91">
        <f t="shared" si="50"/>
        <v>5198.55</v>
      </c>
      <c r="T346" s="26">
        <v>0</v>
      </c>
      <c r="U346" s="92">
        <f>IF(OR($H346="-",$K346="",$M346=""),"",
IF($H346="Long",$K346*$M346,
IF($H346="Short",$K346*$M346,
IF($H346="Options",$K346*$M346*100,””))))</f>
        <v>5316.65</v>
      </c>
      <c r="V346" s="93">
        <f t="shared" si="46"/>
        <v>0</v>
      </c>
      <c r="W346" s="93">
        <f t="shared" si="47"/>
        <v>1</v>
      </c>
    </row>
    <row r="347" spans="1:23" ht="15.75" x14ac:dyDescent="0.25">
      <c r="A347" s="4">
        <v>44805</v>
      </c>
      <c r="B347" s="109">
        <f t="shared" si="51"/>
        <v>5</v>
      </c>
      <c r="C347" s="7"/>
      <c r="D347" s="7"/>
      <c r="E347" s="7" t="s">
        <v>144</v>
      </c>
      <c r="F347" s="7"/>
      <c r="G347" s="7"/>
      <c r="H347" s="112" t="s">
        <v>309</v>
      </c>
      <c r="I347" s="7"/>
      <c r="J347" s="7"/>
      <c r="K347" s="7">
        <v>2400</v>
      </c>
      <c r="L347" s="7">
        <v>2.1309083333333332</v>
      </c>
      <c r="M347" s="7">
        <v>2.0896166666666671</v>
      </c>
      <c r="N347" s="107">
        <f>IF(OR($H347="-",$S347="",$U347=""),"",
IF($H347="Long",$U347-$S347,
IF($H347="Short",$S347-$U347-$T347-$T347,
IF($H347="Options",$U347-$S347,””))))</f>
        <v>-99.099999999998545</v>
      </c>
      <c r="O347" s="87" t="str">
        <f t="shared" si="44"/>
        <v/>
      </c>
      <c r="P347" s="88">
        <f t="shared" si="45"/>
        <v>-4.129166666666606E-2</v>
      </c>
      <c r="Q347" s="89" t="str">
        <f t="shared" si="48"/>
        <v/>
      </c>
      <c r="R347" s="90">
        <f t="shared" si="49"/>
        <v>-1.9377495512476792E-2</v>
      </c>
      <c r="S347" s="91">
        <f t="shared" si="50"/>
        <v>5114.1799999999994</v>
      </c>
      <c r="T347" s="26">
        <v>0</v>
      </c>
      <c r="U347" s="92">
        <f>IF(OR($H347="-",$K347="",$M347=""),"",
IF($H347="Long",$K347*$M347,
IF($H347="Short",$K347*$M347,
IF($H347="Options",$K347*$M347*100,””))))</f>
        <v>5015.0800000000008</v>
      </c>
      <c r="V347" s="93">
        <f t="shared" si="46"/>
        <v>1</v>
      </c>
      <c r="W347" s="93">
        <f t="shared" si="47"/>
        <v>0</v>
      </c>
    </row>
    <row r="348" spans="1:23" ht="15.75" x14ac:dyDescent="0.25">
      <c r="A348" s="4">
        <v>44805</v>
      </c>
      <c r="B348" s="109">
        <f t="shared" si="51"/>
        <v>5</v>
      </c>
      <c r="C348" s="7"/>
      <c r="D348" s="7"/>
      <c r="E348" s="7" t="s">
        <v>145</v>
      </c>
      <c r="F348" s="7"/>
      <c r="G348" s="7"/>
      <c r="H348" s="112" t="s">
        <v>309</v>
      </c>
      <c r="I348" s="7"/>
      <c r="J348" s="7"/>
      <c r="K348" s="7">
        <v>500</v>
      </c>
      <c r="L348" s="7">
        <v>2.3194400000000002</v>
      </c>
      <c r="M348" s="7">
        <v>2.2366800000000002</v>
      </c>
      <c r="N348" s="107">
        <f>IF(OR($H348="-",$S348="",$U348=""),"",
IF($H348="Long",$U348-$S348,
IF($H348="Short",$S348-$U348-$T348-$T348,
IF($H348="Options",$U348-$S348,””))))</f>
        <v>-41.379999999999882</v>
      </c>
      <c r="O348" s="87" t="str">
        <f t="shared" si="44"/>
        <v/>
      </c>
      <c r="P348" s="88">
        <f t="shared" si="45"/>
        <v>-8.2759999999999945E-2</v>
      </c>
      <c r="Q348" s="89" t="str">
        <f t="shared" si="48"/>
        <v/>
      </c>
      <c r="R348" s="90">
        <f t="shared" si="49"/>
        <v>-3.5681026454661369E-2</v>
      </c>
      <c r="S348" s="91">
        <f t="shared" si="50"/>
        <v>1159.72</v>
      </c>
      <c r="T348" s="26">
        <v>0</v>
      </c>
      <c r="U348" s="92">
        <f>IF(OR($H348="-",$K348="",$M348=""),"",
IF($H348="Long",$K348*$M348,
IF($H348="Short",$K348*$M348,
IF($H348="Options",$K348*$M348*100,””))))</f>
        <v>1118.3400000000001</v>
      </c>
      <c r="V348" s="93">
        <f t="shared" si="46"/>
        <v>1</v>
      </c>
      <c r="W348" s="93">
        <f t="shared" si="47"/>
        <v>0</v>
      </c>
    </row>
    <row r="349" spans="1:23" ht="15.75" x14ac:dyDescent="0.25">
      <c r="A349" s="4">
        <v>44811</v>
      </c>
      <c r="B349" s="109">
        <f t="shared" si="51"/>
        <v>4</v>
      </c>
      <c r="C349" s="7"/>
      <c r="D349" s="7"/>
      <c r="E349" s="7" t="s">
        <v>60</v>
      </c>
      <c r="F349" s="7"/>
      <c r="G349" s="7"/>
      <c r="H349" s="112" t="s">
        <v>309</v>
      </c>
      <c r="I349" s="7"/>
      <c r="J349" s="7"/>
      <c r="K349" s="7">
        <v>600</v>
      </c>
      <c r="L349" s="7">
        <v>1.5953333333333335</v>
      </c>
      <c r="M349" s="7">
        <v>1.5735666666666666</v>
      </c>
      <c r="N349" s="107">
        <f>IF(OR($H349="-",$S349="",$U349=""),"",
IF($H349="Long",$U349-$S349,
IF($H349="Short",$S349-$U349-$T349-$T349,
IF($H349="Options",$U349-$S349,””))))</f>
        <v>-13.060000000000059</v>
      </c>
      <c r="O349" s="87" t="str">
        <f t="shared" si="44"/>
        <v/>
      </c>
      <c r="P349" s="88">
        <f t="shared" si="45"/>
        <v>-2.1766666666666934E-2</v>
      </c>
      <c r="Q349" s="89" t="str">
        <f t="shared" si="48"/>
        <v/>
      </c>
      <c r="R349" s="90">
        <f t="shared" si="49"/>
        <v>-1.364396155453412E-2</v>
      </c>
      <c r="S349" s="91">
        <f t="shared" si="50"/>
        <v>957.2</v>
      </c>
      <c r="T349" s="26">
        <v>0</v>
      </c>
      <c r="U349" s="92">
        <f>IF(OR($H349="-",$K349="",$M349=""),"",
IF($H349="Long",$K349*$M349,
IF($H349="Short",$K349*$M349,
IF($H349="Options",$K349*$M349*100,””))))</f>
        <v>944.14</v>
      </c>
      <c r="V349" s="93">
        <f t="shared" si="46"/>
        <v>1</v>
      </c>
      <c r="W349" s="93">
        <f t="shared" si="47"/>
        <v>0</v>
      </c>
    </row>
    <row r="350" spans="1:23" ht="15.75" x14ac:dyDescent="0.25">
      <c r="A350" s="4">
        <v>44811</v>
      </c>
      <c r="B350" s="109">
        <f t="shared" si="51"/>
        <v>4</v>
      </c>
      <c r="C350" s="7"/>
      <c r="D350" s="7"/>
      <c r="E350" s="7" t="s">
        <v>66</v>
      </c>
      <c r="F350" s="7"/>
      <c r="G350" s="7"/>
      <c r="H350" s="112" t="s">
        <v>309</v>
      </c>
      <c r="I350" s="7"/>
      <c r="J350" s="7"/>
      <c r="K350" s="7">
        <v>100</v>
      </c>
      <c r="L350" s="7">
        <v>7.01</v>
      </c>
      <c r="M350" s="7">
        <v>6.4934999999999992</v>
      </c>
      <c r="N350" s="107">
        <f>IF(OR($H350="-",$S350="",$U350=""),"",
IF($H350="Long",$U350-$S350,
IF($H350="Short",$S350-$U350-$T350-$T350,
IF($H350="Options",$U350-$S350,””))))</f>
        <v>-51.650000000000091</v>
      </c>
      <c r="O350" s="87" t="str">
        <f t="shared" si="44"/>
        <v/>
      </c>
      <c r="P350" s="88">
        <f t="shared" si="45"/>
        <v>-0.51650000000000063</v>
      </c>
      <c r="Q350" s="89" t="str">
        <f t="shared" si="48"/>
        <v/>
      </c>
      <c r="R350" s="90">
        <f t="shared" si="49"/>
        <v>-7.3680456490727658E-2</v>
      </c>
      <c r="S350" s="91">
        <f t="shared" si="50"/>
        <v>701</v>
      </c>
      <c r="T350" s="26">
        <v>0</v>
      </c>
      <c r="U350" s="92">
        <f>IF(OR($H350="-",$K350="",$M350=""),"",
IF($H350="Long",$K350*$M350,
IF($H350="Short",$K350*$M350,
IF($H350="Options",$K350*$M350*100,””))))</f>
        <v>649.34999999999991</v>
      </c>
      <c r="V350" s="93">
        <f t="shared" si="46"/>
        <v>1</v>
      </c>
      <c r="W350" s="93">
        <f t="shared" si="47"/>
        <v>0</v>
      </c>
    </row>
    <row r="351" spans="1:23" ht="15.75" x14ac:dyDescent="0.25">
      <c r="A351" s="4">
        <v>44812</v>
      </c>
      <c r="B351" s="109">
        <f t="shared" si="51"/>
        <v>5</v>
      </c>
      <c r="C351" s="7"/>
      <c r="D351" s="7"/>
      <c r="E351" s="7" t="s">
        <v>60</v>
      </c>
      <c r="F351" s="7"/>
      <c r="G351" s="7"/>
      <c r="H351" s="112" t="s">
        <v>309</v>
      </c>
      <c r="I351" s="7"/>
      <c r="J351" s="7"/>
      <c r="K351" s="7">
        <v>450</v>
      </c>
      <c r="L351" s="7">
        <v>2.2399111111111112</v>
      </c>
      <c r="M351" s="7">
        <v>2.1635555555555555</v>
      </c>
      <c r="N351" s="107">
        <f>IF(OR($H351="-",$S351="",$U351=""),"",
IF($H351="Long",$U351-$S351,
IF($H351="Short",$S351-$U351-$T351-$T351,
IF($H351="Options",$U351-$S351,””))))</f>
        <v>-34.360000000000127</v>
      </c>
      <c r="O351" s="87" t="str">
        <f t="shared" si="44"/>
        <v/>
      </c>
      <c r="P351" s="88">
        <f t="shared" si="45"/>
        <v>-7.6355555555555732E-2</v>
      </c>
      <c r="Q351" s="89" t="str">
        <f t="shared" si="48"/>
        <v/>
      </c>
      <c r="R351" s="90">
        <f t="shared" si="49"/>
        <v>-3.4088654311679158E-2</v>
      </c>
      <c r="S351" s="91">
        <f t="shared" si="50"/>
        <v>1007.96</v>
      </c>
      <c r="T351" s="26">
        <v>0</v>
      </c>
      <c r="U351" s="92">
        <f>IF(OR($H351="-",$K351="",$M351=""),"",
IF($H351="Long",$K351*$M351,
IF($H351="Short",$K351*$M351,
IF($H351="Options",$K351*$M351*100,””))))</f>
        <v>973.59999999999991</v>
      </c>
      <c r="V351" s="93">
        <f t="shared" si="46"/>
        <v>1</v>
      </c>
      <c r="W351" s="93">
        <f t="shared" si="47"/>
        <v>0</v>
      </c>
    </row>
    <row r="352" spans="1:23" ht="15.75" x14ac:dyDescent="0.25">
      <c r="A352" s="4">
        <v>44813</v>
      </c>
      <c r="B352" s="109">
        <f t="shared" si="51"/>
        <v>6</v>
      </c>
      <c r="C352" s="7"/>
      <c r="D352" s="7"/>
      <c r="E352" s="7" t="s">
        <v>141</v>
      </c>
      <c r="F352" s="7"/>
      <c r="G352" s="7"/>
      <c r="H352" s="112" t="s">
        <v>309</v>
      </c>
      <c r="I352" s="7"/>
      <c r="J352" s="7"/>
      <c r="K352" s="7">
        <v>300</v>
      </c>
      <c r="L352" s="7">
        <v>4.0657666666666668</v>
      </c>
      <c r="M352" s="7">
        <v>3.9711666666666665</v>
      </c>
      <c r="N352" s="107">
        <f>IF(OR($H352="-",$S352="",$U352=""),"",
IF($H352="Long",$U352-$S352,
IF($H352="Short",$S352-$U352-$T352-$T352,
IF($H352="Options",$U352-$S352,””))))</f>
        <v>-28.380000000000109</v>
      </c>
      <c r="O352" s="87" t="str">
        <f t="shared" si="44"/>
        <v/>
      </c>
      <c r="P352" s="88">
        <f t="shared" si="45"/>
        <v>-9.4600000000000239E-2</v>
      </c>
      <c r="Q352" s="89" t="str">
        <f t="shared" si="48"/>
        <v/>
      </c>
      <c r="R352" s="90">
        <f t="shared" si="49"/>
        <v>-2.3267444434424103E-2</v>
      </c>
      <c r="S352" s="91">
        <f t="shared" si="50"/>
        <v>1219.73</v>
      </c>
      <c r="T352" s="26">
        <v>0</v>
      </c>
      <c r="U352" s="92">
        <f>IF(OR($H352="-",$K352="",$M352=""),"",
IF($H352="Long",$K352*$M352,
IF($H352="Short",$K352*$M352,
IF($H352="Options",$K352*$M352*100,””))))</f>
        <v>1191.3499999999999</v>
      </c>
      <c r="V352" s="93">
        <f t="shared" si="46"/>
        <v>1</v>
      </c>
      <c r="W352" s="93">
        <f t="shared" si="47"/>
        <v>0</v>
      </c>
    </row>
    <row r="353" spans="1:23" ht="15.75" x14ac:dyDescent="0.25">
      <c r="A353" s="4">
        <v>44813</v>
      </c>
      <c r="B353" s="109">
        <f t="shared" si="51"/>
        <v>6</v>
      </c>
      <c r="C353" s="7"/>
      <c r="D353" s="7"/>
      <c r="E353" s="7" t="s">
        <v>142</v>
      </c>
      <c r="F353" s="7"/>
      <c r="G353" s="7"/>
      <c r="H353" s="112" t="s">
        <v>309</v>
      </c>
      <c r="I353" s="7"/>
      <c r="J353" s="7"/>
      <c r="K353" s="7">
        <v>1350</v>
      </c>
      <c r="L353" s="7">
        <v>2.2936074074074075</v>
      </c>
      <c r="M353" s="7">
        <v>2.1699333333333333</v>
      </c>
      <c r="N353" s="107">
        <f>IF(OR($H353="-",$S353="",$U353=""),"",
IF($H353="Long",$U353-$S353,
IF($H353="Short",$S353-$U353-$T353-$T353,
IF($H353="Options",$U353-$S353,””))))</f>
        <v>-166.96000000000049</v>
      </c>
      <c r="O353" s="87" t="str">
        <f t="shared" ref="O353:O416" si="52">IF(OR($N353="-",$S353="",$U353=""),"",
IF($N353&lt;=-0.01,"", IF($H353="Long",(M353-L353),
IF($H353="Short",(L353-M353),
IF($H353="Options",(M353-L353))))))</f>
        <v/>
      </c>
      <c r="P353" s="88">
        <f t="shared" ref="P353:P416" si="53">IF(OR($N353="-",$S353="",$U353=""),"",
IF($N353&gt;=0.01,"", IF($H353="Long",(M353-L353),
IF($H353="Short",(L353-M353),
IF($H353="Options",(M353-L353))))))</f>
        <v>-0.12367407407407427</v>
      </c>
      <c r="Q353" s="89" t="str">
        <f t="shared" si="48"/>
        <v/>
      </c>
      <c r="R353" s="90">
        <f t="shared" si="49"/>
        <v>-5.3921204507213438E-2</v>
      </c>
      <c r="S353" s="91">
        <f t="shared" si="50"/>
        <v>3096.3700000000003</v>
      </c>
      <c r="T353" s="26">
        <v>0</v>
      </c>
      <c r="U353" s="92">
        <f>IF(OR($H353="-",$K353="",$M353=""),"",
IF($H353="Long",$K353*$M353,
IF($H353="Short",$K353*$M353,
IF($H353="Options",$K353*$M353*100,””))))</f>
        <v>2929.41</v>
      </c>
      <c r="V353" s="93">
        <f t="shared" ref="V353:V416" si="54">IF(N353="","",IF(N353&gt;0,0,1))</f>
        <v>1</v>
      </c>
      <c r="W353" s="93">
        <f t="shared" ref="W353:W416" si="55">IF(N353="","",IF(N353&lt;0,0,1))</f>
        <v>0</v>
      </c>
    </row>
    <row r="354" spans="1:23" ht="15.75" x14ac:dyDescent="0.25">
      <c r="A354" s="4">
        <v>44813</v>
      </c>
      <c r="B354" s="109">
        <f t="shared" si="51"/>
        <v>6</v>
      </c>
      <c r="C354" s="7"/>
      <c r="D354" s="7"/>
      <c r="E354" s="7" t="s">
        <v>143</v>
      </c>
      <c r="F354" s="7"/>
      <c r="G354" s="7"/>
      <c r="H354" s="112" t="s">
        <v>309</v>
      </c>
      <c r="I354" s="7"/>
      <c r="J354" s="7"/>
      <c r="K354" s="7">
        <v>450</v>
      </c>
      <c r="L354" s="7">
        <v>1.9557555555555557</v>
      </c>
      <c r="M354" s="7">
        <v>1.9330888888888891</v>
      </c>
      <c r="N354" s="107">
        <f>IF(OR($H354="-",$S354="",$U354=""),"",
IF($H354="Long",$U354-$S354,
IF($H354="Short",$S354-$U354-$T354-$T354,
IF($H354="Options",$U354-$S354,””))))</f>
        <v>-10.199999999999932</v>
      </c>
      <c r="O354" s="87" t="str">
        <f t="shared" si="52"/>
        <v/>
      </c>
      <c r="P354" s="88">
        <f t="shared" si="53"/>
        <v>-2.2666666666666613E-2</v>
      </c>
      <c r="Q354" s="89" t="str">
        <f t="shared" si="48"/>
        <v/>
      </c>
      <c r="R354" s="90">
        <f t="shared" si="49"/>
        <v>-1.1589723778249874E-2</v>
      </c>
      <c r="S354" s="91">
        <f t="shared" si="50"/>
        <v>880.09</v>
      </c>
      <c r="T354" s="26">
        <v>0</v>
      </c>
      <c r="U354" s="92">
        <f>IF(OR($H354="-",$K354="",$M354=""),"",
IF($H354="Long",$K354*$M354,
IF($H354="Short",$K354*$M354,
IF($H354="Options",$K354*$M354*100,””))))</f>
        <v>869.8900000000001</v>
      </c>
      <c r="V354" s="93">
        <f t="shared" si="54"/>
        <v>1</v>
      </c>
      <c r="W354" s="93">
        <f t="shared" si="55"/>
        <v>0</v>
      </c>
    </row>
    <row r="355" spans="1:23" ht="15.75" x14ac:dyDescent="0.25">
      <c r="A355" s="4">
        <v>44816</v>
      </c>
      <c r="B355" s="109">
        <f t="shared" si="51"/>
        <v>2</v>
      </c>
      <c r="C355" s="7"/>
      <c r="D355" s="7"/>
      <c r="E355" s="7" t="s">
        <v>25</v>
      </c>
      <c r="F355" s="7"/>
      <c r="G355" s="7"/>
      <c r="H355" s="112" t="s">
        <v>309</v>
      </c>
      <c r="I355" s="7"/>
      <c r="J355" s="7"/>
      <c r="K355" s="7">
        <v>1500</v>
      </c>
      <c r="L355" s="7">
        <v>1.7256933333333333</v>
      </c>
      <c r="M355" s="7">
        <v>1.6802466666666667</v>
      </c>
      <c r="N355" s="107">
        <f>IF(OR($H355="-",$S355="",$U355=""),"",
IF($H355="Long",$U355-$S355,
IF($H355="Short",$S355-$U355-$T355-$T355,
IF($H355="Options",$U355-$S355,””))))</f>
        <v>-68.170000000000073</v>
      </c>
      <c r="O355" s="87" t="str">
        <f t="shared" si="52"/>
        <v/>
      </c>
      <c r="P355" s="88">
        <f t="shared" si="53"/>
        <v>-4.5446666666666635E-2</v>
      </c>
      <c r="Q355" s="89" t="str">
        <f t="shared" si="48"/>
        <v/>
      </c>
      <c r="R355" s="90">
        <f t="shared" si="49"/>
        <v>-2.6335308706838631E-2</v>
      </c>
      <c r="S355" s="91">
        <f t="shared" si="50"/>
        <v>2588.54</v>
      </c>
      <c r="T355" s="26">
        <v>0</v>
      </c>
      <c r="U355" s="92">
        <f>IF(OR($H355="-",$K355="",$M355=""),"",
IF($H355="Long",$K355*$M355,
IF($H355="Short",$K355*$M355,
IF($H355="Options",$K355*$M355*100,””))))</f>
        <v>2520.37</v>
      </c>
      <c r="V355" s="93">
        <f t="shared" si="54"/>
        <v>1</v>
      </c>
      <c r="W355" s="93">
        <f t="shared" si="55"/>
        <v>0</v>
      </c>
    </row>
    <row r="356" spans="1:23" ht="15.75" x14ac:dyDescent="0.25">
      <c r="A356" s="4">
        <v>44816</v>
      </c>
      <c r="B356" s="109">
        <f t="shared" si="51"/>
        <v>2</v>
      </c>
      <c r="C356" s="7"/>
      <c r="D356" s="7"/>
      <c r="E356" s="7" t="s">
        <v>61</v>
      </c>
      <c r="F356" s="7"/>
      <c r="G356" s="7"/>
      <c r="H356" s="112" t="s">
        <v>309</v>
      </c>
      <c r="I356" s="7"/>
      <c r="J356" s="7"/>
      <c r="K356" s="7">
        <v>500</v>
      </c>
      <c r="L356" s="7">
        <v>7.5098399999999996</v>
      </c>
      <c r="M356" s="7">
        <v>7.2906400000000016</v>
      </c>
      <c r="N356" s="107">
        <f>IF(OR($H356="-",$S356="",$U356=""),"",
IF($H356="Long",$U356-$S356,
IF($H356="Short",$S356-$U356-$T356-$T356,
IF($H356="Options",$U356-$S356,””))))</f>
        <v>-109.599999999999</v>
      </c>
      <c r="O356" s="87" t="str">
        <f t="shared" si="52"/>
        <v/>
      </c>
      <c r="P356" s="88">
        <f t="shared" si="53"/>
        <v>-0.21919999999999806</v>
      </c>
      <c r="Q356" s="89" t="str">
        <f t="shared" si="48"/>
        <v/>
      </c>
      <c r="R356" s="90">
        <f t="shared" si="49"/>
        <v>-2.9188371523227927E-2</v>
      </c>
      <c r="S356" s="91">
        <f t="shared" si="50"/>
        <v>3754.9199999999996</v>
      </c>
      <c r="T356" s="26">
        <v>0</v>
      </c>
      <c r="U356" s="92">
        <f>IF(OR($H356="-",$K356="",$M356=""),"",
IF($H356="Long",$K356*$M356,
IF($H356="Short",$K356*$M356,
IF($H356="Options",$K356*$M356*100,””))))</f>
        <v>3645.3200000000006</v>
      </c>
      <c r="V356" s="93">
        <f t="shared" si="54"/>
        <v>1</v>
      </c>
      <c r="W356" s="93">
        <f t="shared" si="55"/>
        <v>0</v>
      </c>
    </row>
    <row r="357" spans="1:23" ht="15.75" x14ac:dyDescent="0.25">
      <c r="A357" s="4">
        <v>44818</v>
      </c>
      <c r="B357" s="109">
        <f t="shared" si="51"/>
        <v>4</v>
      </c>
      <c r="C357" s="7"/>
      <c r="D357" s="7"/>
      <c r="E357" s="7" t="s">
        <v>66</v>
      </c>
      <c r="F357" s="7"/>
      <c r="G357" s="7"/>
      <c r="H357" s="112" t="s">
        <v>309</v>
      </c>
      <c r="I357" s="7"/>
      <c r="J357" s="7"/>
      <c r="K357" s="7">
        <v>300</v>
      </c>
      <c r="L357" s="7">
        <v>6.3913333333333338</v>
      </c>
      <c r="M357" s="7">
        <v>6.143766666666667</v>
      </c>
      <c r="N357" s="107">
        <f>IF(OR($H357="-",$S357="",$U357=""),"",
IF($H357="Long",$U357-$S357,
IF($H357="Short",$S357-$U357-$T357-$T357,
IF($H357="Options",$U357-$S357,””))))</f>
        <v>-74.269999999999982</v>
      </c>
      <c r="O357" s="87" t="str">
        <f t="shared" si="52"/>
        <v/>
      </c>
      <c r="P357" s="88">
        <f t="shared" si="53"/>
        <v>-0.24756666666666671</v>
      </c>
      <c r="Q357" s="89" t="str">
        <f t="shared" si="48"/>
        <v/>
      </c>
      <c r="R357" s="90">
        <f t="shared" si="49"/>
        <v>-3.8734744967142992E-2</v>
      </c>
      <c r="S357" s="91">
        <f t="shared" si="50"/>
        <v>1917.4</v>
      </c>
      <c r="T357" s="26">
        <v>0</v>
      </c>
      <c r="U357" s="92">
        <f>IF(OR($H357="-",$K357="",$M357=""),"",
IF($H357="Long",$K357*$M357,
IF($H357="Short",$K357*$M357,
IF($H357="Options",$K357*$M357*100,””))))</f>
        <v>1843.13</v>
      </c>
      <c r="V357" s="93">
        <f t="shared" si="54"/>
        <v>1</v>
      </c>
      <c r="W357" s="93">
        <f t="shared" si="55"/>
        <v>0</v>
      </c>
    </row>
    <row r="358" spans="1:23" ht="15.75" x14ac:dyDescent="0.25">
      <c r="A358" s="4">
        <v>44818</v>
      </c>
      <c r="B358" s="109">
        <f t="shared" si="51"/>
        <v>4</v>
      </c>
      <c r="C358" s="7"/>
      <c r="D358" s="7"/>
      <c r="E358" s="7" t="s">
        <v>140</v>
      </c>
      <c r="F358" s="7"/>
      <c r="G358" s="7"/>
      <c r="H358" s="112" t="s">
        <v>309</v>
      </c>
      <c r="I358" s="7"/>
      <c r="J358" s="7"/>
      <c r="K358" s="7">
        <v>900</v>
      </c>
      <c r="L358" s="7">
        <v>1.2682666666666667</v>
      </c>
      <c r="M358" s="7">
        <v>1.3174777777777777</v>
      </c>
      <c r="N358" s="107">
        <f>IF(OR($H358="-",$S358="",$U358=""),"",
IF($H358="Long",$U358-$S358,
IF($H358="Short",$S358-$U358-$T358-$T358,
IF($H358="Options",$U358-$S358,””))))</f>
        <v>44.289999999999964</v>
      </c>
      <c r="O358" s="87">
        <f t="shared" si="52"/>
        <v>4.9211111111111094E-2</v>
      </c>
      <c r="P358" s="88" t="str">
        <f t="shared" si="53"/>
        <v/>
      </c>
      <c r="Q358" s="89">
        <f t="shared" si="48"/>
        <v>3.880186431174653E-2</v>
      </c>
      <c r="R358" s="90" t="str">
        <f t="shared" si="49"/>
        <v/>
      </c>
      <c r="S358" s="91">
        <f t="shared" si="50"/>
        <v>1141.44</v>
      </c>
      <c r="T358" s="26">
        <v>0</v>
      </c>
      <c r="U358" s="92">
        <f>IF(OR($H358="-",$K358="",$M358=""),"",
IF($H358="Long",$K358*$M358,
IF($H358="Short",$K358*$M358,
IF($H358="Options",$K358*$M358*100,””))))</f>
        <v>1185.73</v>
      </c>
      <c r="V358" s="93">
        <f t="shared" si="54"/>
        <v>0</v>
      </c>
      <c r="W358" s="93">
        <f t="shared" si="55"/>
        <v>1</v>
      </c>
    </row>
    <row r="359" spans="1:23" ht="15.75" x14ac:dyDescent="0.25">
      <c r="A359" s="4">
        <v>44819</v>
      </c>
      <c r="B359" s="109">
        <f t="shared" si="51"/>
        <v>5</v>
      </c>
      <c r="C359" s="7"/>
      <c r="D359" s="7"/>
      <c r="E359" s="7" t="s">
        <v>62</v>
      </c>
      <c r="F359" s="7"/>
      <c r="G359" s="7"/>
      <c r="H359" s="112" t="s">
        <v>309</v>
      </c>
      <c r="I359" s="7"/>
      <c r="J359" s="7"/>
      <c r="K359" s="7">
        <v>1300</v>
      </c>
      <c r="L359" s="7">
        <v>2.1088769230769229</v>
      </c>
      <c r="M359" s="7">
        <v>2.0651923076923078</v>
      </c>
      <c r="N359" s="107">
        <f>IF(OR($H359="-",$S359="",$U359=""),"",
IF($H359="Long",$U359-$S359,
IF($H359="Short",$S359-$U359-$T359-$T359,
IF($H359="Options",$U359-$S359,””))))</f>
        <v>-56.789999999999509</v>
      </c>
      <c r="O359" s="87" t="str">
        <f t="shared" si="52"/>
        <v/>
      </c>
      <c r="P359" s="88">
        <f t="shared" si="53"/>
        <v>-4.36846153846151E-2</v>
      </c>
      <c r="Q359" s="89" t="str">
        <f t="shared" si="48"/>
        <v/>
      </c>
      <c r="R359" s="90">
        <f t="shared" si="49"/>
        <v>-2.071463484027208E-2</v>
      </c>
      <c r="S359" s="91">
        <f t="shared" si="50"/>
        <v>2741.5399999999995</v>
      </c>
      <c r="T359" s="26">
        <v>0</v>
      </c>
      <c r="U359" s="92">
        <f>IF(OR($H359="-",$K359="",$M359=""),"",
IF($H359="Long",$K359*$M359,
IF($H359="Short",$K359*$M359,
IF($H359="Options",$K359*$M359*100,””))))</f>
        <v>2684.75</v>
      </c>
      <c r="V359" s="93">
        <f t="shared" si="54"/>
        <v>1</v>
      </c>
      <c r="W359" s="93">
        <f t="shared" si="55"/>
        <v>0</v>
      </c>
    </row>
    <row r="360" spans="1:23" ht="15.75" x14ac:dyDescent="0.25">
      <c r="A360" s="4">
        <v>44819</v>
      </c>
      <c r="B360" s="109">
        <f t="shared" si="51"/>
        <v>5</v>
      </c>
      <c r="C360" s="7"/>
      <c r="D360" s="7"/>
      <c r="E360" s="7" t="s">
        <v>63</v>
      </c>
      <c r="F360" s="7"/>
      <c r="G360" s="7"/>
      <c r="H360" s="112" t="s">
        <v>309</v>
      </c>
      <c r="I360" s="7"/>
      <c r="J360" s="7"/>
      <c r="K360" s="7">
        <v>1000</v>
      </c>
      <c r="L360" s="7">
        <v>2.2588000000000004</v>
      </c>
      <c r="M360" s="7">
        <v>2.18086</v>
      </c>
      <c r="N360" s="107">
        <f>IF(OR($H360="-",$S360="",$U360=""),"",
IF($H360="Long",$U360-$S360,
IF($H360="Short",$S360-$U360-$T360-$T360,
IF($H360="Options",$U360-$S360,””))))</f>
        <v>-77.940000000000055</v>
      </c>
      <c r="O360" s="87" t="str">
        <f t="shared" si="52"/>
        <v/>
      </c>
      <c r="P360" s="88">
        <f t="shared" si="53"/>
        <v>-7.7940000000000342E-2</v>
      </c>
      <c r="Q360" s="89" t="str">
        <f t="shared" si="48"/>
        <v/>
      </c>
      <c r="R360" s="90">
        <f t="shared" si="49"/>
        <v>-3.4505046927572183E-2</v>
      </c>
      <c r="S360" s="91">
        <f t="shared" si="50"/>
        <v>2258.8000000000002</v>
      </c>
      <c r="T360" s="26">
        <v>0</v>
      </c>
      <c r="U360" s="92">
        <f>IF(OR($H360="-",$K360="",$M360=""),"",
IF($H360="Long",$K360*$M360,
IF($H360="Short",$K360*$M360,
IF($H360="Options",$K360*$M360*100,””))))</f>
        <v>2180.86</v>
      </c>
      <c r="V360" s="93">
        <f t="shared" si="54"/>
        <v>1</v>
      </c>
      <c r="W360" s="93">
        <f t="shared" si="55"/>
        <v>0</v>
      </c>
    </row>
    <row r="361" spans="1:23" ht="15.75" x14ac:dyDescent="0.25">
      <c r="A361" s="4">
        <v>44820</v>
      </c>
      <c r="B361" s="109">
        <f t="shared" si="51"/>
        <v>6</v>
      </c>
      <c r="C361" s="7"/>
      <c r="D361" s="7"/>
      <c r="E361" s="7" t="s">
        <v>138</v>
      </c>
      <c r="F361" s="7"/>
      <c r="G361" s="7"/>
      <c r="H361" s="112" t="s">
        <v>309</v>
      </c>
      <c r="I361" s="7"/>
      <c r="J361" s="7"/>
      <c r="K361" s="7">
        <v>300</v>
      </c>
      <c r="L361" s="7">
        <v>3.3167</v>
      </c>
      <c r="M361" s="7">
        <v>3.4404333333333339</v>
      </c>
      <c r="N361" s="107">
        <f>IF(OR($H361="-",$S361="",$U361=""),"",
IF($H361="Long",$U361-$S361,
IF($H361="Short",$S361-$U361-$T361-$T361,
IF($H361="Options",$U361-$S361,””))))</f>
        <v>37.120000000000118</v>
      </c>
      <c r="O361" s="87">
        <f t="shared" si="52"/>
        <v>0.12373333333333392</v>
      </c>
      <c r="P361" s="88" t="str">
        <f t="shared" si="53"/>
        <v/>
      </c>
      <c r="Q361" s="89">
        <f t="shared" si="48"/>
        <v>3.7306157727058135E-2</v>
      </c>
      <c r="R361" s="90" t="str">
        <f t="shared" si="49"/>
        <v/>
      </c>
      <c r="S361" s="91">
        <f t="shared" si="50"/>
        <v>995.01</v>
      </c>
      <c r="T361" s="26">
        <v>0</v>
      </c>
      <c r="U361" s="92">
        <f>IF(OR($H361="-",$K361="",$M361=""),"",
IF($H361="Long",$K361*$M361,
IF($H361="Short",$K361*$M361,
IF($H361="Options",$K361*$M361*100,””))))</f>
        <v>1032.1300000000001</v>
      </c>
      <c r="V361" s="93">
        <f t="shared" si="54"/>
        <v>0</v>
      </c>
      <c r="W361" s="93">
        <f t="shared" si="55"/>
        <v>1</v>
      </c>
    </row>
    <row r="362" spans="1:23" ht="15.75" x14ac:dyDescent="0.25">
      <c r="A362" s="4">
        <v>44823</v>
      </c>
      <c r="B362" s="109">
        <f t="shared" si="51"/>
        <v>2</v>
      </c>
      <c r="C362" s="7"/>
      <c r="D362" s="7"/>
      <c r="E362" s="7" t="s">
        <v>58</v>
      </c>
      <c r="F362" s="7"/>
      <c r="G362" s="7"/>
      <c r="H362" s="112" t="s">
        <v>309</v>
      </c>
      <c r="I362" s="7"/>
      <c r="J362" s="7"/>
      <c r="K362" s="7">
        <v>670</v>
      </c>
      <c r="L362" s="7">
        <v>5.910014925373134</v>
      </c>
      <c r="M362" s="7">
        <v>5.9204925373134332</v>
      </c>
      <c r="N362" s="107">
        <f>IF(OR($H362="-",$S362="",$U362=""),"",
IF($H362="Long",$U362-$S362,
IF($H362="Short",$S362-$U362-$T362-$T362,
IF($H362="Options",$U362-$S362,””))))</f>
        <v>7.0200000000004366</v>
      </c>
      <c r="O362" s="87">
        <f t="shared" si="52"/>
        <v>1.047761194029917E-2</v>
      </c>
      <c r="P362" s="88" t="str">
        <f t="shared" si="53"/>
        <v/>
      </c>
      <c r="Q362" s="89">
        <f t="shared" si="48"/>
        <v>1.7728571031718073E-3</v>
      </c>
      <c r="R362" s="90" t="str">
        <f t="shared" si="49"/>
        <v/>
      </c>
      <c r="S362" s="91">
        <f t="shared" si="50"/>
        <v>3959.7099999999996</v>
      </c>
      <c r="T362" s="26">
        <v>0</v>
      </c>
      <c r="U362" s="92">
        <f>IF(OR($H362="-",$K362="",$M362=""),"",
IF($H362="Long",$K362*$M362,
IF($H362="Short",$K362*$M362,
IF($H362="Options",$K362*$M362*100,””))))</f>
        <v>3966.73</v>
      </c>
      <c r="V362" s="93">
        <f t="shared" si="54"/>
        <v>0</v>
      </c>
      <c r="W362" s="93">
        <f t="shared" si="55"/>
        <v>1</v>
      </c>
    </row>
    <row r="363" spans="1:23" ht="15.75" x14ac:dyDescent="0.25">
      <c r="A363" s="4">
        <v>44823</v>
      </c>
      <c r="B363" s="109">
        <f t="shared" si="51"/>
        <v>2</v>
      </c>
      <c r="C363" s="7"/>
      <c r="D363" s="7"/>
      <c r="E363" s="7" t="s">
        <v>64</v>
      </c>
      <c r="F363" s="7"/>
      <c r="G363" s="7"/>
      <c r="H363" s="112" t="s">
        <v>309</v>
      </c>
      <c r="I363" s="7"/>
      <c r="J363" s="7"/>
      <c r="K363" s="7">
        <v>675</v>
      </c>
      <c r="L363" s="7">
        <v>3.9055703703703699</v>
      </c>
      <c r="M363" s="7">
        <v>3.8142222222222228</v>
      </c>
      <c r="N363" s="107">
        <f>IF(OR($H363="-",$S363="",$U363=""),"",
IF($H363="Long",$U363-$S363,
IF($H363="Short",$S363-$U363-$T363-$T363,
IF($H363="Options",$U363-$S363,””))))</f>
        <v>-61.6599999999994</v>
      </c>
      <c r="O363" s="87" t="str">
        <f t="shared" si="52"/>
        <v/>
      </c>
      <c r="P363" s="88">
        <f t="shared" si="53"/>
        <v>-9.1348148148147068E-2</v>
      </c>
      <c r="Q363" s="89" t="str">
        <f t="shared" si="48"/>
        <v/>
      </c>
      <c r="R363" s="90">
        <f t="shared" si="49"/>
        <v>-2.33891952994012E-2</v>
      </c>
      <c r="S363" s="91">
        <f t="shared" si="50"/>
        <v>2636.2599999999998</v>
      </c>
      <c r="T363" s="26">
        <v>0</v>
      </c>
      <c r="U363" s="92">
        <f>IF(OR($H363="-",$K363="",$M363=""),"",
IF($H363="Long",$K363*$M363,
IF($H363="Short",$K363*$M363,
IF($H363="Options",$K363*$M363*100,””))))</f>
        <v>2574.6000000000004</v>
      </c>
      <c r="V363" s="93">
        <f t="shared" si="54"/>
        <v>1</v>
      </c>
      <c r="W363" s="93">
        <f t="shared" si="55"/>
        <v>0</v>
      </c>
    </row>
    <row r="364" spans="1:23" ht="15.75" x14ac:dyDescent="0.25">
      <c r="A364" s="4">
        <v>44826</v>
      </c>
      <c r="B364" s="109">
        <f t="shared" si="51"/>
        <v>5</v>
      </c>
      <c r="C364" s="7"/>
      <c r="D364" s="7"/>
      <c r="E364" s="7" t="s">
        <v>118</v>
      </c>
      <c r="F364" s="7"/>
      <c r="G364" s="7"/>
      <c r="H364" s="112" t="s">
        <v>309</v>
      </c>
      <c r="I364" s="7"/>
      <c r="J364" s="7"/>
      <c r="K364" s="7">
        <v>1150</v>
      </c>
      <c r="L364" s="7">
        <v>1.7375304347826086</v>
      </c>
      <c r="M364" s="7">
        <v>1.7757652173913046</v>
      </c>
      <c r="N364" s="107">
        <f>IF(OR($H364="-",$S364="",$U364=""),"",
IF($H364="Long",$U364-$S364,
IF($H364="Short",$S364-$U364-$T364-$T364,
IF($H364="Options",$U364-$S364,””))))</f>
        <v>43.970000000000482</v>
      </c>
      <c r="O364" s="87">
        <f t="shared" si="52"/>
        <v>3.823478260869595E-2</v>
      </c>
      <c r="P364" s="88" t="str">
        <f t="shared" si="53"/>
        <v/>
      </c>
      <c r="Q364" s="89">
        <f t="shared" si="48"/>
        <v>2.2005244825239464E-2</v>
      </c>
      <c r="R364" s="90" t="str">
        <f t="shared" si="49"/>
        <v/>
      </c>
      <c r="S364" s="91">
        <f t="shared" si="50"/>
        <v>1998.1599999999999</v>
      </c>
      <c r="T364" s="26">
        <v>0</v>
      </c>
      <c r="U364" s="92">
        <f>IF(OR($H364="-",$K364="",$M364=""),"",
IF($H364="Long",$K364*$M364,
IF($H364="Short",$K364*$M364,
IF($H364="Options",$K364*$M364*100,””))))</f>
        <v>2042.1300000000003</v>
      </c>
      <c r="V364" s="93">
        <f t="shared" si="54"/>
        <v>0</v>
      </c>
      <c r="W364" s="93">
        <f t="shared" si="55"/>
        <v>1</v>
      </c>
    </row>
    <row r="365" spans="1:23" ht="15.75" x14ac:dyDescent="0.25">
      <c r="A365" s="4">
        <v>44826</v>
      </c>
      <c r="B365" s="109">
        <f t="shared" si="51"/>
        <v>5</v>
      </c>
      <c r="C365" s="7"/>
      <c r="D365" s="7"/>
      <c r="E365" s="7" t="s">
        <v>62</v>
      </c>
      <c r="F365" s="7"/>
      <c r="G365" s="7"/>
      <c r="H365" s="112" t="s">
        <v>309</v>
      </c>
      <c r="I365" s="7"/>
      <c r="J365" s="7"/>
      <c r="K365" s="7">
        <v>300</v>
      </c>
      <c r="L365" s="7">
        <v>1.9843333333333333</v>
      </c>
      <c r="M365" s="7">
        <v>1.9580333333333335</v>
      </c>
      <c r="N365" s="107">
        <f>IF(OR($H365="-",$S365="",$U365=""),"",
IF($H365="Long",$U365-$S365,
IF($H365="Short",$S365-$U365-$T365-$T365,
IF($H365="Options",$U365-$S365,””))))</f>
        <v>-7.8899999999998727</v>
      </c>
      <c r="O365" s="87" t="str">
        <f t="shared" si="52"/>
        <v/>
      </c>
      <c r="P365" s="88">
        <f t="shared" si="53"/>
        <v>-2.6299999999999768E-2</v>
      </c>
      <c r="Q365" s="89" t="str">
        <f t="shared" si="48"/>
        <v/>
      </c>
      <c r="R365" s="90">
        <f t="shared" si="49"/>
        <v>-1.3253821602553121E-2</v>
      </c>
      <c r="S365" s="91">
        <f t="shared" si="50"/>
        <v>595.29999999999995</v>
      </c>
      <c r="T365" s="26">
        <v>0</v>
      </c>
      <c r="U365" s="92">
        <f>IF(OR($H365="-",$K365="",$M365=""),"",
IF($H365="Long",$K365*$M365,
IF($H365="Short",$K365*$M365,
IF($H365="Options",$K365*$M365*100,””))))</f>
        <v>587.41000000000008</v>
      </c>
      <c r="V365" s="93">
        <f t="shared" si="54"/>
        <v>1</v>
      </c>
      <c r="W365" s="93">
        <f t="shared" si="55"/>
        <v>0</v>
      </c>
    </row>
    <row r="366" spans="1:23" ht="15.75" x14ac:dyDescent="0.25">
      <c r="A366" s="4">
        <v>44826</v>
      </c>
      <c r="B366" s="109">
        <f t="shared" si="51"/>
        <v>5</v>
      </c>
      <c r="C366" s="7"/>
      <c r="D366" s="7"/>
      <c r="E366" s="7" t="s">
        <v>137</v>
      </c>
      <c r="F366" s="7"/>
      <c r="G366" s="7"/>
      <c r="H366" s="112" t="s">
        <v>309</v>
      </c>
      <c r="I366" s="7"/>
      <c r="J366" s="7"/>
      <c r="K366" s="7">
        <v>300</v>
      </c>
      <c r="L366" s="7">
        <v>2.1833</v>
      </c>
      <c r="M366" s="7">
        <v>2.2178999999999998</v>
      </c>
      <c r="N366" s="107">
        <f>IF(OR($H366="-",$S366="",$U366=""),"",
IF($H366="Long",$U366-$S366,
IF($H366="Short",$S366-$U366-$T366-$T366,
IF($H366="Options",$U366-$S366,””))))</f>
        <v>10.379999999999882</v>
      </c>
      <c r="O366" s="87">
        <f t="shared" si="52"/>
        <v>3.4599999999999742E-2</v>
      </c>
      <c r="P366" s="88" t="str">
        <f t="shared" si="53"/>
        <v/>
      </c>
      <c r="Q366" s="89">
        <f t="shared" si="48"/>
        <v>1.5847570191911145E-2</v>
      </c>
      <c r="R366" s="90" t="str">
        <f t="shared" si="49"/>
        <v/>
      </c>
      <c r="S366" s="91">
        <f t="shared" si="50"/>
        <v>654.99</v>
      </c>
      <c r="T366" s="26">
        <v>0</v>
      </c>
      <c r="U366" s="92">
        <f>IF(OR($H366="-",$K366="",$M366=""),"",
IF($H366="Long",$K366*$M366,
IF($H366="Short",$K366*$M366,
IF($H366="Options",$K366*$M366*100,””))))</f>
        <v>665.36999999999989</v>
      </c>
      <c r="V366" s="93">
        <f t="shared" si="54"/>
        <v>0</v>
      </c>
      <c r="W366" s="93">
        <f t="shared" si="55"/>
        <v>1</v>
      </c>
    </row>
    <row r="367" spans="1:23" ht="15.75" x14ac:dyDescent="0.25">
      <c r="A367" s="4">
        <v>44827</v>
      </c>
      <c r="B367" s="109">
        <f t="shared" si="51"/>
        <v>6</v>
      </c>
      <c r="C367" s="7"/>
      <c r="D367" s="7"/>
      <c r="E367" s="7" t="s">
        <v>65</v>
      </c>
      <c r="F367" s="7"/>
      <c r="G367" s="7"/>
      <c r="H367" s="112" t="s">
        <v>309</v>
      </c>
      <c r="I367" s="7"/>
      <c r="J367" s="7"/>
      <c r="K367" s="7">
        <v>500</v>
      </c>
      <c r="L367" s="7">
        <v>12.439800000000002</v>
      </c>
      <c r="M367" s="7">
        <v>12.433920000000002</v>
      </c>
      <c r="N367" s="107">
        <f>IF(OR($H367="-",$S367="",$U367=""),"",
IF($H367="Long",$U367-$S367,
IF($H367="Short",$S367-$U367-$T367-$T367,
IF($H367="Options",$U367-$S367,””))))</f>
        <v>-2.9399999999995998</v>
      </c>
      <c r="O367" s="87" t="str">
        <f t="shared" si="52"/>
        <v/>
      </c>
      <c r="P367" s="88">
        <f t="shared" si="53"/>
        <v>-5.8799999999994412E-3</v>
      </c>
      <c r="Q367" s="89" t="str">
        <f t="shared" si="48"/>
        <v/>
      </c>
      <c r="R367" s="90">
        <f t="shared" si="49"/>
        <v>-4.726764095885142E-4</v>
      </c>
      <c r="S367" s="91">
        <f t="shared" si="50"/>
        <v>6219.9000000000005</v>
      </c>
      <c r="T367" s="26">
        <v>0</v>
      </c>
      <c r="U367" s="92">
        <f>IF(OR($H367="-",$K367="",$M367=""),"",
IF($H367="Long",$K367*$M367,
IF($H367="Short",$K367*$M367,
IF($H367="Options",$K367*$M367*100,””))))</f>
        <v>6216.9600000000009</v>
      </c>
      <c r="V367" s="93">
        <f t="shared" si="54"/>
        <v>1</v>
      </c>
      <c r="W367" s="93">
        <f t="shared" si="55"/>
        <v>0</v>
      </c>
    </row>
    <row r="368" spans="1:23" ht="15.75" x14ac:dyDescent="0.25">
      <c r="A368" s="4">
        <v>44827</v>
      </c>
      <c r="B368" s="109">
        <f t="shared" si="51"/>
        <v>6</v>
      </c>
      <c r="C368" s="7"/>
      <c r="D368" s="7"/>
      <c r="E368" s="7" t="s">
        <v>136</v>
      </c>
      <c r="F368" s="7"/>
      <c r="G368" s="7"/>
      <c r="H368" s="112" t="s">
        <v>309</v>
      </c>
      <c r="I368" s="7"/>
      <c r="J368" s="7"/>
      <c r="K368" s="7">
        <v>150</v>
      </c>
      <c r="L368" s="7">
        <v>2.7898000000000001</v>
      </c>
      <c r="M368" s="7">
        <v>2.7116666666666664</v>
      </c>
      <c r="N368" s="107">
        <f>IF(OR($H368="-",$S368="",$U368=""),"",
IF($H368="Long",$U368-$S368,
IF($H368="Short",$S368-$U368-$T368-$T368,
IF($H368="Options",$U368-$S368,””))))</f>
        <v>-11.720000000000084</v>
      </c>
      <c r="O368" s="87" t="str">
        <f t="shared" si="52"/>
        <v/>
      </c>
      <c r="P368" s="88">
        <f t="shared" si="53"/>
        <v>-7.813333333333361E-2</v>
      </c>
      <c r="Q368" s="89" t="str">
        <f t="shared" si="48"/>
        <v/>
      </c>
      <c r="R368" s="90">
        <f t="shared" si="49"/>
        <v>-2.8006786627476483E-2</v>
      </c>
      <c r="S368" s="91">
        <f t="shared" si="50"/>
        <v>418.47</v>
      </c>
      <c r="T368" s="26">
        <v>0</v>
      </c>
      <c r="U368" s="92">
        <f>IF(OR($H368="-",$K368="",$M368=""),"",
IF($H368="Long",$K368*$M368,
IF($H368="Short",$K368*$M368,
IF($H368="Options",$K368*$M368*100,””))))</f>
        <v>406.74999999999994</v>
      </c>
      <c r="V368" s="93">
        <f t="shared" si="54"/>
        <v>1</v>
      </c>
      <c r="W368" s="93">
        <f t="shared" si="55"/>
        <v>0</v>
      </c>
    </row>
    <row r="369" spans="1:23" ht="15.75" x14ac:dyDescent="0.25">
      <c r="A369" s="4">
        <v>44830</v>
      </c>
      <c r="B369" s="109">
        <f t="shared" si="51"/>
        <v>2</v>
      </c>
      <c r="C369" s="7"/>
      <c r="D369" s="7"/>
      <c r="E369" s="7" t="s">
        <v>58</v>
      </c>
      <c r="F369" s="7"/>
      <c r="G369" s="7"/>
      <c r="H369" s="112" t="s">
        <v>309</v>
      </c>
      <c r="I369" s="7"/>
      <c r="J369" s="7"/>
      <c r="K369" s="7">
        <v>300</v>
      </c>
      <c r="L369" s="7">
        <v>6.3424666666666667</v>
      </c>
      <c r="M369" s="7">
        <v>6.220766666666667</v>
      </c>
      <c r="N369" s="107">
        <f>IF(OR($H369="-",$S369="",$U369=""),"",
IF($H369="Long",$U369-$S369,
IF($H369="Short",$S369-$U369-$T369-$T369,
IF($H369="Options",$U369-$S369,””))))</f>
        <v>-36.509999999999991</v>
      </c>
      <c r="O369" s="87" t="str">
        <f t="shared" si="52"/>
        <v/>
      </c>
      <c r="P369" s="88">
        <f t="shared" si="53"/>
        <v>-0.1216999999999997</v>
      </c>
      <c r="Q369" s="89" t="str">
        <f t="shared" si="48"/>
        <v/>
      </c>
      <c r="R369" s="90">
        <f t="shared" si="49"/>
        <v>-1.9188118187455978E-2</v>
      </c>
      <c r="S369" s="91">
        <f t="shared" si="50"/>
        <v>1902.74</v>
      </c>
      <c r="T369" s="26">
        <v>0</v>
      </c>
      <c r="U369" s="92">
        <f>IF(OR($H369="-",$K369="",$M369=""),"",
IF($H369="Long",$K369*$M369,
IF($H369="Short",$K369*$M369,
IF($H369="Options",$K369*$M369*100,””))))</f>
        <v>1866.23</v>
      </c>
      <c r="V369" s="93">
        <f t="shared" si="54"/>
        <v>1</v>
      </c>
      <c r="W369" s="93">
        <f t="shared" si="55"/>
        <v>0</v>
      </c>
    </row>
    <row r="370" spans="1:23" ht="15.75" x14ac:dyDescent="0.25">
      <c r="A370" s="4">
        <v>44830</v>
      </c>
      <c r="B370" s="109">
        <f t="shared" si="51"/>
        <v>2</v>
      </c>
      <c r="C370" s="7"/>
      <c r="D370" s="7"/>
      <c r="E370" s="7" t="s">
        <v>134</v>
      </c>
      <c r="F370" s="7"/>
      <c r="G370" s="7"/>
      <c r="H370" s="112" t="s">
        <v>309</v>
      </c>
      <c r="I370" s="7"/>
      <c r="J370" s="7"/>
      <c r="K370" s="7">
        <v>750</v>
      </c>
      <c r="L370" s="7">
        <v>3.4206533333333331</v>
      </c>
      <c r="M370" s="7">
        <v>3.3940799999999998</v>
      </c>
      <c r="N370" s="107">
        <f>IF(OR($H370="-",$S370="",$U370=""),"",
IF($H370="Long",$U370-$S370,
IF($H370="Short",$S370-$U370-$T370-$T370,
IF($H370="Options",$U370-$S370,””))))</f>
        <v>-19.929999999999836</v>
      </c>
      <c r="O370" s="87" t="str">
        <f t="shared" si="52"/>
        <v/>
      </c>
      <c r="P370" s="88">
        <f t="shared" si="53"/>
        <v>-2.6573333333333338E-2</v>
      </c>
      <c r="Q370" s="89" t="str">
        <f t="shared" si="48"/>
        <v/>
      </c>
      <c r="R370" s="90">
        <f t="shared" si="49"/>
        <v>-7.76849646656188E-3</v>
      </c>
      <c r="S370" s="91">
        <f t="shared" si="50"/>
        <v>2565.4899999999998</v>
      </c>
      <c r="T370" s="26">
        <v>0</v>
      </c>
      <c r="U370" s="92">
        <f>IF(OR($H370="-",$K370="",$M370=""),"",
IF($H370="Long",$K370*$M370,
IF($H370="Short",$K370*$M370,
IF($H370="Options",$K370*$M370*100,””))))</f>
        <v>2545.56</v>
      </c>
      <c r="V370" s="93">
        <f t="shared" si="54"/>
        <v>1</v>
      </c>
      <c r="W370" s="93">
        <f t="shared" si="55"/>
        <v>0</v>
      </c>
    </row>
    <row r="371" spans="1:23" ht="15.75" x14ac:dyDescent="0.25">
      <c r="A371" s="4">
        <v>44830</v>
      </c>
      <c r="B371" s="109">
        <f t="shared" si="51"/>
        <v>2</v>
      </c>
      <c r="C371" s="7"/>
      <c r="D371" s="7"/>
      <c r="E371" s="7" t="s">
        <v>135</v>
      </c>
      <c r="F371" s="7"/>
      <c r="G371" s="7"/>
      <c r="H371" s="112" t="s">
        <v>309</v>
      </c>
      <c r="I371" s="7"/>
      <c r="J371" s="7"/>
      <c r="K371" s="7">
        <v>850</v>
      </c>
      <c r="L371" s="7">
        <v>1.0629882352941176</v>
      </c>
      <c r="M371" s="7">
        <v>1.0347764705882352</v>
      </c>
      <c r="N371" s="107">
        <f>IF(OR($H371="-",$S371="",$U371=""),"",
IF($H371="Long",$U371-$S371,
IF($H371="Short",$S371-$U371-$T371-$T371,
IF($H371="Options",$U371-$S371,””))))</f>
        <v>-23.980000000000018</v>
      </c>
      <c r="O371" s="87" t="str">
        <f t="shared" si="52"/>
        <v/>
      </c>
      <c r="P371" s="88">
        <f t="shared" si="53"/>
        <v>-2.8211764705882381E-2</v>
      </c>
      <c r="Q371" s="89" t="str">
        <f t="shared" si="48"/>
        <v/>
      </c>
      <c r="R371" s="90">
        <f t="shared" si="49"/>
        <v>-2.6540053567080616E-2</v>
      </c>
      <c r="S371" s="91">
        <f t="shared" si="50"/>
        <v>903.54</v>
      </c>
      <c r="T371" s="26">
        <v>0</v>
      </c>
      <c r="U371" s="92">
        <f>IF(OR($H371="-",$K371="",$M371=""),"",
IF($H371="Long",$K371*$M371,
IF($H371="Short",$K371*$M371,
IF($H371="Options",$K371*$M371*100,””))))</f>
        <v>879.56</v>
      </c>
      <c r="V371" s="93">
        <f t="shared" si="54"/>
        <v>1</v>
      </c>
      <c r="W371" s="93">
        <f t="shared" si="55"/>
        <v>0</v>
      </c>
    </row>
    <row r="372" spans="1:23" ht="15.75" x14ac:dyDescent="0.25">
      <c r="A372" s="4">
        <v>44832</v>
      </c>
      <c r="B372" s="109">
        <f t="shared" si="51"/>
        <v>4</v>
      </c>
      <c r="C372" s="7"/>
      <c r="D372" s="7"/>
      <c r="E372" s="7" t="s">
        <v>66</v>
      </c>
      <c r="F372" s="7"/>
      <c r="G372" s="7"/>
      <c r="H372" s="112" t="s">
        <v>309</v>
      </c>
      <c r="I372" s="7"/>
      <c r="J372" s="7"/>
      <c r="K372" s="7">
        <v>500</v>
      </c>
      <c r="L372" s="7">
        <v>3.8189000000000002</v>
      </c>
      <c r="M372" s="7">
        <v>3.6019000000000001</v>
      </c>
      <c r="N372" s="107">
        <f>IF(OR($H372="-",$S372="",$U372=""),"",
IF($H372="Long",$U372-$S372,
IF($H372="Short",$S372-$U372-$T372-$T372,
IF($H372="Options",$U372-$S372,””))))</f>
        <v>-108.5</v>
      </c>
      <c r="O372" s="87" t="str">
        <f t="shared" si="52"/>
        <v/>
      </c>
      <c r="P372" s="88">
        <f t="shared" si="53"/>
        <v>-0.21700000000000008</v>
      </c>
      <c r="Q372" s="89" t="str">
        <f t="shared" si="48"/>
        <v/>
      </c>
      <c r="R372" s="90">
        <f t="shared" si="49"/>
        <v>-5.6822645264343136E-2</v>
      </c>
      <c r="S372" s="91">
        <f t="shared" si="50"/>
        <v>1909.45</v>
      </c>
      <c r="T372" s="26">
        <v>0</v>
      </c>
      <c r="U372" s="92">
        <f>IF(OR($H372="-",$K372="",$M372=""),"",
IF($H372="Long",$K372*$M372,
IF($H372="Short",$K372*$M372,
IF($H372="Options",$K372*$M372*100,””))))</f>
        <v>1800.95</v>
      </c>
      <c r="V372" s="93">
        <f t="shared" si="54"/>
        <v>1</v>
      </c>
      <c r="W372" s="93">
        <f t="shared" si="55"/>
        <v>0</v>
      </c>
    </row>
    <row r="373" spans="1:23" ht="15.75" x14ac:dyDescent="0.25">
      <c r="A373" s="4">
        <v>44832</v>
      </c>
      <c r="B373" s="109">
        <f t="shared" si="51"/>
        <v>4</v>
      </c>
      <c r="C373" s="7"/>
      <c r="D373" s="7"/>
      <c r="E373" s="7" t="s">
        <v>67</v>
      </c>
      <c r="F373" s="7"/>
      <c r="G373" s="7"/>
      <c r="H373" s="112" t="s">
        <v>309</v>
      </c>
      <c r="I373" s="7"/>
      <c r="J373" s="7"/>
      <c r="K373" s="7">
        <v>300</v>
      </c>
      <c r="L373" s="7">
        <v>3.4677999999999995</v>
      </c>
      <c r="M373" s="7">
        <v>3.2959000000000001</v>
      </c>
      <c r="N373" s="107">
        <f>IF(OR($H373="-",$S373="",$U373=""),"",
IF($H373="Long",$U373-$S373,
IF($H373="Short",$S373-$U373-$T373-$T373,
IF($H373="Options",$U373-$S373,””))))</f>
        <v>-51.569999999999936</v>
      </c>
      <c r="O373" s="87" t="str">
        <f t="shared" si="52"/>
        <v/>
      </c>
      <c r="P373" s="88">
        <f t="shared" si="53"/>
        <v>-0.1718999999999995</v>
      </c>
      <c r="Q373" s="89" t="str">
        <f t="shared" si="48"/>
        <v/>
      </c>
      <c r="R373" s="90">
        <f t="shared" si="49"/>
        <v>-4.9570332775823234E-2</v>
      </c>
      <c r="S373" s="91">
        <f t="shared" si="50"/>
        <v>1040.3399999999999</v>
      </c>
      <c r="T373" s="26">
        <v>0</v>
      </c>
      <c r="U373" s="92">
        <f>IF(OR($H373="-",$K373="",$M373=""),"",
IF($H373="Long",$K373*$M373,
IF($H373="Short",$K373*$M373,
IF($H373="Options",$K373*$M373*100,””))))</f>
        <v>988.77</v>
      </c>
      <c r="V373" s="93">
        <f t="shared" si="54"/>
        <v>1</v>
      </c>
      <c r="W373" s="93">
        <f t="shared" si="55"/>
        <v>0</v>
      </c>
    </row>
    <row r="374" spans="1:23" ht="15.75" x14ac:dyDescent="0.25">
      <c r="A374" s="4">
        <v>44832</v>
      </c>
      <c r="B374" s="109">
        <f t="shared" si="51"/>
        <v>4</v>
      </c>
      <c r="C374" s="7"/>
      <c r="D374" s="7"/>
      <c r="E374" s="7" t="s">
        <v>68</v>
      </c>
      <c r="F374" s="7"/>
      <c r="G374" s="7"/>
      <c r="H374" s="112" t="s">
        <v>309</v>
      </c>
      <c r="I374" s="7"/>
      <c r="J374" s="7"/>
      <c r="K374" s="7">
        <v>300</v>
      </c>
      <c r="L374" s="7">
        <v>7.6800333333333342</v>
      </c>
      <c r="M374" s="7">
        <v>7.5841000000000003</v>
      </c>
      <c r="N374" s="107">
        <f>IF(OR($H374="-",$S374="",$U374=""),"",
IF($H374="Long",$U374-$S374,
IF($H374="Short",$S374-$U374-$T374-$T374,
IF($H374="Options",$U374-$S374,””))))</f>
        <v>-28.7800000000002</v>
      </c>
      <c r="O374" s="87" t="str">
        <f t="shared" si="52"/>
        <v/>
      </c>
      <c r="P374" s="88">
        <f t="shared" si="53"/>
        <v>-9.593333333333387E-2</v>
      </c>
      <c r="Q374" s="89" t="str">
        <f t="shared" si="48"/>
        <v/>
      </c>
      <c r="R374" s="90">
        <f t="shared" si="49"/>
        <v>-1.2491265228883641E-2</v>
      </c>
      <c r="S374" s="91">
        <f t="shared" si="50"/>
        <v>2304.0100000000002</v>
      </c>
      <c r="T374" s="26">
        <v>0</v>
      </c>
      <c r="U374" s="92">
        <f>IF(OR($H374="-",$K374="",$M374=""),"",
IF($H374="Long",$K374*$M374,
IF($H374="Short",$K374*$M374,
IF($H374="Options",$K374*$M374*100,””))))</f>
        <v>2275.23</v>
      </c>
      <c r="V374" s="93">
        <f t="shared" si="54"/>
        <v>1</v>
      </c>
      <c r="W374" s="93">
        <f t="shared" si="55"/>
        <v>0</v>
      </c>
    </row>
    <row r="375" spans="1:23" ht="15.75" x14ac:dyDescent="0.25">
      <c r="A375" s="4">
        <v>44833</v>
      </c>
      <c r="B375" s="109">
        <f t="shared" si="51"/>
        <v>5</v>
      </c>
      <c r="C375" s="7"/>
      <c r="D375" s="7"/>
      <c r="E375" s="7" t="s">
        <v>132</v>
      </c>
      <c r="F375" s="7"/>
      <c r="G375" s="7"/>
      <c r="H375" s="112" t="s">
        <v>309</v>
      </c>
      <c r="I375" s="7"/>
      <c r="J375" s="7"/>
      <c r="K375" s="7">
        <v>750</v>
      </c>
      <c r="L375" s="7">
        <v>2.0215866666666669</v>
      </c>
      <c r="M375" s="7">
        <v>2.0238933333333335</v>
      </c>
      <c r="N375" s="107">
        <f>IF(OR($H375="-",$S375="",$U375=""),"",
IF($H375="Long",$U375-$S375,
IF($H375="Short",$S375-$U375-$T375-$T375,
IF($H375="Options",$U375-$S375,””))))</f>
        <v>1.7300000000000182</v>
      </c>
      <c r="O375" s="87">
        <f t="shared" si="52"/>
        <v>2.3066666666666791E-3</v>
      </c>
      <c r="P375" s="88" t="str">
        <f t="shared" si="53"/>
        <v/>
      </c>
      <c r="Q375" s="89">
        <f t="shared" si="48"/>
        <v>1.1410179462996181E-3</v>
      </c>
      <c r="R375" s="90" t="str">
        <f t="shared" si="49"/>
        <v/>
      </c>
      <c r="S375" s="91">
        <f t="shared" si="50"/>
        <v>1516.19</v>
      </c>
      <c r="T375" s="26">
        <v>0</v>
      </c>
      <c r="U375" s="92">
        <f>IF(OR($H375="-",$K375="",$M375=""),"",
IF($H375="Long",$K375*$M375,
IF($H375="Short",$K375*$M375,
IF($H375="Options",$K375*$M375*100,””))))</f>
        <v>1517.92</v>
      </c>
      <c r="V375" s="93">
        <f t="shared" si="54"/>
        <v>0</v>
      </c>
      <c r="W375" s="93">
        <f t="shared" si="55"/>
        <v>1</v>
      </c>
    </row>
    <row r="376" spans="1:23" ht="15.75" x14ac:dyDescent="0.25">
      <c r="A376" s="4">
        <v>44833</v>
      </c>
      <c r="B376" s="109">
        <f t="shared" si="51"/>
        <v>5</v>
      </c>
      <c r="C376" s="7"/>
      <c r="D376" s="7"/>
      <c r="E376" s="7" t="s">
        <v>68</v>
      </c>
      <c r="F376" s="7"/>
      <c r="G376" s="7"/>
      <c r="H376" s="112" t="s">
        <v>309</v>
      </c>
      <c r="I376" s="7"/>
      <c r="J376" s="7"/>
      <c r="K376" s="7">
        <v>150</v>
      </c>
      <c r="L376" s="7">
        <v>9.0321999999999996</v>
      </c>
      <c r="M376" s="7">
        <v>9.1162666666666663</v>
      </c>
      <c r="N376" s="107">
        <f>IF(OR($H376="-",$S376="",$U376=""),"",
IF($H376="Long",$U376-$S376,
IF($H376="Short",$S376-$U376-$T376-$T376,
IF($H376="Options",$U376-$S376,””))))</f>
        <v>12.610000000000127</v>
      </c>
      <c r="O376" s="87">
        <f t="shared" si="52"/>
        <v>8.4066666666666734E-2</v>
      </c>
      <c r="P376" s="88" t="str">
        <f t="shared" si="53"/>
        <v/>
      </c>
      <c r="Q376" s="89">
        <f t="shared" si="48"/>
        <v>9.3074407859289558E-3</v>
      </c>
      <c r="R376" s="90" t="str">
        <f t="shared" si="49"/>
        <v/>
      </c>
      <c r="S376" s="91">
        <f t="shared" si="50"/>
        <v>1354.83</v>
      </c>
      <c r="T376" s="26">
        <v>0</v>
      </c>
      <c r="U376" s="92">
        <f>IF(OR($H376="-",$K376="",$M376=""),"",
IF($H376="Long",$K376*$M376,
IF($H376="Short",$K376*$M376,
IF($H376="Options",$K376*$M376*100,””))))</f>
        <v>1367.44</v>
      </c>
      <c r="V376" s="93">
        <f t="shared" si="54"/>
        <v>0</v>
      </c>
      <c r="W376" s="93">
        <f t="shared" si="55"/>
        <v>1</v>
      </c>
    </row>
    <row r="377" spans="1:23" ht="15.75" x14ac:dyDescent="0.25">
      <c r="A377" s="4">
        <v>44833</v>
      </c>
      <c r="B377" s="109">
        <f t="shared" si="51"/>
        <v>5</v>
      </c>
      <c r="C377" s="7"/>
      <c r="D377" s="7"/>
      <c r="E377" s="7" t="s">
        <v>133</v>
      </c>
      <c r="F377" s="7"/>
      <c r="G377" s="7"/>
      <c r="H377" s="112" t="s">
        <v>309</v>
      </c>
      <c r="I377" s="7"/>
      <c r="J377" s="7"/>
      <c r="K377" s="7">
        <v>400</v>
      </c>
      <c r="L377" s="7">
        <v>1.7084000000000001</v>
      </c>
      <c r="M377" s="7">
        <v>1.6609</v>
      </c>
      <c r="N377" s="107">
        <f>IF(OR($H377="-",$S377="",$U377=""),"",
IF($H377="Long",$U377-$S377,
IF($H377="Short",$S377-$U377-$T377-$T377,
IF($H377="Options",$U377-$S377,””))))</f>
        <v>-19</v>
      </c>
      <c r="O377" s="87" t="str">
        <f t="shared" si="52"/>
        <v/>
      </c>
      <c r="P377" s="88">
        <f t="shared" si="53"/>
        <v>-4.7500000000000098E-2</v>
      </c>
      <c r="Q377" s="89" t="str">
        <f t="shared" si="48"/>
        <v/>
      </c>
      <c r="R377" s="90">
        <f t="shared" si="49"/>
        <v>-2.7803793022711309E-2</v>
      </c>
      <c r="S377" s="91">
        <f t="shared" si="50"/>
        <v>683.36</v>
      </c>
      <c r="T377" s="26">
        <v>0</v>
      </c>
      <c r="U377" s="92">
        <f>IF(OR($H377="-",$K377="",$M377=""),"",
IF($H377="Long",$K377*$M377,
IF($H377="Short",$K377*$M377,
IF($H377="Options",$K377*$M377*100,””))))</f>
        <v>664.36</v>
      </c>
      <c r="V377" s="93">
        <f t="shared" si="54"/>
        <v>1</v>
      </c>
      <c r="W377" s="93">
        <f t="shared" si="55"/>
        <v>0</v>
      </c>
    </row>
    <row r="378" spans="1:23" ht="15.75" x14ac:dyDescent="0.25">
      <c r="A378" s="4">
        <v>44834</v>
      </c>
      <c r="B378" s="109">
        <f t="shared" si="51"/>
        <v>6</v>
      </c>
      <c r="C378" s="7"/>
      <c r="D378" s="7"/>
      <c r="E378" s="7" t="s">
        <v>69</v>
      </c>
      <c r="F378" s="7"/>
      <c r="G378" s="7"/>
      <c r="H378" s="112" t="s">
        <v>309</v>
      </c>
      <c r="I378" s="7"/>
      <c r="J378" s="7"/>
      <c r="K378" s="7">
        <v>250</v>
      </c>
      <c r="L378" s="7">
        <v>9.4541199999999996</v>
      </c>
      <c r="M378" s="7">
        <v>9.5834400000000013</v>
      </c>
      <c r="N378" s="107">
        <f>IF(OR($H378="-",$S378="",$U378=""),"",
IF($H378="Long",$U378-$S378,
IF($H378="Short",$S378-$U378-$T378-$T378,
IF($H378="Options",$U378-$S378,””))))</f>
        <v>32.330000000000382</v>
      </c>
      <c r="O378" s="87">
        <f t="shared" si="52"/>
        <v>0.12932000000000166</v>
      </c>
      <c r="P378" s="88" t="str">
        <f t="shared" si="53"/>
        <v/>
      </c>
      <c r="Q378" s="89">
        <f t="shared" si="48"/>
        <v>1.3678692464237977E-2</v>
      </c>
      <c r="R378" s="90" t="str">
        <f t="shared" si="49"/>
        <v/>
      </c>
      <c r="S378" s="91">
        <f t="shared" si="50"/>
        <v>2363.5299999999997</v>
      </c>
      <c r="T378" s="26">
        <v>0</v>
      </c>
      <c r="U378" s="92">
        <f>IF(OR($H378="-",$K378="",$M378=""),"",
IF($H378="Long",$K378*$M378,
IF($H378="Short",$K378*$M378,
IF($H378="Options",$K378*$M378*100,””))))</f>
        <v>2395.86</v>
      </c>
      <c r="V378" s="93">
        <f t="shared" si="54"/>
        <v>0</v>
      </c>
      <c r="W378" s="93">
        <f t="shared" si="55"/>
        <v>1</v>
      </c>
    </row>
    <row r="379" spans="1:23" ht="15.75" x14ac:dyDescent="0.25">
      <c r="A379" s="4">
        <v>44834</v>
      </c>
      <c r="B379" s="109">
        <f t="shared" si="51"/>
        <v>6</v>
      </c>
      <c r="C379" s="7"/>
      <c r="D379" s="7"/>
      <c r="E379" s="7" t="s">
        <v>70</v>
      </c>
      <c r="F379" s="7"/>
      <c r="G379" s="7"/>
      <c r="H379" s="112" t="s">
        <v>309</v>
      </c>
      <c r="I379" s="7"/>
      <c r="J379" s="7"/>
      <c r="K379" s="7">
        <v>250</v>
      </c>
      <c r="L379" s="7">
        <v>8.2505600000000001</v>
      </c>
      <c r="M379" s="7">
        <v>7.7199200000000001</v>
      </c>
      <c r="N379" s="107">
        <f>IF(OR($H379="-",$S379="",$U379=""),"",
IF($H379="Long",$U379-$S379,
IF($H379="Short",$S379-$U379-$T379-$T379,
IF($H379="Options",$U379-$S379,””))))</f>
        <v>-132.65999999999985</v>
      </c>
      <c r="O379" s="87" t="str">
        <f t="shared" si="52"/>
        <v/>
      </c>
      <c r="P379" s="88">
        <f t="shared" si="53"/>
        <v>-0.53064</v>
      </c>
      <c r="Q379" s="89" t="str">
        <f t="shared" si="48"/>
        <v/>
      </c>
      <c r="R379" s="90">
        <f t="shared" si="49"/>
        <v>-6.4315634332699781E-2</v>
      </c>
      <c r="S379" s="91">
        <f t="shared" si="50"/>
        <v>2062.64</v>
      </c>
      <c r="T379" s="26">
        <v>0</v>
      </c>
      <c r="U379" s="92">
        <f>IF(OR($H379="-",$K379="",$M379=""),"",
IF($H379="Long",$K379*$M379,
IF($H379="Short",$K379*$M379,
IF($H379="Options",$K379*$M379*100,””))))</f>
        <v>1929.98</v>
      </c>
      <c r="V379" s="93">
        <f t="shared" si="54"/>
        <v>1</v>
      </c>
      <c r="W379" s="93">
        <f t="shared" si="55"/>
        <v>0</v>
      </c>
    </row>
    <row r="380" spans="1:23" ht="15.75" x14ac:dyDescent="0.25">
      <c r="A380" s="4">
        <v>44840</v>
      </c>
      <c r="B380" s="109">
        <f t="shared" si="51"/>
        <v>5</v>
      </c>
      <c r="C380" s="7"/>
      <c r="D380" s="7"/>
      <c r="E380" s="7" t="s">
        <v>126</v>
      </c>
      <c r="F380" s="7"/>
      <c r="G380" s="7"/>
      <c r="H380" s="112" t="s">
        <v>309</v>
      </c>
      <c r="I380" s="7"/>
      <c r="J380" s="7"/>
      <c r="K380" s="7">
        <v>1050</v>
      </c>
      <c r="L380" s="7">
        <v>2.7526857142857146</v>
      </c>
      <c r="M380" s="7">
        <v>2.8127714285714283</v>
      </c>
      <c r="N380" s="107">
        <f>IF(OR($H380="-",$S380="",$U380=""),"",
IF($H380="Long",$U380-$S380,
IF($H380="Short",$S380-$U380-$T380-$T380,
IF($H380="Options",$U380-$S380,””))))</f>
        <v>63.089999999999691</v>
      </c>
      <c r="O380" s="87">
        <f t="shared" si="52"/>
        <v>6.0085714285713632E-2</v>
      </c>
      <c r="P380" s="88" t="str">
        <f t="shared" si="53"/>
        <v/>
      </c>
      <c r="Q380" s="89">
        <f t="shared" si="48"/>
        <v>2.1828032882172107E-2</v>
      </c>
      <c r="R380" s="90" t="str">
        <f t="shared" si="49"/>
        <v/>
      </c>
      <c r="S380" s="91">
        <f t="shared" si="50"/>
        <v>2890.32</v>
      </c>
      <c r="T380" s="26">
        <v>0</v>
      </c>
      <c r="U380" s="92">
        <f>IF(OR($H380="-",$K380="",$M380=""),"",
IF($H380="Long",$K380*$M380,
IF($H380="Short",$K380*$M380,
IF($H380="Options",$K380*$M380*100,””))))</f>
        <v>2953.41</v>
      </c>
      <c r="V380" s="93">
        <f t="shared" si="54"/>
        <v>0</v>
      </c>
      <c r="W380" s="93">
        <f t="shared" si="55"/>
        <v>1</v>
      </c>
    </row>
    <row r="381" spans="1:23" ht="15.75" x14ac:dyDescent="0.25">
      <c r="A381" s="4">
        <v>44840</v>
      </c>
      <c r="B381" s="109">
        <f t="shared" si="51"/>
        <v>5</v>
      </c>
      <c r="C381" s="7"/>
      <c r="D381" s="7"/>
      <c r="E381" s="7" t="s">
        <v>131</v>
      </c>
      <c r="F381" s="7"/>
      <c r="G381" s="7"/>
      <c r="H381" s="112" t="s">
        <v>309</v>
      </c>
      <c r="I381" s="7"/>
      <c r="J381" s="7"/>
      <c r="K381" s="7">
        <v>300</v>
      </c>
      <c r="L381" s="7">
        <v>6.2759333333333336</v>
      </c>
      <c r="M381" s="7">
        <v>6.103533333333333</v>
      </c>
      <c r="N381" s="107">
        <f>IF(OR($H381="-",$S381="",$U381=""),"",
IF($H381="Long",$U381-$S381,
IF($H381="Short",$S381-$U381-$T381-$T381,
IF($H381="Options",$U381-$S381,””))))</f>
        <v>-51.720000000000027</v>
      </c>
      <c r="O381" s="87" t="str">
        <f t="shared" si="52"/>
        <v/>
      </c>
      <c r="P381" s="88">
        <f t="shared" si="53"/>
        <v>-0.17240000000000055</v>
      </c>
      <c r="Q381" s="89" t="str">
        <f t="shared" si="48"/>
        <v/>
      </c>
      <c r="R381" s="90">
        <f t="shared" si="49"/>
        <v>-2.7470017739725315E-2</v>
      </c>
      <c r="S381" s="91">
        <f t="shared" si="50"/>
        <v>1882.78</v>
      </c>
      <c r="T381" s="26">
        <v>0</v>
      </c>
      <c r="U381" s="92">
        <f>IF(OR($H381="-",$K381="",$M381=""),"",
IF($H381="Long",$K381*$M381,
IF($H381="Short",$K381*$M381,
IF($H381="Options",$K381*$M381*100,””))))</f>
        <v>1831.06</v>
      </c>
      <c r="V381" s="93">
        <f t="shared" si="54"/>
        <v>1</v>
      </c>
      <c r="W381" s="93">
        <f t="shared" si="55"/>
        <v>0</v>
      </c>
    </row>
    <row r="382" spans="1:23" ht="15.75" x14ac:dyDescent="0.25">
      <c r="A382" s="4">
        <v>44841</v>
      </c>
      <c r="B382" s="109">
        <f t="shared" si="51"/>
        <v>6</v>
      </c>
      <c r="C382" s="7"/>
      <c r="D382" s="7"/>
      <c r="E382" s="7" t="s">
        <v>67</v>
      </c>
      <c r="F382" s="7"/>
      <c r="G382" s="7"/>
      <c r="H382" s="112" t="s">
        <v>309</v>
      </c>
      <c r="I382" s="7"/>
      <c r="J382" s="7"/>
      <c r="K382" s="7">
        <v>500</v>
      </c>
      <c r="L382" s="7">
        <v>8.5617599999999996</v>
      </c>
      <c r="M382" s="7">
        <v>8.5658999999999992</v>
      </c>
      <c r="N382" s="107">
        <f>IF(OR($H382="-",$S382="",$U382=""),"",
IF($H382="Long",$U382-$S382,
IF($H382="Short",$S382-$U382-$T382-$T382,
IF($H382="Options",$U382-$S382,””))))</f>
        <v>2.069999999999709</v>
      </c>
      <c r="O382" s="87">
        <f t="shared" si="52"/>
        <v>4.1399999999995885E-3</v>
      </c>
      <c r="P382" s="88" t="str">
        <f t="shared" si="53"/>
        <v/>
      </c>
      <c r="Q382" s="89">
        <f t="shared" si="48"/>
        <v>4.835454392554122E-4</v>
      </c>
      <c r="R382" s="90" t="str">
        <f t="shared" si="49"/>
        <v/>
      </c>
      <c r="S382" s="91">
        <f t="shared" si="50"/>
        <v>4280.88</v>
      </c>
      <c r="T382" s="26">
        <v>0</v>
      </c>
      <c r="U382" s="92">
        <f>IF(OR($H382="-",$K382="",$M382=""),"",
IF($H382="Long",$K382*$M382,
IF($H382="Short",$K382*$M382,
IF($H382="Options",$K382*$M382*100,””))))</f>
        <v>4282.95</v>
      </c>
      <c r="V382" s="93">
        <f t="shared" si="54"/>
        <v>0</v>
      </c>
      <c r="W382" s="93">
        <f t="shared" si="55"/>
        <v>1</v>
      </c>
    </row>
    <row r="383" spans="1:23" ht="15.75" x14ac:dyDescent="0.25">
      <c r="A383" s="4">
        <v>44845</v>
      </c>
      <c r="B383" s="109">
        <f t="shared" si="51"/>
        <v>3</v>
      </c>
      <c r="C383" s="7"/>
      <c r="D383" s="7"/>
      <c r="E383" s="7" t="s">
        <v>71</v>
      </c>
      <c r="F383" s="7"/>
      <c r="G383" s="7"/>
      <c r="H383" s="112" t="s">
        <v>309</v>
      </c>
      <c r="I383" s="7"/>
      <c r="J383" s="7"/>
      <c r="K383" s="7">
        <v>150</v>
      </c>
      <c r="L383" s="7">
        <v>4.7951333333333332</v>
      </c>
      <c r="M383" s="7">
        <v>4.6932666666666671</v>
      </c>
      <c r="N383" s="107">
        <f>IF(OR($H383="-",$S383="",$U383=""),"",
IF($H383="Long",$U383-$S383,
IF($H383="Short",$S383-$U383-$T383-$T383,
IF($H383="Options",$U383-$S383,””))))</f>
        <v>-15.279999999999859</v>
      </c>
      <c r="O383" s="87" t="str">
        <f t="shared" si="52"/>
        <v/>
      </c>
      <c r="P383" s="88">
        <f t="shared" si="53"/>
        <v>-0.10186666666666611</v>
      </c>
      <c r="Q383" s="89" t="str">
        <f t="shared" si="48"/>
        <v/>
      </c>
      <c r="R383" s="90">
        <f t="shared" si="49"/>
        <v>-2.1243761035494125E-2</v>
      </c>
      <c r="S383" s="91">
        <f t="shared" si="50"/>
        <v>719.27</v>
      </c>
      <c r="T383" s="26">
        <v>0</v>
      </c>
      <c r="U383" s="92">
        <f>IF(OR($H383="-",$K383="",$M383=""),"",
IF($H383="Long",$K383*$M383,
IF($H383="Short",$K383*$M383,
IF($H383="Options",$K383*$M383*100,””))))</f>
        <v>703.99000000000012</v>
      </c>
      <c r="V383" s="93">
        <f t="shared" si="54"/>
        <v>1</v>
      </c>
      <c r="W383" s="93">
        <f t="shared" si="55"/>
        <v>0</v>
      </c>
    </row>
    <row r="384" spans="1:23" ht="15.75" x14ac:dyDescent="0.25">
      <c r="A384" s="4">
        <v>44846</v>
      </c>
      <c r="B384" s="109">
        <f t="shared" si="51"/>
        <v>4</v>
      </c>
      <c r="C384" s="7"/>
      <c r="D384" s="7"/>
      <c r="E384" s="7" t="s">
        <v>71</v>
      </c>
      <c r="F384" s="7"/>
      <c r="G384" s="7"/>
      <c r="H384" s="112" t="s">
        <v>309</v>
      </c>
      <c r="I384" s="7"/>
      <c r="J384" s="7"/>
      <c r="K384" s="7">
        <v>500</v>
      </c>
      <c r="L384" s="7">
        <v>7.0386600000000001</v>
      </c>
      <c r="M384" s="7">
        <v>6.9177600000000004</v>
      </c>
      <c r="N384" s="107">
        <f>IF(OR($H384="-",$S384="",$U384=""),"",
IF($H384="Long",$U384-$S384,
IF($H384="Short",$S384-$U384-$T384-$T384,
IF($H384="Options",$U384-$S384,””))))</f>
        <v>-60.449999999999818</v>
      </c>
      <c r="O384" s="87" t="str">
        <f t="shared" si="52"/>
        <v/>
      </c>
      <c r="P384" s="88">
        <f t="shared" si="53"/>
        <v>-0.12089999999999979</v>
      </c>
      <c r="Q384" s="89" t="str">
        <f t="shared" si="48"/>
        <v/>
      </c>
      <c r="R384" s="90">
        <f t="shared" si="49"/>
        <v>-1.7176564857515442E-2</v>
      </c>
      <c r="S384" s="91">
        <f t="shared" si="50"/>
        <v>3519.33</v>
      </c>
      <c r="T384" s="26">
        <v>0</v>
      </c>
      <c r="U384" s="92">
        <f>IF(OR($H384="-",$K384="",$M384=""),"",
IF($H384="Long",$K384*$M384,
IF($H384="Short",$K384*$M384,
IF($H384="Options",$K384*$M384*100,””))))</f>
        <v>3458.88</v>
      </c>
      <c r="V384" s="93">
        <f t="shared" si="54"/>
        <v>1</v>
      </c>
      <c r="W384" s="93">
        <f t="shared" si="55"/>
        <v>0</v>
      </c>
    </row>
    <row r="385" spans="1:23" ht="15.75" x14ac:dyDescent="0.25">
      <c r="A385" s="4">
        <v>44846</v>
      </c>
      <c r="B385" s="109">
        <f t="shared" si="51"/>
        <v>4</v>
      </c>
      <c r="C385" s="7"/>
      <c r="D385" s="7"/>
      <c r="E385" s="7" t="s">
        <v>72</v>
      </c>
      <c r="F385" s="7"/>
      <c r="G385" s="7"/>
      <c r="H385" s="112" t="s">
        <v>309</v>
      </c>
      <c r="I385" s="7"/>
      <c r="J385" s="7"/>
      <c r="K385" s="7">
        <v>200</v>
      </c>
      <c r="L385" s="7">
        <v>2.7850000000000001</v>
      </c>
      <c r="M385" s="7">
        <v>2.7848000000000002</v>
      </c>
      <c r="N385" s="107">
        <f>IF(OR($H385="-",$S385="",$U385=""),"",
IF($H385="Long",$U385-$S385,
IF($H385="Short",$S385-$U385-$T385-$T385,
IF($H385="Options",$U385-$S385,””))))</f>
        <v>-3.999999999996362E-2</v>
      </c>
      <c r="O385" s="87" t="str">
        <f t="shared" si="52"/>
        <v/>
      </c>
      <c r="P385" s="88">
        <f t="shared" si="53"/>
        <v>-1.9999999999997797E-4</v>
      </c>
      <c r="Q385" s="89" t="str">
        <f t="shared" si="48"/>
        <v/>
      </c>
      <c r="R385" s="90">
        <f t="shared" si="49"/>
        <v>-7.1813285457744382E-5</v>
      </c>
      <c r="S385" s="91">
        <f t="shared" si="50"/>
        <v>557</v>
      </c>
      <c r="T385" s="26">
        <v>0</v>
      </c>
      <c r="U385" s="92">
        <f>IF(OR($H385="-",$K385="",$M385=""),"",
IF($H385="Long",$K385*$M385,
IF($H385="Short",$K385*$M385,
IF($H385="Options",$K385*$M385*100,””))))</f>
        <v>556.96</v>
      </c>
      <c r="V385" s="93">
        <f t="shared" si="54"/>
        <v>1</v>
      </c>
      <c r="W385" s="93">
        <f t="shared" si="55"/>
        <v>0</v>
      </c>
    </row>
    <row r="386" spans="1:23" ht="15.75" x14ac:dyDescent="0.25">
      <c r="A386" s="4">
        <v>44851</v>
      </c>
      <c r="B386" s="109">
        <f t="shared" si="51"/>
        <v>2</v>
      </c>
      <c r="C386" s="7"/>
      <c r="D386" s="7"/>
      <c r="E386" s="7" t="s">
        <v>128</v>
      </c>
      <c r="F386" s="7"/>
      <c r="G386" s="7"/>
      <c r="H386" s="112" t="s">
        <v>309</v>
      </c>
      <c r="I386" s="7"/>
      <c r="J386" s="7"/>
      <c r="K386" s="7">
        <v>700</v>
      </c>
      <c r="L386" s="7">
        <v>2.0284714285714287</v>
      </c>
      <c r="M386" s="7">
        <v>2.1173857142857142</v>
      </c>
      <c r="N386" s="107">
        <f>IF(OR($H386="-",$S386="",$U386=""),"",
IF($H386="Long",$U386-$S386,
IF($H386="Short",$S386-$U386-$T386-$T386,
IF($H386="Options",$U386-$S386,””))))</f>
        <v>62.239999999999782</v>
      </c>
      <c r="O386" s="87">
        <f t="shared" si="52"/>
        <v>8.8914285714285501E-2</v>
      </c>
      <c r="P386" s="88" t="str">
        <f t="shared" si="53"/>
        <v/>
      </c>
      <c r="Q386" s="89">
        <f t="shared" si="48"/>
        <v>4.3833146704414849E-2</v>
      </c>
      <c r="R386" s="90" t="str">
        <f t="shared" si="49"/>
        <v/>
      </c>
      <c r="S386" s="91">
        <f t="shared" si="50"/>
        <v>1419.93</v>
      </c>
      <c r="T386" s="26">
        <v>0</v>
      </c>
      <c r="U386" s="92">
        <f>IF(OR($H386="-",$K386="",$M386=""),"",
IF($H386="Long",$K386*$M386,
IF($H386="Short",$K386*$M386,
IF($H386="Options",$K386*$M386*100,””))))</f>
        <v>1482.1699999999998</v>
      </c>
      <c r="V386" s="93">
        <f t="shared" si="54"/>
        <v>0</v>
      </c>
      <c r="W386" s="93">
        <f t="shared" si="55"/>
        <v>1</v>
      </c>
    </row>
    <row r="387" spans="1:23" ht="15.75" x14ac:dyDescent="0.25">
      <c r="A387" s="4">
        <v>44851</v>
      </c>
      <c r="B387" s="109">
        <f t="shared" si="51"/>
        <v>2</v>
      </c>
      <c r="C387" s="7"/>
      <c r="D387" s="7"/>
      <c r="E387" s="7" t="s">
        <v>129</v>
      </c>
      <c r="F387" s="7"/>
      <c r="G387" s="7"/>
      <c r="H387" s="112" t="s">
        <v>309</v>
      </c>
      <c r="I387" s="7"/>
      <c r="J387" s="7"/>
      <c r="K387" s="7">
        <v>550</v>
      </c>
      <c r="L387" s="7">
        <v>1.0193818181818182</v>
      </c>
      <c r="M387" s="7">
        <v>1.0749818181818183</v>
      </c>
      <c r="N387" s="107">
        <f>IF(OR($H387="-",$S387="",$U387=""),"",
IF($H387="Long",$U387-$S387,
IF($H387="Short",$S387-$U387-$T387-$T387,
IF($H387="Options",$U387-$S387,””))))</f>
        <v>30.580000000000041</v>
      </c>
      <c r="O387" s="87">
        <f t="shared" si="52"/>
        <v>5.5600000000000094E-2</v>
      </c>
      <c r="P387" s="88" t="str">
        <f t="shared" si="53"/>
        <v/>
      </c>
      <c r="Q387" s="89">
        <f t="shared" si="48"/>
        <v>5.4542860200478084E-2</v>
      </c>
      <c r="R387" s="90" t="str">
        <f t="shared" si="49"/>
        <v/>
      </c>
      <c r="S387" s="91">
        <f t="shared" si="50"/>
        <v>560.66</v>
      </c>
      <c r="T387" s="26">
        <v>0</v>
      </c>
      <c r="U387" s="92">
        <f>IF(OR($H387="-",$K387="",$M387=""),"",
IF($H387="Long",$K387*$M387,
IF($H387="Short",$K387*$M387,
IF($H387="Options",$K387*$M387*100,””))))</f>
        <v>591.24</v>
      </c>
      <c r="V387" s="93">
        <f t="shared" si="54"/>
        <v>0</v>
      </c>
      <c r="W387" s="93">
        <f t="shared" si="55"/>
        <v>1</v>
      </c>
    </row>
    <row r="388" spans="1:23" ht="15.75" x14ac:dyDescent="0.25">
      <c r="A388" s="4">
        <v>44853</v>
      </c>
      <c r="B388" s="109">
        <f t="shared" si="51"/>
        <v>4</v>
      </c>
      <c r="C388" s="7"/>
      <c r="D388" s="7"/>
      <c r="E388" s="7" t="s">
        <v>73</v>
      </c>
      <c r="F388" s="7"/>
      <c r="G388" s="7"/>
      <c r="H388" s="112" t="s">
        <v>309</v>
      </c>
      <c r="I388" s="7"/>
      <c r="J388" s="7"/>
      <c r="K388" s="7">
        <v>800</v>
      </c>
      <c r="L388" s="7">
        <v>3.1391624999999999</v>
      </c>
      <c r="M388" s="7">
        <v>3.2033874999999998</v>
      </c>
      <c r="N388" s="107">
        <f>IF(OR($H388="-",$S388="",$U388=""),"",
IF($H388="Long",$U388-$S388,
IF($H388="Short",$S388-$U388-$T388-$T388,
IF($H388="Options",$U388-$S388,””))))</f>
        <v>51.380000000000109</v>
      </c>
      <c r="O388" s="87">
        <f t="shared" si="52"/>
        <v>6.4224999999999977E-2</v>
      </c>
      <c r="P388" s="88" t="str">
        <f t="shared" si="53"/>
        <v/>
      </c>
      <c r="Q388" s="89">
        <f t="shared" si="48"/>
        <v>2.0459278549613196E-2</v>
      </c>
      <c r="R388" s="90" t="str">
        <f t="shared" si="49"/>
        <v/>
      </c>
      <c r="S388" s="91">
        <f t="shared" si="50"/>
        <v>2511.33</v>
      </c>
      <c r="T388" s="26">
        <v>0</v>
      </c>
      <c r="U388" s="92">
        <f>IF(OR($H388="-",$K388="",$M388=""),"",
IF($H388="Long",$K388*$M388,
IF($H388="Short",$K388*$M388,
IF($H388="Options",$K388*$M388*100,””))))</f>
        <v>2562.71</v>
      </c>
      <c r="V388" s="93">
        <f t="shared" si="54"/>
        <v>0</v>
      </c>
      <c r="W388" s="93">
        <f t="shared" si="55"/>
        <v>1</v>
      </c>
    </row>
    <row r="389" spans="1:23" ht="15.75" x14ac:dyDescent="0.25">
      <c r="A389" s="4">
        <v>44854</v>
      </c>
      <c r="B389" s="109">
        <f t="shared" si="51"/>
        <v>5</v>
      </c>
      <c r="C389" s="7"/>
      <c r="D389" s="7"/>
      <c r="E389" s="7" t="s">
        <v>127</v>
      </c>
      <c r="F389" s="7"/>
      <c r="G389" s="7"/>
      <c r="H389" s="112" t="s">
        <v>309</v>
      </c>
      <c r="I389" s="7"/>
      <c r="J389" s="7"/>
      <c r="K389" s="7">
        <v>1950</v>
      </c>
      <c r="L389" s="7">
        <v>2.7297128205128205</v>
      </c>
      <c r="M389" s="7">
        <v>2.6500461538461537</v>
      </c>
      <c r="N389" s="107">
        <f>IF(OR($H389="-",$S389="",$U389=""),"",
IF($H389="Long",$U389-$S389,
IF($H389="Short",$S389-$U389-$T389-$T389,
IF($H389="Options",$U389-$S389,””))))</f>
        <v>-155.34999999999945</v>
      </c>
      <c r="O389" s="87" t="str">
        <f t="shared" si="52"/>
        <v/>
      </c>
      <c r="P389" s="88">
        <f t="shared" si="53"/>
        <v>-7.9666666666666774E-2</v>
      </c>
      <c r="Q389" s="89" t="str">
        <f t="shared" si="48"/>
        <v/>
      </c>
      <c r="R389" s="90">
        <f t="shared" si="49"/>
        <v>-2.9184999267322095E-2</v>
      </c>
      <c r="S389" s="91">
        <f t="shared" si="50"/>
        <v>5322.94</v>
      </c>
      <c r="T389" s="26">
        <v>0</v>
      </c>
      <c r="U389" s="92">
        <f>IF(OR($H389="-",$K389="",$M389=""),"",
IF($H389="Long",$K389*$M389,
IF($H389="Short",$K389*$M389,
IF($H389="Options",$K389*$M389*100,””))))</f>
        <v>5167.59</v>
      </c>
      <c r="V389" s="93">
        <f t="shared" si="54"/>
        <v>1</v>
      </c>
      <c r="W389" s="93">
        <f t="shared" si="55"/>
        <v>0</v>
      </c>
    </row>
    <row r="390" spans="1:23" ht="15.75" x14ac:dyDescent="0.25">
      <c r="A390" s="4">
        <v>44855</v>
      </c>
      <c r="B390" s="109">
        <f t="shared" si="51"/>
        <v>6</v>
      </c>
      <c r="C390" s="7"/>
      <c r="D390" s="7"/>
      <c r="E390" s="7" t="s">
        <v>74</v>
      </c>
      <c r="F390" s="7"/>
      <c r="G390" s="7"/>
      <c r="H390" s="112" t="s">
        <v>309</v>
      </c>
      <c r="I390" s="7"/>
      <c r="J390" s="7"/>
      <c r="K390" s="7">
        <v>800</v>
      </c>
      <c r="L390" s="7">
        <v>2.3587250000000002</v>
      </c>
      <c r="M390" s="7">
        <v>2.426075</v>
      </c>
      <c r="N390" s="107">
        <f>IF(OR($H390="-",$S390="",$U390=""),"",
IF($H390="Long",$U390-$S390,
IF($H390="Short",$S390-$U390-$T390-$T390,
IF($H390="Options",$U390-$S390,””))))</f>
        <v>53.879999999999654</v>
      </c>
      <c r="O390" s="87">
        <f t="shared" si="52"/>
        <v>6.7349999999999799E-2</v>
      </c>
      <c r="P390" s="88" t="str">
        <f t="shared" si="53"/>
        <v/>
      </c>
      <c r="Q390" s="89">
        <f t="shared" si="48"/>
        <v>2.8553561775959281E-2</v>
      </c>
      <c r="R390" s="90" t="str">
        <f t="shared" si="49"/>
        <v/>
      </c>
      <c r="S390" s="91">
        <f t="shared" si="50"/>
        <v>1886.9800000000002</v>
      </c>
      <c r="T390" s="26">
        <v>0</v>
      </c>
      <c r="U390" s="92">
        <f>IF(OR($H390="-",$K390="",$M390=""),"",
IF($H390="Long",$K390*$M390,
IF($H390="Short",$K390*$M390,
IF($H390="Options",$K390*$M390*100,””))))</f>
        <v>1940.86</v>
      </c>
      <c r="V390" s="93">
        <f t="shared" si="54"/>
        <v>0</v>
      </c>
      <c r="W390" s="93">
        <f t="shared" si="55"/>
        <v>1</v>
      </c>
    </row>
    <row r="391" spans="1:23" ht="15.75" x14ac:dyDescent="0.25">
      <c r="A391" s="4">
        <v>44858</v>
      </c>
      <c r="B391" s="109">
        <f t="shared" si="51"/>
        <v>2</v>
      </c>
      <c r="C391" s="7"/>
      <c r="D391" s="7"/>
      <c r="E391" s="7" t="s">
        <v>126</v>
      </c>
      <c r="F391" s="7"/>
      <c r="G391" s="7"/>
      <c r="H391" s="112" t="s">
        <v>309</v>
      </c>
      <c r="I391" s="7"/>
      <c r="J391" s="7"/>
      <c r="K391" s="7">
        <v>1750</v>
      </c>
      <c r="L391" s="7">
        <v>2.2657657142857142</v>
      </c>
      <c r="M391" s="7">
        <v>2.2249828571428569</v>
      </c>
      <c r="N391" s="107">
        <f>IF(OR($H391="-",$S391="",$U391=""),"",
IF($H391="Long",$U391-$S391,
IF($H391="Short",$S391-$U391-$T391-$T391,
IF($H391="Options",$U391-$S391,””))))</f>
        <v>-71.369999999999891</v>
      </c>
      <c r="O391" s="87" t="str">
        <f t="shared" si="52"/>
        <v/>
      </c>
      <c r="P391" s="88">
        <f t="shared" si="53"/>
        <v>-4.0782857142857232E-2</v>
      </c>
      <c r="Q391" s="89" t="str">
        <f t="shared" si="48"/>
        <v/>
      </c>
      <c r="R391" s="90">
        <f t="shared" si="49"/>
        <v>-1.7999591434242325E-2</v>
      </c>
      <c r="S391" s="91">
        <f t="shared" si="50"/>
        <v>3965.0899999999997</v>
      </c>
      <c r="T391" s="26">
        <v>0</v>
      </c>
      <c r="U391" s="92">
        <f>IF(OR($H391="-",$K391="",$M391=""),"",
IF($H391="Long",$K391*$M391,
IF($H391="Short",$K391*$M391,
IF($H391="Options",$K391*$M391*100,””))))</f>
        <v>3893.72</v>
      </c>
      <c r="V391" s="93">
        <f t="shared" si="54"/>
        <v>1</v>
      </c>
      <c r="W391" s="93">
        <f t="shared" si="55"/>
        <v>0</v>
      </c>
    </row>
    <row r="392" spans="1:23" ht="15.75" x14ac:dyDescent="0.25">
      <c r="A392" s="4">
        <v>44860</v>
      </c>
      <c r="B392" s="109">
        <f t="shared" si="51"/>
        <v>4</v>
      </c>
      <c r="C392" s="7"/>
      <c r="D392" s="7"/>
      <c r="E392" s="7" t="s">
        <v>124</v>
      </c>
      <c r="F392" s="7"/>
      <c r="G392" s="7"/>
      <c r="H392" s="112" t="s">
        <v>309</v>
      </c>
      <c r="I392" s="7"/>
      <c r="J392" s="7"/>
      <c r="K392" s="7">
        <v>50</v>
      </c>
      <c r="L392" s="7">
        <v>9.875</v>
      </c>
      <c r="M392" s="7">
        <v>9.742799999999999</v>
      </c>
      <c r="N392" s="107">
        <f>IF(OR($H392="-",$S392="",$U392=""),"",
IF($H392="Long",$U392-$S392,
IF($H392="Short",$S392-$U392-$T392-$T392,
IF($H392="Options",$U392-$S392,””))))</f>
        <v>-6.6100000000000705</v>
      </c>
      <c r="O392" s="87" t="str">
        <f t="shared" si="52"/>
        <v/>
      </c>
      <c r="P392" s="88">
        <f t="shared" si="53"/>
        <v>-0.13220000000000098</v>
      </c>
      <c r="Q392" s="89" t="str">
        <f t="shared" si="48"/>
        <v/>
      </c>
      <c r="R392" s="90">
        <f t="shared" si="49"/>
        <v>-1.3387341772152041E-2</v>
      </c>
      <c r="S392" s="91">
        <f t="shared" si="50"/>
        <v>493.75</v>
      </c>
      <c r="T392" s="26">
        <v>0</v>
      </c>
      <c r="U392" s="92">
        <f>IF(OR($H392="-",$K392="",$M392=""),"",
IF($H392="Long",$K392*$M392,
IF($H392="Short",$K392*$M392,
IF($H392="Options",$K392*$M392*100,””))))</f>
        <v>487.13999999999993</v>
      </c>
      <c r="V392" s="93">
        <f t="shared" si="54"/>
        <v>1</v>
      </c>
      <c r="W392" s="93">
        <f t="shared" si="55"/>
        <v>0</v>
      </c>
    </row>
    <row r="393" spans="1:23" ht="15.75" x14ac:dyDescent="0.25">
      <c r="A393" s="4">
        <v>44860</v>
      </c>
      <c r="B393" s="109">
        <f t="shared" si="51"/>
        <v>4</v>
      </c>
      <c r="C393" s="7"/>
      <c r="D393" s="7"/>
      <c r="E393" s="7" t="s">
        <v>125</v>
      </c>
      <c r="F393" s="7"/>
      <c r="G393" s="7"/>
      <c r="H393" s="112" t="s">
        <v>309</v>
      </c>
      <c r="I393" s="7"/>
      <c r="J393" s="7"/>
      <c r="K393" s="7">
        <v>300</v>
      </c>
      <c r="L393" s="7">
        <v>2.7249666666666665</v>
      </c>
      <c r="M393" s="7">
        <v>2.8172000000000001</v>
      </c>
      <c r="N393" s="107">
        <f>IF(OR($H393="-",$S393="",$U393=""),"",
IF($H393="Long",$U393-$S393,
IF($H393="Short",$S393-$U393-$T393-$T393,
IF($H393="Options",$U393-$S393,””))))</f>
        <v>27.670000000000073</v>
      </c>
      <c r="O393" s="87">
        <f t="shared" si="52"/>
        <v>9.2233333333333611E-2</v>
      </c>
      <c r="P393" s="88" t="str">
        <f t="shared" si="53"/>
        <v/>
      </c>
      <c r="Q393" s="89">
        <f t="shared" ref="Q393:Q434" si="56">IF(OR($H393="-",$U393="",$S393=""),"",IF($N393&lt;=-0.01,"",
IF($H393="Long",(($U393-$S393)/$S393),
IF($H393="Short",(($S393-$U393)/$S393),
IF($H393="Options",(($U393-$S393)/$S393))))))</f>
        <v>3.3847508838028686E-2</v>
      </c>
      <c r="R393" s="90" t="str">
        <f t="shared" ref="R393:R434" si="57">IF(OR($H393="-",$U393="",$S393=""),"",IF($N393&gt;=0.01,"",IF($H393="Long",(($U393-$S393)/$S393),
IF($H393="Short",(($S393-$U393)/$S393),
IF($H393="Options",(($U393-$S393)/$S393))))))</f>
        <v/>
      </c>
      <c r="S393" s="91">
        <f t="shared" si="50"/>
        <v>817.49</v>
      </c>
      <c r="T393" s="26">
        <v>0</v>
      </c>
      <c r="U393" s="92">
        <f>IF(OR($H393="-",$K393="",$M393=""),"",
IF($H393="Long",$K393*$M393,
IF($H393="Short",$K393*$M393,
IF($H393="Options",$K393*$M393*100,””))))</f>
        <v>845.16000000000008</v>
      </c>
      <c r="V393" s="93">
        <f t="shared" si="54"/>
        <v>0</v>
      </c>
      <c r="W393" s="93">
        <f t="shared" si="55"/>
        <v>1</v>
      </c>
    </row>
    <row r="394" spans="1:23" ht="15.75" x14ac:dyDescent="0.25">
      <c r="A394" s="4">
        <v>44860</v>
      </c>
      <c r="B394" s="109">
        <f t="shared" si="51"/>
        <v>4</v>
      </c>
      <c r="C394" s="7"/>
      <c r="D394" s="7"/>
      <c r="E394" s="7" t="s">
        <v>122</v>
      </c>
      <c r="F394" s="7"/>
      <c r="G394" s="7"/>
      <c r="H394" s="112" t="s">
        <v>309</v>
      </c>
      <c r="I394" s="7"/>
      <c r="J394" s="7"/>
      <c r="K394" s="7">
        <v>450</v>
      </c>
      <c r="L394" s="7">
        <v>3.7640000000000002</v>
      </c>
      <c r="M394" s="7">
        <v>3.8777555555555554</v>
      </c>
      <c r="N394" s="107">
        <f>IF(OR($H394="-",$S394="",$U394=""),"",
IF($H394="Long",$U394-$S394,
IF($H394="Short",$S394-$U394-$T394-$T394,
IF($H394="Options",$U394-$S394,””))))</f>
        <v>51.189999999999827</v>
      </c>
      <c r="O394" s="87">
        <f t="shared" si="52"/>
        <v>0.11375555555555517</v>
      </c>
      <c r="P394" s="88" t="str">
        <f t="shared" si="53"/>
        <v/>
      </c>
      <c r="Q394" s="89">
        <f t="shared" si="56"/>
        <v>3.0221986066831869E-2</v>
      </c>
      <c r="R394" s="90" t="str">
        <f t="shared" si="57"/>
        <v/>
      </c>
      <c r="S394" s="91">
        <f t="shared" ref="S394:S434" si="58">IF(OR($H394="-",$K394="",$L394="",$T394=""),"",
IF($H394="Long",($K394*$L394)+$T394,
IF($H394="Short",($K394*$L394)+$T394,
IF($H394="Options",($K394*$L394*100)+$T394,""))))</f>
        <v>1693.8000000000002</v>
      </c>
      <c r="T394" s="26">
        <v>0</v>
      </c>
      <c r="U394" s="92">
        <f>IF(OR($H394="-",$K394="",$M394=""),"",
IF($H394="Long",$K394*$M394,
IF($H394="Short",$K394*$M394,
IF($H394="Options",$K394*$M394*100,””))))</f>
        <v>1744.99</v>
      </c>
      <c r="V394" s="93">
        <f t="shared" si="54"/>
        <v>0</v>
      </c>
      <c r="W394" s="93">
        <f t="shared" si="55"/>
        <v>1</v>
      </c>
    </row>
    <row r="395" spans="1:23" ht="15.75" x14ac:dyDescent="0.25">
      <c r="A395" s="4">
        <v>44861</v>
      </c>
      <c r="B395" s="109">
        <f t="shared" si="51"/>
        <v>5</v>
      </c>
      <c r="C395" s="7"/>
      <c r="D395" s="7"/>
      <c r="E395" s="7" t="s">
        <v>75</v>
      </c>
      <c r="F395" s="7"/>
      <c r="G395" s="7"/>
      <c r="H395" s="112" t="s">
        <v>309</v>
      </c>
      <c r="I395" s="7"/>
      <c r="J395" s="7"/>
      <c r="K395" s="7">
        <v>400</v>
      </c>
      <c r="L395" s="7">
        <v>2.5887500000000001</v>
      </c>
      <c r="M395" s="7">
        <v>2.7335000000000003</v>
      </c>
      <c r="N395" s="107">
        <f>IF(OR($H395="-",$S395="",$U395=""),"",
IF($H395="Long",$U395-$S395,
IF($H395="Short",$S395-$U395-$T395-$T395,
IF($H395="Options",$U395-$S395,””))))</f>
        <v>57.900000000000091</v>
      </c>
      <c r="O395" s="87">
        <f t="shared" si="52"/>
        <v>0.14475000000000016</v>
      </c>
      <c r="P395" s="88" t="str">
        <f t="shared" si="53"/>
        <v/>
      </c>
      <c r="Q395" s="89">
        <f t="shared" si="56"/>
        <v>5.5915016900048374E-2</v>
      </c>
      <c r="R395" s="90" t="str">
        <f t="shared" si="57"/>
        <v/>
      </c>
      <c r="S395" s="91">
        <f t="shared" si="58"/>
        <v>1035.5</v>
      </c>
      <c r="T395" s="26">
        <v>0</v>
      </c>
      <c r="U395" s="92">
        <f>IF(OR($H395="-",$K395="",$M395=""),"",
IF($H395="Long",$K395*$M395,
IF($H395="Short",$K395*$M395,
IF($H395="Options",$K395*$M395*100,””))))</f>
        <v>1093.4000000000001</v>
      </c>
      <c r="V395" s="93">
        <f t="shared" si="54"/>
        <v>0</v>
      </c>
      <c r="W395" s="93">
        <f t="shared" si="55"/>
        <v>1</v>
      </c>
    </row>
    <row r="396" spans="1:23" ht="15.75" x14ac:dyDescent="0.25">
      <c r="A396" s="4">
        <v>44861</v>
      </c>
      <c r="B396" s="109">
        <f t="shared" si="51"/>
        <v>5</v>
      </c>
      <c r="C396" s="7"/>
      <c r="D396" s="7"/>
      <c r="E396" s="7" t="s">
        <v>123</v>
      </c>
      <c r="F396" s="7"/>
      <c r="G396" s="7"/>
      <c r="H396" s="112" t="s">
        <v>309</v>
      </c>
      <c r="I396" s="7"/>
      <c r="J396" s="7"/>
      <c r="K396" s="7">
        <v>700</v>
      </c>
      <c r="L396" s="7">
        <v>1.5040714285714285</v>
      </c>
      <c r="M396" s="7">
        <v>1.6538857142857146</v>
      </c>
      <c r="N396" s="107">
        <f>IF(OR($H396="-",$S396="",$U396=""),"",
IF($H396="Long",$U396-$S396,
IF($H396="Short",$S396-$U396-$T396-$T396,
IF($H396="Options",$U396-$S396,””))))</f>
        <v>104.87000000000035</v>
      </c>
      <c r="O396" s="87">
        <f t="shared" si="52"/>
        <v>0.14981428571428612</v>
      </c>
      <c r="P396" s="88" t="str">
        <f t="shared" si="53"/>
        <v/>
      </c>
      <c r="Q396" s="89">
        <f t="shared" si="56"/>
        <v>9.9605831789903926E-2</v>
      </c>
      <c r="R396" s="90" t="str">
        <f t="shared" si="57"/>
        <v/>
      </c>
      <c r="S396" s="91">
        <f t="shared" si="58"/>
        <v>1052.8499999999999</v>
      </c>
      <c r="T396" s="26">
        <v>0</v>
      </c>
      <c r="U396" s="92">
        <f>IF(OR($H396="-",$K396="",$M396=""),"",
IF($H396="Long",$K396*$M396,
IF($H396="Short",$K396*$M396,
IF($H396="Options",$K396*$M396*100,””))))</f>
        <v>1157.7200000000003</v>
      </c>
      <c r="V396" s="93">
        <f t="shared" si="54"/>
        <v>0</v>
      </c>
      <c r="W396" s="93">
        <f t="shared" si="55"/>
        <v>1</v>
      </c>
    </row>
    <row r="397" spans="1:23" ht="15.75" x14ac:dyDescent="0.25">
      <c r="A397" s="4">
        <v>44862</v>
      </c>
      <c r="B397" s="109">
        <f t="shared" ref="B397:B434" si="59">WEEKDAY(A397,1)</f>
        <v>6</v>
      </c>
      <c r="C397" s="7"/>
      <c r="D397" s="7"/>
      <c r="E397" s="7" t="s">
        <v>121</v>
      </c>
      <c r="F397" s="7"/>
      <c r="G397" s="7"/>
      <c r="H397" s="112" t="s">
        <v>309</v>
      </c>
      <c r="I397" s="7"/>
      <c r="J397" s="7"/>
      <c r="K397" s="7">
        <v>800</v>
      </c>
      <c r="L397" s="7">
        <v>3.6074999999999999</v>
      </c>
      <c r="M397" s="7">
        <v>3.5360125</v>
      </c>
      <c r="N397" s="107">
        <f>IF(OR($H397="-",$S397="",$U397=""),"",
IF($H397="Long",$U397-$S397,
IF($H397="Short",$S397-$U397-$T397-$T397,
IF($H397="Options",$U397-$S397,””))))</f>
        <v>-57.190000000000055</v>
      </c>
      <c r="O397" s="87" t="str">
        <f t="shared" si="52"/>
        <v/>
      </c>
      <c r="P397" s="88">
        <f t="shared" si="53"/>
        <v>-7.1487499999999926E-2</v>
      </c>
      <c r="Q397" s="89" t="str">
        <f t="shared" si="56"/>
        <v/>
      </c>
      <c r="R397" s="90">
        <f t="shared" si="57"/>
        <v>-1.9816354816354836E-2</v>
      </c>
      <c r="S397" s="91">
        <f t="shared" si="58"/>
        <v>2886</v>
      </c>
      <c r="T397" s="26">
        <v>0</v>
      </c>
      <c r="U397" s="92">
        <f>IF(OR($H397="-",$K397="",$M397=""),"",
IF($H397="Long",$K397*$M397,
IF($H397="Short",$K397*$M397,
IF($H397="Options",$K397*$M397*100,””))))</f>
        <v>2828.81</v>
      </c>
      <c r="V397" s="93">
        <f t="shared" si="54"/>
        <v>1</v>
      </c>
      <c r="W397" s="93">
        <f t="shared" si="55"/>
        <v>0</v>
      </c>
    </row>
    <row r="398" spans="1:23" ht="15.75" x14ac:dyDescent="0.25">
      <c r="A398" s="4">
        <v>44862</v>
      </c>
      <c r="B398" s="109">
        <f t="shared" si="59"/>
        <v>6</v>
      </c>
      <c r="C398" s="7"/>
      <c r="D398" s="7"/>
      <c r="E398" s="7" t="s">
        <v>122</v>
      </c>
      <c r="F398" s="7"/>
      <c r="G398" s="7"/>
      <c r="H398" s="112" t="s">
        <v>309</v>
      </c>
      <c r="I398" s="7"/>
      <c r="J398" s="7"/>
      <c r="K398" s="7">
        <v>300</v>
      </c>
      <c r="L398" s="7">
        <v>4.5520666666666667</v>
      </c>
      <c r="M398" s="7">
        <v>4.6679333333333339</v>
      </c>
      <c r="N398" s="107">
        <f>IF(OR($H398="-",$S398="",$U398=""),"",
IF($H398="Long",$U398-$S398,
IF($H398="Short",$S398-$U398-$T398-$T398,
IF($H398="Options",$U398-$S398,””))))</f>
        <v>34.759999999999991</v>
      </c>
      <c r="O398" s="87">
        <f t="shared" si="52"/>
        <v>0.11586666666666723</v>
      </c>
      <c r="P398" s="88" t="str">
        <f t="shared" si="53"/>
        <v/>
      </c>
      <c r="Q398" s="89">
        <f t="shared" si="56"/>
        <v>2.5453640104860786E-2</v>
      </c>
      <c r="R398" s="90" t="str">
        <f t="shared" si="57"/>
        <v/>
      </c>
      <c r="S398" s="91">
        <f t="shared" si="58"/>
        <v>1365.6200000000001</v>
      </c>
      <c r="T398" s="26">
        <v>0</v>
      </c>
      <c r="U398" s="92">
        <f>IF(OR($H398="-",$K398="",$M398=""),"",
IF($H398="Long",$K398*$M398,
IF($H398="Short",$K398*$M398,
IF($H398="Options",$K398*$M398*100,””))))</f>
        <v>1400.38</v>
      </c>
      <c r="V398" s="93">
        <f t="shared" si="54"/>
        <v>0</v>
      </c>
      <c r="W398" s="93">
        <f t="shared" si="55"/>
        <v>1</v>
      </c>
    </row>
    <row r="399" spans="1:23" ht="15.75" x14ac:dyDescent="0.25">
      <c r="A399" s="4">
        <v>44865</v>
      </c>
      <c r="B399" s="109">
        <f t="shared" si="59"/>
        <v>2</v>
      </c>
      <c r="C399" s="7"/>
      <c r="D399" s="7"/>
      <c r="E399" s="7" t="s">
        <v>76</v>
      </c>
      <c r="F399" s="7"/>
      <c r="G399" s="7"/>
      <c r="H399" s="112" t="s">
        <v>309</v>
      </c>
      <c r="I399" s="7"/>
      <c r="J399" s="7"/>
      <c r="K399" s="7">
        <v>800</v>
      </c>
      <c r="L399" s="7">
        <v>3.1336750000000002</v>
      </c>
      <c r="M399" s="7">
        <v>3.0290124999999999</v>
      </c>
      <c r="N399" s="107">
        <f>IF(OR($H399="-",$S399="",$U399=""),"",
IF($H399="Long",$U399-$S399,
IF($H399="Short",$S399-$U399-$T399-$T399,
IF($H399="Options",$U399-$S399,””))))</f>
        <v>-83.730000000000018</v>
      </c>
      <c r="O399" s="87" t="str">
        <f t="shared" si="52"/>
        <v/>
      </c>
      <c r="P399" s="88">
        <f t="shared" si="53"/>
        <v>-0.10466250000000032</v>
      </c>
      <c r="Q399" s="89" t="str">
        <f t="shared" si="56"/>
        <v/>
      </c>
      <c r="R399" s="90">
        <f t="shared" si="57"/>
        <v>-3.3399283588757614E-2</v>
      </c>
      <c r="S399" s="91">
        <f t="shared" si="58"/>
        <v>2506.94</v>
      </c>
      <c r="T399" s="26">
        <v>0</v>
      </c>
      <c r="U399" s="92">
        <f>IF(OR($H399="-",$K399="",$M399=""),"",
IF($H399="Long",$K399*$M399,
IF($H399="Short",$K399*$M399,
IF($H399="Options",$K399*$M399*100,””))))</f>
        <v>2423.21</v>
      </c>
      <c r="V399" s="93">
        <f t="shared" si="54"/>
        <v>1</v>
      </c>
      <c r="W399" s="93">
        <f t="shared" si="55"/>
        <v>0</v>
      </c>
    </row>
    <row r="400" spans="1:23" ht="15.75" x14ac:dyDescent="0.25">
      <c r="A400" s="4">
        <v>44865</v>
      </c>
      <c r="B400" s="109">
        <f t="shared" si="59"/>
        <v>2</v>
      </c>
      <c r="C400" s="7"/>
      <c r="D400" s="7"/>
      <c r="E400" s="7" t="s">
        <v>118</v>
      </c>
      <c r="F400" s="7"/>
      <c r="G400" s="7"/>
      <c r="H400" s="112" t="s">
        <v>309</v>
      </c>
      <c r="I400" s="7"/>
      <c r="J400" s="7"/>
      <c r="K400" s="7">
        <v>300</v>
      </c>
      <c r="L400" s="7">
        <v>1.5519333333333334</v>
      </c>
      <c r="M400" s="7">
        <v>1.5053666666666667</v>
      </c>
      <c r="N400" s="107">
        <f>IF(OR($H400="-",$S400="",$U400=""),"",
IF($H400="Long",$U400-$S400,
IF($H400="Short",$S400-$U400-$T400-$T400,
IF($H400="Options",$U400-$S400,””))))</f>
        <v>-13.970000000000027</v>
      </c>
      <c r="O400" s="87" t="str">
        <f t="shared" si="52"/>
        <v/>
      </c>
      <c r="P400" s="88">
        <f t="shared" si="53"/>
        <v>-4.6566666666666645E-2</v>
      </c>
      <c r="Q400" s="89" t="str">
        <f t="shared" si="56"/>
        <v/>
      </c>
      <c r="R400" s="90">
        <f t="shared" si="57"/>
        <v>-3.0005584432321031E-2</v>
      </c>
      <c r="S400" s="91">
        <f t="shared" si="58"/>
        <v>465.58000000000004</v>
      </c>
      <c r="T400" s="26">
        <v>0</v>
      </c>
      <c r="U400" s="92">
        <f>IF(OR($H400="-",$K400="",$M400=""),"",
IF($H400="Long",$K400*$M400,
IF($H400="Short",$K400*$M400,
IF($H400="Options",$K400*$M400*100,””))))</f>
        <v>451.61</v>
      </c>
      <c r="V400" s="93">
        <f t="shared" si="54"/>
        <v>1</v>
      </c>
      <c r="W400" s="93">
        <f t="shared" si="55"/>
        <v>0</v>
      </c>
    </row>
    <row r="401" spans="1:23" ht="15.75" x14ac:dyDescent="0.25">
      <c r="A401" s="4">
        <v>44866</v>
      </c>
      <c r="B401" s="109">
        <f t="shared" si="59"/>
        <v>3</v>
      </c>
      <c r="C401" s="7"/>
      <c r="D401" s="7"/>
      <c r="E401" s="7" t="s">
        <v>118</v>
      </c>
      <c r="F401" s="7"/>
      <c r="G401" s="7"/>
      <c r="H401" s="112" t="s">
        <v>309</v>
      </c>
      <c r="I401" s="7"/>
      <c r="J401" s="7"/>
      <c r="K401" s="7">
        <v>750</v>
      </c>
      <c r="L401" s="7">
        <v>2.5299866666666668</v>
      </c>
      <c r="M401" s="7">
        <v>2.6877733333333333</v>
      </c>
      <c r="N401" s="107">
        <f>IF(OR($H401="-",$S401="",$U401=""),"",
IF($H401="Long",$U401-$S401,
IF($H401="Short",$S401-$U401-$T401-$T401,
IF($H401="Options",$U401-$S401,””))))</f>
        <v>118.33999999999992</v>
      </c>
      <c r="O401" s="87">
        <f t="shared" si="52"/>
        <v>0.15778666666666652</v>
      </c>
      <c r="P401" s="88" t="str">
        <f t="shared" si="53"/>
        <v/>
      </c>
      <c r="Q401" s="89">
        <f t="shared" si="56"/>
        <v>6.2366600087483952E-2</v>
      </c>
      <c r="R401" s="90" t="str">
        <f t="shared" si="57"/>
        <v/>
      </c>
      <c r="S401" s="91">
        <f t="shared" si="58"/>
        <v>1897.49</v>
      </c>
      <c r="T401" s="26">
        <v>0</v>
      </c>
      <c r="U401" s="92">
        <f>IF(OR($H401="-",$K401="",$M401=""),"",
IF($H401="Long",$K401*$M401,
IF($H401="Short",$K401*$M401,
IF($H401="Options",$K401*$M401*100,””))))</f>
        <v>2015.83</v>
      </c>
      <c r="V401" s="93">
        <f t="shared" si="54"/>
        <v>0</v>
      </c>
      <c r="W401" s="93">
        <f t="shared" si="55"/>
        <v>1</v>
      </c>
    </row>
    <row r="402" spans="1:23" ht="15.75" x14ac:dyDescent="0.25">
      <c r="A402" s="4">
        <v>44866</v>
      </c>
      <c r="B402" s="109">
        <f t="shared" si="59"/>
        <v>3</v>
      </c>
      <c r="C402" s="7"/>
      <c r="D402" s="7"/>
      <c r="E402" s="7" t="s">
        <v>119</v>
      </c>
      <c r="F402" s="7"/>
      <c r="G402" s="7"/>
      <c r="H402" s="112" t="s">
        <v>309</v>
      </c>
      <c r="I402" s="7"/>
      <c r="J402" s="7"/>
      <c r="K402" s="7">
        <v>400</v>
      </c>
      <c r="L402" s="7">
        <v>1.5896000000000001</v>
      </c>
      <c r="M402" s="7">
        <v>1.6207749999999999</v>
      </c>
      <c r="N402" s="107">
        <f>IF(OR($H402="-",$S402="",$U402=""),"",
IF($H402="Long",$U402-$S402,
IF($H402="Short",$S402-$U402-$T402-$T402,
IF($H402="Options",$U402-$S402,””))))</f>
        <v>12.469999999999914</v>
      </c>
      <c r="O402" s="87">
        <f t="shared" si="52"/>
        <v>3.1174999999999731E-2</v>
      </c>
      <c r="P402" s="88" t="str">
        <f t="shared" si="53"/>
        <v/>
      </c>
      <c r="Q402" s="89">
        <f t="shared" si="56"/>
        <v>1.961185203824848E-2</v>
      </c>
      <c r="R402" s="90" t="str">
        <f t="shared" si="57"/>
        <v/>
      </c>
      <c r="S402" s="91">
        <f t="shared" si="58"/>
        <v>635.84</v>
      </c>
      <c r="T402" s="26">
        <v>0</v>
      </c>
      <c r="U402" s="92">
        <f>IF(OR($H402="-",$K402="",$M402=""),"",
IF($H402="Long",$K402*$M402,
IF($H402="Short",$K402*$M402,
IF($H402="Options",$K402*$M402*100,””))))</f>
        <v>648.30999999999995</v>
      </c>
      <c r="V402" s="93">
        <f t="shared" si="54"/>
        <v>0</v>
      </c>
      <c r="W402" s="93">
        <f t="shared" si="55"/>
        <v>1</v>
      </c>
    </row>
    <row r="403" spans="1:23" ht="15.75" x14ac:dyDescent="0.25">
      <c r="A403" s="4">
        <v>44866</v>
      </c>
      <c r="B403" s="109">
        <f t="shared" si="59"/>
        <v>3</v>
      </c>
      <c r="C403" s="7"/>
      <c r="D403" s="7"/>
      <c r="E403" s="7" t="s">
        <v>120</v>
      </c>
      <c r="F403" s="7"/>
      <c r="G403" s="7"/>
      <c r="H403" s="112" t="s">
        <v>309</v>
      </c>
      <c r="I403" s="7"/>
      <c r="J403" s="7"/>
      <c r="K403" s="7">
        <v>300</v>
      </c>
      <c r="L403" s="7">
        <v>1.2480333333333333</v>
      </c>
      <c r="M403" s="7">
        <v>1.3625666666666667</v>
      </c>
      <c r="N403" s="107">
        <f>IF(OR($H403="-",$S403="",$U403=""),"",
IF($H403="Long",$U403-$S403,
IF($H403="Short",$S403-$U403-$T403-$T403,
IF($H403="Options",$U403-$S403,””))))</f>
        <v>34.360000000000014</v>
      </c>
      <c r="O403" s="87">
        <f t="shared" si="52"/>
        <v>0.11453333333333338</v>
      </c>
      <c r="P403" s="88" t="str">
        <f t="shared" si="53"/>
        <v/>
      </c>
      <c r="Q403" s="89">
        <f t="shared" si="56"/>
        <v>9.1771053123581137E-2</v>
      </c>
      <c r="R403" s="90" t="str">
        <f t="shared" si="57"/>
        <v/>
      </c>
      <c r="S403" s="91">
        <f t="shared" si="58"/>
        <v>374.41</v>
      </c>
      <c r="T403" s="26">
        <v>0</v>
      </c>
      <c r="U403" s="92">
        <f>IF(OR($H403="-",$K403="",$M403=""),"",
IF($H403="Long",$K403*$M403,
IF($H403="Short",$K403*$M403,
IF($H403="Options",$K403*$M403*100,””))))</f>
        <v>408.77000000000004</v>
      </c>
      <c r="V403" s="93">
        <f t="shared" si="54"/>
        <v>0</v>
      </c>
      <c r="W403" s="93">
        <f t="shared" si="55"/>
        <v>1</v>
      </c>
    </row>
    <row r="404" spans="1:23" ht="15.75" x14ac:dyDescent="0.25">
      <c r="A404" s="4">
        <v>44867</v>
      </c>
      <c r="B404" s="109">
        <f t="shared" si="59"/>
        <v>4</v>
      </c>
      <c r="C404" s="7"/>
      <c r="D404" s="7"/>
      <c r="E404" s="7" t="s">
        <v>59</v>
      </c>
      <c r="F404" s="7"/>
      <c r="G404" s="7"/>
      <c r="H404" s="112" t="s">
        <v>309</v>
      </c>
      <c r="I404" s="7"/>
      <c r="J404" s="7"/>
      <c r="K404" s="7">
        <v>400</v>
      </c>
      <c r="L404" s="7">
        <v>2.5744500000000001</v>
      </c>
      <c r="M404" s="7">
        <v>2.5265499999999999</v>
      </c>
      <c r="N404" s="107">
        <f>IF(OR($H404="-",$S404="",$U404=""),"",
IF($H404="Long",$U404-$S404,
IF($H404="Short",$S404-$U404-$T404-$T404,
IF($H404="Options",$U404-$S404,””))))</f>
        <v>-19.160000000000082</v>
      </c>
      <c r="O404" s="87" t="str">
        <f t="shared" si="52"/>
        <v/>
      </c>
      <c r="P404" s="88">
        <f t="shared" si="53"/>
        <v>-4.7900000000000276E-2</v>
      </c>
      <c r="Q404" s="89" t="str">
        <f t="shared" si="56"/>
        <v/>
      </c>
      <c r="R404" s="90">
        <f t="shared" si="57"/>
        <v>-1.8605915826681509E-2</v>
      </c>
      <c r="S404" s="91">
        <f t="shared" si="58"/>
        <v>1029.78</v>
      </c>
      <c r="T404" s="26">
        <v>0</v>
      </c>
      <c r="U404" s="92">
        <f>IF(OR($H404="-",$K404="",$M404=""),"",
IF($H404="Long",$K404*$M404,
IF($H404="Short",$K404*$M404,
IF($H404="Options",$K404*$M404*100,””))))</f>
        <v>1010.6199999999999</v>
      </c>
      <c r="V404" s="93">
        <f t="shared" si="54"/>
        <v>1</v>
      </c>
      <c r="W404" s="93">
        <f t="shared" si="55"/>
        <v>0</v>
      </c>
    </row>
    <row r="405" spans="1:23" ht="15.75" x14ac:dyDescent="0.25">
      <c r="A405" s="4">
        <v>44867</v>
      </c>
      <c r="B405" s="109">
        <f t="shared" si="59"/>
        <v>4</v>
      </c>
      <c r="C405" s="7"/>
      <c r="D405" s="7"/>
      <c r="E405" s="7" t="s">
        <v>77</v>
      </c>
      <c r="F405" s="7"/>
      <c r="G405" s="7"/>
      <c r="H405" s="112" t="s">
        <v>309</v>
      </c>
      <c r="I405" s="7"/>
      <c r="J405" s="7"/>
      <c r="K405" s="7">
        <v>700</v>
      </c>
      <c r="L405" s="7">
        <v>3.1474571428571432</v>
      </c>
      <c r="M405" s="7">
        <v>3.2232571428571433</v>
      </c>
      <c r="N405" s="107">
        <f>IF(OR($H405="-",$S405="",$U405=""),"",
IF($H405="Long",$U405-$S405,
IF($H405="Short",$S405-$U405-$T405-$T405,
IF($H405="Options",$U405-$S405,””))))</f>
        <v>53.059999999999945</v>
      </c>
      <c r="O405" s="87">
        <f t="shared" si="52"/>
        <v>7.580000000000009E-2</v>
      </c>
      <c r="P405" s="88" t="str">
        <f t="shared" si="53"/>
        <v/>
      </c>
      <c r="Q405" s="89">
        <f t="shared" si="56"/>
        <v>2.4082933161463649E-2</v>
      </c>
      <c r="R405" s="90" t="str">
        <f t="shared" si="57"/>
        <v/>
      </c>
      <c r="S405" s="91">
        <f t="shared" si="58"/>
        <v>2203.2200000000003</v>
      </c>
      <c r="T405" s="26">
        <v>0</v>
      </c>
      <c r="U405" s="92">
        <f>IF(OR($H405="-",$K405="",$M405=""),"",
IF($H405="Long",$K405*$M405,
IF($H405="Short",$K405*$M405,
IF($H405="Options",$K405*$M405*100,””))))</f>
        <v>2256.2800000000002</v>
      </c>
      <c r="V405" s="93">
        <f t="shared" si="54"/>
        <v>0</v>
      </c>
      <c r="W405" s="93">
        <f t="shared" si="55"/>
        <v>1</v>
      </c>
    </row>
    <row r="406" spans="1:23" ht="15.75" x14ac:dyDescent="0.25">
      <c r="A406" s="4">
        <v>44869</v>
      </c>
      <c r="B406" s="109">
        <f t="shared" si="59"/>
        <v>6</v>
      </c>
      <c r="C406" s="7"/>
      <c r="D406" s="7"/>
      <c r="E406" s="7" t="s">
        <v>104</v>
      </c>
      <c r="F406" s="7"/>
      <c r="G406" s="7"/>
      <c r="H406" s="112" t="s">
        <v>309</v>
      </c>
      <c r="I406" s="7"/>
      <c r="J406" s="7"/>
      <c r="K406" s="7">
        <v>160</v>
      </c>
      <c r="L406" s="7">
        <v>8.1289999999999996</v>
      </c>
      <c r="M406" s="7">
        <v>8.0681875000000005</v>
      </c>
      <c r="N406" s="107">
        <f>IF(OR($H406="-",$S406="",$U406=""),"",
IF($H406="Long",$U406-$S406,
IF($H406="Short",$S406-$U406-$T406-$T406,
IF($H406="Options",$U406-$S406,””))))</f>
        <v>-9.7299999999997908</v>
      </c>
      <c r="O406" s="87" t="str">
        <f t="shared" si="52"/>
        <v/>
      </c>
      <c r="P406" s="88">
        <f t="shared" si="53"/>
        <v>-6.0812499999999048E-2</v>
      </c>
      <c r="Q406" s="89" t="str">
        <f t="shared" si="56"/>
        <v/>
      </c>
      <c r="R406" s="90">
        <f t="shared" si="57"/>
        <v>-7.4809324640175544E-3</v>
      </c>
      <c r="S406" s="91">
        <f t="shared" si="58"/>
        <v>1300.6399999999999</v>
      </c>
      <c r="T406" s="26">
        <v>0</v>
      </c>
      <c r="U406" s="92">
        <f>IF(OR($H406="-",$K406="",$M406=""),"",
IF($H406="Long",$K406*$M406,
IF($H406="Short",$K406*$M406,
IF($H406="Options",$K406*$M406*100,””))))</f>
        <v>1290.9100000000001</v>
      </c>
      <c r="V406" s="93">
        <f t="shared" si="54"/>
        <v>1</v>
      </c>
      <c r="W406" s="93">
        <f t="shared" si="55"/>
        <v>0</v>
      </c>
    </row>
    <row r="407" spans="1:23" ht="15.75" x14ac:dyDescent="0.25">
      <c r="A407" s="4">
        <v>44869</v>
      </c>
      <c r="B407" s="109">
        <f t="shared" si="59"/>
        <v>6</v>
      </c>
      <c r="C407" s="7"/>
      <c r="D407" s="7"/>
      <c r="E407" s="7" t="s">
        <v>117</v>
      </c>
      <c r="F407" s="7"/>
      <c r="G407" s="7"/>
      <c r="H407" s="112" t="s">
        <v>309</v>
      </c>
      <c r="I407" s="7"/>
      <c r="J407" s="7"/>
      <c r="K407" s="7">
        <v>400</v>
      </c>
      <c r="L407" s="7">
        <v>1.4997999999999998</v>
      </c>
      <c r="M407" s="7">
        <v>1.3202249999999998</v>
      </c>
      <c r="N407" s="107">
        <f>IF(OR($H407="-",$S407="",$U407=""),"",
IF($H407="Long",$U407-$S407,
IF($H407="Short",$S407-$U407-$T407-$T407,
IF($H407="Options",$U407-$S407,””))))</f>
        <v>-71.830000000000041</v>
      </c>
      <c r="O407" s="87" t="str">
        <f t="shared" si="52"/>
        <v/>
      </c>
      <c r="P407" s="88">
        <f t="shared" si="53"/>
        <v>-0.17957500000000004</v>
      </c>
      <c r="Q407" s="89" t="str">
        <f t="shared" si="56"/>
        <v/>
      </c>
      <c r="R407" s="90">
        <f t="shared" si="57"/>
        <v>-0.11973263101746907</v>
      </c>
      <c r="S407" s="91">
        <f t="shared" si="58"/>
        <v>599.91999999999996</v>
      </c>
      <c r="T407" s="26">
        <v>0</v>
      </c>
      <c r="U407" s="92">
        <f>IF(OR($H407="-",$K407="",$M407=""),"",
IF($H407="Long",$K407*$M407,
IF($H407="Short",$K407*$M407,
IF($H407="Options",$K407*$M407*100,””))))</f>
        <v>528.08999999999992</v>
      </c>
      <c r="V407" s="93">
        <f t="shared" si="54"/>
        <v>1</v>
      </c>
      <c r="W407" s="93">
        <f t="shared" si="55"/>
        <v>0</v>
      </c>
    </row>
    <row r="408" spans="1:23" ht="15.75" x14ac:dyDescent="0.25">
      <c r="A408" s="4">
        <v>44873</v>
      </c>
      <c r="B408" s="109">
        <f t="shared" si="59"/>
        <v>3</v>
      </c>
      <c r="C408" s="7"/>
      <c r="D408" s="7"/>
      <c r="E408" s="7" t="s">
        <v>115</v>
      </c>
      <c r="F408" s="7"/>
      <c r="G408" s="7"/>
      <c r="H408" s="112" t="s">
        <v>309</v>
      </c>
      <c r="I408" s="7"/>
      <c r="J408" s="7"/>
      <c r="K408" s="7">
        <v>750</v>
      </c>
      <c r="L408" s="7">
        <v>4.3735733333333329</v>
      </c>
      <c r="M408" s="7">
        <v>4.4592133333333335</v>
      </c>
      <c r="N408" s="107">
        <f>IF(OR($H408="-",$S408="",$U408=""),"",
IF($H408="Long",$U408-$S408,
IF($H408="Short",$S408-$U408-$T408-$T408,
IF($H408="Options",$U408-$S408,””))))</f>
        <v>64.230000000000473</v>
      </c>
      <c r="O408" s="87">
        <f t="shared" si="52"/>
        <v>8.5640000000000605E-2</v>
      </c>
      <c r="P408" s="88" t="str">
        <f t="shared" si="53"/>
        <v/>
      </c>
      <c r="Q408" s="89">
        <f t="shared" si="56"/>
        <v>1.9581242492790175E-2</v>
      </c>
      <c r="R408" s="90" t="str">
        <f t="shared" si="57"/>
        <v/>
      </c>
      <c r="S408" s="91">
        <f t="shared" si="58"/>
        <v>3280.18</v>
      </c>
      <c r="T408" s="26">
        <v>0</v>
      </c>
      <c r="U408" s="92">
        <f>IF(OR($H408="-",$K408="",$M408=""),"",
IF($H408="Long",$K408*$M408,
IF($H408="Short",$K408*$M408,
IF($H408="Options",$K408*$M408*100,””))))</f>
        <v>3344.4100000000003</v>
      </c>
      <c r="V408" s="93">
        <f t="shared" si="54"/>
        <v>0</v>
      </c>
      <c r="W408" s="93">
        <f t="shared" si="55"/>
        <v>1</v>
      </c>
    </row>
    <row r="409" spans="1:23" ht="15.75" x14ac:dyDescent="0.25">
      <c r="A409" s="4">
        <v>44873</v>
      </c>
      <c r="B409" s="109">
        <f t="shared" si="59"/>
        <v>3</v>
      </c>
      <c r="C409" s="7"/>
      <c r="D409" s="7"/>
      <c r="E409" s="7" t="s">
        <v>116</v>
      </c>
      <c r="F409" s="7"/>
      <c r="G409" s="7"/>
      <c r="H409" s="112" t="s">
        <v>309</v>
      </c>
      <c r="I409" s="7"/>
      <c r="J409" s="7"/>
      <c r="K409" s="7">
        <v>400</v>
      </c>
      <c r="L409" s="7">
        <v>2.2951250000000001</v>
      </c>
      <c r="M409" s="7">
        <v>2.3011750000000002</v>
      </c>
      <c r="N409" s="107">
        <f>IF(OR($H409="-",$S409="",$U409=""),"",
IF($H409="Long",$U409-$S409,
IF($H409="Short",$S409-$U409-$T409-$T409,
IF($H409="Options",$U409-$S409,””))))</f>
        <v>2.4199999999999591</v>
      </c>
      <c r="O409" s="87">
        <f t="shared" si="52"/>
        <v>6.0500000000001108E-3</v>
      </c>
      <c r="P409" s="88" t="str">
        <f t="shared" si="53"/>
        <v/>
      </c>
      <c r="Q409" s="89">
        <f t="shared" si="56"/>
        <v>2.6360220031588248E-3</v>
      </c>
      <c r="R409" s="90" t="str">
        <f t="shared" si="57"/>
        <v/>
      </c>
      <c r="S409" s="91">
        <f t="shared" si="58"/>
        <v>918.05000000000007</v>
      </c>
      <c r="T409" s="26">
        <v>0</v>
      </c>
      <c r="U409" s="92">
        <f>IF(OR($H409="-",$K409="",$M409=""),"",
IF($H409="Long",$K409*$M409,
IF($H409="Short",$K409*$M409,
IF($H409="Options",$K409*$M409*100,””))))</f>
        <v>920.47</v>
      </c>
      <c r="V409" s="93">
        <f t="shared" si="54"/>
        <v>0</v>
      </c>
      <c r="W409" s="93">
        <f t="shared" si="55"/>
        <v>1</v>
      </c>
    </row>
    <row r="410" spans="1:23" ht="15.75" x14ac:dyDescent="0.25">
      <c r="A410" s="4">
        <v>44874</v>
      </c>
      <c r="B410" s="109">
        <f t="shared" si="59"/>
        <v>4</v>
      </c>
      <c r="C410" s="7"/>
      <c r="D410" s="7"/>
      <c r="E410" s="7" t="s">
        <v>78</v>
      </c>
      <c r="F410" s="7"/>
      <c r="G410" s="7"/>
      <c r="H410" s="112" t="s">
        <v>309</v>
      </c>
      <c r="I410" s="7"/>
      <c r="J410" s="7"/>
      <c r="K410" s="7">
        <v>365</v>
      </c>
      <c r="L410" s="7">
        <v>7.0463013698630155</v>
      </c>
      <c r="M410" s="7">
        <v>7.3590136986301369</v>
      </c>
      <c r="N410" s="107">
        <f>IF(OR($H410="-",$S410="",$U410=""),"",
IF($H410="Long",$U410-$S410,
IF($H410="Short",$S410-$U410-$T410-$T410,
IF($H410="Options",$U410-$S410,””))))</f>
        <v>114.13999999999942</v>
      </c>
      <c r="O410" s="87">
        <f t="shared" si="52"/>
        <v>0.31271232876712141</v>
      </c>
      <c r="P410" s="88" t="str">
        <f t="shared" si="53"/>
        <v/>
      </c>
      <c r="Q410" s="89">
        <f t="shared" si="56"/>
        <v>4.4379641510167343E-2</v>
      </c>
      <c r="R410" s="90" t="str">
        <f t="shared" si="57"/>
        <v/>
      </c>
      <c r="S410" s="91">
        <f t="shared" si="58"/>
        <v>2571.9000000000005</v>
      </c>
      <c r="T410" s="26">
        <v>0</v>
      </c>
      <c r="U410" s="92">
        <f>IF(OR($H410="-",$K410="",$M410=""),"",
IF($H410="Long",$K410*$M410,
IF($H410="Short",$K410*$M410,
IF($H410="Options",$K410*$M410*100,””))))</f>
        <v>2686.04</v>
      </c>
      <c r="V410" s="93">
        <f t="shared" si="54"/>
        <v>0</v>
      </c>
      <c r="W410" s="93">
        <f t="shared" si="55"/>
        <v>1</v>
      </c>
    </row>
    <row r="411" spans="1:23" ht="15.75" x14ac:dyDescent="0.25">
      <c r="A411" s="4">
        <v>44874</v>
      </c>
      <c r="B411" s="109">
        <f t="shared" si="59"/>
        <v>4</v>
      </c>
      <c r="C411" s="7"/>
      <c r="D411" s="7"/>
      <c r="E411" s="7" t="s">
        <v>79</v>
      </c>
      <c r="F411" s="7"/>
      <c r="G411" s="7"/>
      <c r="H411" s="112" t="s">
        <v>309</v>
      </c>
      <c r="I411" s="7"/>
      <c r="J411" s="7"/>
      <c r="K411" s="7">
        <v>980</v>
      </c>
      <c r="L411" s="7">
        <v>1.787530612244898</v>
      </c>
      <c r="M411" s="7">
        <v>1.7618979591836739</v>
      </c>
      <c r="N411" s="107">
        <f>IF(OR($H411="-",$S411="",$U411=""),"",
IF($H411="Long",$U411-$S411,
IF($H411="Short",$S411-$U411-$T411-$T411,
IF($H411="Options",$U411-$S411,””))))</f>
        <v>-25.119999999999663</v>
      </c>
      <c r="O411" s="87" t="str">
        <f t="shared" si="52"/>
        <v/>
      </c>
      <c r="P411" s="88">
        <f t="shared" si="53"/>
        <v>-2.5632653061224087E-2</v>
      </c>
      <c r="Q411" s="89" t="str">
        <f t="shared" si="56"/>
        <v/>
      </c>
      <c r="R411" s="90">
        <f t="shared" si="57"/>
        <v>-1.4339700190663019E-2</v>
      </c>
      <c r="S411" s="91">
        <f t="shared" si="58"/>
        <v>1751.78</v>
      </c>
      <c r="T411" s="26">
        <v>0</v>
      </c>
      <c r="U411" s="92">
        <f>IF(OR($H411="-",$K411="",$M411=""),"",
IF($H411="Long",$K411*$M411,
IF($H411="Short",$K411*$M411,
IF($H411="Options",$K411*$M411*100,””))))</f>
        <v>1726.6600000000003</v>
      </c>
      <c r="V411" s="93">
        <f t="shared" si="54"/>
        <v>1</v>
      </c>
      <c r="W411" s="93">
        <f t="shared" si="55"/>
        <v>0</v>
      </c>
    </row>
    <row r="412" spans="1:23" ht="15.75" x14ac:dyDescent="0.25">
      <c r="A412" s="4">
        <v>44876</v>
      </c>
      <c r="B412" s="109">
        <f t="shared" si="59"/>
        <v>6</v>
      </c>
      <c r="C412" s="7"/>
      <c r="D412" s="7"/>
      <c r="E412" s="7" t="s">
        <v>113</v>
      </c>
      <c r="F412" s="7"/>
      <c r="G412" s="7"/>
      <c r="H412" s="112" t="s">
        <v>309</v>
      </c>
      <c r="I412" s="7"/>
      <c r="J412" s="7"/>
      <c r="K412" s="7">
        <v>200</v>
      </c>
      <c r="L412" s="7">
        <v>4.7473000000000001</v>
      </c>
      <c r="M412" s="7">
        <v>4.8651999999999997</v>
      </c>
      <c r="N412" s="107">
        <f>IF(OR($H412="-",$S412="",$U412=""),"",
IF($H412="Long",$U412-$S412,
IF($H412="Short",$S412-$U412-$T412-$T412,
IF($H412="Options",$U412-$S412,””))))</f>
        <v>23.579999999999927</v>
      </c>
      <c r="O412" s="87">
        <f t="shared" si="52"/>
        <v>0.11789999999999967</v>
      </c>
      <c r="P412" s="88" t="str">
        <f t="shared" si="53"/>
        <v/>
      </c>
      <c r="Q412" s="89">
        <f t="shared" si="56"/>
        <v>2.4835169464748307E-2</v>
      </c>
      <c r="R412" s="90" t="str">
        <f t="shared" si="57"/>
        <v/>
      </c>
      <c r="S412" s="91">
        <f t="shared" si="58"/>
        <v>949.46</v>
      </c>
      <c r="T412" s="26">
        <v>0</v>
      </c>
      <c r="U412" s="92">
        <f>IF(OR($H412="-",$K412="",$M412=""),"",
IF($H412="Long",$K412*$M412,
IF($H412="Short",$K412*$M412,
IF($H412="Options",$K412*$M412*100,””))))</f>
        <v>973.04</v>
      </c>
      <c r="V412" s="93">
        <f t="shared" si="54"/>
        <v>0</v>
      </c>
      <c r="W412" s="93">
        <f t="shared" si="55"/>
        <v>1</v>
      </c>
    </row>
    <row r="413" spans="1:23" ht="15.75" x14ac:dyDescent="0.25">
      <c r="A413" s="4">
        <v>44876</v>
      </c>
      <c r="B413" s="109">
        <f t="shared" si="59"/>
        <v>6</v>
      </c>
      <c r="C413" s="7"/>
      <c r="D413" s="7"/>
      <c r="E413" s="7" t="s">
        <v>114</v>
      </c>
      <c r="F413" s="7"/>
      <c r="G413" s="7"/>
      <c r="H413" s="112" t="s">
        <v>309</v>
      </c>
      <c r="I413" s="7"/>
      <c r="J413" s="7"/>
      <c r="K413" s="7">
        <v>950</v>
      </c>
      <c r="L413" s="7">
        <v>4.0489684210526313</v>
      </c>
      <c r="M413" s="7">
        <v>4.0875789473684216</v>
      </c>
      <c r="N413" s="107">
        <f>IF(OR($H413="-",$S413="",$U413=""),"",
IF($H413="Long",$U413-$S413,
IF($H413="Short",$S413-$U413-$T413-$T413,
IF($H413="Options",$U413-$S413,””))))</f>
        <v>36.680000000000746</v>
      </c>
      <c r="O413" s="87">
        <f t="shared" si="52"/>
        <v>3.8610526315790317E-2</v>
      </c>
      <c r="P413" s="88" t="str">
        <f t="shared" si="53"/>
        <v/>
      </c>
      <c r="Q413" s="89">
        <f t="shared" si="56"/>
        <v>9.5358921830643664E-3</v>
      </c>
      <c r="R413" s="90" t="str">
        <f t="shared" si="57"/>
        <v/>
      </c>
      <c r="S413" s="91">
        <f t="shared" si="58"/>
        <v>3846.52</v>
      </c>
      <c r="T413" s="26">
        <v>0</v>
      </c>
      <c r="U413" s="92">
        <f>IF(OR($H413="-",$K413="",$M413=""),"",
IF($H413="Long",$K413*$M413,
IF($H413="Short",$K413*$M413,
IF($H413="Options",$K413*$M413*100,””))))</f>
        <v>3883.2000000000007</v>
      </c>
      <c r="V413" s="93">
        <f t="shared" si="54"/>
        <v>0</v>
      </c>
      <c r="W413" s="93">
        <f t="shared" si="55"/>
        <v>1</v>
      </c>
    </row>
    <row r="414" spans="1:23" ht="15.75" x14ac:dyDescent="0.25">
      <c r="A414" s="4">
        <v>44879</v>
      </c>
      <c r="B414" s="109">
        <f t="shared" si="59"/>
        <v>2</v>
      </c>
      <c r="C414" s="7"/>
      <c r="D414" s="7"/>
      <c r="E414" s="7" t="s">
        <v>80</v>
      </c>
      <c r="F414" s="7"/>
      <c r="G414" s="7"/>
      <c r="H414" s="112" t="s">
        <v>309</v>
      </c>
      <c r="I414" s="7"/>
      <c r="J414" s="7"/>
      <c r="K414" s="7">
        <v>650</v>
      </c>
      <c r="L414" s="7">
        <v>1.6392461538461538</v>
      </c>
      <c r="M414" s="7">
        <v>1.7516923076923077</v>
      </c>
      <c r="N414" s="107">
        <f>IF(OR($H414="-",$S414="",$U414=""),"",
IF($H414="Long",$U414-$S414,
IF($H414="Short",$S414-$U414-$T414-$T414,
IF($H414="Options",$U414-$S414,””))))</f>
        <v>73.089999999999918</v>
      </c>
      <c r="O414" s="87">
        <f t="shared" si="52"/>
        <v>0.11244615384615386</v>
      </c>
      <c r="P414" s="88" t="str">
        <f t="shared" si="53"/>
        <v/>
      </c>
      <c r="Q414" s="89">
        <f t="shared" si="56"/>
        <v>6.8596259068427243E-2</v>
      </c>
      <c r="R414" s="90" t="str">
        <f t="shared" si="57"/>
        <v/>
      </c>
      <c r="S414" s="91">
        <f t="shared" si="58"/>
        <v>1065.51</v>
      </c>
      <c r="T414" s="26">
        <v>0</v>
      </c>
      <c r="U414" s="92">
        <f>IF(OR($H414="-",$K414="",$M414=""),"",
IF($H414="Long",$K414*$M414,
IF($H414="Short",$K414*$M414,
IF($H414="Options",$K414*$M414*100,””))))</f>
        <v>1138.5999999999999</v>
      </c>
      <c r="V414" s="93">
        <f t="shared" si="54"/>
        <v>0</v>
      </c>
      <c r="W414" s="93">
        <f t="shared" si="55"/>
        <v>1</v>
      </c>
    </row>
    <row r="415" spans="1:23" ht="15.75" x14ac:dyDescent="0.25">
      <c r="A415" s="4">
        <v>44879</v>
      </c>
      <c r="B415" s="109">
        <f t="shared" si="59"/>
        <v>2</v>
      </c>
      <c r="C415" s="7"/>
      <c r="D415" s="7"/>
      <c r="E415" s="7" t="s">
        <v>81</v>
      </c>
      <c r="F415" s="7"/>
      <c r="G415" s="7"/>
      <c r="H415" s="112" t="s">
        <v>309</v>
      </c>
      <c r="I415" s="7"/>
      <c r="J415" s="7"/>
      <c r="K415" s="7">
        <v>300</v>
      </c>
      <c r="L415" s="7">
        <v>2.3844333333333334</v>
      </c>
      <c r="M415" s="7">
        <v>2.363</v>
      </c>
      <c r="N415" s="107">
        <f>IF(OR($H415="-",$S415="",$U415=""),"",
IF($H415="Long",$U415-$S415,
IF($H415="Short",$S415-$U415-$T415-$T415,
IF($H415="Options",$U415-$S415,””))))</f>
        <v>-6.4300000000000637</v>
      </c>
      <c r="O415" s="87" t="str">
        <f t="shared" si="52"/>
        <v/>
      </c>
      <c r="P415" s="88">
        <f t="shared" si="53"/>
        <v>-2.1433333333333415E-2</v>
      </c>
      <c r="Q415" s="89" t="str">
        <f t="shared" si="56"/>
        <v/>
      </c>
      <c r="R415" s="90">
        <f t="shared" si="57"/>
        <v>-8.9888582891813062E-3</v>
      </c>
      <c r="S415" s="91">
        <f t="shared" si="58"/>
        <v>715.33</v>
      </c>
      <c r="T415" s="26">
        <v>0</v>
      </c>
      <c r="U415" s="92">
        <f>IF(OR($H415="-",$K415="",$M415=""),"",
IF($H415="Long",$K415*$M415,
IF($H415="Short",$K415*$M415,
IF($H415="Options",$K415*$M415*100,””))))</f>
        <v>708.9</v>
      </c>
      <c r="V415" s="93">
        <f t="shared" si="54"/>
        <v>1</v>
      </c>
      <c r="W415" s="93">
        <f t="shared" si="55"/>
        <v>0</v>
      </c>
    </row>
    <row r="416" spans="1:23" ht="15.75" x14ac:dyDescent="0.25">
      <c r="A416" s="4">
        <v>44880</v>
      </c>
      <c r="B416" s="109">
        <f t="shared" si="59"/>
        <v>3</v>
      </c>
      <c r="C416" s="7"/>
      <c r="D416" s="7"/>
      <c r="E416" s="7" t="s">
        <v>71</v>
      </c>
      <c r="F416" s="7"/>
      <c r="G416" s="7"/>
      <c r="H416" s="112" t="s">
        <v>309</v>
      </c>
      <c r="I416" s="7"/>
      <c r="J416" s="7"/>
      <c r="K416" s="7">
        <v>1300</v>
      </c>
      <c r="L416" s="7">
        <v>3.4059846153846154</v>
      </c>
      <c r="M416" s="7">
        <v>3.3230000000000004</v>
      </c>
      <c r="N416" s="107">
        <f>IF(OR($H416="-",$S416="",$U416=""),"",
IF($H416="Long",$U416-$S416,
IF($H416="Short",$S416-$U416-$T416-$T416,
IF($H416="Options",$U416-$S416,””))))</f>
        <v>-107.8799999999992</v>
      </c>
      <c r="O416" s="87" t="str">
        <f t="shared" si="52"/>
        <v/>
      </c>
      <c r="P416" s="88">
        <f t="shared" si="53"/>
        <v>-8.298461538461499E-2</v>
      </c>
      <c r="Q416" s="89" t="str">
        <f t="shared" si="56"/>
        <v/>
      </c>
      <c r="R416" s="90">
        <f t="shared" si="57"/>
        <v>-2.4364354145869759E-2</v>
      </c>
      <c r="S416" s="91">
        <f t="shared" si="58"/>
        <v>4427.78</v>
      </c>
      <c r="T416" s="26">
        <v>0</v>
      </c>
      <c r="U416" s="92">
        <f>IF(OR($H416="-",$K416="",$M416=""),"",
IF($H416="Long",$K416*$M416,
IF($H416="Short",$K416*$M416,
IF($H416="Options",$K416*$M416*100,””))))</f>
        <v>4319.9000000000005</v>
      </c>
      <c r="V416" s="93">
        <f t="shared" si="54"/>
        <v>1</v>
      </c>
      <c r="W416" s="93">
        <f t="shared" si="55"/>
        <v>0</v>
      </c>
    </row>
    <row r="417" spans="1:23" ht="15.75" x14ac:dyDescent="0.25">
      <c r="A417" s="4">
        <v>44880</v>
      </c>
      <c r="B417" s="109">
        <f t="shared" si="59"/>
        <v>3</v>
      </c>
      <c r="C417" s="7"/>
      <c r="D417" s="7"/>
      <c r="E417" s="7" t="s">
        <v>82</v>
      </c>
      <c r="F417" s="7"/>
      <c r="G417" s="7"/>
      <c r="H417" s="112" t="s">
        <v>309</v>
      </c>
      <c r="I417" s="7"/>
      <c r="J417" s="7"/>
      <c r="K417" s="7">
        <v>300</v>
      </c>
      <c r="L417" s="7">
        <v>1.8929333333333334</v>
      </c>
      <c r="M417" s="7">
        <v>1.8848333333333336</v>
      </c>
      <c r="N417" s="107">
        <f>IF(OR($H417="-",$S417="",$U417=""),"",
IF($H417="Long",$U417-$S417,
IF($H417="Short",$S417-$U417-$T417-$T417,
IF($H417="Options",$U417-$S417,””))))</f>
        <v>-2.42999999999995</v>
      </c>
      <c r="O417" s="87" t="str">
        <f t="shared" ref="O417:O434" si="60">IF(OR($N417="-",$S417="",$U417=""),"",
IF($N417&lt;=-0.01,"", IF($H417="Long",(M417-L417),
IF($H417="Short",(L417-M417),
IF($H417="Options",(M417-L417))))))</f>
        <v/>
      </c>
      <c r="P417" s="88">
        <f t="shared" ref="P417:P434" si="61">IF(OR($N417="-",$S417="",$U417=""),"",
IF($N417&gt;=0.01,"", IF($H417="Long",(M417-L417),
IF($H417="Short",(L417-M417),
IF($H417="Options",(M417-L417))))))</f>
        <v>-8.099999999999774E-3</v>
      </c>
      <c r="Q417" s="89" t="str">
        <f t="shared" si="56"/>
        <v/>
      </c>
      <c r="R417" s="90">
        <f t="shared" si="57"/>
        <v>-4.279073043600673E-3</v>
      </c>
      <c r="S417" s="91">
        <f t="shared" si="58"/>
        <v>567.88</v>
      </c>
      <c r="T417" s="26">
        <v>0</v>
      </c>
      <c r="U417" s="92">
        <f>IF(OR($H417="-",$K417="",$M417=""),"",
IF($H417="Long",$K417*$M417,
IF($H417="Short",$K417*$M417,
IF($H417="Options",$K417*$M417*100,””))))</f>
        <v>565.45000000000005</v>
      </c>
      <c r="V417" s="93">
        <f t="shared" ref="V417:V434" si="62">IF(N417="","",IF(N417&gt;0,0,1))</f>
        <v>1</v>
      </c>
      <c r="W417" s="93">
        <f t="shared" ref="W417:W434" si="63">IF(N417="","",IF(N417&lt;0,0,1))</f>
        <v>0</v>
      </c>
    </row>
    <row r="418" spans="1:23" ht="15.75" x14ac:dyDescent="0.25">
      <c r="A418" s="4">
        <v>44881</v>
      </c>
      <c r="B418" s="109">
        <f t="shared" si="59"/>
        <v>4</v>
      </c>
      <c r="C418" s="7"/>
      <c r="D418" s="7"/>
      <c r="E418" s="7" t="s">
        <v>70</v>
      </c>
      <c r="F418" s="7"/>
      <c r="G418" s="7"/>
      <c r="H418" s="112" t="s">
        <v>309</v>
      </c>
      <c r="I418" s="7"/>
      <c r="J418" s="7"/>
      <c r="K418" s="7">
        <v>800</v>
      </c>
      <c r="L418" s="7">
        <v>3.8698000000000001</v>
      </c>
      <c r="M418" s="7">
        <v>4.0342374999999997</v>
      </c>
      <c r="N418" s="107">
        <f>IF(OR($H418="-",$S418="",$U418=""),"",
IF($H418="Long",$U418-$S418,
IF($H418="Short",$S418-$U418-$T418-$T418,
IF($H418="Options",$U418-$S418,””))))</f>
        <v>131.54999999999973</v>
      </c>
      <c r="O418" s="87">
        <f t="shared" si="60"/>
        <v>0.16443749999999957</v>
      </c>
      <c r="P418" s="88" t="str">
        <f t="shared" si="61"/>
        <v/>
      </c>
      <c r="Q418" s="89">
        <f t="shared" si="56"/>
        <v>4.2492506072665165E-2</v>
      </c>
      <c r="R418" s="90" t="str">
        <f t="shared" si="57"/>
        <v/>
      </c>
      <c r="S418" s="91">
        <f t="shared" si="58"/>
        <v>3095.84</v>
      </c>
      <c r="T418" s="26">
        <v>0</v>
      </c>
      <c r="U418" s="92">
        <f>IF(OR($H418="-",$K418="",$M418=""),"",
IF($H418="Long",$K418*$M418,
IF($H418="Short",$K418*$M418,
IF($H418="Options",$K418*$M418*100,””))))</f>
        <v>3227.39</v>
      </c>
      <c r="V418" s="93">
        <f t="shared" si="62"/>
        <v>0</v>
      </c>
      <c r="W418" s="93">
        <f t="shared" si="63"/>
        <v>1</v>
      </c>
    </row>
    <row r="419" spans="1:23" ht="15.75" x14ac:dyDescent="0.25">
      <c r="A419" s="4">
        <v>44881</v>
      </c>
      <c r="B419" s="109">
        <f t="shared" si="59"/>
        <v>4</v>
      </c>
      <c r="C419" s="7"/>
      <c r="D419" s="7"/>
      <c r="E419" s="7" t="s">
        <v>51</v>
      </c>
      <c r="F419" s="7"/>
      <c r="G419" s="7"/>
      <c r="H419" s="112" t="s">
        <v>309</v>
      </c>
      <c r="I419" s="7"/>
      <c r="J419" s="7"/>
      <c r="K419" s="7">
        <v>50</v>
      </c>
      <c r="L419" s="7">
        <v>2.5939999999999999</v>
      </c>
      <c r="M419" s="7">
        <v>2.4750000000000001</v>
      </c>
      <c r="N419" s="107">
        <f>IF(OR($H419="-",$S419="",$U419=""),"",
IF($H419="Long",$U419-$S419,
IF($H419="Short",$S419-$U419-$T419-$T419,
IF($H419="Options",$U419-$S419,””))))</f>
        <v>-5.9499999999999886</v>
      </c>
      <c r="O419" s="87" t="str">
        <f t="shared" si="60"/>
        <v/>
      </c>
      <c r="P419" s="88">
        <f t="shared" si="61"/>
        <v>-0.11899999999999977</v>
      </c>
      <c r="Q419" s="89" t="str">
        <f t="shared" si="56"/>
        <v/>
      </c>
      <c r="R419" s="90">
        <f t="shared" si="57"/>
        <v>-4.5875096376252811E-2</v>
      </c>
      <c r="S419" s="91">
        <f t="shared" si="58"/>
        <v>129.69999999999999</v>
      </c>
      <c r="T419" s="26">
        <v>0</v>
      </c>
      <c r="U419" s="92">
        <f>IF(OR($H419="-",$K419="",$M419=""),"",
IF($H419="Long",$K419*$M419,
IF($H419="Short",$K419*$M419,
IF($H419="Options",$K419*$M419*100,””))))</f>
        <v>123.75</v>
      </c>
      <c r="V419" s="93">
        <f t="shared" si="62"/>
        <v>1</v>
      </c>
      <c r="W419" s="93">
        <f t="shared" si="63"/>
        <v>0</v>
      </c>
    </row>
    <row r="420" spans="1:23" ht="15.75" x14ac:dyDescent="0.25">
      <c r="A420" s="4">
        <v>44882</v>
      </c>
      <c r="B420" s="109">
        <f t="shared" si="59"/>
        <v>5</v>
      </c>
      <c r="C420" s="7"/>
      <c r="D420" s="7"/>
      <c r="E420" s="7" t="s">
        <v>83</v>
      </c>
      <c r="F420" s="7"/>
      <c r="G420" s="7"/>
      <c r="H420" s="112" t="s">
        <v>309</v>
      </c>
      <c r="I420" s="7"/>
      <c r="J420" s="7"/>
      <c r="K420" s="7">
        <v>175</v>
      </c>
      <c r="L420" s="7">
        <v>7.0909714285714287</v>
      </c>
      <c r="M420" s="7">
        <v>7.1819999999999995</v>
      </c>
      <c r="N420" s="107">
        <f>IF(OR($H420="-",$S420="",$U420=""),"",
IF($H420="Long",$U420-$S420,
IF($H420="Short",$S420-$U420-$T420-$T420,
IF($H420="Options",$U420-$S420,””))))</f>
        <v>15.929999999999836</v>
      </c>
      <c r="O420" s="87">
        <f t="shared" si="60"/>
        <v>9.1028571428570793E-2</v>
      </c>
      <c r="P420" s="88" t="str">
        <f t="shared" si="61"/>
        <v/>
      </c>
      <c r="Q420" s="89">
        <f t="shared" si="56"/>
        <v>1.2837249782419362E-2</v>
      </c>
      <c r="R420" s="90" t="str">
        <f t="shared" si="57"/>
        <v/>
      </c>
      <c r="S420" s="91">
        <f t="shared" si="58"/>
        <v>1240.92</v>
      </c>
      <c r="T420" s="26">
        <v>0</v>
      </c>
      <c r="U420" s="92">
        <f>IF(OR($H420="-",$K420="",$M420=""),"",
IF($H420="Long",$K420*$M420,
IF($H420="Short",$K420*$M420,
IF($H420="Options",$K420*$M420*100,””))))</f>
        <v>1256.8499999999999</v>
      </c>
      <c r="V420" s="93">
        <f t="shared" si="62"/>
        <v>0</v>
      </c>
      <c r="W420" s="93">
        <f t="shared" si="63"/>
        <v>1</v>
      </c>
    </row>
    <row r="421" spans="1:23" ht="15.75" x14ac:dyDescent="0.25">
      <c r="A421" s="4">
        <v>44882</v>
      </c>
      <c r="B421" s="109">
        <f t="shared" si="59"/>
        <v>5</v>
      </c>
      <c r="C421" s="7"/>
      <c r="D421" s="7"/>
      <c r="E421" s="7" t="s">
        <v>70</v>
      </c>
      <c r="F421" s="7"/>
      <c r="G421" s="7"/>
      <c r="H421" s="112" t="s">
        <v>309</v>
      </c>
      <c r="I421" s="7"/>
      <c r="J421" s="7"/>
      <c r="K421" s="7">
        <v>433</v>
      </c>
      <c r="L421" s="7">
        <v>4.1916397228637416</v>
      </c>
      <c r="M421" s="7">
        <v>4.2742032332563511</v>
      </c>
      <c r="N421" s="107">
        <f>IF(OR($H421="-",$S421="",$U421=""),"",
IF($H421="Long",$U421-$S421,
IF($H421="Short",$S421-$U421-$T421-$T421,
IF($H421="Options",$U421-$S421,””))))</f>
        <v>35.749999999999773</v>
      </c>
      <c r="O421" s="87">
        <f t="shared" si="60"/>
        <v>8.2563510392609452E-2</v>
      </c>
      <c r="P421" s="88" t="str">
        <f t="shared" si="61"/>
        <v/>
      </c>
      <c r="Q421" s="89">
        <f t="shared" si="56"/>
        <v>1.9697186745859331E-2</v>
      </c>
      <c r="R421" s="90" t="str">
        <f t="shared" si="57"/>
        <v/>
      </c>
      <c r="S421" s="91">
        <f t="shared" si="58"/>
        <v>1814.9800000000002</v>
      </c>
      <c r="T421" s="26">
        <v>0</v>
      </c>
      <c r="U421" s="92">
        <f>IF(OR($H421="-",$K421="",$M421=""),"",
IF($H421="Long",$K421*$M421,
IF($H421="Short",$K421*$M421,
IF($H421="Options",$K421*$M421*100,””))))</f>
        <v>1850.73</v>
      </c>
      <c r="V421" s="93">
        <f t="shared" si="62"/>
        <v>0</v>
      </c>
      <c r="W421" s="93">
        <f t="shared" si="63"/>
        <v>1</v>
      </c>
    </row>
    <row r="422" spans="1:23" ht="15.75" x14ac:dyDescent="0.25">
      <c r="A422" s="4">
        <v>44882</v>
      </c>
      <c r="B422" s="109">
        <f t="shared" si="59"/>
        <v>5</v>
      </c>
      <c r="C422" s="7"/>
      <c r="D422" s="7"/>
      <c r="E422" s="7" t="s">
        <v>81</v>
      </c>
      <c r="F422" s="7"/>
      <c r="G422" s="7"/>
      <c r="H422" s="112" t="s">
        <v>309</v>
      </c>
      <c r="I422" s="7"/>
      <c r="J422" s="7"/>
      <c r="K422" s="7">
        <v>450</v>
      </c>
      <c r="L422" s="7">
        <v>3.1399777777777778</v>
      </c>
      <c r="M422" s="7">
        <v>3.0593555555555549</v>
      </c>
      <c r="N422" s="107">
        <f>IF(OR($H422="-",$S422="",$U422=""),"",
IF($H422="Long",$U422-$S422,
IF($H422="Short",$S422-$U422-$T422-$T422,
IF($H422="Options",$U422-$S422,””))))</f>
        <v>-36.2800000000002</v>
      </c>
      <c r="O422" s="87" t="str">
        <f t="shared" si="60"/>
        <v/>
      </c>
      <c r="P422" s="88">
        <f t="shared" si="61"/>
        <v>-8.0622222222222817E-2</v>
      </c>
      <c r="Q422" s="89" t="str">
        <f t="shared" si="56"/>
        <v/>
      </c>
      <c r="R422" s="90">
        <f t="shared" si="57"/>
        <v>-2.5676048662764916E-2</v>
      </c>
      <c r="S422" s="91">
        <f t="shared" si="58"/>
        <v>1412.99</v>
      </c>
      <c r="T422" s="26">
        <v>0</v>
      </c>
      <c r="U422" s="92">
        <f>IF(OR($H422="-",$K422="",$M422=""),"",
IF($H422="Long",$K422*$M422,
IF($H422="Short",$K422*$M422,
IF($H422="Options",$K422*$M422*100,””))))</f>
        <v>1376.7099999999998</v>
      </c>
      <c r="V422" s="93">
        <f t="shared" si="62"/>
        <v>1</v>
      </c>
      <c r="W422" s="93">
        <f t="shared" si="63"/>
        <v>0</v>
      </c>
    </row>
    <row r="423" spans="1:23" ht="15.75" x14ac:dyDescent="0.25">
      <c r="A423" s="4">
        <v>44882</v>
      </c>
      <c r="B423" s="109">
        <f t="shared" si="59"/>
        <v>5</v>
      </c>
      <c r="C423" s="7"/>
      <c r="D423" s="7"/>
      <c r="E423" s="7" t="s">
        <v>110</v>
      </c>
      <c r="F423" s="7"/>
      <c r="G423" s="7"/>
      <c r="H423" s="112" t="s">
        <v>309</v>
      </c>
      <c r="I423" s="7"/>
      <c r="J423" s="7"/>
      <c r="K423" s="7">
        <v>300</v>
      </c>
      <c r="L423" s="7">
        <v>1.5819000000000001</v>
      </c>
      <c r="M423" s="7">
        <v>1.5800333333333334</v>
      </c>
      <c r="N423" s="107">
        <f>IF(OR($H423="-",$S423="",$U423=""),"",
IF($H423="Long",$U423-$S423,
IF($H423="Short",$S423-$U423-$T423-$T423,
IF($H423="Options",$U423-$S423,””))))</f>
        <v>-0.56000000000000227</v>
      </c>
      <c r="O423" s="87" t="str">
        <f t="shared" si="60"/>
        <v/>
      </c>
      <c r="P423" s="88">
        <f t="shared" si="61"/>
        <v>-1.8666666666666831E-3</v>
      </c>
      <c r="Q423" s="89" t="str">
        <f t="shared" si="56"/>
        <v/>
      </c>
      <c r="R423" s="90">
        <f t="shared" si="57"/>
        <v>-1.1800155930631988E-3</v>
      </c>
      <c r="S423" s="91">
        <f t="shared" si="58"/>
        <v>474.57000000000005</v>
      </c>
      <c r="T423" s="26">
        <v>0</v>
      </c>
      <c r="U423" s="92">
        <f>IF(OR($H423="-",$K423="",$M423=""),"",
IF($H423="Long",$K423*$M423,
IF($H423="Short",$K423*$M423,
IF($H423="Options",$K423*$M423*100,””))))</f>
        <v>474.01000000000005</v>
      </c>
      <c r="V423" s="93">
        <f t="shared" si="62"/>
        <v>1</v>
      </c>
      <c r="W423" s="93">
        <f t="shared" si="63"/>
        <v>0</v>
      </c>
    </row>
    <row r="424" spans="1:23" ht="15.75" x14ac:dyDescent="0.25">
      <c r="A424" s="4">
        <v>44883</v>
      </c>
      <c r="B424" s="109">
        <f t="shared" si="59"/>
        <v>6</v>
      </c>
      <c r="C424" s="7"/>
      <c r="D424" s="7"/>
      <c r="E424" s="7" t="s">
        <v>84</v>
      </c>
      <c r="F424" s="7"/>
      <c r="G424" s="7"/>
      <c r="H424" s="112" t="s">
        <v>309</v>
      </c>
      <c r="I424" s="7"/>
      <c r="J424" s="7"/>
      <c r="K424" s="7">
        <v>1100</v>
      </c>
      <c r="L424" s="7">
        <v>2.4497363636363638</v>
      </c>
      <c r="M424" s="7">
        <v>2.3577454545454546</v>
      </c>
      <c r="N424" s="107">
        <f>IF(OR($H424="-",$S424="",$U424=""),"",
IF($H424="Long",$U424-$S424,
IF($H424="Short",$S424-$U424-$T424-$T424,
IF($H424="Options",$U424-$S424,””))))</f>
        <v>-101.19000000000005</v>
      </c>
      <c r="O424" s="87" t="str">
        <f t="shared" si="60"/>
        <v/>
      </c>
      <c r="P424" s="88">
        <f t="shared" si="61"/>
        <v>-9.1990909090909234E-2</v>
      </c>
      <c r="Q424" s="89" t="str">
        <f t="shared" si="56"/>
        <v/>
      </c>
      <c r="R424" s="90">
        <f t="shared" si="57"/>
        <v>-3.7551350609156479E-2</v>
      </c>
      <c r="S424" s="91">
        <f t="shared" si="58"/>
        <v>2694.71</v>
      </c>
      <c r="T424" s="26">
        <v>0</v>
      </c>
      <c r="U424" s="92">
        <f>IF(OR($H424="-",$K424="",$M424=""),"",
IF($H424="Long",$K424*$M424,
IF($H424="Short",$K424*$M424,
IF($H424="Options",$K424*$M424*100,””))))</f>
        <v>2593.52</v>
      </c>
      <c r="V424" s="93">
        <f t="shared" si="62"/>
        <v>1</v>
      </c>
      <c r="W424" s="93">
        <f t="shared" si="63"/>
        <v>0</v>
      </c>
    </row>
    <row r="425" spans="1:23" ht="15.75" x14ac:dyDescent="0.25">
      <c r="A425" s="4">
        <v>44883</v>
      </c>
      <c r="B425" s="109">
        <f t="shared" si="59"/>
        <v>6</v>
      </c>
      <c r="C425" s="7"/>
      <c r="D425" s="7"/>
      <c r="E425" s="7" t="s">
        <v>85</v>
      </c>
      <c r="F425" s="7"/>
      <c r="G425" s="7"/>
      <c r="H425" s="112" t="s">
        <v>309</v>
      </c>
      <c r="I425" s="7"/>
      <c r="J425" s="7"/>
      <c r="K425" s="7">
        <v>300</v>
      </c>
      <c r="L425" s="7">
        <v>2.6499333333333333</v>
      </c>
      <c r="M425" s="7">
        <v>2.6698000000000004</v>
      </c>
      <c r="N425" s="107">
        <f>IF(OR($H425="-",$S425="",$U425=""),"",
IF($H425="Long",$U425-$S425,
IF($H425="Short",$S425-$U425-$T425-$T425,
IF($H425="Options",$U425-$S425,””))))</f>
        <v>5.9600000000001501</v>
      </c>
      <c r="O425" s="87">
        <f t="shared" si="60"/>
        <v>1.9866666666667143E-2</v>
      </c>
      <c r="P425" s="88" t="str">
        <f t="shared" si="61"/>
        <v/>
      </c>
      <c r="Q425" s="89">
        <f t="shared" si="56"/>
        <v>7.4970439507914032E-3</v>
      </c>
      <c r="R425" s="90" t="str">
        <f t="shared" si="57"/>
        <v/>
      </c>
      <c r="S425" s="91">
        <f t="shared" si="58"/>
        <v>794.98</v>
      </c>
      <c r="T425" s="26">
        <v>0</v>
      </c>
      <c r="U425" s="92">
        <f>IF(OR($H425="-",$K425="",$M425=""),"",
IF($H425="Long",$K425*$M425,
IF($H425="Short",$K425*$M425,
IF($H425="Options",$K425*$M425*100,””))))</f>
        <v>800.94000000000017</v>
      </c>
      <c r="V425" s="93">
        <f t="shared" si="62"/>
        <v>0</v>
      </c>
      <c r="W425" s="93">
        <f t="shared" si="63"/>
        <v>1</v>
      </c>
    </row>
    <row r="426" spans="1:23" ht="15.75" x14ac:dyDescent="0.25">
      <c r="A426" s="4">
        <v>44886</v>
      </c>
      <c r="B426" s="109">
        <f t="shared" si="59"/>
        <v>2</v>
      </c>
      <c r="C426" s="7"/>
      <c r="D426" s="7"/>
      <c r="E426" s="7" t="s">
        <v>86</v>
      </c>
      <c r="F426" s="7"/>
      <c r="G426" s="7"/>
      <c r="H426" s="112" t="s">
        <v>309</v>
      </c>
      <c r="I426" s="7"/>
      <c r="J426" s="7"/>
      <c r="K426" s="7">
        <v>600</v>
      </c>
      <c r="L426" s="7">
        <v>9.4241833333333336</v>
      </c>
      <c r="M426" s="7">
        <v>9.1465166666666669</v>
      </c>
      <c r="N426" s="107">
        <f>IF(OR($H426="-",$S426="",$U426=""),"",
IF($H426="Long",$U426-$S426,
IF($H426="Short",$S426-$U426-$T426-$T426,
IF($H426="Options",$U426-$S426,””))))</f>
        <v>-166.60000000000036</v>
      </c>
      <c r="O426" s="87" t="str">
        <f t="shared" si="60"/>
        <v/>
      </c>
      <c r="P426" s="88">
        <f t="shared" si="61"/>
        <v>-0.27766666666666673</v>
      </c>
      <c r="Q426" s="89" t="str">
        <f t="shared" si="56"/>
        <v/>
      </c>
      <c r="R426" s="90">
        <f t="shared" si="57"/>
        <v>-2.9463207245190186E-2</v>
      </c>
      <c r="S426" s="91">
        <f t="shared" si="58"/>
        <v>5654.51</v>
      </c>
      <c r="T426" s="26">
        <v>0</v>
      </c>
      <c r="U426" s="92">
        <f>IF(OR($H426="-",$K426="",$M426=""),"",
IF($H426="Long",$K426*$M426,
IF($H426="Short",$K426*$M426,
IF($H426="Options",$K426*$M426*100,””))))</f>
        <v>5487.91</v>
      </c>
      <c r="V426" s="93">
        <f t="shared" si="62"/>
        <v>1</v>
      </c>
      <c r="W426" s="93">
        <f t="shared" si="63"/>
        <v>0</v>
      </c>
    </row>
    <row r="427" spans="1:23" ht="15.75" x14ac:dyDescent="0.25">
      <c r="A427" s="4">
        <v>44887</v>
      </c>
      <c r="B427" s="109">
        <f t="shared" si="59"/>
        <v>3</v>
      </c>
      <c r="C427" s="7"/>
      <c r="D427" s="7"/>
      <c r="E427" s="7" t="s">
        <v>87</v>
      </c>
      <c r="F427" s="7"/>
      <c r="G427" s="7"/>
      <c r="H427" s="112" t="s">
        <v>309</v>
      </c>
      <c r="I427" s="7"/>
      <c r="J427" s="7"/>
      <c r="K427" s="7">
        <v>400</v>
      </c>
      <c r="L427" s="7">
        <v>4.3692000000000002</v>
      </c>
      <c r="M427" s="7">
        <v>4.3137750000000006</v>
      </c>
      <c r="N427" s="107">
        <f>IF(OR($H427="-",$S427="",$U427=""),"",
IF($H427="Long",$U427-$S427,
IF($H427="Short",$S427-$U427-$T427-$T427,
IF($H427="Options",$U427-$S427,””))))</f>
        <v>-22.169999999999845</v>
      </c>
      <c r="O427" s="87" t="str">
        <f t="shared" si="60"/>
        <v/>
      </c>
      <c r="P427" s="88">
        <f t="shared" si="61"/>
        <v>-5.5424999999999613E-2</v>
      </c>
      <c r="Q427" s="89" t="str">
        <f t="shared" si="56"/>
        <v/>
      </c>
      <c r="R427" s="90">
        <f t="shared" si="57"/>
        <v>-1.2685388629497302E-2</v>
      </c>
      <c r="S427" s="91">
        <f t="shared" si="58"/>
        <v>1747.68</v>
      </c>
      <c r="T427" s="26">
        <v>0</v>
      </c>
      <c r="U427" s="92">
        <f>IF(OR($H427="-",$K427="",$M427=""),"",
IF($H427="Long",$K427*$M427,
IF($H427="Short",$K427*$M427,
IF($H427="Options",$K427*$M427*100,””))))</f>
        <v>1725.5100000000002</v>
      </c>
      <c r="V427" s="93">
        <f t="shared" si="62"/>
        <v>1</v>
      </c>
      <c r="W427" s="93">
        <f t="shared" si="63"/>
        <v>0</v>
      </c>
    </row>
    <row r="428" spans="1:23" ht="15.75" x14ac:dyDescent="0.25">
      <c r="A428" s="4">
        <v>44888</v>
      </c>
      <c r="B428" s="109">
        <f t="shared" si="59"/>
        <v>4</v>
      </c>
      <c r="C428" s="7"/>
      <c r="D428" s="7"/>
      <c r="E428" s="7" t="s">
        <v>108</v>
      </c>
      <c r="F428" s="7"/>
      <c r="G428" s="7"/>
      <c r="H428" s="112" t="s">
        <v>309</v>
      </c>
      <c r="I428" s="7"/>
      <c r="J428" s="7"/>
      <c r="K428" s="7">
        <v>150</v>
      </c>
      <c r="L428" s="7">
        <v>7.0208666666666675</v>
      </c>
      <c r="M428" s="7">
        <v>6.7580666666666671</v>
      </c>
      <c r="N428" s="107">
        <f>IF(OR($H428="-",$S428="",$U428=""),"",
IF($H428="Long",$U428-$S428,
IF($H428="Short",$S428-$U428-$T428-$T428,
IF($H428="Options",$U428-$S428,””))))</f>
        <v>-39.420000000000073</v>
      </c>
      <c r="O428" s="87" t="str">
        <f t="shared" si="60"/>
        <v/>
      </c>
      <c r="P428" s="88">
        <f t="shared" si="61"/>
        <v>-0.26280000000000037</v>
      </c>
      <c r="Q428" s="89" t="str">
        <f t="shared" si="56"/>
        <v/>
      </c>
      <c r="R428" s="90">
        <f t="shared" si="57"/>
        <v>-3.7431276290676427E-2</v>
      </c>
      <c r="S428" s="91">
        <f t="shared" si="58"/>
        <v>1053.1300000000001</v>
      </c>
      <c r="T428" s="26">
        <v>0</v>
      </c>
      <c r="U428" s="92">
        <f>IF(OR($H428="-",$K428="",$M428=""),"",
IF($H428="Long",$K428*$M428,
IF($H428="Short",$K428*$M428,
IF($H428="Options",$K428*$M428*100,””))))</f>
        <v>1013.71</v>
      </c>
      <c r="V428" s="93">
        <f t="shared" si="62"/>
        <v>1</v>
      </c>
      <c r="W428" s="93">
        <f t="shared" si="63"/>
        <v>0</v>
      </c>
    </row>
    <row r="429" spans="1:23" ht="15.75" x14ac:dyDescent="0.25">
      <c r="A429" s="4">
        <v>44888</v>
      </c>
      <c r="B429" s="109">
        <f t="shared" si="59"/>
        <v>4</v>
      </c>
      <c r="C429" s="7"/>
      <c r="D429" s="7"/>
      <c r="E429" s="7" t="s">
        <v>109</v>
      </c>
      <c r="F429" s="7"/>
      <c r="G429" s="7"/>
      <c r="H429" s="112" t="s">
        <v>309</v>
      </c>
      <c r="I429" s="7"/>
      <c r="J429" s="7"/>
      <c r="K429" s="7">
        <v>150</v>
      </c>
      <c r="L429" s="7">
        <v>1.875</v>
      </c>
      <c r="M429" s="7">
        <v>1.8749333333333333</v>
      </c>
      <c r="N429" s="107">
        <f>IF(OR($H429="-",$S429="",$U429=""),"",
IF($H429="Long",$U429-$S429,
IF($H429="Short",$S429-$U429-$T429-$T429,
IF($H429="Options",$U429-$S429,””))))</f>
        <v>-9.9999999999909051E-3</v>
      </c>
      <c r="O429" s="87">
        <f t="shared" si="60"/>
        <v>-6.6666666666659324E-5</v>
      </c>
      <c r="P429" s="88">
        <f t="shared" si="61"/>
        <v>-6.6666666666659324E-5</v>
      </c>
      <c r="Q429" s="89">
        <f t="shared" si="56"/>
        <v>-3.5555555555523217E-5</v>
      </c>
      <c r="R429" s="90">
        <f t="shared" si="57"/>
        <v>-3.5555555555523217E-5</v>
      </c>
      <c r="S429" s="91">
        <f t="shared" si="58"/>
        <v>281.25</v>
      </c>
      <c r="T429" s="26">
        <v>0</v>
      </c>
      <c r="U429" s="92">
        <f>IF(OR($H429="-",$K429="",$M429=""),"",
IF($H429="Long",$K429*$M429,
IF($H429="Short",$K429*$M429,
IF($H429="Options",$K429*$M429*100,””))))</f>
        <v>281.24</v>
      </c>
      <c r="V429" s="93">
        <f t="shared" si="62"/>
        <v>1</v>
      </c>
      <c r="W429" s="93">
        <f t="shared" si="63"/>
        <v>0</v>
      </c>
    </row>
    <row r="430" spans="1:23" ht="15.75" x14ac:dyDescent="0.25">
      <c r="A430" s="4">
        <v>44888</v>
      </c>
      <c r="B430" s="109">
        <f t="shared" si="59"/>
        <v>4</v>
      </c>
      <c r="C430" s="7"/>
      <c r="D430" s="7"/>
      <c r="E430" s="7" t="s">
        <v>79</v>
      </c>
      <c r="F430" s="7"/>
      <c r="G430" s="7"/>
      <c r="H430" s="112" t="s">
        <v>309</v>
      </c>
      <c r="I430" s="7"/>
      <c r="J430" s="7"/>
      <c r="K430" s="7">
        <v>750</v>
      </c>
      <c r="L430" s="7">
        <v>1.6699600000000001</v>
      </c>
      <c r="M430" s="7">
        <v>1.5938933333333334</v>
      </c>
      <c r="N430" s="107">
        <f>IF(OR($H430="-",$S430="",$U430=""),"",
IF($H430="Long",$U430-$S430,
IF($H430="Short",$S430-$U430-$T430-$T430,
IF($H430="Options",$U430-$S430,””))))</f>
        <v>-57.049999999999955</v>
      </c>
      <c r="O430" s="87" t="str">
        <f t="shared" si="60"/>
        <v/>
      </c>
      <c r="P430" s="88">
        <f t="shared" si="61"/>
        <v>-7.6066666666666727E-2</v>
      </c>
      <c r="Q430" s="89" t="str">
        <f t="shared" si="56"/>
        <v/>
      </c>
      <c r="R430" s="90">
        <f t="shared" si="57"/>
        <v>-4.5549993213410266E-2</v>
      </c>
      <c r="S430" s="91">
        <f t="shared" si="58"/>
        <v>1252.47</v>
      </c>
      <c r="T430" s="26">
        <v>0</v>
      </c>
      <c r="U430" s="92">
        <f>IF(OR($H430="-",$K430="",$M430=""),"",
IF($H430="Long",$K430*$M430,
IF($H430="Short",$K430*$M430,
IF($H430="Options",$K430*$M430*100,””))))</f>
        <v>1195.42</v>
      </c>
      <c r="V430" s="93">
        <f t="shared" si="62"/>
        <v>1</v>
      </c>
      <c r="W430" s="93">
        <f t="shared" si="63"/>
        <v>0</v>
      </c>
    </row>
    <row r="431" spans="1:23" ht="15.75" x14ac:dyDescent="0.25">
      <c r="A431" s="4">
        <v>44893</v>
      </c>
      <c r="B431" s="109">
        <f t="shared" si="59"/>
        <v>2</v>
      </c>
      <c r="C431" s="7"/>
      <c r="D431" s="7"/>
      <c r="E431" s="7" t="s">
        <v>105</v>
      </c>
      <c r="F431" s="7"/>
      <c r="G431" s="7"/>
      <c r="H431" s="112" t="s">
        <v>309</v>
      </c>
      <c r="I431" s="7"/>
      <c r="J431" s="7"/>
      <c r="K431" s="7">
        <v>150</v>
      </c>
      <c r="L431" s="7">
        <v>2.6385333333333332</v>
      </c>
      <c r="M431" s="7">
        <v>2.6599333333333335</v>
      </c>
      <c r="N431" s="107">
        <f>IF(OR($H431="-",$S431="",$U431=""),"",
IF($H431="Long",$U431-$S431,
IF($H431="Short",$S431-$U431-$T431-$T431,
IF($H431="Options",$U431-$S431,””))))</f>
        <v>3.2100000000000364</v>
      </c>
      <c r="O431" s="87">
        <f t="shared" si="60"/>
        <v>2.1400000000000308E-2</v>
      </c>
      <c r="P431" s="88" t="str">
        <f t="shared" si="61"/>
        <v/>
      </c>
      <c r="Q431" s="89">
        <f t="shared" si="56"/>
        <v>8.1105664763253243E-3</v>
      </c>
      <c r="R431" s="90" t="str">
        <f t="shared" si="57"/>
        <v/>
      </c>
      <c r="S431" s="91">
        <f t="shared" si="58"/>
        <v>395.78</v>
      </c>
      <c r="T431" s="26">
        <v>0</v>
      </c>
      <c r="U431" s="92">
        <f>IF(OR($H431="-",$K431="",$M431=""),"",
IF($H431="Long",$K431*$M431,
IF($H431="Short",$K431*$M431,
IF($H431="Options",$K431*$M431*100,””))))</f>
        <v>398.99</v>
      </c>
      <c r="V431" s="93">
        <f t="shared" si="62"/>
        <v>0</v>
      </c>
      <c r="W431" s="93">
        <f t="shared" si="63"/>
        <v>1</v>
      </c>
    </row>
    <row r="432" spans="1:23" ht="15.75" x14ac:dyDescent="0.25">
      <c r="A432" s="4">
        <v>44893</v>
      </c>
      <c r="B432" s="109">
        <f t="shared" si="59"/>
        <v>2</v>
      </c>
      <c r="C432" s="7"/>
      <c r="D432" s="7"/>
      <c r="E432" s="7" t="s">
        <v>106</v>
      </c>
      <c r="F432" s="7"/>
      <c r="G432" s="7"/>
      <c r="H432" s="112" t="s">
        <v>309</v>
      </c>
      <c r="I432" s="7"/>
      <c r="J432" s="7"/>
      <c r="K432" s="7">
        <v>400</v>
      </c>
      <c r="L432" s="7">
        <v>7.9256250000000001</v>
      </c>
      <c r="M432" s="7">
        <v>7.5417250000000005</v>
      </c>
      <c r="N432" s="107">
        <f>IF(OR($H432="-",$S432="",$U432=""),"",
IF($H432="Long",$U432-$S432,
IF($H432="Short",$S432-$U432-$T432-$T432,
IF($H432="Options",$U432-$S432,””))))</f>
        <v>-153.55999999999995</v>
      </c>
      <c r="O432" s="87" t="str">
        <f t="shared" si="60"/>
        <v/>
      </c>
      <c r="P432" s="88">
        <f t="shared" si="61"/>
        <v>-0.38389999999999969</v>
      </c>
      <c r="Q432" s="89" t="str">
        <f t="shared" si="56"/>
        <v/>
      </c>
      <c r="R432" s="90">
        <f t="shared" si="57"/>
        <v>-4.8437820361170239E-2</v>
      </c>
      <c r="S432" s="91">
        <f t="shared" si="58"/>
        <v>3170.25</v>
      </c>
      <c r="T432" s="26">
        <v>0</v>
      </c>
      <c r="U432" s="92">
        <f>IF(OR($H432="-",$K432="",$M432=""),"",
IF($H432="Long",$K432*$M432,
IF($H432="Short",$K432*$M432,
IF($H432="Options",$K432*$M432*100,””))))</f>
        <v>3016.69</v>
      </c>
      <c r="V432" s="93">
        <f t="shared" si="62"/>
        <v>1</v>
      </c>
      <c r="W432" s="93">
        <f t="shared" si="63"/>
        <v>0</v>
      </c>
    </row>
    <row r="433" spans="1:23" ht="15.75" x14ac:dyDescent="0.25">
      <c r="A433" s="4">
        <v>44895</v>
      </c>
      <c r="B433" s="109">
        <f t="shared" si="59"/>
        <v>4</v>
      </c>
      <c r="C433" s="7"/>
      <c r="D433" s="7"/>
      <c r="E433" s="7" t="s">
        <v>103</v>
      </c>
      <c r="F433" s="7"/>
      <c r="G433" s="7"/>
      <c r="H433" s="112" t="s">
        <v>309</v>
      </c>
      <c r="I433" s="7"/>
      <c r="J433" s="7"/>
      <c r="K433" s="7">
        <v>400</v>
      </c>
      <c r="L433" s="7">
        <v>0.99979999999999991</v>
      </c>
      <c r="M433" s="7">
        <v>1.02525</v>
      </c>
      <c r="N433" s="107">
        <f>IF(OR($H433="-",$S433="",$U433=""),"",
IF($H433="Long",$U433-$S433,
IF($H433="Short",$S433-$U433-$T433-$T433,
IF($H433="Options",$U433-$S433,””))))</f>
        <v>10.180000000000064</v>
      </c>
      <c r="O433" s="87">
        <f t="shared" si="60"/>
        <v>2.5450000000000084E-2</v>
      </c>
      <c r="P433" s="88" t="str">
        <f t="shared" si="61"/>
        <v/>
      </c>
      <c r="Q433" s="89">
        <f t="shared" si="56"/>
        <v>2.5455091018203802E-2</v>
      </c>
      <c r="R433" s="90" t="str">
        <f t="shared" si="57"/>
        <v/>
      </c>
      <c r="S433" s="91">
        <f t="shared" si="58"/>
        <v>399.91999999999996</v>
      </c>
      <c r="T433" s="26">
        <v>0</v>
      </c>
      <c r="U433" s="92">
        <f>IF(OR($H433="-",$K433="",$M433=""),"",
IF($H433="Long",$K433*$M433,
IF($H433="Short",$K433*$M433,
IF($H433="Options",$K433*$M433*100,””))))</f>
        <v>410.1</v>
      </c>
      <c r="V433" s="93">
        <f t="shared" si="62"/>
        <v>0</v>
      </c>
      <c r="W433" s="93">
        <f t="shared" si="63"/>
        <v>1</v>
      </c>
    </row>
    <row r="434" spans="1:23" ht="15.75" x14ac:dyDescent="0.25">
      <c r="A434" s="4">
        <v>44895</v>
      </c>
      <c r="B434" s="109">
        <f t="shared" si="59"/>
        <v>4</v>
      </c>
      <c r="C434" s="7"/>
      <c r="D434" s="7"/>
      <c r="E434" s="7" t="s">
        <v>104</v>
      </c>
      <c r="F434" s="7"/>
      <c r="G434" s="7"/>
      <c r="H434" s="112" t="s">
        <v>309</v>
      </c>
      <c r="I434" s="7"/>
      <c r="J434" s="7"/>
      <c r="K434" s="7">
        <v>200</v>
      </c>
      <c r="L434" s="7">
        <v>9.0561500000000006</v>
      </c>
      <c r="M434" s="7">
        <v>9.6249000000000002</v>
      </c>
      <c r="N434" s="107">
        <f>IF(OR($H434="-",$S434="",$U434=""),"",
IF($H434="Long",$U434-$S434,
IF($H434="Short",$S434-$U434-$T434-$T434,
IF($H434="Options",$U434-$S434,””))))</f>
        <v>113.75</v>
      </c>
      <c r="O434" s="87">
        <f t="shared" si="60"/>
        <v>0.56874999999999964</v>
      </c>
      <c r="P434" s="88" t="str">
        <f t="shared" si="61"/>
        <v/>
      </c>
      <c r="Q434" s="89">
        <f t="shared" si="56"/>
        <v>6.2802625839898846E-2</v>
      </c>
      <c r="R434" s="90" t="str">
        <f t="shared" si="57"/>
        <v/>
      </c>
      <c r="S434" s="91">
        <f t="shared" si="58"/>
        <v>1811.23</v>
      </c>
      <c r="T434" s="26">
        <v>0</v>
      </c>
      <c r="U434" s="92">
        <f>IF(OR($H434="-",$K434="",$M434=""),"",
IF($H434="Long",$K434*$M434,
IF($H434="Short",$K434*$M434,
IF($H434="Options",$K434*$M434*100,””))))</f>
        <v>1924.98</v>
      </c>
      <c r="V434" s="93">
        <f t="shared" si="62"/>
        <v>0</v>
      </c>
      <c r="W434" s="93">
        <f t="shared" si="63"/>
        <v>1</v>
      </c>
    </row>
    <row r="435" spans="1:23" x14ac:dyDescent="0.25">
      <c r="N435" s="107" t="str">
        <f>IF(OR($H435="-",$S435="",$U435=""),"",
IF($H435="Long",$U435-$S435,
IF($H435="Short",$S435-$U435-$T435-$T435,
IF($H435="Options",$U435-$S435,””))))</f>
        <v/>
      </c>
    </row>
    <row r="436" spans="1:23" x14ac:dyDescent="0.25">
      <c r="N436" s="107" t="str">
        <f>IF(OR($H436="-",$S436="",$U436=""),"",
IF($H436="Long",$U436-$S436,
IF($H436="Short",$S436-$U436-$T436-$T436,
IF($H436="Options",$U436-$S436,””))))</f>
        <v/>
      </c>
    </row>
    <row r="437" spans="1:23" x14ac:dyDescent="0.25">
      <c r="N437" s="107" t="str">
        <f>IF(OR($H437="-",$S437="",$U437=""),"",
IF($H437="Long",$U437-$S437,
IF($H437="Short",$S437-$U437-$T437-$T437,
IF($H437="Options",$U437-$S437,””))))</f>
        <v/>
      </c>
    </row>
  </sheetData>
  <conditionalFormatting sqref="N9:N437">
    <cfRule type="containsBlanks" dxfId="34" priority="19">
      <formula>LEN(TRIM(N9))=0</formula>
    </cfRule>
    <cfRule type="cellIs" dxfId="33" priority="20" operator="equal">
      <formula>0</formula>
    </cfRule>
    <cfRule type="cellIs" dxfId="32" priority="21" operator="lessThan">
      <formula>0</formula>
    </cfRule>
    <cfRule type="cellIs" dxfId="31" priority="22" operator="greaterThan">
      <formula>0</formula>
    </cfRule>
    <cfRule type="expression" dxfId="30" priority="25">
      <formula>$V:$V=1</formula>
    </cfRule>
  </conditionalFormatting>
  <conditionalFormatting sqref="N9">
    <cfRule type="cellIs" dxfId="29" priority="23" operator="lessThan">
      <formula>0</formula>
    </cfRule>
    <cfRule type="cellIs" dxfId="28" priority="24" operator="greaterThan">
      <formula>0</formula>
    </cfRule>
  </conditionalFormatting>
  <conditionalFormatting sqref="N1 P2 N3 N5:N6 N9:N437">
    <cfRule type="cellIs" dxfId="27" priority="16" operator="lessThan">
      <formula>0</formula>
    </cfRule>
    <cfRule type="containsBlanks" dxfId="26" priority="17">
      <formula>LEN(TRIM(N1))=0</formula>
    </cfRule>
    <cfRule type="cellIs" dxfId="25" priority="18" operator="greaterThan">
      <formula>0</formula>
    </cfRule>
  </conditionalFormatting>
  <conditionalFormatting sqref="N1:N3 N5:N437">
    <cfRule type="cellIs" dxfId="24" priority="15" operator="equal">
      <formula>0</formula>
    </cfRule>
  </conditionalFormatting>
  <conditionalFormatting sqref="N12:N277">
    <cfRule type="cellIs" dxfId="23" priority="13" operator="lessThan">
      <formula>0</formula>
    </cfRule>
    <cfRule type="cellIs" dxfId="22" priority="14" operator="greaterThan">
      <formula>0</formula>
    </cfRule>
  </conditionalFormatting>
  <conditionalFormatting sqref="N15">
    <cfRule type="cellIs" dxfId="21" priority="11" operator="lessThan">
      <formula>0</formula>
    </cfRule>
    <cfRule type="cellIs" dxfId="20" priority="12" operator="greaterThan">
      <formula>0</formula>
    </cfRule>
  </conditionalFormatting>
  <conditionalFormatting sqref="N18">
    <cfRule type="cellIs" dxfId="19" priority="9" operator="lessThan">
      <formula>0</formula>
    </cfRule>
    <cfRule type="cellIs" dxfId="18" priority="10" operator="greaterThan">
      <formula>0</formula>
    </cfRule>
  </conditionalFormatting>
  <conditionalFormatting sqref="N21">
    <cfRule type="cellIs" dxfId="17" priority="7" operator="lessThan">
      <formula>0</formula>
    </cfRule>
    <cfRule type="cellIs" dxfId="16" priority="8" operator="greaterThan">
      <formula>0</formula>
    </cfRule>
  </conditionalFormatting>
  <conditionalFormatting sqref="N24">
    <cfRule type="cellIs" dxfId="15" priority="5" operator="lessThan">
      <formula>0</formula>
    </cfRule>
    <cfRule type="cellIs" dxfId="14" priority="6" operator="greaterThan">
      <formula>0</formula>
    </cfRule>
  </conditionalFormatting>
  <conditionalFormatting sqref="N27">
    <cfRule type="cellIs" dxfId="13" priority="3" operator="lessThan">
      <formula>0</formula>
    </cfRule>
    <cfRule type="cellIs" dxfId="12" priority="4" operator="greaterThan">
      <formula>0</formula>
    </cfRule>
  </conditionalFormatting>
  <conditionalFormatting sqref="N30">
    <cfRule type="cellIs" dxfId="11" priority="1" operator="lessThan">
      <formula>0</formula>
    </cfRule>
    <cfRule type="cellIs" dxfId="10" priority="2" operator="greaterThan">
      <formula>0</formula>
    </cfRule>
  </conditionalFormatting>
  <dataValidations disablePrompts="1" count="1">
    <dataValidation errorStyle="warning" allowBlank="1" showInputMessage="1" showErrorMessage="1" sqref="B7:B8" xr:uid="{00000000-0002-0000-0500-000000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4437"/>
  <sheetViews>
    <sheetView zoomScale="70" zoomScaleNormal="70" workbookViewId="0">
      <pane ySplit="1" topLeftCell="A2" activePane="bottomLeft" state="frozen"/>
      <selection pane="bottomLeft" activeCell="P18" sqref="P18"/>
    </sheetView>
  </sheetViews>
  <sheetFormatPr defaultRowHeight="15" x14ac:dyDescent="0.25"/>
  <cols>
    <col min="1" max="1" width="15.5703125" style="1" customWidth="1"/>
    <col min="2" max="2" width="17.7109375" style="100" customWidth="1"/>
    <col min="3" max="3" width="7.42578125" customWidth="1"/>
    <col min="4" max="4" width="7.85546875" customWidth="1"/>
    <col min="5" max="5" width="9.42578125" customWidth="1"/>
    <col min="6" max="6" width="12.28515625" customWidth="1"/>
    <col min="7" max="7" width="12" customWidth="1"/>
    <col min="8" max="8" width="16.5703125" bestFit="1" customWidth="1"/>
    <col min="9" max="9" width="11.5703125" customWidth="1"/>
    <col min="10" max="10" width="17.85546875" style="17" customWidth="1"/>
    <col min="11" max="11" width="11.85546875" style="17" bestFit="1" customWidth="1"/>
    <col min="12" max="16" width="9.140625" style="17"/>
    <col min="17" max="17" width="13" style="17" customWidth="1"/>
    <col min="18" max="18" width="10.85546875" style="17" bestFit="1" customWidth="1"/>
    <col min="19" max="21" width="9.140625" style="17"/>
    <col min="22" max="22" width="9.140625" style="17" customWidth="1"/>
    <col min="23" max="23" width="11.42578125" style="17" customWidth="1"/>
    <col min="24" max="24" width="11.85546875" style="17" bestFit="1" customWidth="1"/>
    <col min="25" max="30" width="9.140625" style="17"/>
    <col min="31" max="31" width="11.85546875" style="17" bestFit="1" customWidth="1"/>
    <col min="32" max="37" width="9.140625" style="17"/>
    <col min="38" max="38" width="11.85546875" style="17" bestFit="1" customWidth="1"/>
    <col min="39" max="44" width="9.140625" style="17"/>
    <col min="45" max="45" width="11.85546875" style="17" bestFit="1" customWidth="1"/>
    <col min="46" max="51" width="9.140625" style="17"/>
    <col min="52" max="52" width="66.42578125" customWidth="1"/>
  </cols>
  <sheetData>
    <row r="1" spans="1:52" x14ac:dyDescent="0.25">
      <c r="A1" s="14" t="s">
        <v>0</v>
      </c>
      <c r="B1" s="99" t="s">
        <v>1</v>
      </c>
      <c r="C1" s="12" t="s">
        <v>100</v>
      </c>
      <c r="D1" s="12" t="s">
        <v>96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1:52" ht="15.75" thickBot="1" x14ac:dyDescent="0.3">
      <c r="A2" s="1">
        <v>44565</v>
      </c>
      <c r="B2" s="100">
        <v>1</v>
      </c>
      <c r="C2" s="1" t="s">
        <v>102</v>
      </c>
      <c r="D2" t="s">
        <v>98</v>
      </c>
      <c r="E2">
        <v>7</v>
      </c>
      <c r="F2" t="s">
        <v>187</v>
      </c>
      <c r="G2" s="18">
        <v>7.1436000000000002</v>
      </c>
      <c r="I2" s="18">
        <v>50.01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1:52" x14ac:dyDescent="0.25">
      <c r="A3" s="1">
        <v>44565</v>
      </c>
      <c r="B3" s="100">
        <v>2</v>
      </c>
      <c r="C3" s="1" t="s">
        <v>102</v>
      </c>
      <c r="D3" t="s">
        <v>97</v>
      </c>
      <c r="E3">
        <v>7</v>
      </c>
      <c r="F3" t="s">
        <v>187</v>
      </c>
      <c r="G3" s="18">
        <v>7.04</v>
      </c>
      <c r="I3" s="18">
        <v>-49.28</v>
      </c>
      <c r="J3" s="13" t="str" cm="1">
        <f t="array" ref="J3:J203">_xlfn.XLOOKUP(_xlfn.UNIQUE(A:A,FALSE,FALSE),A:A,A:A)</f>
        <v>DATE</v>
      </c>
      <c r="K3" s="166" t="s">
        <v>89</v>
      </c>
      <c r="L3" s="167" t="s">
        <v>90</v>
      </c>
      <c r="M3" s="167"/>
      <c r="N3" s="167"/>
      <c r="O3" s="167"/>
      <c r="P3" s="167"/>
      <c r="Q3" s="182" t="s">
        <v>89</v>
      </c>
      <c r="R3" s="183" t="s">
        <v>308</v>
      </c>
      <c r="S3" s="183" t="s">
        <v>91</v>
      </c>
      <c r="T3" s="183" t="s">
        <v>93</v>
      </c>
      <c r="U3" s="183" t="s">
        <v>95</v>
      </c>
      <c r="V3" s="183" t="s">
        <v>92</v>
      </c>
      <c r="W3" s="184" t="s">
        <v>94</v>
      </c>
      <c r="X3" s="170" t="s">
        <v>89</v>
      </c>
      <c r="Y3" s="171" t="s">
        <v>308</v>
      </c>
      <c r="Z3" s="171" t="s">
        <v>91</v>
      </c>
      <c r="AA3" s="171" t="s">
        <v>93</v>
      </c>
      <c r="AB3" s="171" t="s">
        <v>95</v>
      </c>
      <c r="AC3" s="171" t="s">
        <v>92</v>
      </c>
      <c r="AD3" s="172" t="s">
        <v>94</v>
      </c>
      <c r="AE3" s="185" t="s">
        <v>89</v>
      </c>
      <c r="AF3" s="186" t="s">
        <v>308</v>
      </c>
      <c r="AG3" s="186" t="s">
        <v>91</v>
      </c>
      <c r="AH3" s="186" t="s">
        <v>93</v>
      </c>
      <c r="AI3" s="186" t="s">
        <v>95</v>
      </c>
      <c r="AJ3" s="186" t="s">
        <v>92</v>
      </c>
      <c r="AK3" s="187" t="s">
        <v>94</v>
      </c>
      <c r="AL3" s="182" t="s">
        <v>89</v>
      </c>
      <c r="AM3" s="183" t="s">
        <v>308</v>
      </c>
      <c r="AN3" s="183" t="s">
        <v>91</v>
      </c>
      <c r="AO3" s="183" t="s">
        <v>93</v>
      </c>
      <c r="AP3" s="183" t="s">
        <v>95</v>
      </c>
      <c r="AQ3" s="183" t="s">
        <v>92</v>
      </c>
      <c r="AR3" s="184" t="s">
        <v>94</v>
      </c>
      <c r="AS3" s="170" t="s">
        <v>89</v>
      </c>
      <c r="AT3" s="171" t="s">
        <v>308</v>
      </c>
      <c r="AU3" s="171" t="s">
        <v>91</v>
      </c>
      <c r="AV3" s="171" t="s">
        <v>93</v>
      </c>
      <c r="AW3" s="171" t="s">
        <v>95</v>
      </c>
      <c r="AX3" s="171" t="s">
        <v>92</v>
      </c>
      <c r="AY3" s="172" t="s">
        <v>94</v>
      </c>
      <c r="AZ3" s="17" t="s">
        <v>342</v>
      </c>
    </row>
    <row r="4" spans="1:52" ht="16.5" x14ac:dyDescent="0.25">
      <c r="A4" s="1">
        <v>44565</v>
      </c>
      <c r="B4" s="100">
        <v>3</v>
      </c>
      <c r="C4" s="1" t="s">
        <v>102</v>
      </c>
      <c r="D4" t="s">
        <v>98</v>
      </c>
      <c r="E4">
        <v>7</v>
      </c>
      <c r="F4" t="s">
        <v>187</v>
      </c>
      <c r="G4" s="18">
        <v>7.3181000000000003</v>
      </c>
      <c r="I4" s="18">
        <v>51.23</v>
      </c>
      <c r="J4" s="13">
        <v>44565</v>
      </c>
      <c r="K4" s="130">
        <v>44565</v>
      </c>
      <c r="L4" s="102" t="str" cm="1">
        <f t="array" ref="L4:M4">TRANSPOSE(_xlfn.UNIQUE(_xlfn._xlws.FILTER(F:F,A:A=K4)))</f>
        <v>IMMX</v>
      </c>
      <c r="M4" s="102" t="str">
        <v>ISPC</v>
      </c>
      <c r="N4" s="102"/>
      <c r="O4" s="102"/>
      <c r="P4" s="102"/>
      <c r="Q4" s="173">
        <f t="shared" ref="Q4:Q35" si="0">K4</f>
        <v>44565</v>
      </c>
      <c r="R4" s="5" t="str">
        <f t="shared" ref="R4:R35" si="1">L4</f>
        <v>IMMX</v>
      </c>
      <c r="S4" s="165">
        <f t="shared" ref="S4:S35" si="2">SUMIFS(E:E,F:F,R4,D:D,"Buy",A:A,Q4)</f>
        <v>45</v>
      </c>
      <c r="T4" s="165">
        <f t="shared" ref="T4:T35" si="3">(V4/S4)</f>
        <v>7.3119999999999994</v>
      </c>
      <c r="U4" s="165">
        <f t="shared" ref="U4:U35" si="4">W4/S4</f>
        <v>7.3913333333333338</v>
      </c>
      <c r="V4" s="7">
        <f t="shared" ref="V4:V35" si="5">SUMIFS(I:I,F:F,R4,D:D,"Buy",A:A,Q4)*-1</f>
        <v>329.03999999999996</v>
      </c>
      <c r="W4" s="174">
        <f t="shared" ref="W4:W35" si="6">SUMIFS(I:I,F:F,R4,D:D,"Sell",A:A,Q4)</f>
        <v>332.61</v>
      </c>
      <c r="X4" s="173">
        <f t="shared" ref="X4:X35" si="7">K4</f>
        <v>44565</v>
      </c>
      <c r="Y4" s="7" t="str">
        <f t="shared" ref="Y4:Y35" si="8">M4</f>
        <v>ISPC</v>
      </c>
      <c r="Z4" s="165">
        <f t="shared" ref="Z4:Z35" si="9">SUMIFS(E:E,F:F,Y4,D:D,"Buy",A:A,X4)</f>
        <v>5</v>
      </c>
      <c r="AA4" s="165">
        <f t="shared" ref="AA4:AA35" si="10">(AC4/Z4)</f>
        <v>9.7119999999999997</v>
      </c>
      <c r="AB4" s="165">
        <f t="shared" ref="AB4:AB35" si="11">AD4/Z4</f>
        <v>9.6859999999999999</v>
      </c>
      <c r="AC4" s="7">
        <f t="shared" ref="AC4:AC35" si="12">SUMIFS(I:I,F:F,Y4,D:D,"Buy",A:A,X4)*-1</f>
        <v>48.56</v>
      </c>
      <c r="AD4" s="174">
        <f t="shared" ref="AD4:AD35" si="13">SUMIFS(I:I,F:F,Y4,D:D,"Sell",A:A,X4)</f>
        <v>48.43</v>
      </c>
      <c r="AE4" s="173">
        <f t="shared" ref="AE4:AE35" si="14">K4</f>
        <v>44565</v>
      </c>
      <c r="AF4" s="7">
        <f t="shared" ref="AF4:AF35" si="15">N4</f>
        <v>0</v>
      </c>
      <c r="AG4" s="165">
        <f t="shared" ref="AG4:AG35" si="16">SUMIFS(E:E,F:F,AF4,D:D,"Buy",A:A,AE4)</f>
        <v>0</v>
      </c>
      <c r="AH4" s="165" t="e">
        <f t="shared" ref="AH4:AH35" si="17">(AJ4/AG4)</f>
        <v>#DIV/0!</v>
      </c>
      <c r="AI4" s="165" t="e">
        <f t="shared" ref="AI4:AI35" si="18">AK4/AG4</f>
        <v>#DIV/0!</v>
      </c>
      <c r="AJ4" s="7">
        <f t="shared" ref="AJ4:AJ35" si="19">SUMIFS(I:I,F:F,AF4,D:D,"Buy",A:A,AE4)*-1</f>
        <v>0</v>
      </c>
      <c r="AK4" s="174">
        <f t="shared" ref="AK4:AK35" si="20">SUMIFS(I:I,F:F,AF4,D:D,"Sell",A:A,AE4)</f>
        <v>0</v>
      </c>
      <c r="AL4" s="173">
        <f t="shared" ref="AL4:AL35" si="21">K4</f>
        <v>44565</v>
      </c>
      <c r="AM4" s="5">
        <f t="shared" ref="AM4:AM35" si="22">O4</f>
        <v>0</v>
      </c>
      <c r="AN4" s="165">
        <f t="shared" ref="AN4:AN35" si="23">SUMIFS(E:E,F:F,AM4,D:D,"Buy",A:A,AL4)</f>
        <v>0</v>
      </c>
      <c r="AO4" s="165" t="e">
        <f t="shared" ref="AO4:AO35" si="24">(AQ4/AN4)</f>
        <v>#DIV/0!</v>
      </c>
      <c r="AP4" s="165" t="e">
        <f t="shared" ref="AP4:AP35" si="25">AR4/AN4</f>
        <v>#DIV/0!</v>
      </c>
      <c r="AQ4" s="7">
        <f t="shared" ref="AQ4:AQ35" si="26">SUMIFS(I:I,F:F,AM4,D:D,"Buy",A:A,AL4)*-1</f>
        <v>0</v>
      </c>
      <c r="AR4" s="174">
        <f t="shared" ref="AR4:AR35" si="27">SUMIFS(I:I,F:F,AM4,D:D,"Sell",A:A,AL4)</f>
        <v>0</v>
      </c>
      <c r="AS4" s="173">
        <f t="shared" ref="AS4:AS35" si="28">K4</f>
        <v>44565</v>
      </c>
      <c r="AT4" s="5">
        <f t="shared" ref="AT4:AT35" si="29">P4</f>
        <v>0</v>
      </c>
      <c r="AU4" s="165">
        <f t="shared" ref="AU4:AU35" si="30">SUMIFS(E:E,F:F,AT4,D:D,"Buy",A:A,AS4)</f>
        <v>0</v>
      </c>
      <c r="AV4" s="165" t="e">
        <f t="shared" ref="AV4:AV35" si="31">(AX4/AU4)</f>
        <v>#DIV/0!</v>
      </c>
      <c r="AW4" s="165" t="e">
        <f t="shared" ref="AW4:AW35" si="32">AY4/AU4</f>
        <v>#DIV/0!</v>
      </c>
      <c r="AX4" s="7">
        <f t="shared" ref="AX4:AX35" si="33">SUMIFS(I:I,F:F,AT4,D:D,"Buy",A:A,AS4)*-1</f>
        <v>0</v>
      </c>
      <c r="AY4" s="174">
        <f t="shared" ref="AY4:AY35" si="34">SUMIFS(I:I,F:F,AT4,D:D,"Sell",A:A,AS4)</f>
        <v>0</v>
      </c>
      <c r="AZ4" s="188" t="s">
        <v>341</v>
      </c>
    </row>
    <row r="5" spans="1:52" ht="16.5" x14ac:dyDescent="0.25">
      <c r="A5" s="1">
        <v>44565</v>
      </c>
      <c r="B5" s="100">
        <v>4</v>
      </c>
      <c r="C5" s="1" t="s">
        <v>102</v>
      </c>
      <c r="D5" t="s">
        <v>97</v>
      </c>
      <c r="E5">
        <v>7</v>
      </c>
      <c r="F5" t="s">
        <v>187</v>
      </c>
      <c r="G5" s="18">
        <v>7.33</v>
      </c>
      <c r="I5" s="18">
        <v>-51.31</v>
      </c>
      <c r="J5" s="13">
        <v>44566</v>
      </c>
      <c r="K5" s="130">
        <v>44566</v>
      </c>
      <c r="L5" s="102" t="str" cm="1">
        <f t="array" ref="L5:O5">TRANSPOSE(_xlfn.UNIQUE(_xlfn._xlws.FILTER(F:F,A:A=K5)))</f>
        <v>ISIG</v>
      </c>
      <c r="M5" s="102" t="str">
        <v>LIXT</v>
      </c>
      <c r="N5" s="102" t="str">
        <v>IMMX</v>
      </c>
      <c r="O5" s="102" t="str">
        <v>ZSAN</v>
      </c>
      <c r="P5" s="102"/>
      <c r="Q5" s="173">
        <f t="shared" si="0"/>
        <v>44566</v>
      </c>
      <c r="R5" s="5" t="str">
        <f t="shared" si="1"/>
        <v>ISIG</v>
      </c>
      <c r="S5" s="165">
        <f t="shared" si="2"/>
        <v>17</v>
      </c>
      <c r="T5" s="165">
        <f t="shared" si="3"/>
        <v>20.485294117647058</v>
      </c>
      <c r="U5" s="165">
        <f t="shared" si="4"/>
        <v>20.968823529411765</v>
      </c>
      <c r="V5" s="7">
        <f t="shared" si="5"/>
        <v>348.25</v>
      </c>
      <c r="W5" s="174">
        <f t="shared" si="6"/>
        <v>356.47</v>
      </c>
      <c r="X5" s="173">
        <f t="shared" si="7"/>
        <v>44566</v>
      </c>
      <c r="Y5" s="7" t="str">
        <f t="shared" si="8"/>
        <v>LIXT</v>
      </c>
      <c r="Z5" s="165">
        <f t="shared" si="9"/>
        <v>46</v>
      </c>
      <c r="AA5" s="165">
        <f t="shared" si="10"/>
        <v>2.6402173913043474</v>
      </c>
      <c r="AB5" s="165">
        <f t="shared" si="11"/>
        <v>2.6913043478260867</v>
      </c>
      <c r="AC5" s="7">
        <f t="shared" si="12"/>
        <v>121.44999999999999</v>
      </c>
      <c r="AD5" s="174">
        <f t="shared" si="13"/>
        <v>123.8</v>
      </c>
      <c r="AE5" s="173">
        <f t="shared" si="14"/>
        <v>44566</v>
      </c>
      <c r="AF5" s="7" t="str">
        <f t="shared" si="15"/>
        <v>IMMX</v>
      </c>
      <c r="AG5" s="165">
        <f t="shared" si="16"/>
        <v>35</v>
      </c>
      <c r="AH5" s="165">
        <f t="shared" si="17"/>
        <v>6.9294285714285708</v>
      </c>
      <c r="AI5" s="165">
        <f t="shared" si="18"/>
        <v>6.7514285714285718</v>
      </c>
      <c r="AJ5" s="7">
        <f t="shared" si="19"/>
        <v>242.52999999999997</v>
      </c>
      <c r="AK5" s="174">
        <f t="shared" si="20"/>
        <v>236.3</v>
      </c>
      <c r="AL5" s="173">
        <f t="shared" si="21"/>
        <v>44566</v>
      </c>
      <c r="AM5" s="5" t="str">
        <f t="shared" si="22"/>
        <v>ZSAN</v>
      </c>
      <c r="AN5" s="165">
        <f t="shared" si="23"/>
        <v>200</v>
      </c>
      <c r="AO5" s="165">
        <f t="shared" si="24"/>
        <v>0.66439999999999999</v>
      </c>
      <c r="AP5" s="165">
        <f t="shared" si="25"/>
        <v>0.63300000000000001</v>
      </c>
      <c r="AQ5" s="7">
        <f t="shared" si="26"/>
        <v>132.88</v>
      </c>
      <c r="AR5" s="174">
        <f t="shared" si="27"/>
        <v>126.6</v>
      </c>
      <c r="AS5" s="173">
        <f t="shared" si="28"/>
        <v>44566</v>
      </c>
      <c r="AT5" s="5">
        <f t="shared" si="29"/>
        <v>0</v>
      </c>
      <c r="AU5" s="165">
        <f t="shared" si="30"/>
        <v>0</v>
      </c>
      <c r="AV5" s="165" t="e">
        <f t="shared" si="31"/>
        <v>#DIV/0!</v>
      </c>
      <c r="AW5" s="165" t="e">
        <f t="shared" si="32"/>
        <v>#DIV/0!</v>
      </c>
      <c r="AX5" s="7">
        <f t="shared" si="33"/>
        <v>0</v>
      </c>
      <c r="AY5" s="174">
        <f t="shared" si="34"/>
        <v>0</v>
      </c>
      <c r="AZ5" s="188"/>
    </row>
    <row r="6" spans="1:52" ht="16.5" x14ac:dyDescent="0.25">
      <c r="A6" s="1">
        <v>44565</v>
      </c>
      <c r="B6" s="100">
        <v>5</v>
      </c>
      <c r="C6" s="1" t="s">
        <v>102</v>
      </c>
      <c r="D6" t="s">
        <v>98</v>
      </c>
      <c r="E6">
        <v>5</v>
      </c>
      <c r="F6" t="s">
        <v>187</v>
      </c>
      <c r="G6" s="18">
        <v>7.625</v>
      </c>
      <c r="I6" s="18">
        <v>38.130000000000003</v>
      </c>
      <c r="J6" s="13">
        <v>44567</v>
      </c>
      <c r="K6" s="130">
        <v>44567</v>
      </c>
      <c r="L6" s="102" t="str" cm="1">
        <f t="array" ref="L6:N6">TRANSPOSE(_xlfn.UNIQUE(_xlfn._xlws.FILTER(F:F,A:A=K6)))</f>
        <v>EAR</v>
      </c>
      <c r="M6" s="102" t="str">
        <v>ISIG</v>
      </c>
      <c r="N6" s="102" t="str">
        <v>NKLA</v>
      </c>
      <c r="O6" s="102"/>
      <c r="P6" s="102"/>
      <c r="Q6" s="173">
        <f t="shared" si="0"/>
        <v>44567</v>
      </c>
      <c r="R6" s="5" t="str">
        <f t="shared" si="1"/>
        <v>EAR</v>
      </c>
      <c r="S6" s="165">
        <f t="shared" si="2"/>
        <v>48</v>
      </c>
      <c r="T6" s="165">
        <f t="shared" si="3"/>
        <v>7.4506249999999996</v>
      </c>
      <c r="U6" s="165">
        <f t="shared" si="4"/>
        <v>7.2141666666666664</v>
      </c>
      <c r="V6" s="7">
        <f t="shared" si="5"/>
        <v>357.63</v>
      </c>
      <c r="W6" s="174">
        <f t="shared" si="6"/>
        <v>346.28</v>
      </c>
      <c r="X6" s="173">
        <f t="shared" si="7"/>
        <v>44567</v>
      </c>
      <c r="Y6" s="7" t="str">
        <f t="shared" si="8"/>
        <v>ISIG</v>
      </c>
      <c r="Z6" s="165">
        <f t="shared" si="9"/>
        <v>5</v>
      </c>
      <c r="AA6" s="165">
        <f t="shared" si="10"/>
        <v>21.33</v>
      </c>
      <c r="AB6" s="165">
        <f t="shared" si="11"/>
        <v>20.648</v>
      </c>
      <c r="AC6" s="7">
        <f t="shared" si="12"/>
        <v>106.64999999999999</v>
      </c>
      <c r="AD6" s="174">
        <f t="shared" si="13"/>
        <v>103.24</v>
      </c>
      <c r="AE6" s="173">
        <f t="shared" si="14"/>
        <v>44567</v>
      </c>
      <c r="AF6" s="7" t="str">
        <f t="shared" si="15"/>
        <v>NKLA</v>
      </c>
      <c r="AG6" s="165">
        <f t="shared" si="16"/>
        <v>4</v>
      </c>
      <c r="AH6" s="165">
        <f t="shared" si="17"/>
        <v>10.602499999999999</v>
      </c>
      <c r="AI6" s="165">
        <f t="shared" si="18"/>
        <v>10.422499999999999</v>
      </c>
      <c r="AJ6" s="7">
        <f t="shared" si="19"/>
        <v>42.41</v>
      </c>
      <c r="AK6" s="174">
        <f t="shared" si="20"/>
        <v>41.69</v>
      </c>
      <c r="AL6" s="173">
        <f t="shared" si="21"/>
        <v>44567</v>
      </c>
      <c r="AM6" s="5">
        <f t="shared" si="22"/>
        <v>0</v>
      </c>
      <c r="AN6" s="165">
        <f t="shared" si="23"/>
        <v>0</v>
      </c>
      <c r="AO6" s="165" t="e">
        <f t="shared" si="24"/>
        <v>#DIV/0!</v>
      </c>
      <c r="AP6" s="165" t="e">
        <f t="shared" si="25"/>
        <v>#DIV/0!</v>
      </c>
      <c r="AQ6" s="7">
        <f t="shared" si="26"/>
        <v>0</v>
      </c>
      <c r="AR6" s="174">
        <f t="shared" si="27"/>
        <v>0</v>
      </c>
      <c r="AS6" s="173">
        <f t="shared" si="28"/>
        <v>44567</v>
      </c>
      <c r="AT6" s="5">
        <f t="shared" si="29"/>
        <v>0</v>
      </c>
      <c r="AU6" s="165">
        <f t="shared" si="30"/>
        <v>0</v>
      </c>
      <c r="AV6" s="165" t="e">
        <f t="shared" si="31"/>
        <v>#DIV/0!</v>
      </c>
      <c r="AW6" s="165" t="e">
        <f t="shared" si="32"/>
        <v>#DIV/0!</v>
      </c>
      <c r="AX6" s="7">
        <f t="shared" si="33"/>
        <v>0</v>
      </c>
      <c r="AY6" s="174">
        <f t="shared" si="34"/>
        <v>0</v>
      </c>
      <c r="AZ6" s="188"/>
    </row>
    <row r="7" spans="1:52" ht="16.5" x14ac:dyDescent="0.25">
      <c r="A7" s="1">
        <v>44565</v>
      </c>
      <c r="B7" s="100">
        <v>6</v>
      </c>
      <c r="C7" s="1" t="s">
        <v>102</v>
      </c>
      <c r="D7" t="s">
        <v>98</v>
      </c>
      <c r="E7">
        <v>8</v>
      </c>
      <c r="F7" t="s">
        <v>187</v>
      </c>
      <c r="G7" s="18">
        <v>7.46</v>
      </c>
      <c r="I7" s="18">
        <v>59.68</v>
      </c>
      <c r="J7" s="13">
        <v>44568</v>
      </c>
      <c r="K7" s="130">
        <v>44568</v>
      </c>
      <c r="L7" s="102" t="str" cm="1">
        <f t="array" ref="L7:N7">TRANSPOSE(_xlfn.UNIQUE(_xlfn._xlws.FILTER(F:F,A:A=K7)))</f>
        <v>ISIG</v>
      </c>
      <c r="M7" s="102" t="str">
        <v>RELI</v>
      </c>
      <c r="N7" s="102" t="str">
        <v>MRIN</v>
      </c>
      <c r="O7" s="102"/>
      <c r="P7" s="102"/>
      <c r="Q7" s="173">
        <f t="shared" si="0"/>
        <v>44568</v>
      </c>
      <c r="R7" s="5" t="str">
        <f t="shared" si="1"/>
        <v>ISIG</v>
      </c>
      <c r="S7" s="165">
        <f t="shared" si="2"/>
        <v>10</v>
      </c>
      <c r="T7" s="165">
        <f t="shared" si="3"/>
        <v>23.548000000000002</v>
      </c>
      <c r="U7" s="165">
        <f t="shared" si="4"/>
        <v>23.631</v>
      </c>
      <c r="V7" s="7">
        <f t="shared" si="5"/>
        <v>235.48000000000002</v>
      </c>
      <c r="W7" s="174">
        <f t="shared" si="6"/>
        <v>236.31</v>
      </c>
      <c r="X7" s="173">
        <f t="shared" si="7"/>
        <v>44568</v>
      </c>
      <c r="Y7" s="7" t="str">
        <f t="shared" si="8"/>
        <v>RELI</v>
      </c>
      <c r="Z7" s="165">
        <f t="shared" si="9"/>
        <v>52</v>
      </c>
      <c r="AA7" s="165">
        <f t="shared" si="10"/>
        <v>7.0749999999999993</v>
      </c>
      <c r="AB7" s="165">
        <f t="shared" si="11"/>
        <v>7.0871153846153856</v>
      </c>
      <c r="AC7" s="7">
        <f t="shared" si="12"/>
        <v>367.9</v>
      </c>
      <c r="AD7" s="174">
        <f t="shared" si="13"/>
        <v>368.53000000000003</v>
      </c>
      <c r="AE7" s="173">
        <f t="shared" si="14"/>
        <v>44568</v>
      </c>
      <c r="AF7" s="7" t="str">
        <f t="shared" si="15"/>
        <v>MRIN</v>
      </c>
      <c r="AG7" s="165">
        <f t="shared" si="16"/>
        <v>44</v>
      </c>
      <c r="AH7" s="165">
        <f t="shared" si="17"/>
        <v>4.794090909090909</v>
      </c>
      <c r="AI7" s="165">
        <f t="shared" si="18"/>
        <v>4.5404545454545451</v>
      </c>
      <c r="AJ7" s="7">
        <f t="shared" si="19"/>
        <v>210.94</v>
      </c>
      <c r="AK7" s="174">
        <f t="shared" si="20"/>
        <v>199.78</v>
      </c>
      <c r="AL7" s="173">
        <f t="shared" si="21"/>
        <v>44568</v>
      </c>
      <c r="AM7" s="5">
        <f t="shared" si="22"/>
        <v>0</v>
      </c>
      <c r="AN7" s="165">
        <f t="shared" si="23"/>
        <v>0</v>
      </c>
      <c r="AO7" s="165" t="e">
        <f t="shared" si="24"/>
        <v>#DIV/0!</v>
      </c>
      <c r="AP7" s="165" t="e">
        <f t="shared" si="25"/>
        <v>#DIV/0!</v>
      </c>
      <c r="AQ7" s="7">
        <f t="shared" si="26"/>
        <v>0</v>
      </c>
      <c r="AR7" s="174">
        <f t="shared" si="27"/>
        <v>0</v>
      </c>
      <c r="AS7" s="173">
        <f t="shared" si="28"/>
        <v>44568</v>
      </c>
      <c r="AT7" s="5">
        <f t="shared" si="29"/>
        <v>0</v>
      </c>
      <c r="AU7" s="165">
        <f t="shared" si="30"/>
        <v>0</v>
      </c>
      <c r="AV7" s="165" t="e">
        <f t="shared" si="31"/>
        <v>#DIV/0!</v>
      </c>
      <c r="AW7" s="165" t="e">
        <f t="shared" si="32"/>
        <v>#DIV/0!</v>
      </c>
      <c r="AX7" s="7">
        <f t="shared" si="33"/>
        <v>0</v>
      </c>
      <c r="AY7" s="174">
        <f t="shared" si="34"/>
        <v>0</v>
      </c>
      <c r="AZ7" s="189" t="s">
        <v>343</v>
      </c>
    </row>
    <row r="8" spans="1:52" ht="16.5" x14ac:dyDescent="0.25">
      <c r="A8" s="1">
        <v>44565</v>
      </c>
      <c r="B8" s="100">
        <v>7</v>
      </c>
      <c r="C8" s="1" t="s">
        <v>102</v>
      </c>
      <c r="D8" t="s">
        <v>98</v>
      </c>
      <c r="E8">
        <v>8</v>
      </c>
      <c r="F8" t="s">
        <v>187</v>
      </c>
      <c r="G8" s="18">
        <v>7.5</v>
      </c>
      <c r="I8" s="18">
        <v>60</v>
      </c>
      <c r="J8" s="13">
        <v>44571</v>
      </c>
      <c r="K8" s="130">
        <v>44571</v>
      </c>
      <c r="L8" s="102" t="str" cm="1">
        <f t="array" ref="L8:N8">TRANSPOSE(_xlfn.UNIQUE(_xlfn._xlws.FILTER(F:F,A:A=K8)))</f>
        <v>IMMX</v>
      </c>
      <c r="M8" s="102" t="str">
        <v>RELI</v>
      </c>
      <c r="N8" s="102" t="str">
        <v>TLRY</v>
      </c>
      <c r="O8" s="102"/>
      <c r="P8" s="102"/>
      <c r="Q8" s="173">
        <f t="shared" si="0"/>
        <v>44571</v>
      </c>
      <c r="R8" s="5" t="str">
        <f t="shared" si="1"/>
        <v>IMMX</v>
      </c>
      <c r="S8" s="165">
        <f t="shared" si="2"/>
        <v>64</v>
      </c>
      <c r="T8" s="165">
        <f t="shared" si="3"/>
        <v>6.0090624999999998</v>
      </c>
      <c r="U8" s="165">
        <f t="shared" si="4"/>
        <v>5.9334375000000001</v>
      </c>
      <c r="V8" s="7">
        <f t="shared" si="5"/>
        <v>384.58</v>
      </c>
      <c r="W8" s="174">
        <f t="shared" si="6"/>
        <v>379.74</v>
      </c>
      <c r="X8" s="173">
        <f t="shared" si="7"/>
        <v>44571</v>
      </c>
      <c r="Y8" s="7" t="str">
        <f t="shared" si="8"/>
        <v>RELI</v>
      </c>
      <c r="Z8" s="165">
        <f t="shared" si="9"/>
        <v>28</v>
      </c>
      <c r="AA8" s="165">
        <f t="shared" si="10"/>
        <v>7.0639285714285718</v>
      </c>
      <c r="AB8" s="165">
        <f t="shared" si="11"/>
        <v>6.9778571428571423</v>
      </c>
      <c r="AC8" s="7">
        <f t="shared" si="12"/>
        <v>197.79000000000002</v>
      </c>
      <c r="AD8" s="174">
        <f t="shared" si="13"/>
        <v>195.38</v>
      </c>
      <c r="AE8" s="173">
        <f t="shared" si="14"/>
        <v>44571</v>
      </c>
      <c r="AF8" s="7" t="str">
        <f t="shared" si="15"/>
        <v>TLRY</v>
      </c>
      <c r="AG8" s="165">
        <f t="shared" si="16"/>
        <v>28</v>
      </c>
      <c r="AH8" s="165">
        <f t="shared" si="17"/>
        <v>7.1071428571428568</v>
      </c>
      <c r="AI8" s="165">
        <f t="shared" si="18"/>
        <v>7.2700000000000005</v>
      </c>
      <c r="AJ8" s="7">
        <f t="shared" si="19"/>
        <v>199</v>
      </c>
      <c r="AK8" s="174">
        <f t="shared" si="20"/>
        <v>203.56</v>
      </c>
      <c r="AL8" s="173">
        <f t="shared" si="21"/>
        <v>44571</v>
      </c>
      <c r="AM8" s="5">
        <f t="shared" si="22"/>
        <v>0</v>
      </c>
      <c r="AN8" s="165">
        <f t="shared" si="23"/>
        <v>0</v>
      </c>
      <c r="AO8" s="165" t="e">
        <f t="shared" si="24"/>
        <v>#DIV/0!</v>
      </c>
      <c r="AP8" s="165" t="e">
        <f t="shared" si="25"/>
        <v>#DIV/0!</v>
      </c>
      <c r="AQ8" s="7">
        <f t="shared" si="26"/>
        <v>0</v>
      </c>
      <c r="AR8" s="174">
        <f t="shared" si="27"/>
        <v>0</v>
      </c>
      <c r="AS8" s="173">
        <f t="shared" si="28"/>
        <v>44571</v>
      </c>
      <c r="AT8" s="5">
        <f t="shared" si="29"/>
        <v>0</v>
      </c>
      <c r="AU8" s="165">
        <f t="shared" si="30"/>
        <v>0</v>
      </c>
      <c r="AV8" s="165" t="e">
        <f t="shared" si="31"/>
        <v>#DIV/0!</v>
      </c>
      <c r="AW8" s="165" t="e">
        <f t="shared" si="32"/>
        <v>#DIV/0!</v>
      </c>
      <c r="AX8" s="7">
        <f t="shared" si="33"/>
        <v>0</v>
      </c>
      <c r="AY8" s="174">
        <f t="shared" si="34"/>
        <v>0</v>
      </c>
      <c r="AZ8" s="189"/>
    </row>
    <row r="9" spans="1:52" ht="16.5" x14ac:dyDescent="0.25">
      <c r="A9" s="1">
        <v>44565</v>
      </c>
      <c r="B9" s="100">
        <v>8</v>
      </c>
      <c r="C9" s="1" t="s">
        <v>102</v>
      </c>
      <c r="D9" t="s">
        <v>97</v>
      </c>
      <c r="E9">
        <v>7</v>
      </c>
      <c r="F9" t="s">
        <v>187</v>
      </c>
      <c r="G9" s="18">
        <v>7.4</v>
      </c>
      <c r="I9" s="18">
        <v>-51.8</v>
      </c>
      <c r="J9" s="13">
        <v>44572</v>
      </c>
      <c r="K9" s="130">
        <v>44572</v>
      </c>
      <c r="L9" s="102" t="str" cm="1">
        <f t="array" ref="L9:M9">TRANSPOSE(_xlfn.UNIQUE(_xlfn._xlws.FILTER(F:F,A:A=K9)))</f>
        <v>RELI</v>
      </c>
      <c r="M9" s="102" t="str">
        <v>SBEV</v>
      </c>
      <c r="N9" s="102"/>
      <c r="O9" s="102"/>
      <c r="P9" s="102"/>
      <c r="Q9" s="173">
        <f t="shared" si="0"/>
        <v>44572</v>
      </c>
      <c r="R9" s="5" t="str">
        <f t="shared" si="1"/>
        <v>RELI</v>
      </c>
      <c r="S9" s="165">
        <f t="shared" si="2"/>
        <v>28</v>
      </c>
      <c r="T9" s="165">
        <f t="shared" si="3"/>
        <v>8.4460714285714289</v>
      </c>
      <c r="U9" s="165">
        <f t="shared" si="4"/>
        <v>8.4117857142857151</v>
      </c>
      <c r="V9" s="7">
        <f t="shared" si="5"/>
        <v>236.49</v>
      </c>
      <c r="W9" s="174">
        <f t="shared" si="6"/>
        <v>235.53</v>
      </c>
      <c r="X9" s="173">
        <f t="shared" si="7"/>
        <v>44572</v>
      </c>
      <c r="Y9" s="7" t="str">
        <f t="shared" si="8"/>
        <v>SBEV</v>
      </c>
      <c r="Z9" s="165">
        <f t="shared" si="9"/>
        <v>140</v>
      </c>
      <c r="AA9" s="165">
        <f t="shared" si="10"/>
        <v>1.7567142857142857</v>
      </c>
      <c r="AB9" s="165">
        <f t="shared" si="11"/>
        <v>1.8068571428571429</v>
      </c>
      <c r="AC9" s="7">
        <f t="shared" si="12"/>
        <v>245.94</v>
      </c>
      <c r="AD9" s="174">
        <f t="shared" si="13"/>
        <v>252.96</v>
      </c>
      <c r="AE9" s="173">
        <f t="shared" si="14"/>
        <v>44572</v>
      </c>
      <c r="AF9" s="7">
        <f t="shared" si="15"/>
        <v>0</v>
      </c>
      <c r="AG9" s="165">
        <f t="shared" si="16"/>
        <v>0</v>
      </c>
      <c r="AH9" s="165" t="e">
        <f t="shared" si="17"/>
        <v>#DIV/0!</v>
      </c>
      <c r="AI9" s="165" t="e">
        <f t="shared" si="18"/>
        <v>#DIV/0!</v>
      </c>
      <c r="AJ9" s="7">
        <f t="shared" si="19"/>
        <v>0</v>
      </c>
      <c r="AK9" s="174">
        <f t="shared" si="20"/>
        <v>0</v>
      </c>
      <c r="AL9" s="173">
        <f t="shared" si="21"/>
        <v>44572</v>
      </c>
      <c r="AM9" s="5">
        <f t="shared" si="22"/>
        <v>0</v>
      </c>
      <c r="AN9" s="165">
        <f t="shared" si="23"/>
        <v>0</v>
      </c>
      <c r="AO9" s="165" t="e">
        <f t="shared" si="24"/>
        <v>#DIV/0!</v>
      </c>
      <c r="AP9" s="165" t="e">
        <f t="shared" si="25"/>
        <v>#DIV/0!</v>
      </c>
      <c r="AQ9" s="7">
        <f t="shared" si="26"/>
        <v>0</v>
      </c>
      <c r="AR9" s="174">
        <f t="shared" si="27"/>
        <v>0</v>
      </c>
      <c r="AS9" s="173">
        <f t="shared" si="28"/>
        <v>44572</v>
      </c>
      <c r="AT9" s="5">
        <f t="shared" si="29"/>
        <v>0</v>
      </c>
      <c r="AU9" s="165">
        <f t="shared" si="30"/>
        <v>0</v>
      </c>
      <c r="AV9" s="165" t="e">
        <f t="shared" si="31"/>
        <v>#DIV/0!</v>
      </c>
      <c r="AW9" s="165" t="e">
        <f t="shared" si="32"/>
        <v>#DIV/0!</v>
      </c>
      <c r="AX9" s="7">
        <f t="shared" si="33"/>
        <v>0</v>
      </c>
      <c r="AY9" s="174">
        <f t="shared" si="34"/>
        <v>0</v>
      </c>
      <c r="AZ9" s="189"/>
    </row>
    <row r="10" spans="1:52" ht="16.5" x14ac:dyDescent="0.25">
      <c r="A10" s="1">
        <v>44565</v>
      </c>
      <c r="B10" s="100">
        <v>9</v>
      </c>
      <c r="C10" s="1" t="s">
        <v>102</v>
      </c>
      <c r="D10" t="s">
        <v>97</v>
      </c>
      <c r="E10">
        <v>14</v>
      </c>
      <c r="F10" t="s">
        <v>187</v>
      </c>
      <c r="G10" s="18">
        <v>7.3354999999999997</v>
      </c>
      <c r="I10" s="18">
        <v>-102.7</v>
      </c>
      <c r="J10" s="13">
        <v>44573</v>
      </c>
      <c r="K10" s="130">
        <v>44573</v>
      </c>
      <c r="L10" s="102" t="str" cm="1">
        <f t="array" ref="L10:N10">TRANSPOSE(_xlfn.UNIQUE(_xlfn._xlws.FILTER(F:F,A:A=K10)))</f>
        <v>IMMX</v>
      </c>
      <c r="M10" s="102" t="str">
        <v>DWAC</v>
      </c>
      <c r="N10" s="102" t="str">
        <v>OCGN</v>
      </c>
      <c r="O10" s="102"/>
      <c r="P10" s="102"/>
      <c r="Q10" s="173">
        <f t="shared" si="0"/>
        <v>44573</v>
      </c>
      <c r="R10" s="5" t="str">
        <f t="shared" si="1"/>
        <v>IMMX</v>
      </c>
      <c r="S10" s="165">
        <f t="shared" si="2"/>
        <v>36</v>
      </c>
      <c r="T10" s="165">
        <f t="shared" si="3"/>
        <v>7.1577777777777776</v>
      </c>
      <c r="U10" s="165">
        <f t="shared" si="4"/>
        <v>6.8944444444444439</v>
      </c>
      <c r="V10" s="7">
        <f t="shared" si="5"/>
        <v>257.68</v>
      </c>
      <c r="W10" s="174">
        <f t="shared" si="6"/>
        <v>248.2</v>
      </c>
      <c r="X10" s="173">
        <f t="shared" si="7"/>
        <v>44573</v>
      </c>
      <c r="Y10" s="7" t="str">
        <f t="shared" si="8"/>
        <v>DWAC</v>
      </c>
      <c r="Z10" s="165">
        <f t="shared" si="9"/>
        <v>2</v>
      </c>
      <c r="AA10" s="165">
        <f t="shared" si="10"/>
        <v>66.44</v>
      </c>
      <c r="AB10" s="165">
        <f t="shared" si="11"/>
        <v>65.16</v>
      </c>
      <c r="AC10" s="7">
        <f t="shared" si="12"/>
        <v>132.88</v>
      </c>
      <c r="AD10" s="174">
        <f t="shared" si="13"/>
        <v>130.32</v>
      </c>
      <c r="AE10" s="173">
        <f t="shared" si="14"/>
        <v>44573</v>
      </c>
      <c r="AF10" s="7" t="str">
        <f t="shared" si="15"/>
        <v>OCGN</v>
      </c>
      <c r="AG10" s="165">
        <f t="shared" si="16"/>
        <v>68</v>
      </c>
      <c r="AH10" s="165">
        <f t="shared" si="17"/>
        <v>4.5538235294117646</v>
      </c>
      <c r="AI10" s="165">
        <f t="shared" si="18"/>
        <v>4.4489705882352943</v>
      </c>
      <c r="AJ10" s="7">
        <f t="shared" si="19"/>
        <v>309.65999999999997</v>
      </c>
      <c r="AK10" s="174">
        <f t="shared" si="20"/>
        <v>302.53000000000003</v>
      </c>
      <c r="AL10" s="173">
        <f t="shared" si="21"/>
        <v>44573</v>
      </c>
      <c r="AM10" s="5">
        <f t="shared" si="22"/>
        <v>0</v>
      </c>
      <c r="AN10" s="165">
        <f t="shared" si="23"/>
        <v>0</v>
      </c>
      <c r="AO10" s="165" t="e">
        <f t="shared" si="24"/>
        <v>#DIV/0!</v>
      </c>
      <c r="AP10" s="165" t="e">
        <f t="shared" si="25"/>
        <v>#DIV/0!</v>
      </c>
      <c r="AQ10" s="7">
        <f t="shared" si="26"/>
        <v>0</v>
      </c>
      <c r="AR10" s="174">
        <f t="shared" si="27"/>
        <v>0</v>
      </c>
      <c r="AS10" s="173">
        <f t="shared" si="28"/>
        <v>44573</v>
      </c>
      <c r="AT10" s="5">
        <f t="shared" si="29"/>
        <v>0</v>
      </c>
      <c r="AU10" s="165">
        <f t="shared" si="30"/>
        <v>0</v>
      </c>
      <c r="AV10" s="165" t="e">
        <f t="shared" si="31"/>
        <v>#DIV/0!</v>
      </c>
      <c r="AW10" s="165" t="e">
        <f t="shared" si="32"/>
        <v>#DIV/0!</v>
      </c>
      <c r="AX10" s="7">
        <f t="shared" si="33"/>
        <v>0</v>
      </c>
      <c r="AY10" s="174">
        <f t="shared" si="34"/>
        <v>0</v>
      </c>
      <c r="AZ10" s="189" t="s">
        <v>344</v>
      </c>
    </row>
    <row r="11" spans="1:52" ht="16.5" x14ac:dyDescent="0.25">
      <c r="A11" s="1">
        <v>44565</v>
      </c>
      <c r="B11" s="100">
        <v>10</v>
      </c>
      <c r="C11" s="1" t="s">
        <v>102</v>
      </c>
      <c r="D11" t="s">
        <v>98</v>
      </c>
      <c r="E11">
        <v>10</v>
      </c>
      <c r="F11" t="s">
        <v>187</v>
      </c>
      <c r="G11" s="18">
        <v>7.3559999999999999</v>
      </c>
      <c r="I11" s="18">
        <v>73.56</v>
      </c>
      <c r="J11" s="13">
        <v>44574</v>
      </c>
      <c r="K11" s="130">
        <v>44574</v>
      </c>
      <c r="L11" s="102" t="str" cm="1">
        <f t="array" ref="L11:N11">TRANSPOSE(_xlfn.UNIQUE(_xlfn._xlws.FILTER(F:F,A:A=K11)))</f>
        <v>BBIG</v>
      </c>
      <c r="M11" s="102" t="str">
        <v>DAVE</v>
      </c>
      <c r="N11" s="102" t="str">
        <v>DAL</v>
      </c>
      <c r="O11" s="102"/>
      <c r="P11" s="102"/>
      <c r="Q11" s="173">
        <f t="shared" si="0"/>
        <v>44574</v>
      </c>
      <c r="R11" s="5" t="str">
        <f t="shared" si="1"/>
        <v>BBIG</v>
      </c>
      <c r="S11" s="165">
        <f t="shared" si="2"/>
        <v>144</v>
      </c>
      <c r="T11" s="165">
        <f t="shared" si="3"/>
        <v>3.0488194444444443</v>
      </c>
      <c r="U11" s="165">
        <f t="shared" si="4"/>
        <v>3.0354166666666669</v>
      </c>
      <c r="V11" s="7">
        <f t="shared" si="5"/>
        <v>439.03</v>
      </c>
      <c r="W11" s="174">
        <f t="shared" si="6"/>
        <v>437.1</v>
      </c>
      <c r="X11" s="173">
        <f t="shared" si="7"/>
        <v>44574</v>
      </c>
      <c r="Y11" s="7" t="str">
        <f t="shared" si="8"/>
        <v>DAVE</v>
      </c>
      <c r="Z11" s="165">
        <f t="shared" si="9"/>
        <v>55</v>
      </c>
      <c r="AA11" s="165">
        <f t="shared" si="10"/>
        <v>6.806909090909091</v>
      </c>
      <c r="AB11" s="165">
        <f t="shared" si="11"/>
        <v>6.799818181818182</v>
      </c>
      <c r="AC11" s="7">
        <f t="shared" si="12"/>
        <v>374.38</v>
      </c>
      <c r="AD11" s="174">
        <f t="shared" si="13"/>
        <v>373.99</v>
      </c>
      <c r="AE11" s="173">
        <f t="shared" si="14"/>
        <v>44574</v>
      </c>
      <c r="AF11" s="7" t="str">
        <f t="shared" si="15"/>
        <v>DAL</v>
      </c>
      <c r="AG11" s="165">
        <f t="shared" si="16"/>
        <v>5</v>
      </c>
      <c r="AH11" s="165">
        <f t="shared" si="17"/>
        <v>41.212000000000003</v>
      </c>
      <c r="AI11" s="165">
        <f t="shared" si="18"/>
        <v>41.722000000000001</v>
      </c>
      <c r="AJ11" s="7">
        <f t="shared" si="19"/>
        <v>206.06</v>
      </c>
      <c r="AK11" s="174">
        <f t="shared" si="20"/>
        <v>208.61</v>
      </c>
      <c r="AL11" s="173">
        <f t="shared" si="21"/>
        <v>44574</v>
      </c>
      <c r="AM11" s="5">
        <f t="shared" si="22"/>
        <v>0</v>
      </c>
      <c r="AN11" s="165">
        <f t="shared" si="23"/>
        <v>0</v>
      </c>
      <c r="AO11" s="165" t="e">
        <f t="shared" si="24"/>
        <v>#DIV/0!</v>
      </c>
      <c r="AP11" s="165" t="e">
        <f t="shared" si="25"/>
        <v>#DIV/0!</v>
      </c>
      <c r="AQ11" s="7">
        <f t="shared" si="26"/>
        <v>0</v>
      </c>
      <c r="AR11" s="174">
        <f t="shared" si="27"/>
        <v>0</v>
      </c>
      <c r="AS11" s="173">
        <f t="shared" si="28"/>
        <v>44574</v>
      </c>
      <c r="AT11" s="5">
        <f t="shared" si="29"/>
        <v>0</v>
      </c>
      <c r="AU11" s="165">
        <f t="shared" si="30"/>
        <v>0</v>
      </c>
      <c r="AV11" s="165" t="e">
        <f t="shared" si="31"/>
        <v>#DIV/0!</v>
      </c>
      <c r="AW11" s="165" t="e">
        <f t="shared" si="32"/>
        <v>#DIV/0!</v>
      </c>
      <c r="AX11" s="7">
        <f t="shared" si="33"/>
        <v>0</v>
      </c>
      <c r="AY11" s="174">
        <f t="shared" si="34"/>
        <v>0</v>
      </c>
      <c r="AZ11" s="189"/>
    </row>
    <row r="12" spans="1:52" ht="16.5" x14ac:dyDescent="0.25">
      <c r="A12" s="1">
        <v>44565</v>
      </c>
      <c r="B12" s="100">
        <v>11</v>
      </c>
      <c r="C12" s="1" t="s">
        <v>102</v>
      </c>
      <c r="D12" t="s">
        <v>97</v>
      </c>
      <c r="E12">
        <v>10</v>
      </c>
      <c r="F12" t="s">
        <v>187</v>
      </c>
      <c r="G12" s="18">
        <v>7.3949999999999996</v>
      </c>
      <c r="I12" s="18">
        <v>-73.95</v>
      </c>
      <c r="J12" s="13">
        <v>44575</v>
      </c>
      <c r="K12" s="130">
        <v>44575</v>
      </c>
      <c r="L12" s="102" t="str" cm="1">
        <f t="array" ref="L12:O12">TRANSPOSE(_xlfn.UNIQUE(_xlfn._xlws.FILTER(F:F,A:A=K12)))</f>
        <v>SBEV</v>
      </c>
      <c r="M12" s="102" t="str">
        <v>BBIG</v>
      </c>
      <c r="N12" s="102" t="str">
        <v>SPCE</v>
      </c>
      <c r="O12" s="102" t="str">
        <v>RELI</v>
      </c>
      <c r="P12" s="102"/>
      <c r="Q12" s="173">
        <f t="shared" si="0"/>
        <v>44575</v>
      </c>
      <c r="R12" s="5" t="str">
        <f t="shared" si="1"/>
        <v>SBEV</v>
      </c>
      <c r="S12" s="165">
        <f t="shared" si="2"/>
        <v>108</v>
      </c>
      <c r="T12" s="165">
        <f t="shared" si="3"/>
        <v>2.8093518518518517</v>
      </c>
      <c r="U12" s="165">
        <f t="shared" si="4"/>
        <v>2.7544444444444443</v>
      </c>
      <c r="V12" s="7">
        <f t="shared" si="5"/>
        <v>303.40999999999997</v>
      </c>
      <c r="W12" s="174">
        <f t="shared" si="6"/>
        <v>297.47999999999996</v>
      </c>
      <c r="X12" s="173">
        <f t="shared" si="7"/>
        <v>44575</v>
      </c>
      <c r="Y12" s="7" t="str">
        <f t="shared" si="8"/>
        <v>BBIG</v>
      </c>
      <c r="Z12" s="165">
        <f t="shared" si="9"/>
        <v>77</v>
      </c>
      <c r="AA12" s="165">
        <f t="shared" si="10"/>
        <v>3.5425974025974023</v>
      </c>
      <c r="AB12" s="165">
        <f t="shared" si="11"/>
        <v>3.6572727272727272</v>
      </c>
      <c r="AC12" s="7">
        <f t="shared" si="12"/>
        <v>272.77999999999997</v>
      </c>
      <c r="AD12" s="174">
        <f t="shared" si="13"/>
        <v>281.61</v>
      </c>
      <c r="AE12" s="173">
        <f t="shared" si="14"/>
        <v>44575</v>
      </c>
      <c r="AF12" s="7" t="str">
        <f t="shared" si="15"/>
        <v>SPCE</v>
      </c>
      <c r="AG12" s="165">
        <f t="shared" si="16"/>
        <v>32</v>
      </c>
      <c r="AH12" s="165">
        <f t="shared" si="17"/>
        <v>9.9006249999999998</v>
      </c>
      <c r="AI12" s="165">
        <f t="shared" si="18"/>
        <v>9.86</v>
      </c>
      <c r="AJ12" s="7">
        <f t="shared" si="19"/>
        <v>316.82</v>
      </c>
      <c r="AK12" s="174">
        <f t="shared" si="20"/>
        <v>315.52</v>
      </c>
      <c r="AL12" s="173">
        <f t="shared" si="21"/>
        <v>44575</v>
      </c>
      <c r="AM12" s="5" t="str">
        <f t="shared" si="22"/>
        <v>RELI</v>
      </c>
      <c r="AN12" s="165">
        <f t="shared" si="23"/>
        <v>14</v>
      </c>
      <c r="AO12" s="165">
        <f t="shared" si="24"/>
        <v>7.7350000000000003</v>
      </c>
      <c r="AP12" s="165">
        <f t="shared" si="25"/>
        <v>7.6714285714285717</v>
      </c>
      <c r="AQ12" s="7">
        <f t="shared" si="26"/>
        <v>108.29</v>
      </c>
      <c r="AR12" s="174">
        <f t="shared" si="27"/>
        <v>107.4</v>
      </c>
      <c r="AS12" s="173">
        <f t="shared" si="28"/>
        <v>44575</v>
      </c>
      <c r="AT12" s="5">
        <f t="shared" si="29"/>
        <v>0</v>
      </c>
      <c r="AU12" s="165">
        <f t="shared" si="30"/>
        <v>0</v>
      </c>
      <c r="AV12" s="165" t="e">
        <f t="shared" si="31"/>
        <v>#DIV/0!</v>
      </c>
      <c r="AW12" s="165" t="e">
        <f t="shared" si="32"/>
        <v>#DIV/0!</v>
      </c>
      <c r="AX12" s="7">
        <f t="shared" si="33"/>
        <v>0</v>
      </c>
      <c r="AY12" s="174">
        <f t="shared" si="34"/>
        <v>0</v>
      </c>
      <c r="AZ12" s="189"/>
    </row>
    <row r="13" spans="1:52" ht="16.5" x14ac:dyDescent="0.25">
      <c r="A13" s="1">
        <v>44565</v>
      </c>
      <c r="B13" s="100">
        <v>12</v>
      </c>
      <c r="C13" s="1" t="s">
        <v>102</v>
      </c>
      <c r="D13" t="s">
        <v>98</v>
      </c>
      <c r="E13">
        <v>3</v>
      </c>
      <c r="F13" t="s">
        <v>261</v>
      </c>
      <c r="G13" s="18">
        <v>9.85</v>
      </c>
      <c r="I13" s="18">
        <v>29.55</v>
      </c>
      <c r="J13" s="13">
        <v>44579</v>
      </c>
      <c r="K13" s="130">
        <v>44579</v>
      </c>
      <c r="L13" s="102" t="str" cm="1">
        <f t="array" ref="L13:M13">TRANSPOSE(_xlfn.UNIQUE(_xlfn._xlws.FILTER(F:F,A:A=K13)))</f>
        <v>BBIG</v>
      </c>
      <c r="M13" s="102" t="str">
        <v>RELI</v>
      </c>
      <c r="N13" s="102"/>
      <c r="O13" s="102"/>
      <c r="P13" s="102"/>
      <c r="Q13" s="173">
        <f t="shared" si="0"/>
        <v>44579</v>
      </c>
      <c r="R13" s="5" t="str">
        <f t="shared" si="1"/>
        <v>BBIG</v>
      </c>
      <c r="S13" s="165">
        <f t="shared" si="2"/>
        <v>66</v>
      </c>
      <c r="T13" s="165">
        <f t="shared" si="3"/>
        <v>4.7596969696969698</v>
      </c>
      <c r="U13" s="165">
        <f t="shared" si="4"/>
        <v>4.9509090909090911</v>
      </c>
      <c r="V13" s="7">
        <f t="shared" si="5"/>
        <v>314.14</v>
      </c>
      <c r="W13" s="174">
        <f t="shared" si="6"/>
        <v>326.76</v>
      </c>
      <c r="X13" s="173">
        <f t="shared" si="7"/>
        <v>44579</v>
      </c>
      <c r="Y13" s="7" t="str">
        <f t="shared" si="8"/>
        <v>RELI</v>
      </c>
      <c r="Z13" s="165">
        <f t="shared" si="9"/>
        <v>24</v>
      </c>
      <c r="AA13" s="165">
        <f t="shared" si="10"/>
        <v>8.730833333333333</v>
      </c>
      <c r="AB13" s="165">
        <f t="shared" si="11"/>
        <v>8.5516666666666676</v>
      </c>
      <c r="AC13" s="7">
        <f t="shared" si="12"/>
        <v>209.54</v>
      </c>
      <c r="AD13" s="174">
        <f t="shared" si="13"/>
        <v>205.24</v>
      </c>
      <c r="AE13" s="173">
        <f t="shared" si="14"/>
        <v>44579</v>
      </c>
      <c r="AF13" s="7">
        <f t="shared" si="15"/>
        <v>0</v>
      </c>
      <c r="AG13" s="165">
        <f t="shared" si="16"/>
        <v>0</v>
      </c>
      <c r="AH13" s="165" t="e">
        <f t="shared" si="17"/>
        <v>#DIV/0!</v>
      </c>
      <c r="AI13" s="165" t="e">
        <f t="shared" si="18"/>
        <v>#DIV/0!</v>
      </c>
      <c r="AJ13" s="7">
        <f t="shared" si="19"/>
        <v>0</v>
      </c>
      <c r="AK13" s="174">
        <f t="shared" si="20"/>
        <v>0</v>
      </c>
      <c r="AL13" s="173">
        <f t="shared" si="21"/>
        <v>44579</v>
      </c>
      <c r="AM13" s="5">
        <f t="shared" si="22"/>
        <v>0</v>
      </c>
      <c r="AN13" s="165">
        <f t="shared" si="23"/>
        <v>0</v>
      </c>
      <c r="AO13" s="165" t="e">
        <f t="shared" si="24"/>
        <v>#DIV/0!</v>
      </c>
      <c r="AP13" s="165" t="e">
        <f t="shared" si="25"/>
        <v>#DIV/0!</v>
      </c>
      <c r="AQ13" s="7">
        <f t="shared" si="26"/>
        <v>0</v>
      </c>
      <c r="AR13" s="174">
        <f t="shared" si="27"/>
        <v>0</v>
      </c>
      <c r="AS13" s="173">
        <f t="shared" si="28"/>
        <v>44579</v>
      </c>
      <c r="AT13" s="5">
        <f t="shared" si="29"/>
        <v>0</v>
      </c>
      <c r="AU13" s="165">
        <f t="shared" si="30"/>
        <v>0</v>
      </c>
      <c r="AV13" s="165" t="e">
        <f t="shared" si="31"/>
        <v>#DIV/0!</v>
      </c>
      <c r="AW13" s="165" t="e">
        <f t="shared" si="32"/>
        <v>#DIV/0!</v>
      </c>
      <c r="AX13" s="7">
        <f t="shared" si="33"/>
        <v>0</v>
      </c>
      <c r="AY13" s="174">
        <f t="shared" si="34"/>
        <v>0</v>
      </c>
      <c r="AZ13" s="189"/>
    </row>
    <row r="14" spans="1:52" ht="16.5" x14ac:dyDescent="0.25">
      <c r="A14" s="1">
        <v>44565</v>
      </c>
      <c r="B14" s="100">
        <v>13</v>
      </c>
      <c r="C14" s="1" t="s">
        <v>102</v>
      </c>
      <c r="D14" t="s">
        <v>97</v>
      </c>
      <c r="E14">
        <v>3</v>
      </c>
      <c r="F14" t="s">
        <v>261</v>
      </c>
      <c r="G14" s="18">
        <v>9.68</v>
      </c>
      <c r="I14" s="18">
        <v>-29.04</v>
      </c>
      <c r="J14" s="13">
        <v>44580</v>
      </c>
      <c r="K14" s="130">
        <v>44580</v>
      </c>
      <c r="L14" s="102" t="str" cm="1">
        <f t="array" ref="L14:N14">TRANSPOSE(_xlfn.UNIQUE(_xlfn._xlws.FILTER(F:F,A:A=K14)))</f>
        <v>BBIG</v>
      </c>
      <c r="M14" s="102" t="str">
        <v>PHUN</v>
      </c>
      <c r="N14" s="102" t="str">
        <v>LCID</v>
      </c>
      <c r="O14" s="102"/>
      <c r="P14" s="102"/>
      <c r="Q14" s="173">
        <f t="shared" si="0"/>
        <v>44580</v>
      </c>
      <c r="R14" s="5" t="str">
        <f t="shared" si="1"/>
        <v>BBIG</v>
      </c>
      <c r="S14" s="165">
        <f t="shared" si="2"/>
        <v>104</v>
      </c>
      <c r="T14" s="165">
        <f t="shared" si="3"/>
        <v>5.0023076923076921</v>
      </c>
      <c r="U14" s="165">
        <f t="shared" si="4"/>
        <v>5.1049999999999995</v>
      </c>
      <c r="V14" s="7">
        <f t="shared" si="5"/>
        <v>520.24</v>
      </c>
      <c r="W14" s="174">
        <f t="shared" si="6"/>
        <v>530.91999999999996</v>
      </c>
      <c r="X14" s="173">
        <f t="shared" si="7"/>
        <v>44580</v>
      </c>
      <c r="Y14" s="7" t="str">
        <f t="shared" si="8"/>
        <v>PHUN</v>
      </c>
      <c r="Z14" s="165">
        <f t="shared" si="9"/>
        <v>49</v>
      </c>
      <c r="AA14" s="165">
        <f t="shared" si="10"/>
        <v>2.9814285714285713</v>
      </c>
      <c r="AB14" s="165">
        <f t="shared" si="11"/>
        <v>2.9932653061224492</v>
      </c>
      <c r="AC14" s="7">
        <f t="shared" si="12"/>
        <v>146.09</v>
      </c>
      <c r="AD14" s="174">
        <f t="shared" si="13"/>
        <v>146.67000000000002</v>
      </c>
      <c r="AE14" s="173">
        <f t="shared" si="14"/>
        <v>44580</v>
      </c>
      <c r="AF14" s="7" t="str">
        <f t="shared" si="15"/>
        <v>LCID</v>
      </c>
      <c r="AG14" s="165">
        <f t="shared" si="16"/>
        <v>5</v>
      </c>
      <c r="AH14" s="165">
        <f t="shared" si="17"/>
        <v>40.720000000000006</v>
      </c>
      <c r="AI14" s="165">
        <f t="shared" si="18"/>
        <v>40.165999999999997</v>
      </c>
      <c r="AJ14" s="7">
        <f t="shared" si="19"/>
        <v>203.60000000000002</v>
      </c>
      <c r="AK14" s="174">
        <f t="shared" si="20"/>
        <v>200.82999999999998</v>
      </c>
      <c r="AL14" s="173">
        <f t="shared" si="21"/>
        <v>44580</v>
      </c>
      <c r="AM14" s="5">
        <f t="shared" si="22"/>
        <v>0</v>
      </c>
      <c r="AN14" s="165">
        <f t="shared" si="23"/>
        <v>0</v>
      </c>
      <c r="AO14" s="165" t="e">
        <f t="shared" si="24"/>
        <v>#DIV/0!</v>
      </c>
      <c r="AP14" s="165" t="e">
        <f t="shared" si="25"/>
        <v>#DIV/0!</v>
      </c>
      <c r="AQ14" s="7">
        <f t="shared" si="26"/>
        <v>0</v>
      </c>
      <c r="AR14" s="174">
        <f t="shared" si="27"/>
        <v>0</v>
      </c>
      <c r="AS14" s="173">
        <f t="shared" si="28"/>
        <v>44580</v>
      </c>
      <c r="AT14" s="5">
        <f t="shared" si="29"/>
        <v>0</v>
      </c>
      <c r="AU14" s="165">
        <f t="shared" si="30"/>
        <v>0</v>
      </c>
      <c r="AV14" s="165" t="e">
        <f t="shared" si="31"/>
        <v>#DIV/0!</v>
      </c>
      <c r="AW14" s="165" t="e">
        <f t="shared" si="32"/>
        <v>#DIV/0!</v>
      </c>
      <c r="AX14" s="7">
        <f t="shared" si="33"/>
        <v>0</v>
      </c>
      <c r="AY14" s="174">
        <f t="shared" si="34"/>
        <v>0</v>
      </c>
      <c r="AZ14" s="189"/>
    </row>
    <row r="15" spans="1:52" ht="16.5" x14ac:dyDescent="0.25">
      <c r="A15" s="1">
        <v>44565</v>
      </c>
      <c r="B15" s="100">
        <v>14</v>
      </c>
      <c r="C15" s="1" t="s">
        <v>102</v>
      </c>
      <c r="D15" t="s">
        <v>98</v>
      </c>
      <c r="E15">
        <v>2</v>
      </c>
      <c r="F15" t="s">
        <v>261</v>
      </c>
      <c r="G15" s="18">
        <v>9.44</v>
      </c>
      <c r="I15" s="18">
        <v>18.88</v>
      </c>
      <c r="J15" s="13">
        <v>44581</v>
      </c>
      <c r="K15" s="130">
        <v>44581</v>
      </c>
      <c r="L15" s="102" t="str" cm="1">
        <f t="array" ref="L15:M15">TRANSPOSE(_xlfn.UNIQUE(_xlfn._xlws.FILTER(F:F,A:A=K15)))</f>
        <v>BBIG</v>
      </c>
      <c r="M15" s="102" t="str">
        <v>APM</v>
      </c>
      <c r="N15" s="102"/>
      <c r="O15" s="102"/>
      <c r="P15" s="102"/>
      <c r="Q15" s="173">
        <f t="shared" si="0"/>
        <v>44581</v>
      </c>
      <c r="R15" s="5" t="str">
        <f t="shared" si="1"/>
        <v>BBIG</v>
      </c>
      <c r="S15" s="165">
        <f t="shared" si="2"/>
        <v>182</v>
      </c>
      <c r="T15" s="165">
        <f t="shared" si="3"/>
        <v>4.0325274725274731</v>
      </c>
      <c r="U15" s="165">
        <f t="shared" si="4"/>
        <v>4.0500549450549448</v>
      </c>
      <c r="V15" s="7">
        <f t="shared" si="5"/>
        <v>733.92000000000007</v>
      </c>
      <c r="W15" s="174">
        <f t="shared" si="6"/>
        <v>737.1099999999999</v>
      </c>
      <c r="X15" s="173">
        <f t="shared" si="7"/>
        <v>44581</v>
      </c>
      <c r="Y15" s="7" t="str">
        <f t="shared" si="8"/>
        <v>APM</v>
      </c>
      <c r="Z15" s="165">
        <f t="shared" si="9"/>
        <v>30</v>
      </c>
      <c r="AA15" s="165">
        <f t="shared" si="10"/>
        <v>1.63</v>
      </c>
      <c r="AB15" s="165">
        <f t="shared" si="11"/>
        <v>1.7033333333333331</v>
      </c>
      <c r="AC15" s="7">
        <f t="shared" si="12"/>
        <v>48.9</v>
      </c>
      <c r="AD15" s="174">
        <f t="shared" si="13"/>
        <v>51.099999999999994</v>
      </c>
      <c r="AE15" s="173">
        <f t="shared" si="14"/>
        <v>44581</v>
      </c>
      <c r="AF15" s="7">
        <f t="shared" si="15"/>
        <v>0</v>
      </c>
      <c r="AG15" s="165">
        <f t="shared" si="16"/>
        <v>0</v>
      </c>
      <c r="AH15" s="165" t="e">
        <f t="shared" si="17"/>
        <v>#DIV/0!</v>
      </c>
      <c r="AI15" s="165" t="e">
        <f t="shared" si="18"/>
        <v>#DIV/0!</v>
      </c>
      <c r="AJ15" s="7">
        <f t="shared" si="19"/>
        <v>0</v>
      </c>
      <c r="AK15" s="174">
        <f t="shared" si="20"/>
        <v>0</v>
      </c>
      <c r="AL15" s="173">
        <f t="shared" si="21"/>
        <v>44581</v>
      </c>
      <c r="AM15" s="5">
        <f t="shared" si="22"/>
        <v>0</v>
      </c>
      <c r="AN15" s="165">
        <f t="shared" si="23"/>
        <v>0</v>
      </c>
      <c r="AO15" s="165" t="e">
        <f t="shared" si="24"/>
        <v>#DIV/0!</v>
      </c>
      <c r="AP15" s="165" t="e">
        <f t="shared" si="25"/>
        <v>#DIV/0!</v>
      </c>
      <c r="AQ15" s="7">
        <f t="shared" si="26"/>
        <v>0</v>
      </c>
      <c r="AR15" s="174">
        <f t="shared" si="27"/>
        <v>0</v>
      </c>
      <c r="AS15" s="173">
        <f t="shared" si="28"/>
        <v>44581</v>
      </c>
      <c r="AT15" s="5">
        <f t="shared" si="29"/>
        <v>0</v>
      </c>
      <c r="AU15" s="165">
        <f t="shared" si="30"/>
        <v>0</v>
      </c>
      <c r="AV15" s="165" t="e">
        <f t="shared" si="31"/>
        <v>#DIV/0!</v>
      </c>
      <c r="AW15" s="165" t="e">
        <f t="shared" si="32"/>
        <v>#DIV/0!</v>
      </c>
      <c r="AX15" s="7">
        <f t="shared" si="33"/>
        <v>0</v>
      </c>
      <c r="AY15" s="174">
        <f t="shared" si="34"/>
        <v>0</v>
      </c>
      <c r="AZ15" s="189"/>
    </row>
    <row r="16" spans="1:52" ht="16.5" x14ac:dyDescent="0.25">
      <c r="A16" s="1">
        <v>44565</v>
      </c>
      <c r="B16" s="100">
        <v>15</v>
      </c>
      <c r="C16" s="1" t="s">
        <v>102</v>
      </c>
      <c r="D16" t="s">
        <v>97</v>
      </c>
      <c r="E16">
        <v>2</v>
      </c>
      <c r="F16" t="s">
        <v>261</v>
      </c>
      <c r="G16" s="18">
        <v>9.76</v>
      </c>
      <c r="I16" s="18">
        <v>-19.52</v>
      </c>
      <c r="J16" s="13">
        <v>44582</v>
      </c>
      <c r="K16" s="130">
        <v>44582</v>
      </c>
      <c r="L16" s="102" t="str" cm="1">
        <f t="array" ref="L16:N16">TRANSPOSE(_xlfn.UNIQUE(_xlfn._xlws.FILTER(F:F,A:A=K16)))</f>
        <v>BBIG</v>
      </c>
      <c r="M16" s="102" t="str">
        <v>DATS</v>
      </c>
      <c r="N16" s="102" t="str">
        <v>SOFI</v>
      </c>
      <c r="O16" s="102"/>
      <c r="P16" s="102"/>
      <c r="Q16" s="173">
        <f t="shared" si="0"/>
        <v>44582</v>
      </c>
      <c r="R16" s="5" t="str">
        <f t="shared" si="1"/>
        <v>BBIG</v>
      </c>
      <c r="S16" s="165">
        <f t="shared" si="2"/>
        <v>295</v>
      </c>
      <c r="T16" s="165">
        <f t="shared" si="3"/>
        <v>3.4630169491525415</v>
      </c>
      <c r="U16" s="165">
        <f t="shared" si="4"/>
        <v>3.4301016949152547</v>
      </c>
      <c r="V16" s="7">
        <f t="shared" si="5"/>
        <v>1021.5899999999998</v>
      </c>
      <c r="W16" s="174">
        <f t="shared" si="6"/>
        <v>1011.8800000000001</v>
      </c>
      <c r="X16" s="173">
        <f t="shared" si="7"/>
        <v>44582</v>
      </c>
      <c r="Y16" s="7" t="str">
        <f t="shared" si="8"/>
        <v>DATS</v>
      </c>
      <c r="Z16" s="165">
        <f t="shared" si="9"/>
        <v>50</v>
      </c>
      <c r="AA16" s="165">
        <f t="shared" si="10"/>
        <v>3.0057999999999998</v>
      </c>
      <c r="AB16" s="165">
        <f t="shared" si="11"/>
        <v>2.9327999999999999</v>
      </c>
      <c r="AC16" s="7">
        <f t="shared" si="12"/>
        <v>150.29</v>
      </c>
      <c r="AD16" s="174">
        <f t="shared" si="13"/>
        <v>146.63999999999999</v>
      </c>
      <c r="AE16" s="173">
        <f t="shared" si="14"/>
        <v>44582</v>
      </c>
      <c r="AF16" s="7" t="str">
        <f t="shared" si="15"/>
        <v>SOFI</v>
      </c>
      <c r="AG16" s="165">
        <f t="shared" si="16"/>
        <v>6</v>
      </c>
      <c r="AH16" s="165">
        <f t="shared" si="17"/>
        <v>14.729999999999999</v>
      </c>
      <c r="AI16" s="165">
        <f t="shared" si="18"/>
        <v>14.506666666666666</v>
      </c>
      <c r="AJ16" s="7">
        <f t="shared" si="19"/>
        <v>88.38</v>
      </c>
      <c r="AK16" s="174">
        <f t="shared" si="20"/>
        <v>87.039999999999992</v>
      </c>
      <c r="AL16" s="173">
        <f t="shared" si="21"/>
        <v>44582</v>
      </c>
      <c r="AM16" s="5">
        <f t="shared" si="22"/>
        <v>0</v>
      </c>
      <c r="AN16" s="165">
        <f t="shared" si="23"/>
        <v>0</v>
      </c>
      <c r="AO16" s="165" t="e">
        <f t="shared" si="24"/>
        <v>#DIV/0!</v>
      </c>
      <c r="AP16" s="165" t="e">
        <f t="shared" si="25"/>
        <v>#DIV/0!</v>
      </c>
      <c r="AQ16" s="7">
        <f t="shared" si="26"/>
        <v>0</v>
      </c>
      <c r="AR16" s="174">
        <f t="shared" si="27"/>
        <v>0</v>
      </c>
      <c r="AS16" s="173">
        <f t="shared" si="28"/>
        <v>44582</v>
      </c>
      <c r="AT16" s="5">
        <f t="shared" si="29"/>
        <v>0</v>
      </c>
      <c r="AU16" s="165">
        <f t="shared" si="30"/>
        <v>0</v>
      </c>
      <c r="AV16" s="165" t="e">
        <f t="shared" si="31"/>
        <v>#DIV/0!</v>
      </c>
      <c r="AW16" s="165" t="e">
        <f t="shared" si="32"/>
        <v>#DIV/0!</v>
      </c>
      <c r="AX16" s="7">
        <f t="shared" si="33"/>
        <v>0</v>
      </c>
      <c r="AY16" s="174">
        <f t="shared" si="34"/>
        <v>0</v>
      </c>
    </row>
    <row r="17" spans="1:51" ht="16.5" x14ac:dyDescent="0.25">
      <c r="A17" s="1">
        <v>44566</v>
      </c>
      <c r="B17" s="100">
        <v>16</v>
      </c>
      <c r="C17" s="1" t="s">
        <v>102</v>
      </c>
      <c r="D17" t="s">
        <v>98</v>
      </c>
      <c r="E17">
        <v>1</v>
      </c>
      <c r="F17" t="s">
        <v>258</v>
      </c>
      <c r="G17" s="18">
        <v>21.725000000000001</v>
      </c>
      <c r="I17" s="18">
        <v>21.73</v>
      </c>
      <c r="J17" s="13">
        <v>44586</v>
      </c>
      <c r="K17" s="130">
        <v>44586</v>
      </c>
      <c r="L17" s="102" t="str" cm="1">
        <f t="array" ref="L17:M17">TRANSPOSE(_xlfn.UNIQUE(_xlfn._xlws.FILTER(F:F,A:A=K17)))</f>
        <v>BBIG</v>
      </c>
      <c r="M17" s="102" t="str">
        <v>SOFI</v>
      </c>
      <c r="N17" s="102"/>
      <c r="O17" s="102"/>
      <c r="P17" s="102"/>
      <c r="Q17" s="173">
        <f t="shared" si="0"/>
        <v>44586</v>
      </c>
      <c r="R17" s="5" t="str">
        <f t="shared" si="1"/>
        <v>BBIG</v>
      </c>
      <c r="S17" s="165">
        <f t="shared" si="2"/>
        <v>70</v>
      </c>
      <c r="T17" s="165">
        <f t="shared" si="3"/>
        <v>3.0854285714285719</v>
      </c>
      <c r="U17" s="165">
        <f t="shared" si="4"/>
        <v>3.1522857142857146</v>
      </c>
      <c r="V17" s="7">
        <f t="shared" si="5"/>
        <v>215.98000000000002</v>
      </c>
      <c r="W17" s="174">
        <f t="shared" si="6"/>
        <v>220.66000000000003</v>
      </c>
      <c r="X17" s="173">
        <f t="shared" si="7"/>
        <v>44586</v>
      </c>
      <c r="Y17" s="7" t="str">
        <f t="shared" si="8"/>
        <v>SOFI</v>
      </c>
      <c r="Z17" s="165">
        <f t="shared" si="9"/>
        <v>31</v>
      </c>
      <c r="AA17" s="165">
        <f t="shared" si="10"/>
        <v>13.068387096774194</v>
      </c>
      <c r="AB17" s="165">
        <f t="shared" si="11"/>
        <v>13.078064516129032</v>
      </c>
      <c r="AC17" s="7">
        <f t="shared" si="12"/>
        <v>405.12</v>
      </c>
      <c r="AD17" s="174">
        <f t="shared" si="13"/>
        <v>405.42</v>
      </c>
      <c r="AE17" s="173">
        <f t="shared" si="14"/>
        <v>44586</v>
      </c>
      <c r="AF17" s="7">
        <f t="shared" si="15"/>
        <v>0</v>
      </c>
      <c r="AG17" s="165">
        <f t="shared" si="16"/>
        <v>0</v>
      </c>
      <c r="AH17" s="165" t="e">
        <f t="shared" si="17"/>
        <v>#DIV/0!</v>
      </c>
      <c r="AI17" s="165" t="e">
        <f t="shared" si="18"/>
        <v>#DIV/0!</v>
      </c>
      <c r="AJ17" s="7">
        <f t="shared" si="19"/>
        <v>0</v>
      </c>
      <c r="AK17" s="174">
        <f t="shared" si="20"/>
        <v>0</v>
      </c>
      <c r="AL17" s="173">
        <f t="shared" si="21"/>
        <v>44586</v>
      </c>
      <c r="AM17" s="5">
        <f t="shared" si="22"/>
        <v>0</v>
      </c>
      <c r="AN17" s="165">
        <f t="shared" si="23"/>
        <v>0</v>
      </c>
      <c r="AO17" s="165" t="e">
        <f t="shared" si="24"/>
        <v>#DIV/0!</v>
      </c>
      <c r="AP17" s="165" t="e">
        <f t="shared" si="25"/>
        <v>#DIV/0!</v>
      </c>
      <c r="AQ17" s="7">
        <f t="shared" si="26"/>
        <v>0</v>
      </c>
      <c r="AR17" s="174">
        <f t="shared" si="27"/>
        <v>0</v>
      </c>
      <c r="AS17" s="173">
        <f t="shared" si="28"/>
        <v>44586</v>
      </c>
      <c r="AT17" s="5">
        <f t="shared" si="29"/>
        <v>0</v>
      </c>
      <c r="AU17" s="165">
        <f t="shared" si="30"/>
        <v>0</v>
      </c>
      <c r="AV17" s="165" t="e">
        <f t="shared" si="31"/>
        <v>#DIV/0!</v>
      </c>
      <c r="AW17" s="165" t="e">
        <f t="shared" si="32"/>
        <v>#DIV/0!</v>
      </c>
      <c r="AX17" s="7">
        <f t="shared" si="33"/>
        <v>0</v>
      </c>
      <c r="AY17" s="174">
        <f t="shared" si="34"/>
        <v>0</v>
      </c>
    </row>
    <row r="18" spans="1:51" ht="16.5" x14ac:dyDescent="0.25">
      <c r="A18" s="1">
        <v>44566</v>
      </c>
      <c r="B18" s="100">
        <v>17</v>
      </c>
      <c r="C18" s="1" t="s">
        <v>102</v>
      </c>
      <c r="D18" t="s">
        <v>98</v>
      </c>
      <c r="E18">
        <v>2</v>
      </c>
      <c r="F18" t="s">
        <v>258</v>
      </c>
      <c r="G18" s="18">
        <v>21.43</v>
      </c>
      <c r="I18" s="18">
        <v>42.86</v>
      </c>
      <c r="J18" s="13">
        <v>44587</v>
      </c>
      <c r="K18" s="130">
        <v>44587</v>
      </c>
      <c r="L18" s="102" t="str" cm="1">
        <f t="array" ref="L18">TRANSPOSE(_xlfn.UNIQUE(_xlfn._xlws.FILTER(F:F,A:A=K18)))</f>
        <v>BBIG</v>
      </c>
      <c r="M18" s="7"/>
      <c r="N18" s="7"/>
      <c r="O18" s="7"/>
      <c r="P18" s="7"/>
      <c r="Q18" s="173">
        <f t="shared" si="0"/>
        <v>44587</v>
      </c>
      <c r="R18" s="5" t="str">
        <f t="shared" si="1"/>
        <v>BBIG</v>
      </c>
      <c r="S18" s="165">
        <f t="shared" si="2"/>
        <v>95</v>
      </c>
      <c r="T18" s="165">
        <f t="shared" si="3"/>
        <v>3.303684210526316</v>
      </c>
      <c r="U18" s="165">
        <f t="shared" si="4"/>
        <v>3.2153684210526321</v>
      </c>
      <c r="V18" s="7">
        <f t="shared" si="5"/>
        <v>313.85000000000002</v>
      </c>
      <c r="W18" s="174">
        <f t="shared" si="6"/>
        <v>305.46000000000004</v>
      </c>
      <c r="X18" s="173">
        <f t="shared" si="7"/>
        <v>44587</v>
      </c>
      <c r="Y18" s="7">
        <f t="shared" si="8"/>
        <v>0</v>
      </c>
      <c r="Z18" s="165">
        <f t="shared" si="9"/>
        <v>0</v>
      </c>
      <c r="AA18" s="165" t="e">
        <f t="shared" si="10"/>
        <v>#DIV/0!</v>
      </c>
      <c r="AB18" s="165" t="e">
        <f t="shared" si="11"/>
        <v>#DIV/0!</v>
      </c>
      <c r="AC18" s="7">
        <f t="shared" si="12"/>
        <v>0</v>
      </c>
      <c r="AD18" s="174">
        <f t="shared" si="13"/>
        <v>0</v>
      </c>
      <c r="AE18" s="173">
        <f t="shared" si="14"/>
        <v>44587</v>
      </c>
      <c r="AF18" s="7">
        <f t="shared" si="15"/>
        <v>0</v>
      </c>
      <c r="AG18" s="165">
        <f t="shared" si="16"/>
        <v>0</v>
      </c>
      <c r="AH18" s="165" t="e">
        <f t="shared" si="17"/>
        <v>#DIV/0!</v>
      </c>
      <c r="AI18" s="165" t="e">
        <f t="shared" si="18"/>
        <v>#DIV/0!</v>
      </c>
      <c r="AJ18" s="7">
        <f t="shared" si="19"/>
        <v>0</v>
      </c>
      <c r="AK18" s="174">
        <f t="shared" si="20"/>
        <v>0</v>
      </c>
      <c r="AL18" s="173">
        <f t="shared" si="21"/>
        <v>44587</v>
      </c>
      <c r="AM18" s="5">
        <f t="shared" si="22"/>
        <v>0</v>
      </c>
      <c r="AN18" s="165">
        <f t="shared" si="23"/>
        <v>0</v>
      </c>
      <c r="AO18" s="165" t="e">
        <f t="shared" si="24"/>
        <v>#DIV/0!</v>
      </c>
      <c r="AP18" s="165" t="e">
        <f t="shared" si="25"/>
        <v>#DIV/0!</v>
      </c>
      <c r="AQ18" s="7">
        <f t="shared" si="26"/>
        <v>0</v>
      </c>
      <c r="AR18" s="174">
        <f t="shared" si="27"/>
        <v>0</v>
      </c>
      <c r="AS18" s="173">
        <f t="shared" si="28"/>
        <v>44587</v>
      </c>
      <c r="AT18" s="5">
        <f t="shared" si="29"/>
        <v>0</v>
      </c>
      <c r="AU18" s="165">
        <f t="shared" si="30"/>
        <v>0</v>
      </c>
      <c r="AV18" s="165" t="e">
        <f t="shared" si="31"/>
        <v>#DIV/0!</v>
      </c>
      <c r="AW18" s="165" t="e">
        <f t="shared" si="32"/>
        <v>#DIV/0!</v>
      </c>
      <c r="AX18" s="7">
        <f t="shared" si="33"/>
        <v>0</v>
      </c>
      <c r="AY18" s="174">
        <f t="shared" si="34"/>
        <v>0</v>
      </c>
    </row>
    <row r="19" spans="1:51" ht="16.5" x14ac:dyDescent="0.25">
      <c r="A19" s="1">
        <v>44566</v>
      </c>
      <c r="B19" s="100">
        <v>18</v>
      </c>
      <c r="C19" s="1" t="s">
        <v>102</v>
      </c>
      <c r="D19" t="s">
        <v>98</v>
      </c>
      <c r="E19">
        <v>2</v>
      </c>
      <c r="F19" t="s">
        <v>258</v>
      </c>
      <c r="G19" s="18">
        <v>21.6</v>
      </c>
      <c r="I19" s="18">
        <v>43.2</v>
      </c>
      <c r="J19" s="13">
        <v>44589</v>
      </c>
      <c r="K19" s="130">
        <v>44589</v>
      </c>
      <c r="L19" s="102" t="str" cm="1">
        <f t="array" ref="L19:N19">TRANSPOSE(_xlfn.UNIQUE(_xlfn._xlws.FILTER(F:F,A:A=K19)))</f>
        <v>INDO</v>
      </c>
      <c r="M19" s="7" t="str">
        <v>BBIG</v>
      </c>
      <c r="N19" s="7" t="str">
        <v>HOOD</v>
      </c>
      <c r="O19" s="7"/>
      <c r="P19" s="7"/>
      <c r="Q19" s="173">
        <f t="shared" si="0"/>
        <v>44589</v>
      </c>
      <c r="R19" s="5" t="str">
        <f t="shared" si="1"/>
        <v>INDO</v>
      </c>
      <c r="S19" s="165">
        <f t="shared" si="2"/>
        <v>68</v>
      </c>
      <c r="T19" s="165">
        <f t="shared" si="3"/>
        <v>6.9004411764705873</v>
      </c>
      <c r="U19" s="165">
        <f t="shared" si="4"/>
        <v>6.9051470588235295</v>
      </c>
      <c r="V19" s="7">
        <f t="shared" si="5"/>
        <v>469.22999999999996</v>
      </c>
      <c r="W19" s="174">
        <f t="shared" si="6"/>
        <v>469.55</v>
      </c>
      <c r="X19" s="173">
        <f t="shared" si="7"/>
        <v>44589</v>
      </c>
      <c r="Y19" s="7" t="str">
        <f t="shared" si="8"/>
        <v>BBIG</v>
      </c>
      <c r="Z19" s="165">
        <f t="shared" si="9"/>
        <v>54</v>
      </c>
      <c r="AA19" s="165">
        <f t="shared" si="10"/>
        <v>2.7327777777777778</v>
      </c>
      <c r="AB19" s="165">
        <f t="shared" si="11"/>
        <v>2.73</v>
      </c>
      <c r="AC19" s="7">
        <f t="shared" si="12"/>
        <v>147.57</v>
      </c>
      <c r="AD19" s="174">
        <f t="shared" si="13"/>
        <v>147.41999999999999</v>
      </c>
      <c r="AE19" s="173">
        <f t="shared" si="14"/>
        <v>44589</v>
      </c>
      <c r="AF19" s="7" t="str">
        <f t="shared" si="15"/>
        <v>HOOD</v>
      </c>
      <c r="AG19" s="165">
        <f t="shared" si="16"/>
        <v>25</v>
      </c>
      <c r="AH19" s="165">
        <f t="shared" si="17"/>
        <v>10.8596</v>
      </c>
      <c r="AI19" s="165">
        <f t="shared" si="18"/>
        <v>11.163200000000002</v>
      </c>
      <c r="AJ19" s="7">
        <f t="shared" si="19"/>
        <v>271.49</v>
      </c>
      <c r="AK19" s="174">
        <f t="shared" si="20"/>
        <v>279.08000000000004</v>
      </c>
      <c r="AL19" s="173">
        <f t="shared" si="21"/>
        <v>44589</v>
      </c>
      <c r="AM19" s="5">
        <f t="shared" si="22"/>
        <v>0</v>
      </c>
      <c r="AN19" s="165">
        <f t="shared" si="23"/>
        <v>0</v>
      </c>
      <c r="AO19" s="165" t="e">
        <f t="shared" si="24"/>
        <v>#DIV/0!</v>
      </c>
      <c r="AP19" s="165" t="e">
        <f t="shared" si="25"/>
        <v>#DIV/0!</v>
      </c>
      <c r="AQ19" s="7">
        <f t="shared" si="26"/>
        <v>0</v>
      </c>
      <c r="AR19" s="174">
        <f t="shared" si="27"/>
        <v>0</v>
      </c>
      <c r="AS19" s="173">
        <f t="shared" si="28"/>
        <v>44589</v>
      </c>
      <c r="AT19" s="5">
        <f t="shared" si="29"/>
        <v>0</v>
      </c>
      <c r="AU19" s="165">
        <f t="shared" si="30"/>
        <v>0</v>
      </c>
      <c r="AV19" s="165" t="e">
        <f t="shared" si="31"/>
        <v>#DIV/0!</v>
      </c>
      <c r="AW19" s="165" t="e">
        <f t="shared" si="32"/>
        <v>#DIV/0!</v>
      </c>
      <c r="AX19" s="7">
        <f t="shared" si="33"/>
        <v>0</v>
      </c>
      <c r="AY19" s="174">
        <f t="shared" si="34"/>
        <v>0</v>
      </c>
    </row>
    <row r="20" spans="1:51" ht="16.5" x14ac:dyDescent="0.25">
      <c r="A20" s="1">
        <v>44566</v>
      </c>
      <c r="B20" s="100">
        <v>19</v>
      </c>
      <c r="C20" s="1" t="s">
        <v>102</v>
      </c>
      <c r="D20" t="s">
        <v>98</v>
      </c>
      <c r="E20">
        <v>14</v>
      </c>
      <c r="F20" t="s">
        <v>201</v>
      </c>
      <c r="G20" s="18">
        <v>2.6474000000000002</v>
      </c>
      <c r="I20" s="18">
        <v>37.06</v>
      </c>
      <c r="J20" s="13">
        <v>44593</v>
      </c>
      <c r="K20" s="130">
        <v>44593</v>
      </c>
      <c r="L20" s="102" t="str" cm="1">
        <f t="array" ref="L20:M20">TRANSPOSE(_xlfn.UNIQUE(_xlfn._xlws.FILTER(F:F,A:A=K20)))</f>
        <v>BBIG</v>
      </c>
      <c r="M20" s="7" t="str">
        <v>SOFI</v>
      </c>
      <c r="N20" s="7"/>
      <c r="O20" s="7"/>
      <c r="P20" s="7"/>
      <c r="Q20" s="173">
        <f t="shared" si="0"/>
        <v>44593</v>
      </c>
      <c r="R20" s="5" t="str">
        <f t="shared" si="1"/>
        <v>BBIG</v>
      </c>
      <c r="S20" s="165">
        <f t="shared" si="2"/>
        <v>45</v>
      </c>
      <c r="T20" s="165">
        <f t="shared" si="3"/>
        <v>3.1348888888888888</v>
      </c>
      <c r="U20" s="165">
        <f t="shared" si="4"/>
        <v>3.1751111111111112</v>
      </c>
      <c r="V20" s="7">
        <f t="shared" si="5"/>
        <v>141.07</v>
      </c>
      <c r="W20" s="174">
        <f t="shared" si="6"/>
        <v>142.88</v>
      </c>
      <c r="X20" s="173">
        <f t="shared" si="7"/>
        <v>44593</v>
      </c>
      <c r="Y20" s="7" t="str">
        <f t="shared" si="8"/>
        <v>SOFI</v>
      </c>
      <c r="Z20" s="165">
        <f t="shared" si="9"/>
        <v>20</v>
      </c>
      <c r="AA20" s="165">
        <f t="shared" si="10"/>
        <v>12.768000000000001</v>
      </c>
      <c r="AB20" s="165">
        <f t="shared" si="11"/>
        <v>12.715</v>
      </c>
      <c r="AC20" s="7">
        <f t="shared" si="12"/>
        <v>255.36</v>
      </c>
      <c r="AD20" s="174">
        <f t="shared" si="13"/>
        <v>254.3</v>
      </c>
      <c r="AE20" s="173">
        <f t="shared" si="14"/>
        <v>44593</v>
      </c>
      <c r="AF20" s="7">
        <f t="shared" si="15"/>
        <v>0</v>
      </c>
      <c r="AG20" s="165">
        <f t="shared" si="16"/>
        <v>0</v>
      </c>
      <c r="AH20" s="165" t="e">
        <f t="shared" si="17"/>
        <v>#DIV/0!</v>
      </c>
      <c r="AI20" s="165" t="e">
        <f t="shared" si="18"/>
        <v>#DIV/0!</v>
      </c>
      <c r="AJ20" s="7">
        <f t="shared" si="19"/>
        <v>0</v>
      </c>
      <c r="AK20" s="174">
        <f t="shared" si="20"/>
        <v>0</v>
      </c>
      <c r="AL20" s="173">
        <f t="shared" si="21"/>
        <v>44593</v>
      </c>
      <c r="AM20" s="5">
        <f t="shared" si="22"/>
        <v>0</v>
      </c>
      <c r="AN20" s="165">
        <f t="shared" si="23"/>
        <v>0</v>
      </c>
      <c r="AO20" s="165" t="e">
        <f t="shared" si="24"/>
        <v>#DIV/0!</v>
      </c>
      <c r="AP20" s="165" t="e">
        <f t="shared" si="25"/>
        <v>#DIV/0!</v>
      </c>
      <c r="AQ20" s="7">
        <f t="shared" si="26"/>
        <v>0</v>
      </c>
      <c r="AR20" s="174">
        <f t="shared" si="27"/>
        <v>0</v>
      </c>
      <c r="AS20" s="173">
        <f t="shared" si="28"/>
        <v>44593</v>
      </c>
      <c r="AT20" s="5">
        <f t="shared" si="29"/>
        <v>0</v>
      </c>
      <c r="AU20" s="165">
        <f t="shared" si="30"/>
        <v>0</v>
      </c>
      <c r="AV20" s="165" t="e">
        <f t="shared" si="31"/>
        <v>#DIV/0!</v>
      </c>
      <c r="AW20" s="165" t="e">
        <f t="shared" si="32"/>
        <v>#DIV/0!</v>
      </c>
      <c r="AX20" s="7">
        <f t="shared" si="33"/>
        <v>0</v>
      </c>
      <c r="AY20" s="174">
        <f t="shared" si="34"/>
        <v>0</v>
      </c>
    </row>
    <row r="21" spans="1:51" ht="16.5" x14ac:dyDescent="0.25">
      <c r="A21" s="1">
        <v>44566</v>
      </c>
      <c r="B21" s="100">
        <v>20</v>
      </c>
      <c r="C21" s="1" t="s">
        <v>102</v>
      </c>
      <c r="D21" t="s">
        <v>98</v>
      </c>
      <c r="E21">
        <v>16</v>
      </c>
      <c r="F21" t="s">
        <v>201</v>
      </c>
      <c r="G21" s="18">
        <v>2.706</v>
      </c>
      <c r="I21" s="18">
        <v>43.3</v>
      </c>
      <c r="J21" s="13">
        <v>44594</v>
      </c>
      <c r="K21" s="130">
        <v>44594</v>
      </c>
      <c r="L21" s="102" t="str" cm="1">
        <f t="array" ref="L21:M21">TRANSPOSE(_xlfn.UNIQUE(_xlfn._xlws.FILTER(F:F,A:A=K21)))</f>
        <v>BBIG</v>
      </c>
      <c r="M21" s="7" t="str">
        <v>ARVL</v>
      </c>
      <c r="N21" s="7"/>
      <c r="O21" s="7"/>
      <c r="P21" s="7"/>
      <c r="Q21" s="173">
        <f t="shared" si="0"/>
        <v>44594</v>
      </c>
      <c r="R21" s="5" t="str">
        <f t="shared" si="1"/>
        <v>BBIG</v>
      </c>
      <c r="S21" s="165">
        <f t="shared" si="2"/>
        <v>180</v>
      </c>
      <c r="T21" s="165">
        <f t="shared" si="3"/>
        <v>3.3793333333333337</v>
      </c>
      <c r="U21" s="165">
        <f t="shared" si="4"/>
        <v>3.3911666666666664</v>
      </c>
      <c r="V21" s="7">
        <f t="shared" si="5"/>
        <v>608.28000000000009</v>
      </c>
      <c r="W21" s="174">
        <f t="shared" si="6"/>
        <v>610.41</v>
      </c>
      <c r="X21" s="173">
        <f t="shared" si="7"/>
        <v>44594</v>
      </c>
      <c r="Y21" s="7" t="str">
        <f t="shared" si="8"/>
        <v>ARVL</v>
      </c>
      <c r="Z21" s="165">
        <f t="shared" si="9"/>
        <v>51</v>
      </c>
      <c r="AA21" s="165">
        <f t="shared" si="10"/>
        <v>4.5184313725490197</v>
      </c>
      <c r="AB21" s="165">
        <f t="shared" si="11"/>
        <v>4.3696078431372545</v>
      </c>
      <c r="AC21" s="7">
        <f t="shared" si="12"/>
        <v>230.44</v>
      </c>
      <c r="AD21" s="174">
        <f t="shared" si="13"/>
        <v>222.85</v>
      </c>
      <c r="AE21" s="173">
        <f t="shared" si="14"/>
        <v>44594</v>
      </c>
      <c r="AF21" s="7">
        <f t="shared" si="15"/>
        <v>0</v>
      </c>
      <c r="AG21" s="165">
        <f t="shared" si="16"/>
        <v>0</v>
      </c>
      <c r="AH21" s="165" t="e">
        <f t="shared" si="17"/>
        <v>#DIV/0!</v>
      </c>
      <c r="AI21" s="165" t="e">
        <f t="shared" si="18"/>
        <v>#DIV/0!</v>
      </c>
      <c r="AJ21" s="7">
        <f t="shared" si="19"/>
        <v>0</v>
      </c>
      <c r="AK21" s="174">
        <f t="shared" si="20"/>
        <v>0</v>
      </c>
      <c r="AL21" s="173">
        <f t="shared" si="21"/>
        <v>44594</v>
      </c>
      <c r="AM21" s="5">
        <f t="shared" si="22"/>
        <v>0</v>
      </c>
      <c r="AN21" s="165">
        <f t="shared" si="23"/>
        <v>0</v>
      </c>
      <c r="AO21" s="165" t="e">
        <f t="shared" si="24"/>
        <v>#DIV/0!</v>
      </c>
      <c r="AP21" s="165" t="e">
        <f t="shared" si="25"/>
        <v>#DIV/0!</v>
      </c>
      <c r="AQ21" s="7">
        <f t="shared" si="26"/>
        <v>0</v>
      </c>
      <c r="AR21" s="174">
        <f t="shared" si="27"/>
        <v>0</v>
      </c>
      <c r="AS21" s="173">
        <f t="shared" si="28"/>
        <v>44594</v>
      </c>
      <c r="AT21" s="5">
        <f t="shared" si="29"/>
        <v>0</v>
      </c>
      <c r="AU21" s="165">
        <f t="shared" si="30"/>
        <v>0</v>
      </c>
      <c r="AV21" s="165" t="e">
        <f t="shared" si="31"/>
        <v>#DIV/0!</v>
      </c>
      <c r="AW21" s="165" t="e">
        <f t="shared" si="32"/>
        <v>#DIV/0!</v>
      </c>
      <c r="AX21" s="7">
        <f t="shared" si="33"/>
        <v>0</v>
      </c>
      <c r="AY21" s="174">
        <f t="shared" si="34"/>
        <v>0</v>
      </c>
    </row>
    <row r="22" spans="1:51" ht="16.5" x14ac:dyDescent="0.25">
      <c r="A22" s="1">
        <v>44566</v>
      </c>
      <c r="B22" s="100">
        <v>21</v>
      </c>
      <c r="C22" s="1" t="s">
        <v>102</v>
      </c>
      <c r="D22" t="s">
        <v>98</v>
      </c>
      <c r="E22">
        <v>16</v>
      </c>
      <c r="F22" t="s">
        <v>201</v>
      </c>
      <c r="G22" s="18">
        <v>2.7149999999999999</v>
      </c>
      <c r="I22" s="18">
        <v>43.44</v>
      </c>
      <c r="J22" s="13">
        <v>44595</v>
      </c>
      <c r="K22" s="130">
        <v>44595</v>
      </c>
      <c r="L22" s="102" t="str" cm="1">
        <f t="array" ref="L22:N22">TRANSPOSE(_xlfn.UNIQUE(_xlfn._xlws.FILTER(F:F,A:A=K22)))</f>
        <v>BBIG</v>
      </c>
      <c r="M22" s="7" t="str">
        <v>KSCP</v>
      </c>
      <c r="N22" s="7" t="str">
        <v>BCDA</v>
      </c>
      <c r="O22" s="7"/>
      <c r="P22" s="7"/>
      <c r="Q22" s="173">
        <f t="shared" si="0"/>
        <v>44595</v>
      </c>
      <c r="R22" s="5" t="str">
        <f t="shared" si="1"/>
        <v>BBIG</v>
      </c>
      <c r="S22" s="165">
        <f t="shared" si="2"/>
        <v>90</v>
      </c>
      <c r="T22" s="165">
        <f t="shared" si="3"/>
        <v>3.2288888888888887</v>
      </c>
      <c r="U22" s="165">
        <f t="shared" si="4"/>
        <v>3.2406666666666664</v>
      </c>
      <c r="V22" s="7">
        <f t="shared" si="5"/>
        <v>290.59999999999997</v>
      </c>
      <c r="W22" s="174">
        <f t="shared" si="6"/>
        <v>291.65999999999997</v>
      </c>
      <c r="X22" s="173">
        <f t="shared" si="7"/>
        <v>44595</v>
      </c>
      <c r="Y22" s="7" t="str">
        <f t="shared" si="8"/>
        <v>KSCP</v>
      </c>
      <c r="Z22" s="165">
        <f t="shared" si="9"/>
        <v>36</v>
      </c>
      <c r="AA22" s="165">
        <f t="shared" si="10"/>
        <v>9.9674999999999994</v>
      </c>
      <c r="AB22" s="165">
        <f t="shared" si="11"/>
        <v>9.9947222222222241</v>
      </c>
      <c r="AC22" s="7">
        <f t="shared" si="12"/>
        <v>358.83</v>
      </c>
      <c r="AD22" s="174">
        <f t="shared" si="13"/>
        <v>359.81000000000006</v>
      </c>
      <c r="AE22" s="173">
        <f t="shared" si="14"/>
        <v>44595</v>
      </c>
      <c r="AF22" s="7" t="str">
        <f t="shared" si="15"/>
        <v>BCDA</v>
      </c>
      <c r="AG22" s="165">
        <f t="shared" si="16"/>
        <v>75</v>
      </c>
      <c r="AH22" s="165">
        <f t="shared" si="17"/>
        <v>2.1356000000000002</v>
      </c>
      <c r="AI22" s="165">
        <f t="shared" si="18"/>
        <v>2.1811999999999996</v>
      </c>
      <c r="AJ22" s="7">
        <f t="shared" si="19"/>
        <v>160.17000000000002</v>
      </c>
      <c r="AK22" s="174">
        <f t="shared" si="20"/>
        <v>163.58999999999997</v>
      </c>
      <c r="AL22" s="173">
        <f t="shared" si="21"/>
        <v>44595</v>
      </c>
      <c r="AM22" s="5">
        <f t="shared" si="22"/>
        <v>0</v>
      </c>
      <c r="AN22" s="165">
        <f t="shared" si="23"/>
        <v>0</v>
      </c>
      <c r="AO22" s="165" t="e">
        <f t="shared" si="24"/>
        <v>#DIV/0!</v>
      </c>
      <c r="AP22" s="165" t="e">
        <f t="shared" si="25"/>
        <v>#DIV/0!</v>
      </c>
      <c r="AQ22" s="7">
        <f t="shared" si="26"/>
        <v>0</v>
      </c>
      <c r="AR22" s="174">
        <f t="shared" si="27"/>
        <v>0</v>
      </c>
      <c r="AS22" s="173">
        <f t="shared" si="28"/>
        <v>44595</v>
      </c>
      <c r="AT22" s="5">
        <f t="shared" si="29"/>
        <v>0</v>
      </c>
      <c r="AU22" s="165">
        <f t="shared" si="30"/>
        <v>0</v>
      </c>
      <c r="AV22" s="165" t="e">
        <f t="shared" si="31"/>
        <v>#DIV/0!</v>
      </c>
      <c r="AW22" s="165" t="e">
        <f t="shared" si="32"/>
        <v>#DIV/0!</v>
      </c>
      <c r="AX22" s="7">
        <f t="shared" si="33"/>
        <v>0</v>
      </c>
      <c r="AY22" s="174">
        <f t="shared" si="34"/>
        <v>0</v>
      </c>
    </row>
    <row r="23" spans="1:51" ht="16.5" x14ac:dyDescent="0.25">
      <c r="A23" s="1">
        <v>44566</v>
      </c>
      <c r="B23" s="100">
        <v>22</v>
      </c>
      <c r="C23" s="1" t="s">
        <v>102</v>
      </c>
      <c r="D23" t="s">
        <v>97</v>
      </c>
      <c r="E23">
        <v>5</v>
      </c>
      <c r="F23" t="s">
        <v>258</v>
      </c>
      <c r="G23" s="18">
        <v>20.86</v>
      </c>
      <c r="I23" s="18">
        <v>-104.3</v>
      </c>
      <c r="J23" s="13">
        <v>44596</v>
      </c>
      <c r="K23" s="130">
        <v>44596</v>
      </c>
      <c r="L23" s="102" t="str" cm="1">
        <f t="array" ref="L23:N23">TRANSPOSE(_xlfn.UNIQUE(_xlfn._xlws.FILTER(F:F,A:A=K23)))</f>
        <v>ANY</v>
      </c>
      <c r="M23" s="7" t="str">
        <v>UVXY</v>
      </c>
      <c r="N23" s="7" t="str">
        <v>KSCP</v>
      </c>
      <c r="O23" s="7"/>
      <c r="P23" s="7"/>
      <c r="Q23" s="173">
        <f t="shared" si="0"/>
        <v>44596</v>
      </c>
      <c r="R23" s="5" t="str">
        <f t="shared" si="1"/>
        <v>ANY</v>
      </c>
      <c r="S23" s="165">
        <f t="shared" si="2"/>
        <v>140</v>
      </c>
      <c r="T23" s="165">
        <f t="shared" si="3"/>
        <v>2.6470000000000002</v>
      </c>
      <c r="U23" s="165">
        <f t="shared" si="4"/>
        <v>2.6511428571428568</v>
      </c>
      <c r="V23" s="7">
        <f t="shared" si="5"/>
        <v>370.58000000000004</v>
      </c>
      <c r="W23" s="174">
        <f t="shared" si="6"/>
        <v>371.15999999999997</v>
      </c>
      <c r="X23" s="173">
        <f t="shared" si="7"/>
        <v>44596</v>
      </c>
      <c r="Y23" s="7" t="str">
        <f t="shared" si="8"/>
        <v>UVXY</v>
      </c>
      <c r="Z23" s="165">
        <f t="shared" si="9"/>
        <v>15</v>
      </c>
      <c r="AA23" s="165">
        <f t="shared" si="10"/>
        <v>15.090666666666666</v>
      </c>
      <c r="AB23" s="165">
        <f t="shared" si="11"/>
        <v>15.237333333333334</v>
      </c>
      <c r="AC23" s="7">
        <f t="shared" si="12"/>
        <v>226.35999999999999</v>
      </c>
      <c r="AD23" s="174">
        <f t="shared" si="13"/>
        <v>228.56</v>
      </c>
      <c r="AE23" s="173">
        <f t="shared" si="14"/>
        <v>44596</v>
      </c>
      <c r="AF23" s="7" t="str">
        <f t="shared" si="15"/>
        <v>KSCP</v>
      </c>
      <c r="AG23" s="165">
        <f t="shared" si="16"/>
        <v>2</v>
      </c>
      <c r="AH23" s="165">
        <f t="shared" si="17"/>
        <v>9.1150000000000002</v>
      </c>
      <c r="AI23" s="165">
        <f t="shared" si="18"/>
        <v>8.92</v>
      </c>
      <c r="AJ23" s="7">
        <f t="shared" si="19"/>
        <v>18.23</v>
      </c>
      <c r="AK23" s="174">
        <f t="shared" si="20"/>
        <v>17.84</v>
      </c>
      <c r="AL23" s="173">
        <f t="shared" si="21"/>
        <v>44596</v>
      </c>
      <c r="AM23" s="5">
        <f t="shared" si="22"/>
        <v>0</v>
      </c>
      <c r="AN23" s="165">
        <f t="shared" si="23"/>
        <v>0</v>
      </c>
      <c r="AO23" s="165" t="e">
        <f t="shared" si="24"/>
        <v>#DIV/0!</v>
      </c>
      <c r="AP23" s="165" t="e">
        <f t="shared" si="25"/>
        <v>#DIV/0!</v>
      </c>
      <c r="AQ23" s="7">
        <f t="shared" si="26"/>
        <v>0</v>
      </c>
      <c r="AR23" s="174">
        <f t="shared" si="27"/>
        <v>0</v>
      </c>
      <c r="AS23" s="173">
        <f t="shared" si="28"/>
        <v>44596</v>
      </c>
      <c r="AT23" s="5">
        <f t="shared" si="29"/>
        <v>0</v>
      </c>
      <c r="AU23" s="165">
        <f t="shared" si="30"/>
        <v>0</v>
      </c>
      <c r="AV23" s="165" t="e">
        <f t="shared" si="31"/>
        <v>#DIV/0!</v>
      </c>
      <c r="AW23" s="165" t="e">
        <f t="shared" si="32"/>
        <v>#DIV/0!</v>
      </c>
      <c r="AX23" s="7">
        <f t="shared" si="33"/>
        <v>0</v>
      </c>
      <c r="AY23" s="174">
        <f t="shared" si="34"/>
        <v>0</v>
      </c>
    </row>
    <row r="24" spans="1:51" ht="16.5" x14ac:dyDescent="0.25">
      <c r="A24" s="1">
        <v>44566</v>
      </c>
      <c r="B24" s="100">
        <v>23</v>
      </c>
      <c r="C24" s="1" t="s">
        <v>102</v>
      </c>
      <c r="D24" t="s">
        <v>97</v>
      </c>
      <c r="E24">
        <v>16</v>
      </c>
      <c r="F24" t="s">
        <v>201</v>
      </c>
      <c r="G24" s="18">
        <v>2.6593</v>
      </c>
      <c r="I24" s="18">
        <v>-42.55</v>
      </c>
      <c r="J24" s="13">
        <v>44600</v>
      </c>
      <c r="K24" s="130">
        <v>44600</v>
      </c>
      <c r="L24" s="102" t="str" cm="1">
        <f t="array" ref="L24:N24">TRANSPOSE(_xlfn.UNIQUE(_xlfn._xlws.FILTER(F:F,A:A=K24)))</f>
        <v>AREB</v>
      </c>
      <c r="M24" s="7" t="str">
        <v>NVCT</v>
      </c>
      <c r="N24" s="7" t="str">
        <v>SOPA</v>
      </c>
      <c r="O24" s="7"/>
      <c r="P24" s="7"/>
      <c r="Q24" s="173">
        <f t="shared" si="0"/>
        <v>44600</v>
      </c>
      <c r="R24" s="5" t="str">
        <f t="shared" si="1"/>
        <v>AREB</v>
      </c>
      <c r="S24" s="165">
        <f t="shared" si="2"/>
        <v>99</v>
      </c>
      <c r="T24" s="165">
        <f t="shared" si="3"/>
        <v>3.4097979797979798</v>
      </c>
      <c r="U24" s="165">
        <f t="shared" si="4"/>
        <v>3.1012121212121215</v>
      </c>
      <c r="V24" s="7">
        <f t="shared" si="5"/>
        <v>337.57</v>
      </c>
      <c r="W24" s="174">
        <f t="shared" si="6"/>
        <v>307.02000000000004</v>
      </c>
      <c r="X24" s="173">
        <f t="shared" si="7"/>
        <v>44600</v>
      </c>
      <c r="Y24" s="7" t="str">
        <f t="shared" si="8"/>
        <v>NVCT</v>
      </c>
      <c r="Z24" s="165">
        <f t="shared" si="9"/>
        <v>20</v>
      </c>
      <c r="AA24" s="165">
        <f t="shared" si="10"/>
        <v>7.3754999999999997</v>
      </c>
      <c r="AB24" s="165">
        <f t="shared" si="11"/>
        <v>6.9204999999999997</v>
      </c>
      <c r="AC24" s="7">
        <f t="shared" si="12"/>
        <v>147.51</v>
      </c>
      <c r="AD24" s="174">
        <f t="shared" si="13"/>
        <v>138.41</v>
      </c>
      <c r="AE24" s="173">
        <f t="shared" si="14"/>
        <v>44600</v>
      </c>
      <c r="AF24" s="7" t="str">
        <f t="shared" si="15"/>
        <v>SOPA</v>
      </c>
      <c r="AG24" s="165">
        <f t="shared" si="16"/>
        <v>32</v>
      </c>
      <c r="AH24" s="165">
        <f t="shared" si="17"/>
        <v>4.8893750000000002</v>
      </c>
      <c r="AI24" s="165">
        <f t="shared" si="18"/>
        <v>5.1853125000000002</v>
      </c>
      <c r="AJ24" s="7">
        <f t="shared" si="19"/>
        <v>156.46</v>
      </c>
      <c r="AK24" s="174">
        <f t="shared" si="20"/>
        <v>165.93</v>
      </c>
      <c r="AL24" s="173">
        <f t="shared" si="21"/>
        <v>44600</v>
      </c>
      <c r="AM24" s="5">
        <f t="shared" si="22"/>
        <v>0</v>
      </c>
      <c r="AN24" s="165">
        <f t="shared" si="23"/>
        <v>0</v>
      </c>
      <c r="AO24" s="165" t="e">
        <f t="shared" si="24"/>
        <v>#DIV/0!</v>
      </c>
      <c r="AP24" s="165" t="e">
        <f t="shared" si="25"/>
        <v>#DIV/0!</v>
      </c>
      <c r="AQ24" s="7">
        <f t="shared" si="26"/>
        <v>0</v>
      </c>
      <c r="AR24" s="174">
        <f t="shared" si="27"/>
        <v>0</v>
      </c>
      <c r="AS24" s="173">
        <f t="shared" si="28"/>
        <v>44600</v>
      </c>
      <c r="AT24" s="5">
        <f t="shared" si="29"/>
        <v>0</v>
      </c>
      <c r="AU24" s="165">
        <f t="shared" si="30"/>
        <v>0</v>
      </c>
      <c r="AV24" s="165" t="e">
        <f t="shared" si="31"/>
        <v>#DIV/0!</v>
      </c>
      <c r="AW24" s="165" t="e">
        <f t="shared" si="32"/>
        <v>#DIV/0!</v>
      </c>
      <c r="AX24" s="7">
        <f t="shared" si="33"/>
        <v>0</v>
      </c>
      <c r="AY24" s="174">
        <f t="shared" si="34"/>
        <v>0</v>
      </c>
    </row>
    <row r="25" spans="1:51" ht="16.5" x14ac:dyDescent="0.25">
      <c r="A25" s="1">
        <v>44566</v>
      </c>
      <c r="B25" s="100">
        <v>24</v>
      </c>
      <c r="C25" s="1" t="s">
        <v>102</v>
      </c>
      <c r="D25" t="s">
        <v>97</v>
      </c>
      <c r="E25">
        <v>29</v>
      </c>
      <c r="F25" t="s">
        <v>201</v>
      </c>
      <c r="G25" s="18">
        <v>2.63</v>
      </c>
      <c r="I25" s="18">
        <v>-76.27</v>
      </c>
      <c r="J25" s="13">
        <v>44601</v>
      </c>
      <c r="K25" s="130">
        <v>44601</v>
      </c>
      <c r="L25" s="102" t="str" cm="1">
        <f t="array" ref="L25:P25">TRANSPOSE(_xlfn.UNIQUE(_xlfn._xlws.FILTER(F:F,A:A=K25)))</f>
        <v>MITQ</v>
      </c>
      <c r="M25" s="7" t="str">
        <v>BBIG</v>
      </c>
      <c r="N25" s="7" t="str">
        <v>PROG</v>
      </c>
      <c r="O25" s="7" t="str">
        <v>SOPA</v>
      </c>
      <c r="P25" s="7" t="str">
        <v>PHUN</v>
      </c>
      <c r="Q25" s="173">
        <f t="shared" si="0"/>
        <v>44601</v>
      </c>
      <c r="R25" s="5" t="str">
        <f t="shared" si="1"/>
        <v>MITQ</v>
      </c>
      <c r="S25" s="165">
        <f t="shared" si="2"/>
        <v>194</v>
      </c>
      <c r="T25" s="165">
        <f t="shared" si="3"/>
        <v>1.5491237113402061</v>
      </c>
      <c r="U25" s="165">
        <f t="shared" si="4"/>
        <v>1.8646907216494846</v>
      </c>
      <c r="V25" s="7">
        <f t="shared" si="5"/>
        <v>300.52999999999997</v>
      </c>
      <c r="W25" s="174">
        <f t="shared" si="6"/>
        <v>361.75</v>
      </c>
      <c r="X25" s="173">
        <f t="shared" si="7"/>
        <v>44601</v>
      </c>
      <c r="Y25" s="7" t="str">
        <f t="shared" si="8"/>
        <v>BBIG</v>
      </c>
      <c r="Z25" s="165">
        <f t="shared" si="9"/>
        <v>56</v>
      </c>
      <c r="AA25" s="165">
        <f t="shared" si="10"/>
        <v>3.1003571428571428</v>
      </c>
      <c r="AB25" s="165">
        <f t="shared" si="11"/>
        <v>3.1053571428571431</v>
      </c>
      <c r="AC25" s="7">
        <f t="shared" si="12"/>
        <v>173.62</v>
      </c>
      <c r="AD25" s="174">
        <f t="shared" si="13"/>
        <v>173.9</v>
      </c>
      <c r="AE25" s="173">
        <f t="shared" si="14"/>
        <v>44601</v>
      </c>
      <c r="AF25" s="7" t="str">
        <f t="shared" si="15"/>
        <v>PROG</v>
      </c>
      <c r="AG25" s="165">
        <f t="shared" si="16"/>
        <v>26</v>
      </c>
      <c r="AH25" s="165">
        <f t="shared" si="17"/>
        <v>1.9273076923076924</v>
      </c>
      <c r="AI25" s="165">
        <f t="shared" si="18"/>
        <v>1.9469230769230772</v>
      </c>
      <c r="AJ25" s="7">
        <f t="shared" si="19"/>
        <v>50.11</v>
      </c>
      <c r="AK25" s="174">
        <f t="shared" si="20"/>
        <v>50.620000000000005</v>
      </c>
      <c r="AL25" s="173">
        <f t="shared" si="21"/>
        <v>44601</v>
      </c>
      <c r="AM25" s="5" t="str">
        <f t="shared" si="22"/>
        <v>SOPA</v>
      </c>
      <c r="AN25" s="165">
        <f t="shared" si="23"/>
        <v>28</v>
      </c>
      <c r="AO25" s="165">
        <f t="shared" si="24"/>
        <v>3.585</v>
      </c>
      <c r="AP25" s="165">
        <f t="shared" si="25"/>
        <v>3.5300000000000002</v>
      </c>
      <c r="AQ25" s="7">
        <f t="shared" si="26"/>
        <v>100.38</v>
      </c>
      <c r="AR25" s="174">
        <f t="shared" si="27"/>
        <v>98.84</v>
      </c>
      <c r="AS25" s="173">
        <f t="shared" si="28"/>
        <v>44601</v>
      </c>
      <c r="AT25" s="5" t="str">
        <f t="shared" si="29"/>
        <v>PHUN</v>
      </c>
      <c r="AU25" s="165">
        <f t="shared" si="30"/>
        <v>28</v>
      </c>
      <c r="AV25" s="165">
        <f t="shared" si="31"/>
        <v>3.5550000000000002</v>
      </c>
      <c r="AW25" s="165">
        <f t="shared" si="32"/>
        <v>3.4325000000000001</v>
      </c>
      <c r="AX25" s="7">
        <f t="shared" si="33"/>
        <v>99.54</v>
      </c>
      <c r="AY25" s="174">
        <f t="shared" si="34"/>
        <v>96.11</v>
      </c>
    </row>
    <row r="26" spans="1:51" ht="16.5" x14ac:dyDescent="0.25">
      <c r="A26" s="1">
        <v>44566</v>
      </c>
      <c r="B26" s="100">
        <v>25</v>
      </c>
      <c r="C26" s="1" t="s">
        <v>102</v>
      </c>
      <c r="D26" t="s">
        <v>97</v>
      </c>
      <c r="E26">
        <v>1</v>
      </c>
      <c r="F26" t="s">
        <v>201</v>
      </c>
      <c r="G26" s="18">
        <v>2.63</v>
      </c>
      <c r="I26" s="18">
        <v>-2.63</v>
      </c>
      <c r="J26" s="13">
        <v>44602</v>
      </c>
      <c r="K26" s="130">
        <v>44602</v>
      </c>
      <c r="L26" s="102" t="str" cm="1">
        <f t="array" ref="L26:N26">TRANSPOSE(_xlfn.UNIQUE(_xlfn._xlws.FILTER(F:F,A:A=K26)))</f>
        <v>SOPA</v>
      </c>
      <c r="M26" s="7" t="str">
        <v>BBIG</v>
      </c>
      <c r="N26" s="7" t="str">
        <v>MITQ</v>
      </c>
      <c r="O26" s="7"/>
      <c r="P26" s="7"/>
      <c r="Q26" s="173">
        <f t="shared" si="0"/>
        <v>44602</v>
      </c>
      <c r="R26" s="5" t="str">
        <f t="shared" si="1"/>
        <v>SOPA</v>
      </c>
      <c r="S26" s="165">
        <f t="shared" si="2"/>
        <v>107</v>
      </c>
      <c r="T26" s="165">
        <f t="shared" si="3"/>
        <v>4.0339252336448599</v>
      </c>
      <c r="U26" s="165">
        <f t="shared" si="4"/>
        <v>4.0157009345794386</v>
      </c>
      <c r="V26" s="7">
        <f t="shared" si="5"/>
        <v>431.63000000000005</v>
      </c>
      <c r="W26" s="174">
        <f t="shared" si="6"/>
        <v>429.67999999999989</v>
      </c>
      <c r="X26" s="173">
        <f t="shared" si="7"/>
        <v>44602</v>
      </c>
      <c r="Y26" s="7" t="str">
        <f t="shared" si="8"/>
        <v>BBIG</v>
      </c>
      <c r="Z26" s="165">
        <f t="shared" si="9"/>
        <v>30</v>
      </c>
      <c r="AA26" s="165">
        <f t="shared" si="10"/>
        <v>3.6550000000000002</v>
      </c>
      <c r="AB26" s="165">
        <f t="shared" si="11"/>
        <v>3.6850000000000001</v>
      </c>
      <c r="AC26" s="7">
        <f t="shared" si="12"/>
        <v>109.65</v>
      </c>
      <c r="AD26" s="174">
        <f t="shared" si="13"/>
        <v>110.55</v>
      </c>
      <c r="AE26" s="173">
        <f t="shared" si="14"/>
        <v>44602</v>
      </c>
      <c r="AF26" s="7" t="str">
        <f t="shared" si="15"/>
        <v>MITQ</v>
      </c>
      <c r="AG26" s="165">
        <f t="shared" si="16"/>
        <v>40</v>
      </c>
      <c r="AH26" s="165">
        <f t="shared" si="17"/>
        <v>1.4449999999999998</v>
      </c>
      <c r="AI26" s="165">
        <f t="shared" si="18"/>
        <v>0</v>
      </c>
      <c r="AJ26" s="7">
        <f t="shared" si="19"/>
        <v>57.8</v>
      </c>
      <c r="AK26" s="174">
        <f t="shared" si="20"/>
        <v>0</v>
      </c>
      <c r="AL26" s="173">
        <f t="shared" si="21"/>
        <v>44602</v>
      </c>
      <c r="AM26" s="5">
        <f t="shared" si="22"/>
        <v>0</v>
      </c>
      <c r="AN26" s="165">
        <f t="shared" si="23"/>
        <v>0</v>
      </c>
      <c r="AO26" s="165" t="e">
        <f t="shared" si="24"/>
        <v>#DIV/0!</v>
      </c>
      <c r="AP26" s="165" t="e">
        <f t="shared" si="25"/>
        <v>#DIV/0!</v>
      </c>
      <c r="AQ26" s="7">
        <f t="shared" si="26"/>
        <v>0</v>
      </c>
      <c r="AR26" s="174">
        <f t="shared" si="27"/>
        <v>0</v>
      </c>
      <c r="AS26" s="173">
        <f t="shared" si="28"/>
        <v>44602</v>
      </c>
      <c r="AT26" s="5">
        <f t="shared" si="29"/>
        <v>0</v>
      </c>
      <c r="AU26" s="165">
        <f t="shared" si="30"/>
        <v>0</v>
      </c>
      <c r="AV26" s="165" t="e">
        <f t="shared" si="31"/>
        <v>#DIV/0!</v>
      </c>
      <c r="AW26" s="165" t="e">
        <f t="shared" si="32"/>
        <v>#DIV/0!</v>
      </c>
      <c r="AX26" s="7">
        <f t="shared" si="33"/>
        <v>0</v>
      </c>
      <c r="AY26" s="174">
        <f t="shared" si="34"/>
        <v>0</v>
      </c>
    </row>
    <row r="27" spans="1:51" ht="16.5" x14ac:dyDescent="0.25">
      <c r="A27" s="1">
        <v>44566</v>
      </c>
      <c r="B27" s="100">
        <v>26</v>
      </c>
      <c r="C27" s="1" t="s">
        <v>102</v>
      </c>
      <c r="D27" t="s">
        <v>98</v>
      </c>
      <c r="E27">
        <v>8</v>
      </c>
      <c r="F27" t="s">
        <v>258</v>
      </c>
      <c r="G27" s="18">
        <v>20.65</v>
      </c>
      <c r="I27" s="18">
        <v>165.2</v>
      </c>
      <c r="J27" s="13">
        <v>44603</v>
      </c>
      <c r="K27" s="130">
        <v>44603</v>
      </c>
      <c r="L27" s="102" t="str" cm="1">
        <f t="array" ref="L27:N27">TRANSPOSE(_xlfn.UNIQUE(_xlfn._xlws.FILTER(F:F,A:A=K27)))</f>
        <v>ORPH</v>
      </c>
      <c r="M27" s="7" t="str">
        <v>KAVL</v>
      </c>
      <c r="N27" s="7" t="str">
        <v>BKKT</v>
      </c>
      <c r="O27" s="7"/>
      <c r="P27" s="7"/>
      <c r="Q27" s="173">
        <f t="shared" si="0"/>
        <v>44603</v>
      </c>
      <c r="R27" s="5" t="str">
        <f t="shared" si="1"/>
        <v>ORPH</v>
      </c>
      <c r="S27" s="165">
        <f t="shared" si="2"/>
        <v>40</v>
      </c>
      <c r="T27" s="165">
        <f t="shared" si="3"/>
        <v>2.4300000000000002</v>
      </c>
      <c r="U27" s="165">
        <f t="shared" si="4"/>
        <v>2.3235000000000001</v>
      </c>
      <c r="V27" s="7">
        <f t="shared" si="5"/>
        <v>97.2</v>
      </c>
      <c r="W27" s="174">
        <f t="shared" si="6"/>
        <v>92.94</v>
      </c>
      <c r="X27" s="173">
        <f t="shared" si="7"/>
        <v>44603</v>
      </c>
      <c r="Y27" s="7" t="str">
        <f t="shared" si="8"/>
        <v>KAVL</v>
      </c>
      <c r="Z27" s="165">
        <f t="shared" si="9"/>
        <v>80</v>
      </c>
      <c r="AA27" s="165">
        <f t="shared" si="10"/>
        <v>2.6779999999999999</v>
      </c>
      <c r="AB27" s="165">
        <f t="shared" si="11"/>
        <v>2.6853750000000001</v>
      </c>
      <c r="AC27" s="7">
        <f t="shared" si="12"/>
        <v>214.24</v>
      </c>
      <c r="AD27" s="174">
        <f t="shared" si="13"/>
        <v>214.83</v>
      </c>
      <c r="AE27" s="173">
        <f t="shared" si="14"/>
        <v>44603</v>
      </c>
      <c r="AF27" s="7" t="str">
        <f t="shared" si="15"/>
        <v>BKKT</v>
      </c>
      <c r="AG27" s="165">
        <f t="shared" si="16"/>
        <v>7</v>
      </c>
      <c r="AH27" s="165">
        <f t="shared" si="17"/>
        <v>7.4585714285714291</v>
      </c>
      <c r="AI27" s="165">
        <f t="shared" si="18"/>
        <v>7.2514285714285709</v>
      </c>
      <c r="AJ27" s="7">
        <f t="shared" si="19"/>
        <v>52.21</v>
      </c>
      <c r="AK27" s="174">
        <f t="shared" si="20"/>
        <v>50.76</v>
      </c>
      <c r="AL27" s="173">
        <f t="shared" si="21"/>
        <v>44603</v>
      </c>
      <c r="AM27" s="5">
        <f t="shared" si="22"/>
        <v>0</v>
      </c>
      <c r="AN27" s="165">
        <f t="shared" si="23"/>
        <v>0</v>
      </c>
      <c r="AO27" s="165" t="e">
        <f t="shared" si="24"/>
        <v>#DIV/0!</v>
      </c>
      <c r="AP27" s="165" t="e">
        <f t="shared" si="25"/>
        <v>#DIV/0!</v>
      </c>
      <c r="AQ27" s="7">
        <f t="shared" si="26"/>
        <v>0</v>
      </c>
      <c r="AR27" s="174">
        <f t="shared" si="27"/>
        <v>0</v>
      </c>
      <c r="AS27" s="173">
        <f t="shared" si="28"/>
        <v>44603</v>
      </c>
      <c r="AT27" s="5">
        <f t="shared" si="29"/>
        <v>0</v>
      </c>
      <c r="AU27" s="165">
        <f t="shared" si="30"/>
        <v>0</v>
      </c>
      <c r="AV27" s="165" t="e">
        <f t="shared" si="31"/>
        <v>#DIV/0!</v>
      </c>
      <c r="AW27" s="165" t="e">
        <f t="shared" si="32"/>
        <v>#DIV/0!</v>
      </c>
      <c r="AX27" s="7">
        <f t="shared" si="33"/>
        <v>0</v>
      </c>
      <c r="AY27" s="174">
        <f t="shared" si="34"/>
        <v>0</v>
      </c>
    </row>
    <row r="28" spans="1:51" ht="16.5" x14ac:dyDescent="0.25">
      <c r="A28" s="1">
        <v>44566</v>
      </c>
      <c r="B28" s="100">
        <v>27</v>
      </c>
      <c r="C28" s="1" t="s">
        <v>102</v>
      </c>
      <c r="D28" t="s">
        <v>98</v>
      </c>
      <c r="E28">
        <v>4</v>
      </c>
      <c r="F28" t="s">
        <v>258</v>
      </c>
      <c r="G28" s="18">
        <v>20.87</v>
      </c>
      <c r="I28" s="18">
        <v>83.48</v>
      </c>
      <c r="J28" s="13">
        <v>44607</v>
      </c>
      <c r="K28" s="130">
        <v>44607</v>
      </c>
      <c r="L28" s="102" t="str" cm="1">
        <f t="array" ref="L28:N28">TRANSPOSE(_xlfn.UNIQUE(_xlfn._xlws.FILTER(F:F,A:A=K28)))</f>
        <v>KAVL</v>
      </c>
      <c r="M28" s="7" t="str">
        <v>IPW</v>
      </c>
      <c r="N28" s="7" t="str">
        <v>SPCE</v>
      </c>
      <c r="O28" s="7"/>
      <c r="P28" s="7"/>
      <c r="Q28" s="173">
        <f t="shared" si="0"/>
        <v>44607</v>
      </c>
      <c r="R28" s="5" t="str">
        <f t="shared" si="1"/>
        <v>KAVL</v>
      </c>
      <c r="S28" s="165">
        <f t="shared" si="2"/>
        <v>111</v>
      </c>
      <c r="T28" s="165">
        <f t="shared" si="3"/>
        <v>3.1628828828828826</v>
      </c>
      <c r="U28" s="165">
        <f t="shared" si="4"/>
        <v>3.1836036036036037</v>
      </c>
      <c r="V28" s="7">
        <f t="shared" si="5"/>
        <v>351.08</v>
      </c>
      <c r="W28" s="174">
        <f t="shared" si="6"/>
        <v>353.38</v>
      </c>
      <c r="X28" s="173">
        <f t="shared" si="7"/>
        <v>44607</v>
      </c>
      <c r="Y28" s="7" t="str">
        <f t="shared" si="8"/>
        <v>IPW</v>
      </c>
      <c r="Z28" s="165">
        <f t="shared" si="9"/>
        <v>120</v>
      </c>
      <c r="AA28" s="165">
        <f t="shared" si="10"/>
        <v>2.1807500000000006</v>
      </c>
      <c r="AB28" s="165">
        <f t="shared" si="11"/>
        <v>2.2607499999999998</v>
      </c>
      <c r="AC28" s="7">
        <f t="shared" si="12"/>
        <v>261.69000000000005</v>
      </c>
      <c r="AD28" s="174">
        <f t="shared" si="13"/>
        <v>271.28999999999996</v>
      </c>
      <c r="AE28" s="173">
        <f t="shared" si="14"/>
        <v>44607</v>
      </c>
      <c r="AF28" s="7" t="str">
        <f t="shared" si="15"/>
        <v>SPCE</v>
      </c>
      <c r="AG28" s="165">
        <f t="shared" si="16"/>
        <v>2</v>
      </c>
      <c r="AH28" s="165">
        <f t="shared" si="17"/>
        <v>9.2050000000000001</v>
      </c>
      <c r="AI28" s="165">
        <f t="shared" si="18"/>
        <v>9.4</v>
      </c>
      <c r="AJ28" s="7">
        <f t="shared" si="19"/>
        <v>18.41</v>
      </c>
      <c r="AK28" s="174">
        <f t="shared" si="20"/>
        <v>18.8</v>
      </c>
      <c r="AL28" s="173">
        <f t="shared" si="21"/>
        <v>44607</v>
      </c>
      <c r="AM28" s="5">
        <f t="shared" si="22"/>
        <v>0</v>
      </c>
      <c r="AN28" s="165">
        <f t="shared" si="23"/>
        <v>0</v>
      </c>
      <c r="AO28" s="165" t="e">
        <f t="shared" si="24"/>
        <v>#DIV/0!</v>
      </c>
      <c r="AP28" s="165" t="e">
        <f t="shared" si="25"/>
        <v>#DIV/0!</v>
      </c>
      <c r="AQ28" s="7">
        <f t="shared" si="26"/>
        <v>0</v>
      </c>
      <c r="AR28" s="174">
        <f t="shared" si="27"/>
        <v>0</v>
      </c>
      <c r="AS28" s="173">
        <f t="shared" si="28"/>
        <v>44607</v>
      </c>
      <c r="AT28" s="5">
        <f t="shared" si="29"/>
        <v>0</v>
      </c>
      <c r="AU28" s="165">
        <f t="shared" si="30"/>
        <v>0</v>
      </c>
      <c r="AV28" s="165" t="e">
        <f t="shared" si="31"/>
        <v>#DIV/0!</v>
      </c>
      <c r="AW28" s="165" t="e">
        <f t="shared" si="32"/>
        <v>#DIV/0!</v>
      </c>
      <c r="AX28" s="7">
        <f t="shared" si="33"/>
        <v>0</v>
      </c>
      <c r="AY28" s="174">
        <f t="shared" si="34"/>
        <v>0</v>
      </c>
    </row>
    <row r="29" spans="1:51" ht="16.5" x14ac:dyDescent="0.25">
      <c r="A29" s="1">
        <v>44566</v>
      </c>
      <c r="B29" s="100">
        <v>28</v>
      </c>
      <c r="C29" s="1" t="s">
        <v>102</v>
      </c>
      <c r="D29" t="s">
        <v>97</v>
      </c>
      <c r="E29">
        <v>7</v>
      </c>
      <c r="F29" t="s">
        <v>258</v>
      </c>
      <c r="G29" s="18">
        <v>20.260000000000002</v>
      </c>
      <c r="I29" s="18">
        <v>-141.82</v>
      </c>
      <c r="J29" s="13">
        <v>44608</v>
      </c>
      <c r="K29" s="130">
        <v>44608</v>
      </c>
      <c r="L29" s="102" t="str" cm="1">
        <f t="array" ref="L29:M29">TRANSPOSE(_xlfn.UNIQUE(_xlfn._xlws.FILTER(F:F,A:A=K29)))</f>
        <v>SOFI</v>
      </c>
      <c r="M29" s="7" t="str">
        <v>BKKT</v>
      </c>
      <c r="N29" s="7"/>
      <c r="O29" s="7"/>
      <c r="P29" s="7"/>
      <c r="Q29" s="173">
        <f t="shared" si="0"/>
        <v>44608</v>
      </c>
      <c r="R29" s="5" t="str">
        <f t="shared" si="1"/>
        <v>SOFI</v>
      </c>
      <c r="S29" s="165">
        <f t="shared" si="2"/>
        <v>29</v>
      </c>
      <c r="T29" s="165">
        <f t="shared" si="3"/>
        <v>12.85310344827586</v>
      </c>
      <c r="U29" s="165">
        <f t="shared" si="4"/>
        <v>12.808275862068966</v>
      </c>
      <c r="V29" s="7">
        <f t="shared" si="5"/>
        <v>372.73999999999995</v>
      </c>
      <c r="W29" s="174">
        <f t="shared" si="6"/>
        <v>371.44</v>
      </c>
      <c r="X29" s="173">
        <f t="shared" si="7"/>
        <v>44608</v>
      </c>
      <c r="Y29" s="7" t="str">
        <f t="shared" si="8"/>
        <v>BKKT</v>
      </c>
      <c r="Z29" s="165">
        <f t="shared" si="9"/>
        <v>35</v>
      </c>
      <c r="AA29" s="165">
        <f t="shared" si="10"/>
        <v>8.3668571428571408</v>
      </c>
      <c r="AB29" s="165">
        <f t="shared" si="11"/>
        <v>8.590857142857141</v>
      </c>
      <c r="AC29" s="7">
        <f t="shared" si="12"/>
        <v>292.83999999999992</v>
      </c>
      <c r="AD29" s="174">
        <f t="shared" si="13"/>
        <v>300.67999999999995</v>
      </c>
      <c r="AE29" s="173">
        <f t="shared" si="14"/>
        <v>44608</v>
      </c>
      <c r="AF29" s="7">
        <f t="shared" si="15"/>
        <v>0</v>
      </c>
      <c r="AG29" s="165">
        <f t="shared" si="16"/>
        <v>0</v>
      </c>
      <c r="AH29" s="165" t="e">
        <f t="shared" si="17"/>
        <v>#DIV/0!</v>
      </c>
      <c r="AI29" s="165" t="e">
        <f t="shared" si="18"/>
        <v>#DIV/0!</v>
      </c>
      <c r="AJ29" s="7">
        <f t="shared" si="19"/>
        <v>0</v>
      </c>
      <c r="AK29" s="174">
        <f t="shared" si="20"/>
        <v>0</v>
      </c>
      <c r="AL29" s="173">
        <f t="shared" si="21"/>
        <v>44608</v>
      </c>
      <c r="AM29" s="5">
        <f t="shared" si="22"/>
        <v>0</v>
      </c>
      <c r="AN29" s="165">
        <f t="shared" si="23"/>
        <v>0</v>
      </c>
      <c r="AO29" s="165" t="e">
        <f t="shared" si="24"/>
        <v>#DIV/0!</v>
      </c>
      <c r="AP29" s="165" t="e">
        <f t="shared" si="25"/>
        <v>#DIV/0!</v>
      </c>
      <c r="AQ29" s="7">
        <f t="shared" si="26"/>
        <v>0</v>
      </c>
      <c r="AR29" s="174">
        <f t="shared" si="27"/>
        <v>0</v>
      </c>
      <c r="AS29" s="173">
        <f t="shared" si="28"/>
        <v>44608</v>
      </c>
      <c r="AT29" s="5">
        <f t="shared" si="29"/>
        <v>0</v>
      </c>
      <c r="AU29" s="165">
        <f t="shared" si="30"/>
        <v>0</v>
      </c>
      <c r="AV29" s="165" t="e">
        <f t="shared" si="31"/>
        <v>#DIV/0!</v>
      </c>
      <c r="AW29" s="165" t="e">
        <f t="shared" si="32"/>
        <v>#DIV/0!</v>
      </c>
      <c r="AX29" s="7">
        <f t="shared" si="33"/>
        <v>0</v>
      </c>
      <c r="AY29" s="174">
        <f t="shared" si="34"/>
        <v>0</v>
      </c>
    </row>
    <row r="30" spans="1:51" ht="16.5" x14ac:dyDescent="0.25">
      <c r="A30" s="1">
        <v>44566</v>
      </c>
      <c r="B30" s="100">
        <v>29</v>
      </c>
      <c r="C30" s="1" t="s">
        <v>102</v>
      </c>
      <c r="D30" t="s">
        <v>97</v>
      </c>
      <c r="E30">
        <v>1</v>
      </c>
      <c r="F30" t="s">
        <v>258</v>
      </c>
      <c r="G30" s="18">
        <v>20.260000000000002</v>
      </c>
      <c r="I30" s="18">
        <v>-20.260000000000002</v>
      </c>
      <c r="J30" s="13">
        <v>44609</v>
      </c>
      <c r="K30" s="130">
        <v>44609</v>
      </c>
      <c r="L30" s="102" t="str" cm="1">
        <f t="array" ref="L30:M30">TRANSPOSE(_xlfn.UNIQUE(_xlfn._xlws.FILTER(F:F,A:A=K30)))</f>
        <v>MRIN</v>
      </c>
      <c r="M30" s="7" t="str">
        <v>SOFI</v>
      </c>
      <c r="N30" s="7"/>
      <c r="O30" s="7"/>
      <c r="P30" s="7"/>
      <c r="Q30" s="173">
        <f t="shared" si="0"/>
        <v>44609</v>
      </c>
      <c r="R30" s="5" t="str">
        <f t="shared" si="1"/>
        <v>MRIN</v>
      </c>
      <c r="S30" s="165">
        <f t="shared" si="2"/>
        <v>180</v>
      </c>
      <c r="T30" s="165">
        <f t="shared" si="3"/>
        <v>4.1226666666666665</v>
      </c>
      <c r="U30" s="165">
        <f t="shared" si="4"/>
        <v>4.0386111111111109</v>
      </c>
      <c r="V30" s="7">
        <f t="shared" si="5"/>
        <v>742.08</v>
      </c>
      <c r="W30" s="174">
        <f t="shared" si="6"/>
        <v>726.95</v>
      </c>
      <c r="X30" s="173">
        <f t="shared" si="7"/>
        <v>44609</v>
      </c>
      <c r="Y30" s="7" t="str">
        <f t="shared" si="8"/>
        <v>SOFI</v>
      </c>
      <c r="Z30" s="165">
        <f t="shared" si="9"/>
        <v>10</v>
      </c>
      <c r="AA30" s="165">
        <f t="shared" si="10"/>
        <v>13.062999999999999</v>
      </c>
      <c r="AB30" s="165">
        <f t="shared" si="11"/>
        <v>12.84</v>
      </c>
      <c r="AC30" s="7">
        <f t="shared" si="12"/>
        <v>130.63</v>
      </c>
      <c r="AD30" s="174">
        <f t="shared" si="13"/>
        <v>128.4</v>
      </c>
      <c r="AE30" s="173">
        <f t="shared" si="14"/>
        <v>44609</v>
      </c>
      <c r="AF30" s="7">
        <f t="shared" si="15"/>
        <v>0</v>
      </c>
      <c r="AG30" s="165">
        <f t="shared" si="16"/>
        <v>0</v>
      </c>
      <c r="AH30" s="165" t="e">
        <f t="shared" si="17"/>
        <v>#DIV/0!</v>
      </c>
      <c r="AI30" s="165" t="e">
        <f t="shared" si="18"/>
        <v>#DIV/0!</v>
      </c>
      <c r="AJ30" s="7">
        <f t="shared" si="19"/>
        <v>0</v>
      </c>
      <c r="AK30" s="174">
        <f t="shared" si="20"/>
        <v>0</v>
      </c>
      <c r="AL30" s="173">
        <f t="shared" si="21"/>
        <v>44609</v>
      </c>
      <c r="AM30" s="5">
        <f t="shared" si="22"/>
        <v>0</v>
      </c>
      <c r="AN30" s="165">
        <f t="shared" si="23"/>
        <v>0</v>
      </c>
      <c r="AO30" s="165" t="e">
        <f t="shared" si="24"/>
        <v>#DIV/0!</v>
      </c>
      <c r="AP30" s="165" t="e">
        <f t="shared" si="25"/>
        <v>#DIV/0!</v>
      </c>
      <c r="AQ30" s="7">
        <f t="shared" si="26"/>
        <v>0</v>
      </c>
      <c r="AR30" s="174">
        <f t="shared" si="27"/>
        <v>0</v>
      </c>
      <c r="AS30" s="173">
        <f t="shared" si="28"/>
        <v>44609</v>
      </c>
      <c r="AT30" s="5">
        <f t="shared" si="29"/>
        <v>0</v>
      </c>
      <c r="AU30" s="165">
        <f t="shared" si="30"/>
        <v>0</v>
      </c>
      <c r="AV30" s="165" t="e">
        <f t="shared" si="31"/>
        <v>#DIV/0!</v>
      </c>
      <c r="AW30" s="165" t="e">
        <f t="shared" si="32"/>
        <v>#DIV/0!</v>
      </c>
      <c r="AX30" s="7">
        <f t="shared" si="33"/>
        <v>0</v>
      </c>
      <c r="AY30" s="174">
        <f t="shared" si="34"/>
        <v>0</v>
      </c>
    </row>
    <row r="31" spans="1:51" ht="16.5" x14ac:dyDescent="0.25">
      <c r="A31" s="1">
        <v>44566</v>
      </c>
      <c r="B31" s="100">
        <v>30</v>
      </c>
      <c r="C31" s="1" t="s">
        <v>102</v>
      </c>
      <c r="D31" t="s">
        <v>97</v>
      </c>
      <c r="E31">
        <v>4</v>
      </c>
      <c r="F31" t="s">
        <v>258</v>
      </c>
      <c r="G31" s="18">
        <v>20.466899999999999</v>
      </c>
      <c r="I31" s="18">
        <v>-81.87</v>
      </c>
      <c r="J31" s="13">
        <v>44610</v>
      </c>
      <c r="K31" s="130">
        <v>44610</v>
      </c>
      <c r="L31" s="102" t="str" cm="1">
        <f t="array" ref="L31:M31">TRANSPOSE(_xlfn.UNIQUE(_xlfn._xlws.FILTER(F:F,A:A=K31)))</f>
        <v>GLS</v>
      </c>
      <c r="M31" s="7" t="str">
        <v>HOOK</v>
      </c>
      <c r="N31" s="7"/>
      <c r="O31" s="7"/>
      <c r="P31" s="7"/>
      <c r="Q31" s="173">
        <f t="shared" si="0"/>
        <v>44610</v>
      </c>
      <c r="R31" s="5" t="str">
        <f t="shared" si="1"/>
        <v>GLS</v>
      </c>
      <c r="S31" s="165">
        <f t="shared" si="2"/>
        <v>180</v>
      </c>
      <c r="T31" s="165">
        <f t="shared" si="3"/>
        <v>3.5585</v>
      </c>
      <c r="U31" s="165">
        <f t="shared" si="4"/>
        <v>3.5523333333333329</v>
      </c>
      <c r="V31" s="7">
        <f t="shared" si="5"/>
        <v>640.53</v>
      </c>
      <c r="W31" s="174">
        <f t="shared" si="6"/>
        <v>639.41999999999996</v>
      </c>
      <c r="X31" s="173">
        <f t="shared" si="7"/>
        <v>44610</v>
      </c>
      <c r="Y31" s="7" t="str">
        <f t="shared" si="8"/>
        <v>HOOK</v>
      </c>
      <c r="Z31" s="165">
        <f t="shared" si="9"/>
        <v>175</v>
      </c>
      <c r="AA31" s="165">
        <f t="shared" si="10"/>
        <v>2.2311999999999999</v>
      </c>
      <c r="AB31" s="165">
        <f t="shared" si="11"/>
        <v>2.3010285714285712</v>
      </c>
      <c r="AC31" s="7">
        <f t="shared" si="12"/>
        <v>390.46</v>
      </c>
      <c r="AD31" s="174">
        <f t="shared" si="13"/>
        <v>402.67999999999995</v>
      </c>
      <c r="AE31" s="173">
        <f t="shared" si="14"/>
        <v>44610</v>
      </c>
      <c r="AF31" s="7">
        <f t="shared" si="15"/>
        <v>0</v>
      </c>
      <c r="AG31" s="165">
        <f t="shared" si="16"/>
        <v>0</v>
      </c>
      <c r="AH31" s="165" t="e">
        <f t="shared" si="17"/>
        <v>#DIV/0!</v>
      </c>
      <c r="AI31" s="165" t="e">
        <f t="shared" si="18"/>
        <v>#DIV/0!</v>
      </c>
      <c r="AJ31" s="7">
        <f t="shared" si="19"/>
        <v>0</v>
      </c>
      <c r="AK31" s="174">
        <f t="shared" si="20"/>
        <v>0</v>
      </c>
      <c r="AL31" s="173">
        <f t="shared" si="21"/>
        <v>44610</v>
      </c>
      <c r="AM31" s="5">
        <f t="shared" si="22"/>
        <v>0</v>
      </c>
      <c r="AN31" s="165">
        <f t="shared" si="23"/>
        <v>0</v>
      </c>
      <c r="AO31" s="165" t="e">
        <f t="shared" si="24"/>
        <v>#DIV/0!</v>
      </c>
      <c r="AP31" s="165" t="e">
        <f t="shared" si="25"/>
        <v>#DIV/0!</v>
      </c>
      <c r="AQ31" s="7">
        <f t="shared" si="26"/>
        <v>0</v>
      </c>
      <c r="AR31" s="174">
        <f t="shared" si="27"/>
        <v>0</v>
      </c>
      <c r="AS31" s="173">
        <f t="shared" si="28"/>
        <v>44610</v>
      </c>
      <c r="AT31" s="5">
        <f t="shared" si="29"/>
        <v>0</v>
      </c>
      <c r="AU31" s="165">
        <f t="shared" si="30"/>
        <v>0</v>
      </c>
      <c r="AV31" s="165" t="e">
        <f t="shared" si="31"/>
        <v>#DIV/0!</v>
      </c>
      <c r="AW31" s="165" t="e">
        <f t="shared" si="32"/>
        <v>#DIV/0!</v>
      </c>
      <c r="AX31" s="7">
        <f t="shared" si="33"/>
        <v>0</v>
      </c>
      <c r="AY31" s="174">
        <f t="shared" si="34"/>
        <v>0</v>
      </c>
    </row>
    <row r="32" spans="1:51" ht="16.5" x14ac:dyDescent="0.25">
      <c r="A32" s="1">
        <v>44566</v>
      </c>
      <c r="B32" s="100">
        <v>31</v>
      </c>
      <c r="C32" s="1" t="s">
        <v>102</v>
      </c>
      <c r="D32" t="s">
        <v>98</v>
      </c>
      <c r="E32">
        <v>8</v>
      </c>
      <c r="F32" t="s">
        <v>187</v>
      </c>
      <c r="G32" s="18">
        <v>6.5801999999999996</v>
      </c>
      <c r="I32" s="18">
        <v>52.64</v>
      </c>
      <c r="J32" s="13">
        <v>44616</v>
      </c>
      <c r="K32" s="130">
        <v>44616</v>
      </c>
      <c r="L32" s="102" t="str" cm="1">
        <f t="array" ref="L32:N32">TRANSPOSE(_xlfn.UNIQUE(_xlfn._xlws.FILTER(F:F,A:A=K32)))</f>
        <v>CEI</v>
      </c>
      <c r="M32" s="7" t="str">
        <v>BBIG</v>
      </c>
      <c r="N32" s="7" t="str">
        <v>SPCE</v>
      </c>
      <c r="O32" s="7"/>
      <c r="P32" s="7"/>
      <c r="Q32" s="173">
        <f t="shared" si="0"/>
        <v>44616</v>
      </c>
      <c r="R32" s="5" t="str">
        <f t="shared" si="1"/>
        <v>CEI</v>
      </c>
      <c r="S32" s="165">
        <f t="shared" si="2"/>
        <v>252</v>
      </c>
      <c r="T32" s="165">
        <f t="shared" si="3"/>
        <v>0.85253968253968271</v>
      </c>
      <c r="U32" s="165">
        <f t="shared" si="4"/>
        <v>0.89333333333333331</v>
      </c>
      <c r="V32" s="7">
        <f t="shared" si="5"/>
        <v>214.84000000000003</v>
      </c>
      <c r="W32" s="174">
        <f t="shared" si="6"/>
        <v>225.12</v>
      </c>
      <c r="X32" s="173">
        <f t="shared" si="7"/>
        <v>44616</v>
      </c>
      <c r="Y32" s="7" t="str">
        <f t="shared" si="8"/>
        <v>BBIG</v>
      </c>
      <c r="Z32" s="165">
        <f t="shared" si="9"/>
        <v>61</v>
      </c>
      <c r="AA32" s="165">
        <f t="shared" si="10"/>
        <v>2.4598360655737705</v>
      </c>
      <c r="AB32" s="165">
        <f t="shared" si="11"/>
        <v>2.5250819672131146</v>
      </c>
      <c r="AC32" s="7">
        <f t="shared" si="12"/>
        <v>150.05000000000001</v>
      </c>
      <c r="AD32" s="174">
        <f t="shared" si="13"/>
        <v>154.03</v>
      </c>
      <c r="AE32" s="173">
        <f t="shared" si="14"/>
        <v>44616</v>
      </c>
      <c r="AF32" s="7" t="str">
        <f t="shared" si="15"/>
        <v>SPCE</v>
      </c>
      <c r="AG32" s="165">
        <f t="shared" si="16"/>
        <v>20</v>
      </c>
      <c r="AH32" s="165">
        <f t="shared" si="17"/>
        <v>8.0044999999999984</v>
      </c>
      <c r="AI32" s="165">
        <f t="shared" si="18"/>
        <v>8.0620000000000012</v>
      </c>
      <c r="AJ32" s="7">
        <f t="shared" si="19"/>
        <v>160.08999999999997</v>
      </c>
      <c r="AK32" s="174">
        <f t="shared" si="20"/>
        <v>161.24</v>
      </c>
      <c r="AL32" s="173">
        <f t="shared" si="21"/>
        <v>44616</v>
      </c>
      <c r="AM32" s="5">
        <f t="shared" si="22"/>
        <v>0</v>
      </c>
      <c r="AN32" s="165">
        <f t="shared" si="23"/>
        <v>0</v>
      </c>
      <c r="AO32" s="165" t="e">
        <f t="shared" si="24"/>
        <v>#DIV/0!</v>
      </c>
      <c r="AP32" s="165" t="e">
        <f t="shared" si="25"/>
        <v>#DIV/0!</v>
      </c>
      <c r="AQ32" s="7">
        <f t="shared" si="26"/>
        <v>0</v>
      </c>
      <c r="AR32" s="174">
        <f t="shared" si="27"/>
        <v>0</v>
      </c>
      <c r="AS32" s="173">
        <f t="shared" si="28"/>
        <v>44616</v>
      </c>
      <c r="AT32" s="5">
        <f t="shared" si="29"/>
        <v>0</v>
      </c>
      <c r="AU32" s="165">
        <f t="shared" si="30"/>
        <v>0</v>
      </c>
      <c r="AV32" s="165" t="e">
        <f t="shared" si="31"/>
        <v>#DIV/0!</v>
      </c>
      <c r="AW32" s="165" t="e">
        <f t="shared" si="32"/>
        <v>#DIV/0!</v>
      </c>
      <c r="AX32" s="7">
        <f t="shared" si="33"/>
        <v>0</v>
      </c>
      <c r="AY32" s="174">
        <f t="shared" si="34"/>
        <v>0</v>
      </c>
    </row>
    <row r="33" spans="1:51" ht="16.5" x14ac:dyDescent="0.25">
      <c r="A33" s="1">
        <v>44566</v>
      </c>
      <c r="B33" s="100">
        <v>32</v>
      </c>
      <c r="C33" s="1" t="s">
        <v>102</v>
      </c>
      <c r="D33" t="s">
        <v>98</v>
      </c>
      <c r="E33">
        <v>4</v>
      </c>
      <c r="F33" t="s">
        <v>187</v>
      </c>
      <c r="G33" s="18">
        <v>6.5815000000000001</v>
      </c>
      <c r="I33" s="18">
        <v>26.33</v>
      </c>
      <c r="J33" s="13">
        <v>44617</v>
      </c>
      <c r="K33" s="130">
        <v>44617</v>
      </c>
      <c r="L33" s="102" t="str" cm="1">
        <f t="array" ref="L33">TRANSPOSE(_xlfn.UNIQUE(_xlfn._xlws.FILTER(F:F,A:A=K33)))</f>
        <v>CYRN</v>
      </c>
      <c r="M33" s="7"/>
      <c r="N33" s="7"/>
      <c r="O33" s="7"/>
      <c r="P33" s="7"/>
      <c r="Q33" s="173">
        <f t="shared" si="0"/>
        <v>44617</v>
      </c>
      <c r="R33" s="5" t="str">
        <f t="shared" si="1"/>
        <v>CYRN</v>
      </c>
      <c r="S33" s="165">
        <f t="shared" si="2"/>
        <v>207</v>
      </c>
      <c r="T33" s="165">
        <f t="shared" si="3"/>
        <v>6.2876328502415459</v>
      </c>
      <c r="U33" s="165">
        <f t="shared" si="4"/>
        <v>6.1872946859903388</v>
      </c>
      <c r="V33" s="7">
        <f t="shared" si="5"/>
        <v>1301.54</v>
      </c>
      <c r="W33" s="174">
        <f t="shared" si="6"/>
        <v>1280.7700000000002</v>
      </c>
      <c r="X33" s="173">
        <f t="shared" si="7"/>
        <v>44617</v>
      </c>
      <c r="Y33" s="7">
        <f t="shared" si="8"/>
        <v>0</v>
      </c>
      <c r="Z33" s="165">
        <f t="shared" si="9"/>
        <v>0</v>
      </c>
      <c r="AA33" s="165" t="e">
        <f t="shared" si="10"/>
        <v>#DIV/0!</v>
      </c>
      <c r="AB33" s="165" t="e">
        <f t="shared" si="11"/>
        <v>#DIV/0!</v>
      </c>
      <c r="AC33" s="7">
        <f t="shared" si="12"/>
        <v>0</v>
      </c>
      <c r="AD33" s="174">
        <f t="shared" si="13"/>
        <v>0</v>
      </c>
      <c r="AE33" s="173">
        <f t="shared" si="14"/>
        <v>44617</v>
      </c>
      <c r="AF33" s="7">
        <f t="shared" si="15"/>
        <v>0</v>
      </c>
      <c r="AG33" s="165">
        <f t="shared" si="16"/>
        <v>0</v>
      </c>
      <c r="AH33" s="165" t="e">
        <f t="shared" si="17"/>
        <v>#DIV/0!</v>
      </c>
      <c r="AI33" s="165" t="e">
        <f t="shared" si="18"/>
        <v>#DIV/0!</v>
      </c>
      <c r="AJ33" s="7">
        <f t="shared" si="19"/>
        <v>0</v>
      </c>
      <c r="AK33" s="174">
        <f t="shared" si="20"/>
        <v>0</v>
      </c>
      <c r="AL33" s="173">
        <f t="shared" si="21"/>
        <v>44617</v>
      </c>
      <c r="AM33" s="5">
        <f t="shared" si="22"/>
        <v>0</v>
      </c>
      <c r="AN33" s="165">
        <f t="shared" si="23"/>
        <v>0</v>
      </c>
      <c r="AO33" s="165" t="e">
        <f t="shared" si="24"/>
        <v>#DIV/0!</v>
      </c>
      <c r="AP33" s="165" t="e">
        <f t="shared" si="25"/>
        <v>#DIV/0!</v>
      </c>
      <c r="AQ33" s="7">
        <f t="shared" si="26"/>
        <v>0</v>
      </c>
      <c r="AR33" s="174">
        <f t="shared" si="27"/>
        <v>0</v>
      </c>
      <c r="AS33" s="173">
        <f t="shared" si="28"/>
        <v>44617</v>
      </c>
      <c r="AT33" s="5">
        <f t="shared" si="29"/>
        <v>0</v>
      </c>
      <c r="AU33" s="165">
        <f t="shared" si="30"/>
        <v>0</v>
      </c>
      <c r="AV33" s="165" t="e">
        <f t="shared" si="31"/>
        <v>#DIV/0!</v>
      </c>
      <c r="AW33" s="165" t="e">
        <f t="shared" si="32"/>
        <v>#DIV/0!</v>
      </c>
      <c r="AX33" s="7">
        <f t="shared" si="33"/>
        <v>0</v>
      </c>
      <c r="AY33" s="174">
        <f t="shared" si="34"/>
        <v>0</v>
      </c>
    </row>
    <row r="34" spans="1:51" ht="16.5" x14ac:dyDescent="0.25">
      <c r="A34" s="1">
        <v>44566</v>
      </c>
      <c r="B34" s="100">
        <v>33</v>
      </c>
      <c r="C34" s="1" t="s">
        <v>102</v>
      </c>
      <c r="D34" t="s">
        <v>97</v>
      </c>
      <c r="E34">
        <v>8</v>
      </c>
      <c r="F34" t="s">
        <v>187</v>
      </c>
      <c r="G34" s="18">
        <v>6.74</v>
      </c>
      <c r="I34" s="18">
        <v>-53.92</v>
      </c>
      <c r="J34" s="13">
        <v>44621</v>
      </c>
      <c r="K34" s="130">
        <v>44621</v>
      </c>
      <c r="L34" s="102" t="str" cm="1">
        <f t="array" ref="L34:M34">TRANSPOSE(_xlfn.UNIQUE(_xlfn._xlws.FILTER(F:F,A:A=K34)))</f>
        <v>KAVL</v>
      </c>
      <c r="M34" s="7" t="str">
        <v>LCID</v>
      </c>
      <c r="N34" s="7"/>
      <c r="O34" s="7"/>
      <c r="P34" s="7"/>
      <c r="Q34" s="173">
        <f t="shared" si="0"/>
        <v>44621</v>
      </c>
      <c r="R34" s="5" t="str">
        <f t="shared" si="1"/>
        <v>KAVL</v>
      </c>
      <c r="S34" s="165">
        <f t="shared" si="2"/>
        <v>300</v>
      </c>
      <c r="T34" s="165">
        <f t="shared" si="3"/>
        <v>3.3001666666666667</v>
      </c>
      <c r="U34" s="165">
        <f t="shared" si="4"/>
        <v>3.2196666666666669</v>
      </c>
      <c r="V34" s="7">
        <f t="shared" si="5"/>
        <v>990.05000000000007</v>
      </c>
      <c r="W34" s="174">
        <f t="shared" si="6"/>
        <v>965.90000000000009</v>
      </c>
      <c r="X34" s="173">
        <f t="shared" si="7"/>
        <v>44621</v>
      </c>
      <c r="Y34" s="7" t="str">
        <f t="shared" si="8"/>
        <v>LCID</v>
      </c>
      <c r="Z34" s="165">
        <f t="shared" si="9"/>
        <v>10</v>
      </c>
      <c r="AA34" s="165">
        <f t="shared" si="10"/>
        <v>24.132999999999999</v>
      </c>
      <c r="AB34" s="165">
        <f t="shared" si="11"/>
        <v>24.431000000000001</v>
      </c>
      <c r="AC34" s="7">
        <f t="shared" si="12"/>
        <v>241.32999999999998</v>
      </c>
      <c r="AD34" s="174">
        <f t="shared" si="13"/>
        <v>244.31</v>
      </c>
      <c r="AE34" s="173">
        <f t="shared" si="14"/>
        <v>44621</v>
      </c>
      <c r="AF34" s="7">
        <f t="shared" si="15"/>
        <v>0</v>
      </c>
      <c r="AG34" s="165">
        <f t="shared" si="16"/>
        <v>0</v>
      </c>
      <c r="AH34" s="165" t="e">
        <f t="shared" si="17"/>
        <v>#DIV/0!</v>
      </c>
      <c r="AI34" s="165" t="e">
        <f t="shared" si="18"/>
        <v>#DIV/0!</v>
      </c>
      <c r="AJ34" s="7">
        <f t="shared" si="19"/>
        <v>0</v>
      </c>
      <c r="AK34" s="174">
        <f t="shared" si="20"/>
        <v>0</v>
      </c>
      <c r="AL34" s="173">
        <f t="shared" si="21"/>
        <v>44621</v>
      </c>
      <c r="AM34" s="5">
        <f t="shared" si="22"/>
        <v>0</v>
      </c>
      <c r="AN34" s="165">
        <f t="shared" si="23"/>
        <v>0</v>
      </c>
      <c r="AO34" s="165" t="e">
        <f t="shared" si="24"/>
        <v>#DIV/0!</v>
      </c>
      <c r="AP34" s="165" t="e">
        <f t="shared" si="25"/>
        <v>#DIV/0!</v>
      </c>
      <c r="AQ34" s="7">
        <f t="shared" si="26"/>
        <v>0</v>
      </c>
      <c r="AR34" s="174">
        <f t="shared" si="27"/>
        <v>0</v>
      </c>
      <c r="AS34" s="173">
        <f t="shared" si="28"/>
        <v>44621</v>
      </c>
      <c r="AT34" s="5">
        <f t="shared" si="29"/>
        <v>0</v>
      </c>
      <c r="AU34" s="165">
        <f t="shared" si="30"/>
        <v>0</v>
      </c>
      <c r="AV34" s="165" t="e">
        <f t="shared" si="31"/>
        <v>#DIV/0!</v>
      </c>
      <c r="AW34" s="165" t="e">
        <f t="shared" si="32"/>
        <v>#DIV/0!</v>
      </c>
      <c r="AX34" s="7">
        <f t="shared" si="33"/>
        <v>0</v>
      </c>
      <c r="AY34" s="174">
        <f t="shared" si="34"/>
        <v>0</v>
      </c>
    </row>
    <row r="35" spans="1:51" ht="16.5" x14ac:dyDescent="0.25">
      <c r="A35" s="1">
        <v>44566</v>
      </c>
      <c r="B35" s="100">
        <v>34</v>
      </c>
      <c r="C35" s="1" t="s">
        <v>102</v>
      </c>
      <c r="D35" t="s">
        <v>98</v>
      </c>
      <c r="E35">
        <v>8</v>
      </c>
      <c r="F35" t="s">
        <v>187</v>
      </c>
      <c r="G35" s="18">
        <v>6.6603000000000003</v>
      </c>
      <c r="I35" s="18">
        <v>53.28</v>
      </c>
      <c r="J35" s="13">
        <v>44622</v>
      </c>
      <c r="K35" s="130">
        <v>44622</v>
      </c>
      <c r="L35" s="102" t="str" cm="1">
        <f t="array" ref="L35:M35">TRANSPOSE(_xlfn.UNIQUE(_xlfn._xlws.FILTER(F:F,A:A=K35)))</f>
        <v>IMPP</v>
      </c>
      <c r="M35" s="7" t="str">
        <v>MOHO</v>
      </c>
      <c r="N35" s="7"/>
      <c r="O35" s="7"/>
      <c r="P35" s="7"/>
      <c r="Q35" s="173">
        <f t="shared" si="0"/>
        <v>44622</v>
      </c>
      <c r="R35" s="5" t="str">
        <f t="shared" si="1"/>
        <v>IMPP</v>
      </c>
      <c r="S35" s="165">
        <f t="shared" si="2"/>
        <v>375</v>
      </c>
      <c r="T35" s="165">
        <f t="shared" si="3"/>
        <v>1.9794399999999999</v>
      </c>
      <c r="U35" s="165">
        <f t="shared" si="4"/>
        <v>1.9983466666666667</v>
      </c>
      <c r="V35" s="7">
        <f t="shared" si="5"/>
        <v>742.29</v>
      </c>
      <c r="W35" s="174">
        <f t="shared" si="6"/>
        <v>749.38</v>
      </c>
      <c r="X35" s="173">
        <f t="shared" si="7"/>
        <v>44622</v>
      </c>
      <c r="Y35" s="7" t="str">
        <f t="shared" si="8"/>
        <v>MOHO</v>
      </c>
      <c r="Z35" s="165">
        <f t="shared" si="9"/>
        <v>40</v>
      </c>
      <c r="AA35" s="165">
        <f t="shared" si="10"/>
        <v>0.49349999999999994</v>
      </c>
      <c r="AB35" s="165">
        <f t="shared" si="11"/>
        <v>0.53049999999999997</v>
      </c>
      <c r="AC35" s="7">
        <f t="shared" si="12"/>
        <v>19.739999999999998</v>
      </c>
      <c r="AD35" s="174">
        <f t="shared" si="13"/>
        <v>21.22</v>
      </c>
      <c r="AE35" s="173">
        <f t="shared" si="14"/>
        <v>44622</v>
      </c>
      <c r="AF35" s="7">
        <f t="shared" si="15"/>
        <v>0</v>
      </c>
      <c r="AG35" s="165">
        <f t="shared" si="16"/>
        <v>0</v>
      </c>
      <c r="AH35" s="165" t="e">
        <f t="shared" si="17"/>
        <v>#DIV/0!</v>
      </c>
      <c r="AI35" s="165" t="e">
        <f t="shared" si="18"/>
        <v>#DIV/0!</v>
      </c>
      <c r="AJ35" s="7">
        <f t="shared" si="19"/>
        <v>0</v>
      </c>
      <c r="AK35" s="174">
        <f t="shared" si="20"/>
        <v>0</v>
      </c>
      <c r="AL35" s="173">
        <f t="shared" si="21"/>
        <v>44622</v>
      </c>
      <c r="AM35" s="5">
        <f t="shared" si="22"/>
        <v>0</v>
      </c>
      <c r="AN35" s="165">
        <f t="shared" si="23"/>
        <v>0</v>
      </c>
      <c r="AO35" s="165" t="e">
        <f t="shared" si="24"/>
        <v>#DIV/0!</v>
      </c>
      <c r="AP35" s="165" t="e">
        <f t="shared" si="25"/>
        <v>#DIV/0!</v>
      </c>
      <c r="AQ35" s="7">
        <f t="shared" si="26"/>
        <v>0</v>
      </c>
      <c r="AR35" s="174">
        <f t="shared" si="27"/>
        <v>0</v>
      </c>
      <c r="AS35" s="173">
        <f t="shared" si="28"/>
        <v>44622</v>
      </c>
      <c r="AT35" s="5">
        <f t="shared" si="29"/>
        <v>0</v>
      </c>
      <c r="AU35" s="165">
        <f t="shared" si="30"/>
        <v>0</v>
      </c>
      <c r="AV35" s="165" t="e">
        <f t="shared" si="31"/>
        <v>#DIV/0!</v>
      </c>
      <c r="AW35" s="165" t="e">
        <f t="shared" si="32"/>
        <v>#DIV/0!</v>
      </c>
      <c r="AX35" s="7">
        <f t="shared" si="33"/>
        <v>0</v>
      </c>
      <c r="AY35" s="174">
        <f t="shared" si="34"/>
        <v>0</v>
      </c>
    </row>
    <row r="36" spans="1:51" ht="16.5" x14ac:dyDescent="0.25">
      <c r="A36" s="1">
        <v>44566</v>
      </c>
      <c r="B36" s="100">
        <v>35</v>
      </c>
      <c r="C36" s="1" t="s">
        <v>102</v>
      </c>
      <c r="D36" t="s">
        <v>98</v>
      </c>
      <c r="E36">
        <v>8</v>
      </c>
      <c r="F36" t="s">
        <v>187</v>
      </c>
      <c r="G36" s="18">
        <v>6.6627000000000001</v>
      </c>
      <c r="I36" s="18">
        <v>53.3</v>
      </c>
      <c r="J36" s="13">
        <v>44623</v>
      </c>
      <c r="K36" s="130">
        <v>44623</v>
      </c>
      <c r="L36" s="102" t="str" cm="1">
        <f t="array" ref="L36:M36">TRANSPOSE(_xlfn.UNIQUE(_xlfn._xlws.FILTER(F:F,A:A=K36)))</f>
        <v>CAN</v>
      </c>
      <c r="M36" s="7" t="str">
        <v>INDO</v>
      </c>
      <c r="N36" s="7"/>
      <c r="O36" s="7"/>
      <c r="P36" s="7"/>
      <c r="Q36" s="173">
        <f t="shared" ref="Q36:Q67" si="35">K36</f>
        <v>44623</v>
      </c>
      <c r="R36" s="5" t="str">
        <f t="shared" ref="R36:R67" si="36">L36</f>
        <v>CAN</v>
      </c>
      <c r="S36" s="165">
        <f t="shared" ref="S36:S67" si="37">SUMIFS(E:E,F:F,R36,D:D,"Buy",A:A,Q36)</f>
        <v>86</v>
      </c>
      <c r="T36" s="165">
        <f t="shared" ref="T36:T67" si="38">(V36/S36)</f>
        <v>6.2351162790697678</v>
      </c>
      <c r="U36" s="165">
        <f t="shared" ref="U36:U67" si="39">W36/S36</f>
        <v>6.1483720930232559</v>
      </c>
      <c r="V36" s="7">
        <f t="shared" ref="V36:V67" si="40">SUMIFS(I:I,F:F,R36,D:D,"Buy",A:A,Q36)*-1</f>
        <v>536.22</v>
      </c>
      <c r="W36" s="174">
        <f t="shared" ref="W36:W67" si="41">SUMIFS(I:I,F:F,R36,D:D,"Sell",A:A,Q36)</f>
        <v>528.76</v>
      </c>
      <c r="X36" s="173">
        <f t="shared" ref="X36:X67" si="42">K36</f>
        <v>44623</v>
      </c>
      <c r="Y36" s="7" t="str">
        <f t="shared" ref="Y36:Y67" si="43">M36</f>
        <v>INDO</v>
      </c>
      <c r="Z36" s="165">
        <f t="shared" ref="Z36:Z67" si="44">SUMIFS(E:E,F:F,Y36,D:D,"Buy",A:A,X36)</f>
        <v>15</v>
      </c>
      <c r="AA36" s="165">
        <f t="shared" ref="AA36:AA67" si="45">(AC36/Z36)</f>
        <v>21.604666666666667</v>
      </c>
      <c r="AB36" s="165">
        <f t="shared" ref="AB36:AB67" si="46">AD36/Z36</f>
        <v>21.833333333333332</v>
      </c>
      <c r="AC36" s="7">
        <f t="shared" ref="AC36:AC67" si="47">SUMIFS(I:I,F:F,Y36,D:D,"Buy",A:A,X36)*-1</f>
        <v>324.07</v>
      </c>
      <c r="AD36" s="174">
        <f t="shared" ref="AD36:AD67" si="48">SUMIFS(I:I,F:F,Y36,D:D,"Sell",A:A,X36)</f>
        <v>327.5</v>
      </c>
      <c r="AE36" s="173">
        <f t="shared" ref="AE36:AE67" si="49">K36</f>
        <v>44623</v>
      </c>
      <c r="AF36" s="7">
        <f t="shared" ref="AF36:AF67" si="50">N36</f>
        <v>0</v>
      </c>
      <c r="AG36" s="165">
        <f t="shared" ref="AG36:AG67" si="51">SUMIFS(E:E,F:F,AF36,D:D,"Buy",A:A,AE36)</f>
        <v>0</v>
      </c>
      <c r="AH36" s="165" t="e">
        <f t="shared" ref="AH36:AH67" si="52">(AJ36/AG36)</f>
        <v>#DIV/0!</v>
      </c>
      <c r="AI36" s="165" t="e">
        <f t="shared" ref="AI36:AI67" si="53">AK36/AG36</f>
        <v>#DIV/0!</v>
      </c>
      <c r="AJ36" s="7">
        <f t="shared" ref="AJ36:AJ67" si="54">SUMIFS(I:I,F:F,AF36,D:D,"Buy",A:A,AE36)*-1</f>
        <v>0</v>
      </c>
      <c r="AK36" s="174">
        <f t="shared" ref="AK36:AK67" si="55">SUMIFS(I:I,F:F,AF36,D:D,"Sell",A:A,AE36)</f>
        <v>0</v>
      </c>
      <c r="AL36" s="173">
        <f t="shared" ref="AL36:AL67" si="56">K36</f>
        <v>44623</v>
      </c>
      <c r="AM36" s="5">
        <f t="shared" ref="AM36:AM67" si="57">O36</f>
        <v>0</v>
      </c>
      <c r="AN36" s="165">
        <f t="shared" ref="AN36:AN67" si="58">SUMIFS(E:E,F:F,AM36,D:D,"Buy",A:A,AL36)</f>
        <v>0</v>
      </c>
      <c r="AO36" s="165" t="e">
        <f t="shared" ref="AO36:AO67" si="59">(AQ36/AN36)</f>
        <v>#DIV/0!</v>
      </c>
      <c r="AP36" s="165" t="e">
        <f t="shared" ref="AP36:AP67" si="60">AR36/AN36</f>
        <v>#DIV/0!</v>
      </c>
      <c r="AQ36" s="7">
        <f t="shared" ref="AQ36:AQ67" si="61">SUMIFS(I:I,F:F,AM36,D:D,"Buy",A:A,AL36)*-1</f>
        <v>0</v>
      </c>
      <c r="AR36" s="174">
        <f t="shared" ref="AR36:AR67" si="62">SUMIFS(I:I,F:F,AM36,D:D,"Sell",A:A,AL36)</f>
        <v>0</v>
      </c>
      <c r="AS36" s="173">
        <f t="shared" ref="AS36:AS67" si="63">K36</f>
        <v>44623</v>
      </c>
      <c r="AT36" s="5">
        <f t="shared" ref="AT36:AT67" si="64">P36</f>
        <v>0</v>
      </c>
      <c r="AU36" s="165">
        <f t="shared" ref="AU36:AU67" si="65">SUMIFS(E:E,F:F,AT36,D:D,"Buy",A:A,AS36)</f>
        <v>0</v>
      </c>
      <c r="AV36" s="165" t="e">
        <f t="shared" ref="AV36:AV67" si="66">(AX36/AU36)</f>
        <v>#DIV/0!</v>
      </c>
      <c r="AW36" s="165" t="e">
        <f t="shared" ref="AW36:AW67" si="67">AY36/AU36</f>
        <v>#DIV/0!</v>
      </c>
      <c r="AX36" s="7">
        <f t="shared" ref="AX36:AX67" si="68">SUMIFS(I:I,F:F,AT36,D:D,"Buy",A:A,AS36)*-1</f>
        <v>0</v>
      </c>
      <c r="AY36" s="174">
        <f t="shared" ref="AY36:AY67" si="69">SUMIFS(I:I,F:F,AT36,D:D,"Sell",A:A,AS36)</f>
        <v>0</v>
      </c>
    </row>
    <row r="37" spans="1:51" ht="16.5" x14ac:dyDescent="0.25">
      <c r="A37" s="1">
        <v>44566</v>
      </c>
      <c r="B37" s="100">
        <v>36</v>
      </c>
      <c r="C37" s="1" t="s">
        <v>102</v>
      </c>
      <c r="D37" t="s">
        <v>97</v>
      </c>
      <c r="E37">
        <v>7</v>
      </c>
      <c r="F37" t="s">
        <v>187</v>
      </c>
      <c r="G37" s="18">
        <v>6.97</v>
      </c>
      <c r="I37" s="18">
        <v>-48.79</v>
      </c>
      <c r="J37" s="13">
        <v>44624</v>
      </c>
      <c r="K37" s="130">
        <v>44624</v>
      </c>
      <c r="L37" s="102" t="str" cm="1">
        <f t="array" ref="L37:M37">TRANSPOSE(_xlfn.UNIQUE(_xlfn._xlws.FILTER(F:F,A:A=K37)))</f>
        <v>INDO</v>
      </c>
      <c r="M37" s="7" t="str">
        <v>GRAB</v>
      </c>
      <c r="N37" s="7"/>
      <c r="O37" s="7"/>
      <c r="P37" s="7"/>
      <c r="Q37" s="173">
        <f t="shared" si="35"/>
        <v>44624</v>
      </c>
      <c r="R37" s="5" t="str">
        <f t="shared" si="36"/>
        <v>INDO</v>
      </c>
      <c r="S37" s="165">
        <f t="shared" si="37"/>
        <v>24</v>
      </c>
      <c r="T37" s="165">
        <f t="shared" si="38"/>
        <v>25.928749999999997</v>
      </c>
      <c r="U37" s="165">
        <f t="shared" si="39"/>
        <v>26.541666666666668</v>
      </c>
      <c r="V37" s="7">
        <f t="shared" si="40"/>
        <v>622.29</v>
      </c>
      <c r="W37" s="174">
        <f t="shared" si="41"/>
        <v>637</v>
      </c>
      <c r="X37" s="173">
        <f t="shared" si="42"/>
        <v>44624</v>
      </c>
      <c r="Y37" s="7" t="str">
        <f t="shared" si="43"/>
        <v>GRAB</v>
      </c>
      <c r="Z37" s="165">
        <f t="shared" si="44"/>
        <v>52</v>
      </c>
      <c r="AA37" s="165">
        <f t="shared" si="45"/>
        <v>3.8544230769230765</v>
      </c>
      <c r="AB37" s="165">
        <f t="shared" si="46"/>
        <v>3.8223076923076929</v>
      </c>
      <c r="AC37" s="7">
        <f t="shared" si="47"/>
        <v>200.42999999999998</v>
      </c>
      <c r="AD37" s="174">
        <f t="shared" si="48"/>
        <v>198.76000000000002</v>
      </c>
      <c r="AE37" s="173">
        <f t="shared" si="49"/>
        <v>44624</v>
      </c>
      <c r="AF37" s="7">
        <f t="shared" si="50"/>
        <v>0</v>
      </c>
      <c r="AG37" s="165">
        <f t="shared" si="51"/>
        <v>0</v>
      </c>
      <c r="AH37" s="165" t="e">
        <f t="shared" si="52"/>
        <v>#DIV/0!</v>
      </c>
      <c r="AI37" s="165" t="e">
        <f t="shared" si="53"/>
        <v>#DIV/0!</v>
      </c>
      <c r="AJ37" s="7">
        <f t="shared" si="54"/>
        <v>0</v>
      </c>
      <c r="AK37" s="174">
        <f t="shared" si="55"/>
        <v>0</v>
      </c>
      <c r="AL37" s="173">
        <f t="shared" si="56"/>
        <v>44624</v>
      </c>
      <c r="AM37" s="5">
        <f t="shared" si="57"/>
        <v>0</v>
      </c>
      <c r="AN37" s="165">
        <f t="shared" si="58"/>
        <v>0</v>
      </c>
      <c r="AO37" s="165" t="e">
        <f t="shared" si="59"/>
        <v>#DIV/0!</v>
      </c>
      <c r="AP37" s="165" t="e">
        <f t="shared" si="60"/>
        <v>#DIV/0!</v>
      </c>
      <c r="AQ37" s="7">
        <f t="shared" si="61"/>
        <v>0</v>
      </c>
      <c r="AR37" s="174">
        <f t="shared" si="62"/>
        <v>0</v>
      </c>
      <c r="AS37" s="173">
        <f t="shared" si="63"/>
        <v>44624</v>
      </c>
      <c r="AT37" s="5">
        <f t="shared" si="64"/>
        <v>0</v>
      </c>
      <c r="AU37" s="165">
        <f t="shared" si="65"/>
        <v>0</v>
      </c>
      <c r="AV37" s="165" t="e">
        <f t="shared" si="66"/>
        <v>#DIV/0!</v>
      </c>
      <c r="AW37" s="165" t="e">
        <f t="shared" si="67"/>
        <v>#DIV/0!</v>
      </c>
      <c r="AX37" s="7">
        <f t="shared" si="68"/>
        <v>0</v>
      </c>
      <c r="AY37" s="174">
        <f t="shared" si="69"/>
        <v>0</v>
      </c>
    </row>
    <row r="38" spans="1:51" ht="16.5" x14ac:dyDescent="0.25">
      <c r="A38" s="1">
        <v>44566</v>
      </c>
      <c r="B38" s="100">
        <v>37</v>
      </c>
      <c r="C38" s="1" t="s">
        <v>102</v>
      </c>
      <c r="D38" t="s">
        <v>97</v>
      </c>
      <c r="E38">
        <v>1</v>
      </c>
      <c r="F38" t="s">
        <v>187</v>
      </c>
      <c r="G38" s="18">
        <v>6.97</v>
      </c>
      <c r="I38" s="18">
        <v>-6.97</v>
      </c>
      <c r="J38" s="13">
        <v>44627</v>
      </c>
      <c r="K38" s="130">
        <v>44627</v>
      </c>
      <c r="L38" s="102" t="str" cm="1">
        <f t="array" ref="L38:O38">TRANSPOSE(_xlfn.UNIQUE(_xlfn._xlws.FILTER(F:F,A:A=K38)))</f>
        <v>CEI</v>
      </c>
      <c r="M38" s="7" t="str">
        <v>NINE</v>
      </c>
      <c r="N38" s="7" t="str">
        <v>IMPP</v>
      </c>
      <c r="O38" s="7" t="str">
        <v>BBBY</v>
      </c>
      <c r="P38" s="7"/>
      <c r="Q38" s="173">
        <f t="shared" si="35"/>
        <v>44627</v>
      </c>
      <c r="R38" s="5" t="str">
        <f t="shared" si="36"/>
        <v>CEI</v>
      </c>
      <c r="S38" s="165">
        <f t="shared" si="37"/>
        <v>600</v>
      </c>
      <c r="T38" s="165">
        <f t="shared" si="38"/>
        <v>1.1331166666666668</v>
      </c>
      <c r="U38" s="165">
        <f t="shared" si="39"/>
        <v>1.13175</v>
      </c>
      <c r="V38" s="7">
        <f t="shared" si="40"/>
        <v>679.87</v>
      </c>
      <c r="W38" s="174">
        <f t="shared" si="41"/>
        <v>679.05000000000007</v>
      </c>
      <c r="X38" s="173">
        <f t="shared" si="42"/>
        <v>44627</v>
      </c>
      <c r="Y38" s="7" t="str">
        <f t="shared" si="43"/>
        <v>NINE</v>
      </c>
      <c r="Z38" s="165">
        <f t="shared" si="44"/>
        <v>100</v>
      </c>
      <c r="AA38" s="165">
        <f t="shared" si="45"/>
        <v>2.4325999999999999</v>
      </c>
      <c r="AB38" s="165">
        <f t="shared" si="46"/>
        <v>2.4140999999999999</v>
      </c>
      <c r="AC38" s="7">
        <f t="shared" si="47"/>
        <v>243.26</v>
      </c>
      <c r="AD38" s="174">
        <f t="shared" si="48"/>
        <v>241.41</v>
      </c>
      <c r="AE38" s="173">
        <f t="shared" si="49"/>
        <v>44627</v>
      </c>
      <c r="AF38" s="7" t="str">
        <f t="shared" si="50"/>
        <v>IMPP</v>
      </c>
      <c r="AG38" s="165">
        <f t="shared" si="51"/>
        <v>10</v>
      </c>
      <c r="AH38" s="165">
        <f t="shared" si="52"/>
        <v>4.4850000000000003</v>
      </c>
      <c r="AI38" s="165">
        <f t="shared" si="53"/>
        <v>5.04</v>
      </c>
      <c r="AJ38" s="7">
        <f t="shared" si="54"/>
        <v>44.85</v>
      </c>
      <c r="AK38" s="174">
        <f t="shared" si="55"/>
        <v>50.4</v>
      </c>
      <c r="AL38" s="173">
        <f t="shared" si="56"/>
        <v>44627</v>
      </c>
      <c r="AM38" s="5" t="str">
        <f t="shared" si="57"/>
        <v>BBBY</v>
      </c>
      <c r="AN38" s="165">
        <f t="shared" si="58"/>
        <v>2</v>
      </c>
      <c r="AO38" s="165">
        <f t="shared" si="59"/>
        <v>33.200000000000003</v>
      </c>
      <c r="AP38" s="165">
        <f t="shared" si="60"/>
        <v>32.33</v>
      </c>
      <c r="AQ38" s="7">
        <f t="shared" si="61"/>
        <v>66.400000000000006</v>
      </c>
      <c r="AR38" s="174">
        <f t="shared" si="62"/>
        <v>64.66</v>
      </c>
      <c r="AS38" s="173">
        <f t="shared" si="63"/>
        <v>44627</v>
      </c>
      <c r="AT38" s="5">
        <f t="shared" si="64"/>
        <v>0</v>
      </c>
      <c r="AU38" s="165">
        <f t="shared" si="65"/>
        <v>0</v>
      </c>
      <c r="AV38" s="165" t="e">
        <f t="shared" si="66"/>
        <v>#DIV/0!</v>
      </c>
      <c r="AW38" s="165" t="e">
        <f t="shared" si="67"/>
        <v>#DIV/0!</v>
      </c>
      <c r="AX38" s="7">
        <f t="shared" si="68"/>
        <v>0</v>
      </c>
      <c r="AY38" s="174">
        <f t="shared" si="69"/>
        <v>0</v>
      </c>
    </row>
    <row r="39" spans="1:51" ht="16.5" x14ac:dyDescent="0.25">
      <c r="A39" s="1">
        <v>44566</v>
      </c>
      <c r="B39" s="100">
        <v>38</v>
      </c>
      <c r="C39" s="1" t="s">
        <v>102</v>
      </c>
      <c r="D39" t="s">
        <v>97</v>
      </c>
      <c r="E39">
        <v>8</v>
      </c>
      <c r="F39" t="s">
        <v>187</v>
      </c>
      <c r="G39" s="18">
        <v>7.01</v>
      </c>
      <c r="I39" s="18">
        <v>-56.08</v>
      </c>
      <c r="J39" s="13">
        <v>44628</v>
      </c>
      <c r="K39" s="130">
        <v>44628</v>
      </c>
      <c r="L39" s="102" t="str" cm="1">
        <f t="array" ref="L39">TRANSPOSE(_xlfn.UNIQUE(_xlfn._xlws.FILTER(F:F,A:A=K39)))</f>
        <v>CEI</v>
      </c>
      <c r="M39" s="7"/>
      <c r="N39" s="7"/>
      <c r="O39" s="7"/>
      <c r="P39" s="7"/>
      <c r="Q39" s="173">
        <f t="shared" si="35"/>
        <v>44628</v>
      </c>
      <c r="R39" s="5" t="str">
        <f t="shared" si="36"/>
        <v>CEI</v>
      </c>
      <c r="S39" s="165">
        <f t="shared" si="37"/>
        <v>270</v>
      </c>
      <c r="T39" s="165">
        <f t="shared" si="38"/>
        <v>1.7027407407407407</v>
      </c>
      <c r="U39" s="165">
        <f t="shared" si="39"/>
        <v>1.7817037037037038</v>
      </c>
      <c r="V39" s="7">
        <f t="shared" si="40"/>
        <v>459.73999999999995</v>
      </c>
      <c r="W39" s="174">
        <f t="shared" si="41"/>
        <v>481.06</v>
      </c>
      <c r="X39" s="173">
        <f t="shared" si="42"/>
        <v>44628</v>
      </c>
      <c r="Y39" s="7">
        <f t="shared" si="43"/>
        <v>0</v>
      </c>
      <c r="Z39" s="165">
        <f t="shared" si="44"/>
        <v>0</v>
      </c>
      <c r="AA39" s="165" t="e">
        <f t="shared" si="45"/>
        <v>#DIV/0!</v>
      </c>
      <c r="AB39" s="165" t="e">
        <f t="shared" si="46"/>
        <v>#DIV/0!</v>
      </c>
      <c r="AC39" s="7">
        <f t="shared" si="47"/>
        <v>0</v>
      </c>
      <c r="AD39" s="174">
        <f t="shared" si="48"/>
        <v>0</v>
      </c>
      <c r="AE39" s="173">
        <f t="shared" si="49"/>
        <v>44628</v>
      </c>
      <c r="AF39" s="7">
        <f t="shared" si="50"/>
        <v>0</v>
      </c>
      <c r="AG39" s="165">
        <f t="shared" si="51"/>
        <v>0</v>
      </c>
      <c r="AH39" s="165" t="e">
        <f t="shared" si="52"/>
        <v>#DIV/0!</v>
      </c>
      <c r="AI39" s="165" t="e">
        <f t="shared" si="53"/>
        <v>#DIV/0!</v>
      </c>
      <c r="AJ39" s="7">
        <f t="shared" si="54"/>
        <v>0</v>
      </c>
      <c r="AK39" s="174">
        <f t="shared" si="55"/>
        <v>0</v>
      </c>
      <c r="AL39" s="173">
        <f t="shared" si="56"/>
        <v>44628</v>
      </c>
      <c r="AM39" s="5">
        <f t="shared" si="57"/>
        <v>0</v>
      </c>
      <c r="AN39" s="165">
        <f t="shared" si="58"/>
        <v>0</v>
      </c>
      <c r="AO39" s="165" t="e">
        <f t="shared" si="59"/>
        <v>#DIV/0!</v>
      </c>
      <c r="AP39" s="165" t="e">
        <f t="shared" si="60"/>
        <v>#DIV/0!</v>
      </c>
      <c r="AQ39" s="7">
        <f t="shared" si="61"/>
        <v>0</v>
      </c>
      <c r="AR39" s="174">
        <f t="shared" si="62"/>
        <v>0</v>
      </c>
      <c r="AS39" s="173">
        <f t="shared" si="63"/>
        <v>44628</v>
      </c>
      <c r="AT39" s="5">
        <f t="shared" si="64"/>
        <v>0</v>
      </c>
      <c r="AU39" s="165">
        <f t="shared" si="65"/>
        <v>0</v>
      </c>
      <c r="AV39" s="165" t="e">
        <f t="shared" si="66"/>
        <v>#DIV/0!</v>
      </c>
      <c r="AW39" s="165" t="e">
        <f t="shared" si="67"/>
        <v>#DIV/0!</v>
      </c>
      <c r="AX39" s="7">
        <f t="shared" si="68"/>
        <v>0</v>
      </c>
      <c r="AY39" s="174">
        <f t="shared" si="69"/>
        <v>0</v>
      </c>
    </row>
    <row r="40" spans="1:51" ht="16.5" x14ac:dyDescent="0.25">
      <c r="A40" s="1">
        <v>44566</v>
      </c>
      <c r="B40" s="100">
        <v>39</v>
      </c>
      <c r="C40" s="1" t="s">
        <v>102</v>
      </c>
      <c r="D40" t="s">
        <v>98</v>
      </c>
      <c r="E40">
        <v>200</v>
      </c>
      <c r="F40" t="s">
        <v>260</v>
      </c>
      <c r="G40" s="18">
        <v>0.63300000000000001</v>
      </c>
      <c r="I40" s="18">
        <v>126.6</v>
      </c>
      <c r="J40" s="13">
        <v>44629</v>
      </c>
      <c r="K40" s="130">
        <v>44629</v>
      </c>
      <c r="L40" s="102" t="str" cm="1">
        <f t="array" ref="L40:M40">TRANSPOSE(_xlfn.UNIQUE(_xlfn._xlws.FILTER(F:F,A:A=K40)))</f>
        <v>SBFM</v>
      </c>
      <c r="M40" s="7" t="str">
        <v>IMPP</v>
      </c>
      <c r="N40" s="7"/>
      <c r="O40" s="7"/>
      <c r="P40" s="7"/>
      <c r="Q40" s="173">
        <f t="shared" si="35"/>
        <v>44629</v>
      </c>
      <c r="R40" s="5" t="str">
        <f t="shared" si="36"/>
        <v>SBFM</v>
      </c>
      <c r="S40" s="165">
        <f t="shared" si="37"/>
        <v>112</v>
      </c>
      <c r="T40" s="165">
        <f t="shared" si="38"/>
        <v>3.6153571428571429</v>
      </c>
      <c r="U40" s="165">
        <f t="shared" si="39"/>
        <v>3.7104464285714287</v>
      </c>
      <c r="V40" s="7">
        <f t="shared" si="40"/>
        <v>404.92</v>
      </c>
      <c r="W40" s="174">
        <f t="shared" si="41"/>
        <v>415.57</v>
      </c>
      <c r="X40" s="173">
        <f t="shared" si="42"/>
        <v>44629</v>
      </c>
      <c r="Y40" s="7" t="str">
        <f t="shared" si="43"/>
        <v>IMPP</v>
      </c>
      <c r="Z40" s="165">
        <f t="shared" si="44"/>
        <v>63</v>
      </c>
      <c r="AA40" s="165">
        <f t="shared" si="45"/>
        <v>5.0934920634920635</v>
      </c>
      <c r="AB40" s="165">
        <f t="shared" si="46"/>
        <v>5.2869841269841276</v>
      </c>
      <c r="AC40" s="7">
        <f t="shared" si="47"/>
        <v>320.89</v>
      </c>
      <c r="AD40" s="174">
        <f t="shared" si="48"/>
        <v>333.08000000000004</v>
      </c>
      <c r="AE40" s="173">
        <f t="shared" si="49"/>
        <v>44629</v>
      </c>
      <c r="AF40" s="7">
        <f t="shared" si="50"/>
        <v>0</v>
      </c>
      <c r="AG40" s="165">
        <f t="shared" si="51"/>
        <v>0</v>
      </c>
      <c r="AH40" s="165" t="e">
        <f t="shared" si="52"/>
        <v>#DIV/0!</v>
      </c>
      <c r="AI40" s="165" t="e">
        <f t="shared" si="53"/>
        <v>#DIV/0!</v>
      </c>
      <c r="AJ40" s="7">
        <f t="shared" si="54"/>
        <v>0</v>
      </c>
      <c r="AK40" s="174">
        <f t="shared" si="55"/>
        <v>0</v>
      </c>
      <c r="AL40" s="173">
        <f t="shared" si="56"/>
        <v>44629</v>
      </c>
      <c r="AM40" s="5">
        <f t="shared" si="57"/>
        <v>0</v>
      </c>
      <c r="AN40" s="165">
        <f t="shared" si="58"/>
        <v>0</v>
      </c>
      <c r="AO40" s="165" t="e">
        <f t="shared" si="59"/>
        <v>#DIV/0!</v>
      </c>
      <c r="AP40" s="165" t="e">
        <f t="shared" si="60"/>
        <v>#DIV/0!</v>
      </c>
      <c r="AQ40" s="7">
        <f t="shared" si="61"/>
        <v>0</v>
      </c>
      <c r="AR40" s="174">
        <f t="shared" si="62"/>
        <v>0</v>
      </c>
      <c r="AS40" s="173">
        <f t="shared" si="63"/>
        <v>44629</v>
      </c>
      <c r="AT40" s="5">
        <f t="shared" si="64"/>
        <v>0</v>
      </c>
      <c r="AU40" s="165">
        <f t="shared" si="65"/>
        <v>0</v>
      </c>
      <c r="AV40" s="165" t="e">
        <f t="shared" si="66"/>
        <v>#DIV/0!</v>
      </c>
      <c r="AW40" s="165" t="e">
        <f t="shared" si="67"/>
        <v>#DIV/0!</v>
      </c>
      <c r="AX40" s="7">
        <f t="shared" si="68"/>
        <v>0</v>
      </c>
      <c r="AY40" s="174">
        <f t="shared" si="69"/>
        <v>0</v>
      </c>
    </row>
    <row r="41" spans="1:51" ht="16.5" x14ac:dyDescent="0.25">
      <c r="A41" s="1">
        <v>44566</v>
      </c>
      <c r="B41" s="100">
        <v>40</v>
      </c>
      <c r="C41" s="1" t="s">
        <v>102</v>
      </c>
      <c r="D41" t="s">
        <v>97</v>
      </c>
      <c r="E41">
        <v>200</v>
      </c>
      <c r="F41" t="s">
        <v>260</v>
      </c>
      <c r="G41" s="18">
        <v>0.66439999999999999</v>
      </c>
      <c r="I41" s="18">
        <v>-132.88</v>
      </c>
      <c r="J41" s="13">
        <v>44630</v>
      </c>
      <c r="K41" s="130">
        <v>44630</v>
      </c>
      <c r="L41" s="102" t="str" cm="1">
        <f t="array" ref="L41:M41">TRANSPOSE(_xlfn.UNIQUE(_xlfn._xlws.FILTER(F:F,A:A=K41)))</f>
        <v>AGRI</v>
      </c>
      <c r="M41" s="7" t="str">
        <v>IMPP</v>
      </c>
      <c r="N41" s="7"/>
      <c r="O41" s="7"/>
      <c r="P41" s="7"/>
      <c r="Q41" s="173">
        <f t="shared" si="35"/>
        <v>44630</v>
      </c>
      <c r="R41" s="5" t="str">
        <f t="shared" si="36"/>
        <v>AGRI</v>
      </c>
      <c r="S41" s="165">
        <f t="shared" si="37"/>
        <v>96</v>
      </c>
      <c r="T41" s="165">
        <f t="shared" si="38"/>
        <v>2.9883333333333333</v>
      </c>
      <c r="U41" s="165">
        <f t="shared" si="39"/>
        <v>3.0627083333333331</v>
      </c>
      <c r="V41" s="7">
        <f t="shared" si="40"/>
        <v>286.88</v>
      </c>
      <c r="W41" s="174">
        <f t="shared" si="41"/>
        <v>294.02</v>
      </c>
      <c r="X41" s="173">
        <f t="shared" si="42"/>
        <v>44630</v>
      </c>
      <c r="Y41" s="7" t="str">
        <f t="shared" si="43"/>
        <v>IMPP</v>
      </c>
      <c r="Z41" s="165">
        <f t="shared" si="44"/>
        <v>50</v>
      </c>
      <c r="AA41" s="165">
        <f t="shared" si="45"/>
        <v>5.8323999999999998</v>
      </c>
      <c r="AB41" s="165">
        <f t="shared" si="46"/>
        <v>6.0115999999999996</v>
      </c>
      <c r="AC41" s="7">
        <f t="shared" si="47"/>
        <v>291.62</v>
      </c>
      <c r="AD41" s="174">
        <f t="shared" si="48"/>
        <v>300.58</v>
      </c>
      <c r="AE41" s="173">
        <f t="shared" si="49"/>
        <v>44630</v>
      </c>
      <c r="AF41" s="7">
        <f t="shared" si="50"/>
        <v>0</v>
      </c>
      <c r="AG41" s="165">
        <f t="shared" si="51"/>
        <v>0</v>
      </c>
      <c r="AH41" s="165" t="e">
        <f t="shared" si="52"/>
        <v>#DIV/0!</v>
      </c>
      <c r="AI41" s="165" t="e">
        <f t="shared" si="53"/>
        <v>#DIV/0!</v>
      </c>
      <c r="AJ41" s="7">
        <f t="shared" si="54"/>
        <v>0</v>
      </c>
      <c r="AK41" s="174">
        <f t="shared" si="55"/>
        <v>0</v>
      </c>
      <c r="AL41" s="173">
        <f t="shared" si="56"/>
        <v>44630</v>
      </c>
      <c r="AM41" s="5">
        <f t="shared" si="57"/>
        <v>0</v>
      </c>
      <c r="AN41" s="165">
        <f t="shared" si="58"/>
        <v>0</v>
      </c>
      <c r="AO41" s="165" t="e">
        <f t="shared" si="59"/>
        <v>#DIV/0!</v>
      </c>
      <c r="AP41" s="165" t="e">
        <f t="shared" si="60"/>
        <v>#DIV/0!</v>
      </c>
      <c r="AQ41" s="7">
        <f t="shared" si="61"/>
        <v>0</v>
      </c>
      <c r="AR41" s="174">
        <f t="shared" si="62"/>
        <v>0</v>
      </c>
      <c r="AS41" s="173">
        <f t="shared" si="63"/>
        <v>44630</v>
      </c>
      <c r="AT41" s="5">
        <f t="shared" si="64"/>
        <v>0</v>
      </c>
      <c r="AU41" s="165">
        <f t="shared" si="65"/>
        <v>0</v>
      </c>
      <c r="AV41" s="165" t="e">
        <f t="shared" si="66"/>
        <v>#DIV/0!</v>
      </c>
      <c r="AW41" s="165" t="e">
        <f t="shared" si="67"/>
        <v>#DIV/0!</v>
      </c>
      <c r="AX41" s="7">
        <f t="shared" si="68"/>
        <v>0</v>
      </c>
      <c r="AY41" s="174">
        <f t="shared" si="69"/>
        <v>0</v>
      </c>
    </row>
    <row r="42" spans="1:51" ht="16.5" x14ac:dyDescent="0.25">
      <c r="A42" s="1">
        <v>44566</v>
      </c>
      <c r="B42" s="100">
        <v>41</v>
      </c>
      <c r="C42" s="1" t="s">
        <v>102</v>
      </c>
      <c r="D42" t="s">
        <v>98</v>
      </c>
      <c r="E42">
        <v>5</v>
      </c>
      <c r="F42" t="s">
        <v>187</v>
      </c>
      <c r="G42" s="18">
        <v>7.2739000000000003</v>
      </c>
      <c r="I42" s="18">
        <v>36.369999999999997</v>
      </c>
      <c r="J42" s="13">
        <v>44631</v>
      </c>
      <c r="K42" s="130">
        <v>44631</v>
      </c>
      <c r="L42" s="102" t="str" cm="1">
        <f t="array" ref="L42:O42">TRANSPOSE(_xlfn.UNIQUE(_xlfn._xlws.FILTER(F:F,A:A=K42)))</f>
        <v>MGLD</v>
      </c>
      <c r="M42" s="7" t="str">
        <v>HYMC</v>
      </c>
      <c r="N42" s="7" t="str">
        <v>GFAI</v>
      </c>
      <c r="O42" s="7" t="str">
        <v>AGRI</v>
      </c>
      <c r="P42" s="7"/>
      <c r="Q42" s="173">
        <f t="shared" si="35"/>
        <v>44631</v>
      </c>
      <c r="R42" s="5" t="str">
        <f t="shared" si="36"/>
        <v>MGLD</v>
      </c>
      <c r="S42" s="165">
        <f t="shared" si="37"/>
        <v>105</v>
      </c>
      <c r="T42" s="165">
        <f t="shared" si="38"/>
        <v>5.6356190476190475</v>
      </c>
      <c r="U42" s="165">
        <f t="shared" si="39"/>
        <v>5.4908571428571422</v>
      </c>
      <c r="V42" s="7">
        <f t="shared" si="40"/>
        <v>591.74</v>
      </c>
      <c r="W42" s="174">
        <f t="shared" si="41"/>
        <v>576.54</v>
      </c>
      <c r="X42" s="173">
        <f t="shared" si="42"/>
        <v>44631</v>
      </c>
      <c r="Y42" s="7" t="str">
        <f t="shared" si="43"/>
        <v>HYMC</v>
      </c>
      <c r="Z42" s="165">
        <f t="shared" si="44"/>
        <v>240</v>
      </c>
      <c r="AA42" s="165">
        <f t="shared" si="45"/>
        <v>1.5651666666666666</v>
      </c>
      <c r="AB42" s="165">
        <f t="shared" si="46"/>
        <v>1.6044166666666666</v>
      </c>
      <c r="AC42" s="7">
        <f t="shared" si="47"/>
        <v>375.64</v>
      </c>
      <c r="AD42" s="174">
        <f t="shared" si="48"/>
        <v>385.06</v>
      </c>
      <c r="AE42" s="173">
        <f t="shared" si="49"/>
        <v>44631</v>
      </c>
      <c r="AF42" s="7" t="str">
        <f t="shared" si="50"/>
        <v>GFAI</v>
      </c>
      <c r="AG42" s="165">
        <f t="shared" si="51"/>
        <v>90</v>
      </c>
      <c r="AH42" s="165">
        <f t="shared" si="52"/>
        <v>1.1300000000000001</v>
      </c>
      <c r="AI42" s="165">
        <f t="shared" si="53"/>
        <v>1.2171111111111113</v>
      </c>
      <c r="AJ42" s="7">
        <f t="shared" si="54"/>
        <v>101.7</v>
      </c>
      <c r="AK42" s="174">
        <f t="shared" si="55"/>
        <v>109.54</v>
      </c>
      <c r="AL42" s="173">
        <f t="shared" si="56"/>
        <v>44631</v>
      </c>
      <c r="AM42" s="5" t="str">
        <f t="shared" si="57"/>
        <v>AGRI</v>
      </c>
      <c r="AN42" s="165">
        <f t="shared" si="58"/>
        <v>45</v>
      </c>
      <c r="AO42" s="165">
        <f t="shared" si="59"/>
        <v>3.1013333333333333</v>
      </c>
      <c r="AP42" s="165">
        <f t="shared" si="60"/>
        <v>3.01</v>
      </c>
      <c r="AQ42" s="7">
        <f t="shared" si="61"/>
        <v>139.56</v>
      </c>
      <c r="AR42" s="174">
        <f t="shared" si="62"/>
        <v>135.44999999999999</v>
      </c>
      <c r="AS42" s="173">
        <f t="shared" si="63"/>
        <v>44631</v>
      </c>
      <c r="AT42" s="5">
        <f t="shared" si="64"/>
        <v>0</v>
      </c>
      <c r="AU42" s="165">
        <f t="shared" si="65"/>
        <v>0</v>
      </c>
      <c r="AV42" s="165" t="e">
        <f t="shared" si="66"/>
        <v>#DIV/0!</v>
      </c>
      <c r="AW42" s="165" t="e">
        <f t="shared" si="67"/>
        <v>#DIV/0!</v>
      </c>
      <c r="AX42" s="7">
        <f t="shared" si="68"/>
        <v>0</v>
      </c>
      <c r="AY42" s="174">
        <f t="shared" si="69"/>
        <v>0</v>
      </c>
    </row>
    <row r="43" spans="1:51" ht="16.5" x14ac:dyDescent="0.25">
      <c r="A43" s="1">
        <v>44566</v>
      </c>
      <c r="B43" s="100">
        <v>42</v>
      </c>
      <c r="C43" s="1" t="s">
        <v>102</v>
      </c>
      <c r="D43" t="s">
        <v>98</v>
      </c>
      <c r="E43">
        <v>1</v>
      </c>
      <c r="F43" t="s">
        <v>187</v>
      </c>
      <c r="G43" s="18">
        <v>7.19</v>
      </c>
      <c r="I43" s="18">
        <v>7.19</v>
      </c>
      <c r="J43" s="13">
        <v>44634</v>
      </c>
      <c r="K43" s="130">
        <v>44634</v>
      </c>
      <c r="L43" s="102" t="str" cm="1">
        <f t="array" ref="L43:M43">TRANSPOSE(_xlfn.UNIQUE(_xlfn._xlws.FILTER(F:F,A:A=K43)))</f>
        <v>CEI</v>
      </c>
      <c r="M43" s="7" t="str">
        <v>MULN</v>
      </c>
      <c r="N43" s="7"/>
      <c r="O43" s="7"/>
      <c r="P43" s="7"/>
      <c r="Q43" s="173">
        <f t="shared" si="35"/>
        <v>44634</v>
      </c>
      <c r="R43" s="5" t="str">
        <f t="shared" si="36"/>
        <v>CEI</v>
      </c>
      <c r="S43" s="165">
        <f t="shared" si="37"/>
        <v>224</v>
      </c>
      <c r="T43" s="165">
        <f t="shared" si="38"/>
        <v>0.81513392857142863</v>
      </c>
      <c r="U43" s="165">
        <f t="shared" si="39"/>
        <v>0.81044642857142857</v>
      </c>
      <c r="V43" s="7">
        <f t="shared" si="40"/>
        <v>182.59</v>
      </c>
      <c r="W43" s="174">
        <f t="shared" si="41"/>
        <v>181.54</v>
      </c>
      <c r="X43" s="173">
        <f t="shared" si="42"/>
        <v>44634</v>
      </c>
      <c r="Y43" s="7" t="str">
        <f t="shared" si="43"/>
        <v>MULN</v>
      </c>
      <c r="Z43" s="165">
        <f t="shared" si="44"/>
        <v>159</v>
      </c>
      <c r="AA43" s="165">
        <f t="shared" si="45"/>
        <v>1.8848427672955974</v>
      </c>
      <c r="AB43" s="165">
        <f t="shared" si="46"/>
        <v>1.9761006289308178</v>
      </c>
      <c r="AC43" s="7">
        <f t="shared" si="47"/>
        <v>299.69</v>
      </c>
      <c r="AD43" s="174">
        <f t="shared" si="48"/>
        <v>314.20000000000005</v>
      </c>
      <c r="AE43" s="173">
        <f t="shared" si="49"/>
        <v>44634</v>
      </c>
      <c r="AF43" s="7">
        <f t="shared" si="50"/>
        <v>0</v>
      </c>
      <c r="AG43" s="165">
        <f t="shared" si="51"/>
        <v>0</v>
      </c>
      <c r="AH43" s="165" t="e">
        <f t="shared" si="52"/>
        <v>#DIV/0!</v>
      </c>
      <c r="AI43" s="165" t="e">
        <f t="shared" si="53"/>
        <v>#DIV/0!</v>
      </c>
      <c r="AJ43" s="7">
        <f t="shared" si="54"/>
        <v>0</v>
      </c>
      <c r="AK43" s="174">
        <f t="shared" si="55"/>
        <v>0</v>
      </c>
      <c r="AL43" s="173">
        <f t="shared" si="56"/>
        <v>44634</v>
      </c>
      <c r="AM43" s="5">
        <f t="shared" si="57"/>
        <v>0</v>
      </c>
      <c r="AN43" s="165">
        <f t="shared" si="58"/>
        <v>0</v>
      </c>
      <c r="AO43" s="165" t="e">
        <f t="shared" si="59"/>
        <v>#DIV/0!</v>
      </c>
      <c r="AP43" s="165" t="e">
        <f t="shared" si="60"/>
        <v>#DIV/0!</v>
      </c>
      <c r="AQ43" s="7">
        <f t="shared" si="61"/>
        <v>0</v>
      </c>
      <c r="AR43" s="174">
        <f t="shared" si="62"/>
        <v>0</v>
      </c>
      <c r="AS43" s="173">
        <f t="shared" si="63"/>
        <v>44634</v>
      </c>
      <c r="AT43" s="5">
        <f t="shared" si="64"/>
        <v>0</v>
      </c>
      <c r="AU43" s="165">
        <f t="shared" si="65"/>
        <v>0</v>
      </c>
      <c r="AV43" s="165" t="e">
        <f t="shared" si="66"/>
        <v>#DIV/0!</v>
      </c>
      <c r="AW43" s="165" t="e">
        <f t="shared" si="67"/>
        <v>#DIV/0!</v>
      </c>
      <c r="AX43" s="7">
        <f t="shared" si="68"/>
        <v>0</v>
      </c>
      <c r="AY43" s="174">
        <f t="shared" si="69"/>
        <v>0</v>
      </c>
    </row>
    <row r="44" spans="1:51" ht="16.5" x14ac:dyDescent="0.25">
      <c r="A44" s="1">
        <v>44566</v>
      </c>
      <c r="B44" s="100">
        <v>43</v>
      </c>
      <c r="C44" s="1" t="s">
        <v>102</v>
      </c>
      <c r="D44" t="s">
        <v>98</v>
      </c>
      <c r="E44">
        <v>1</v>
      </c>
      <c r="F44" t="s">
        <v>187</v>
      </c>
      <c r="G44" s="18">
        <v>7.19</v>
      </c>
      <c r="I44" s="18">
        <v>7.19</v>
      </c>
      <c r="J44" s="13">
        <v>44636</v>
      </c>
      <c r="K44" s="130">
        <v>44636</v>
      </c>
      <c r="L44" s="102" t="str" cm="1">
        <f t="array" ref="L44:N44">TRANSPOSE(_xlfn.UNIQUE(_xlfn._xlws.FILTER(F:F,A:A=K44)))</f>
        <v>MULN</v>
      </c>
      <c r="M44" s="7" t="str">
        <v>CEI</v>
      </c>
      <c r="N44" s="7" t="str">
        <v>SONN</v>
      </c>
      <c r="O44" s="7"/>
      <c r="P44" s="7"/>
      <c r="Q44" s="173">
        <f t="shared" si="35"/>
        <v>44636</v>
      </c>
      <c r="R44" s="5" t="str">
        <f t="shared" si="36"/>
        <v>MULN</v>
      </c>
      <c r="S44" s="165">
        <f t="shared" si="37"/>
        <v>360</v>
      </c>
      <c r="T44" s="165">
        <f t="shared" si="38"/>
        <v>1.7199166666666665</v>
      </c>
      <c r="U44" s="165">
        <f t="shared" si="39"/>
        <v>1.7135555555555559</v>
      </c>
      <c r="V44" s="7">
        <f t="shared" si="40"/>
        <v>619.16999999999996</v>
      </c>
      <c r="W44" s="174">
        <f t="shared" si="41"/>
        <v>616.88000000000011</v>
      </c>
      <c r="X44" s="173">
        <f t="shared" si="42"/>
        <v>44636</v>
      </c>
      <c r="Y44" s="7" t="str">
        <f t="shared" si="43"/>
        <v>CEI</v>
      </c>
      <c r="Z44" s="165">
        <f t="shared" si="44"/>
        <v>120</v>
      </c>
      <c r="AA44" s="165">
        <f t="shared" si="45"/>
        <v>0.83958333333333335</v>
      </c>
      <c r="AB44" s="165">
        <f t="shared" si="46"/>
        <v>0.8400833333333334</v>
      </c>
      <c r="AC44" s="7">
        <f t="shared" si="47"/>
        <v>100.75</v>
      </c>
      <c r="AD44" s="174">
        <f t="shared" si="48"/>
        <v>100.81</v>
      </c>
      <c r="AE44" s="173">
        <f t="shared" si="49"/>
        <v>44636</v>
      </c>
      <c r="AF44" s="7" t="str">
        <f t="shared" si="50"/>
        <v>SONN</v>
      </c>
      <c r="AG44" s="165">
        <f t="shared" si="51"/>
        <v>500</v>
      </c>
      <c r="AH44" s="165">
        <f t="shared" si="52"/>
        <v>0.50753999999999999</v>
      </c>
      <c r="AI44" s="165">
        <f t="shared" si="53"/>
        <v>0.4874</v>
      </c>
      <c r="AJ44" s="7">
        <f t="shared" si="54"/>
        <v>253.76999999999998</v>
      </c>
      <c r="AK44" s="174">
        <f t="shared" si="55"/>
        <v>243.7</v>
      </c>
      <c r="AL44" s="173">
        <f t="shared" si="56"/>
        <v>44636</v>
      </c>
      <c r="AM44" s="5">
        <f t="shared" si="57"/>
        <v>0</v>
      </c>
      <c r="AN44" s="165">
        <f t="shared" si="58"/>
        <v>0</v>
      </c>
      <c r="AO44" s="165" t="e">
        <f t="shared" si="59"/>
        <v>#DIV/0!</v>
      </c>
      <c r="AP44" s="165" t="e">
        <f t="shared" si="60"/>
        <v>#DIV/0!</v>
      </c>
      <c r="AQ44" s="7">
        <f t="shared" si="61"/>
        <v>0</v>
      </c>
      <c r="AR44" s="174">
        <f t="shared" si="62"/>
        <v>0</v>
      </c>
      <c r="AS44" s="173">
        <f t="shared" si="63"/>
        <v>44636</v>
      </c>
      <c r="AT44" s="5">
        <f t="shared" si="64"/>
        <v>0</v>
      </c>
      <c r="AU44" s="165">
        <f t="shared" si="65"/>
        <v>0</v>
      </c>
      <c r="AV44" s="165" t="e">
        <f t="shared" si="66"/>
        <v>#DIV/0!</v>
      </c>
      <c r="AW44" s="165" t="e">
        <f t="shared" si="67"/>
        <v>#DIV/0!</v>
      </c>
      <c r="AX44" s="7">
        <f t="shared" si="68"/>
        <v>0</v>
      </c>
      <c r="AY44" s="174">
        <f t="shared" si="69"/>
        <v>0</v>
      </c>
    </row>
    <row r="45" spans="1:51" ht="16.5" x14ac:dyDescent="0.25">
      <c r="A45" s="1">
        <v>44566</v>
      </c>
      <c r="B45" s="100">
        <v>44</v>
      </c>
      <c r="C45" s="1" t="s">
        <v>102</v>
      </c>
      <c r="D45" t="s">
        <v>97</v>
      </c>
      <c r="E45">
        <v>5</v>
      </c>
      <c r="F45" t="s">
        <v>187</v>
      </c>
      <c r="G45" s="18">
        <v>6.97</v>
      </c>
      <c r="I45" s="18">
        <v>-34.85</v>
      </c>
      <c r="J45" s="13">
        <v>44638</v>
      </c>
      <c r="K45" s="130">
        <v>44638</v>
      </c>
      <c r="L45" s="102" t="str" cm="1">
        <f t="array" ref="L45">TRANSPOSE(_xlfn.UNIQUE(_xlfn._xlws.FILTER(F:F,A:A=K45)))</f>
        <v>PIK</v>
      </c>
      <c r="M45" s="7"/>
      <c r="N45" s="7"/>
      <c r="O45" s="7"/>
      <c r="P45" s="7"/>
      <c r="Q45" s="173">
        <f t="shared" si="35"/>
        <v>44638</v>
      </c>
      <c r="R45" s="5" t="str">
        <f t="shared" si="36"/>
        <v>PIK</v>
      </c>
      <c r="S45" s="165">
        <f t="shared" si="37"/>
        <v>105</v>
      </c>
      <c r="T45" s="165">
        <f t="shared" si="38"/>
        <v>6.4468571428571426</v>
      </c>
      <c r="U45" s="165">
        <f t="shared" si="39"/>
        <v>6.7190476190476192</v>
      </c>
      <c r="V45" s="7">
        <f t="shared" si="40"/>
        <v>676.92</v>
      </c>
      <c r="W45" s="174">
        <f t="shared" si="41"/>
        <v>705.5</v>
      </c>
      <c r="X45" s="173">
        <f t="shared" si="42"/>
        <v>44638</v>
      </c>
      <c r="Y45" s="7">
        <f t="shared" si="43"/>
        <v>0</v>
      </c>
      <c r="Z45" s="165">
        <f t="shared" si="44"/>
        <v>0</v>
      </c>
      <c r="AA45" s="165" t="e">
        <f t="shared" si="45"/>
        <v>#DIV/0!</v>
      </c>
      <c r="AB45" s="165" t="e">
        <f t="shared" si="46"/>
        <v>#DIV/0!</v>
      </c>
      <c r="AC45" s="7">
        <f t="shared" si="47"/>
        <v>0</v>
      </c>
      <c r="AD45" s="174">
        <f t="shared" si="48"/>
        <v>0</v>
      </c>
      <c r="AE45" s="173">
        <f t="shared" si="49"/>
        <v>44638</v>
      </c>
      <c r="AF45" s="7">
        <f t="shared" si="50"/>
        <v>0</v>
      </c>
      <c r="AG45" s="165">
        <f t="shared" si="51"/>
        <v>0</v>
      </c>
      <c r="AH45" s="165" t="e">
        <f t="shared" si="52"/>
        <v>#DIV/0!</v>
      </c>
      <c r="AI45" s="165" t="e">
        <f t="shared" si="53"/>
        <v>#DIV/0!</v>
      </c>
      <c r="AJ45" s="7">
        <f t="shared" si="54"/>
        <v>0</v>
      </c>
      <c r="AK45" s="174">
        <f t="shared" si="55"/>
        <v>0</v>
      </c>
      <c r="AL45" s="173">
        <f t="shared" si="56"/>
        <v>44638</v>
      </c>
      <c r="AM45" s="5">
        <f t="shared" si="57"/>
        <v>0</v>
      </c>
      <c r="AN45" s="165">
        <f t="shared" si="58"/>
        <v>0</v>
      </c>
      <c r="AO45" s="165" t="e">
        <f t="shared" si="59"/>
        <v>#DIV/0!</v>
      </c>
      <c r="AP45" s="165" t="e">
        <f t="shared" si="60"/>
        <v>#DIV/0!</v>
      </c>
      <c r="AQ45" s="7">
        <f t="shared" si="61"/>
        <v>0</v>
      </c>
      <c r="AR45" s="174">
        <f t="shared" si="62"/>
        <v>0</v>
      </c>
      <c r="AS45" s="173">
        <f t="shared" si="63"/>
        <v>44638</v>
      </c>
      <c r="AT45" s="5">
        <f t="shared" si="64"/>
        <v>0</v>
      </c>
      <c r="AU45" s="165">
        <f t="shared" si="65"/>
        <v>0</v>
      </c>
      <c r="AV45" s="165" t="e">
        <f t="shared" si="66"/>
        <v>#DIV/0!</v>
      </c>
      <c r="AW45" s="165" t="e">
        <f t="shared" si="67"/>
        <v>#DIV/0!</v>
      </c>
      <c r="AX45" s="7">
        <f t="shared" si="68"/>
        <v>0</v>
      </c>
      <c r="AY45" s="174">
        <f t="shared" si="69"/>
        <v>0</v>
      </c>
    </row>
    <row r="46" spans="1:51" ht="16.5" x14ac:dyDescent="0.25">
      <c r="A46" s="1">
        <v>44566</v>
      </c>
      <c r="B46" s="100">
        <v>45</v>
      </c>
      <c r="C46" s="1" t="s">
        <v>102</v>
      </c>
      <c r="D46" t="s">
        <v>97</v>
      </c>
      <c r="E46">
        <v>2</v>
      </c>
      <c r="F46" t="s">
        <v>187</v>
      </c>
      <c r="G46" s="18">
        <v>6.99</v>
      </c>
      <c r="I46" s="18">
        <v>-13.98</v>
      </c>
      <c r="J46" s="13">
        <v>44641</v>
      </c>
      <c r="K46" s="130">
        <v>44641</v>
      </c>
      <c r="L46" s="102" t="str" cm="1">
        <f t="array" ref="L46">TRANSPOSE(_xlfn.UNIQUE(_xlfn._xlws.FILTER(F:F,A:A=K46)))</f>
        <v>MULN</v>
      </c>
      <c r="M46" s="7"/>
      <c r="N46" s="7"/>
      <c r="O46" s="7"/>
      <c r="P46" s="7"/>
      <c r="Q46" s="173">
        <f t="shared" si="35"/>
        <v>44641</v>
      </c>
      <c r="R46" s="5" t="str">
        <f t="shared" si="36"/>
        <v>MULN</v>
      </c>
      <c r="S46" s="165">
        <f t="shared" si="37"/>
        <v>240</v>
      </c>
      <c r="T46" s="165">
        <f t="shared" si="38"/>
        <v>3.511708333333333</v>
      </c>
      <c r="U46" s="165">
        <f t="shared" si="39"/>
        <v>3.539333333333333</v>
      </c>
      <c r="V46" s="7">
        <f t="shared" si="40"/>
        <v>842.81</v>
      </c>
      <c r="W46" s="174">
        <f t="shared" si="41"/>
        <v>849.43999999999994</v>
      </c>
      <c r="X46" s="173">
        <f t="shared" si="42"/>
        <v>44641</v>
      </c>
      <c r="Y46" s="7">
        <f t="shared" si="43"/>
        <v>0</v>
      </c>
      <c r="Z46" s="165">
        <f t="shared" si="44"/>
        <v>0</v>
      </c>
      <c r="AA46" s="165" t="e">
        <f t="shared" si="45"/>
        <v>#DIV/0!</v>
      </c>
      <c r="AB46" s="165" t="e">
        <f t="shared" si="46"/>
        <v>#DIV/0!</v>
      </c>
      <c r="AC46" s="7">
        <f t="shared" si="47"/>
        <v>0</v>
      </c>
      <c r="AD46" s="174">
        <f t="shared" si="48"/>
        <v>0</v>
      </c>
      <c r="AE46" s="173">
        <f t="shared" si="49"/>
        <v>44641</v>
      </c>
      <c r="AF46" s="7">
        <f t="shared" si="50"/>
        <v>0</v>
      </c>
      <c r="AG46" s="165">
        <f t="shared" si="51"/>
        <v>0</v>
      </c>
      <c r="AH46" s="165" t="e">
        <f t="shared" si="52"/>
        <v>#DIV/0!</v>
      </c>
      <c r="AI46" s="165" t="e">
        <f t="shared" si="53"/>
        <v>#DIV/0!</v>
      </c>
      <c r="AJ46" s="7">
        <f t="shared" si="54"/>
        <v>0</v>
      </c>
      <c r="AK46" s="174">
        <f t="shared" si="55"/>
        <v>0</v>
      </c>
      <c r="AL46" s="173">
        <f t="shared" si="56"/>
        <v>44641</v>
      </c>
      <c r="AM46" s="5">
        <f t="shared" si="57"/>
        <v>0</v>
      </c>
      <c r="AN46" s="165">
        <f t="shared" si="58"/>
        <v>0</v>
      </c>
      <c r="AO46" s="165" t="e">
        <f t="shared" si="59"/>
        <v>#DIV/0!</v>
      </c>
      <c r="AP46" s="165" t="e">
        <f t="shared" si="60"/>
        <v>#DIV/0!</v>
      </c>
      <c r="AQ46" s="7">
        <f t="shared" si="61"/>
        <v>0</v>
      </c>
      <c r="AR46" s="174">
        <f t="shared" si="62"/>
        <v>0</v>
      </c>
      <c r="AS46" s="173">
        <f t="shared" si="63"/>
        <v>44641</v>
      </c>
      <c r="AT46" s="5">
        <f t="shared" si="64"/>
        <v>0</v>
      </c>
      <c r="AU46" s="165">
        <f t="shared" si="65"/>
        <v>0</v>
      </c>
      <c r="AV46" s="165" t="e">
        <f t="shared" si="66"/>
        <v>#DIV/0!</v>
      </c>
      <c r="AW46" s="165" t="e">
        <f t="shared" si="67"/>
        <v>#DIV/0!</v>
      </c>
      <c r="AX46" s="7">
        <f t="shared" si="68"/>
        <v>0</v>
      </c>
      <c r="AY46" s="174">
        <f t="shared" si="69"/>
        <v>0</v>
      </c>
    </row>
    <row r="47" spans="1:51" ht="16.5" x14ac:dyDescent="0.25">
      <c r="A47" s="1">
        <v>44566</v>
      </c>
      <c r="B47" s="100">
        <v>46</v>
      </c>
      <c r="C47" s="1" t="s">
        <v>102</v>
      </c>
      <c r="D47" t="s">
        <v>97</v>
      </c>
      <c r="E47">
        <v>2</v>
      </c>
      <c r="F47" t="s">
        <v>187</v>
      </c>
      <c r="G47" s="18">
        <v>7.01</v>
      </c>
      <c r="I47" s="18">
        <v>-14.02</v>
      </c>
      <c r="J47" s="13">
        <v>44642</v>
      </c>
      <c r="K47" s="130">
        <v>44642</v>
      </c>
      <c r="L47" s="102" t="str" cm="1">
        <f t="array" ref="L47:M47">TRANSPOSE(_xlfn.UNIQUE(_xlfn._xlws.FILTER(F:F,A:A=K47)))</f>
        <v>DPRO</v>
      </c>
      <c r="M47" s="7" t="str">
        <v>PALI</v>
      </c>
      <c r="N47" s="7"/>
      <c r="O47" s="7"/>
      <c r="P47" s="7"/>
      <c r="Q47" s="173">
        <f t="shared" si="35"/>
        <v>44642</v>
      </c>
      <c r="R47" s="5" t="str">
        <f t="shared" si="36"/>
        <v>DPRO</v>
      </c>
      <c r="S47" s="165">
        <f t="shared" si="37"/>
        <v>180</v>
      </c>
      <c r="T47" s="165">
        <f t="shared" si="38"/>
        <v>3.1712777777777772</v>
      </c>
      <c r="U47" s="165">
        <f t="shared" si="39"/>
        <v>3.0502222222222222</v>
      </c>
      <c r="V47" s="7">
        <f t="shared" si="40"/>
        <v>570.82999999999993</v>
      </c>
      <c r="W47" s="174">
        <f t="shared" si="41"/>
        <v>549.04</v>
      </c>
      <c r="X47" s="173">
        <f t="shared" si="42"/>
        <v>44642</v>
      </c>
      <c r="Y47" s="7" t="str">
        <f t="shared" si="43"/>
        <v>PALI</v>
      </c>
      <c r="Z47" s="165">
        <f t="shared" si="44"/>
        <v>156</v>
      </c>
      <c r="AA47" s="165">
        <f t="shared" si="45"/>
        <v>1.2676923076923077</v>
      </c>
      <c r="AB47" s="165">
        <f t="shared" si="46"/>
        <v>1.1744871794871794</v>
      </c>
      <c r="AC47" s="7">
        <f t="shared" si="47"/>
        <v>197.76</v>
      </c>
      <c r="AD47" s="174">
        <f t="shared" si="48"/>
        <v>183.22</v>
      </c>
      <c r="AE47" s="173">
        <f t="shared" si="49"/>
        <v>44642</v>
      </c>
      <c r="AF47" s="7">
        <f t="shared" si="50"/>
        <v>0</v>
      </c>
      <c r="AG47" s="165">
        <f t="shared" si="51"/>
        <v>0</v>
      </c>
      <c r="AH47" s="165" t="e">
        <f t="shared" si="52"/>
        <v>#DIV/0!</v>
      </c>
      <c r="AI47" s="165" t="e">
        <f t="shared" si="53"/>
        <v>#DIV/0!</v>
      </c>
      <c r="AJ47" s="7">
        <f t="shared" si="54"/>
        <v>0</v>
      </c>
      <c r="AK47" s="174">
        <f t="shared" si="55"/>
        <v>0</v>
      </c>
      <c r="AL47" s="173">
        <f t="shared" si="56"/>
        <v>44642</v>
      </c>
      <c r="AM47" s="5">
        <f t="shared" si="57"/>
        <v>0</v>
      </c>
      <c r="AN47" s="165">
        <f t="shared" si="58"/>
        <v>0</v>
      </c>
      <c r="AO47" s="165" t="e">
        <f t="shared" si="59"/>
        <v>#DIV/0!</v>
      </c>
      <c r="AP47" s="165" t="e">
        <f t="shared" si="60"/>
        <v>#DIV/0!</v>
      </c>
      <c r="AQ47" s="7">
        <f t="shared" si="61"/>
        <v>0</v>
      </c>
      <c r="AR47" s="174">
        <f t="shared" si="62"/>
        <v>0</v>
      </c>
      <c r="AS47" s="173">
        <f t="shared" si="63"/>
        <v>44642</v>
      </c>
      <c r="AT47" s="5">
        <f t="shared" si="64"/>
        <v>0</v>
      </c>
      <c r="AU47" s="165">
        <f t="shared" si="65"/>
        <v>0</v>
      </c>
      <c r="AV47" s="165" t="e">
        <f t="shared" si="66"/>
        <v>#DIV/0!</v>
      </c>
      <c r="AW47" s="165" t="e">
        <f t="shared" si="67"/>
        <v>#DIV/0!</v>
      </c>
      <c r="AX47" s="7">
        <f t="shared" si="68"/>
        <v>0</v>
      </c>
      <c r="AY47" s="174">
        <f t="shared" si="69"/>
        <v>0</v>
      </c>
    </row>
    <row r="48" spans="1:51" ht="16.5" x14ac:dyDescent="0.25">
      <c r="A48" s="1">
        <v>44566</v>
      </c>
      <c r="B48" s="100">
        <v>47</v>
      </c>
      <c r="C48" s="1" t="s">
        <v>102</v>
      </c>
      <c r="D48" t="s">
        <v>97</v>
      </c>
      <c r="E48">
        <v>2</v>
      </c>
      <c r="F48" t="s">
        <v>187</v>
      </c>
      <c r="G48" s="18">
        <v>6.96</v>
      </c>
      <c r="I48" s="18">
        <v>-13.92</v>
      </c>
      <c r="J48" s="13">
        <v>44643</v>
      </c>
      <c r="K48" s="130">
        <v>44643</v>
      </c>
      <c r="L48" s="102" t="str" cm="1">
        <f t="array" ref="L48:O48">TRANSPOSE(_xlfn.UNIQUE(_xlfn._xlws.FILTER(F:F,A:A=K48)))</f>
        <v>CEI</v>
      </c>
      <c r="M48" s="7" t="str">
        <v>MULN</v>
      </c>
      <c r="N48" s="7" t="str">
        <v>MGLD</v>
      </c>
      <c r="O48" s="7" t="str">
        <v>CELZ</v>
      </c>
      <c r="P48" s="7"/>
      <c r="Q48" s="173">
        <f t="shared" si="35"/>
        <v>44643</v>
      </c>
      <c r="R48" s="5" t="str">
        <f t="shared" si="36"/>
        <v>CEI</v>
      </c>
      <c r="S48" s="165">
        <f t="shared" si="37"/>
        <v>100</v>
      </c>
      <c r="T48" s="165">
        <f t="shared" si="38"/>
        <v>1.0043</v>
      </c>
      <c r="U48" s="165">
        <f t="shared" si="39"/>
        <v>1.0101</v>
      </c>
      <c r="V48" s="7">
        <f t="shared" si="40"/>
        <v>100.43</v>
      </c>
      <c r="W48" s="174">
        <f t="shared" si="41"/>
        <v>101.00999999999999</v>
      </c>
      <c r="X48" s="173">
        <f t="shared" si="42"/>
        <v>44643</v>
      </c>
      <c r="Y48" s="7" t="str">
        <f t="shared" si="43"/>
        <v>MULN</v>
      </c>
      <c r="Z48" s="165">
        <f t="shared" si="44"/>
        <v>75</v>
      </c>
      <c r="AA48" s="165">
        <f t="shared" si="45"/>
        <v>3.299466666666667</v>
      </c>
      <c r="AB48" s="165">
        <f t="shared" si="46"/>
        <v>3.3682666666666665</v>
      </c>
      <c r="AC48" s="7">
        <f t="shared" si="47"/>
        <v>247.46</v>
      </c>
      <c r="AD48" s="174">
        <f t="shared" si="48"/>
        <v>252.62</v>
      </c>
      <c r="AE48" s="173">
        <f t="shared" si="49"/>
        <v>44643</v>
      </c>
      <c r="AF48" s="7" t="str">
        <f t="shared" si="50"/>
        <v>MGLD</v>
      </c>
      <c r="AG48" s="165">
        <f t="shared" si="51"/>
        <v>100</v>
      </c>
      <c r="AH48" s="165">
        <f t="shared" si="52"/>
        <v>1.9999</v>
      </c>
      <c r="AI48" s="165">
        <f t="shared" si="53"/>
        <v>1.9702999999999999</v>
      </c>
      <c r="AJ48" s="7">
        <f t="shared" si="54"/>
        <v>199.99</v>
      </c>
      <c r="AK48" s="174">
        <f t="shared" si="55"/>
        <v>197.03</v>
      </c>
      <c r="AL48" s="173">
        <f t="shared" si="56"/>
        <v>44643</v>
      </c>
      <c r="AM48" s="5" t="str">
        <f t="shared" si="57"/>
        <v>CELZ</v>
      </c>
      <c r="AN48" s="165">
        <f t="shared" si="58"/>
        <v>130</v>
      </c>
      <c r="AO48" s="165">
        <f t="shared" si="59"/>
        <v>3.6493846153846157</v>
      </c>
      <c r="AP48" s="165">
        <f t="shared" si="60"/>
        <v>3.4613846153846155</v>
      </c>
      <c r="AQ48" s="7">
        <f t="shared" si="61"/>
        <v>474.42</v>
      </c>
      <c r="AR48" s="174">
        <f t="shared" si="62"/>
        <v>449.98</v>
      </c>
      <c r="AS48" s="173">
        <f t="shared" si="63"/>
        <v>44643</v>
      </c>
      <c r="AT48" s="5">
        <f t="shared" si="64"/>
        <v>0</v>
      </c>
      <c r="AU48" s="165">
        <f t="shared" si="65"/>
        <v>0</v>
      </c>
      <c r="AV48" s="165" t="e">
        <f t="shared" si="66"/>
        <v>#DIV/0!</v>
      </c>
      <c r="AW48" s="165" t="e">
        <f t="shared" si="67"/>
        <v>#DIV/0!</v>
      </c>
      <c r="AX48" s="7">
        <f t="shared" si="68"/>
        <v>0</v>
      </c>
      <c r="AY48" s="174">
        <f t="shared" si="69"/>
        <v>0</v>
      </c>
    </row>
    <row r="49" spans="1:51" ht="16.5" x14ac:dyDescent="0.25">
      <c r="A49" s="1">
        <v>44567</v>
      </c>
      <c r="B49" s="100">
        <v>48</v>
      </c>
      <c r="C49" s="1" t="s">
        <v>102</v>
      </c>
      <c r="D49" t="s">
        <v>98</v>
      </c>
      <c r="E49">
        <v>7</v>
      </c>
      <c r="F49" t="s">
        <v>259</v>
      </c>
      <c r="G49" s="18">
        <v>6.7</v>
      </c>
      <c r="I49" s="18">
        <v>46.9</v>
      </c>
      <c r="J49" s="13">
        <v>44644</v>
      </c>
      <c r="K49" s="130">
        <v>44644</v>
      </c>
      <c r="L49" s="102" t="str" cm="1">
        <f t="array" ref="L49:P49">TRANSPOSE(_xlfn.UNIQUE(_xlfn._xlws.FILTER(F:F,A:A=K49)))</f>
        <v>ALLG</v>
      </c>
      <c r="M49" s="7" t="str">
        <v>LLL</v>
      </c>
      <c r="N49" s="7" t="str">
        <v>BVXV</v>
      </c>
      <c r="O49" s="7" t="str">
        <v>IMPP</v>
      </c>
      <c r="P49" s="7" t="str">
        <v>NKLA</v>
      </c>
      <c r="Q49" s="173">
        <f t="shared" si="35"/>
        <v>44644</v>
      </c>
      <c r="R49" s="5" t="str">
        <f t="shared" si="36"/>
        <v>ALLG</v>
      </c>
      <c r="S49" s="165">
        <f t="shared" si="37"/>
        <v>3</v>
      </c>
      <c r="T49" s="165">
        <f t="shared" si="38"/>
        <v>20.583333333333332</v>
      </c>
      <c r="U49" s="165">
        <f t="shared" si="39"/>
        <v>19.82</v>
      </c>
      <c r="V49" s="7">
        <f t="shared" si="40"/>
        <v>61.75</v>
      </c>
      <c r="W49" s="174">
        <f t="shared" si="41"/>
        <v>59.46</v>
      </c>
      <c r="X49" s="173">
        <f t="shared" si="42"/>
        <v>44644</v>
      </c>
      <c r="Y49" s="7" t="str">
        <f t="shared" si="43"/>
        <v>LLL</v>
      </c>
      <c r="Z49" s="165">
        <f t="shared" si="44"/>
        <v>90</v>
      </c>
      <c r="AA49" s="165">
        <f t="shared" si="45"/>
        <v>4.8114444444444437</v>
      </c>
      <c r="AB49" s="165">
        <f t="shared" si="46"/>
        <v>5.0738888888888889</v>
      </c>
      <c r="AC49" s="7">
        <f t="shared" si="47"/>
        <v>433.03</v>
      </c>
      <c r="AD49" s="174">
        <f t="shared" si="48"/>
        <v>456.65</v>
      </c>
      <c r="AE49" s="173">
        <f t="shared" si="49"/>
        <v>44644</v>
      </c>
      <c r="AF49" s="7" t="str">
        <f t="shared" si="50"/>
        <v>BVXV</v>
      </c>
      <c r="AG49" s="165">
        <f t="shared" si="51"/>
        <v>50</v>
      </c>
      <c r="AH49" s="165">
        <f t="shared" si="52"/>
        <v>1.95</v>
      </c>
      <c r="AI49" s="165">
        <f t="shared" si="53"/>
        <v>1.825</v>
      </c>
      <c r="AJ49" s="7">
        <f t="shared" si="54"/>
        <v>97.5</v>
      </c>
      <c r="AK49" s="174">
        <f t="shared" si="55"/>
        <v>91.25</v>
      </c>
      <c r="AL49" s="173">
        <f t="shared" si="56"/>
        <v>44644</v>
      </c>
      <c r="AM49" s="5" t="str">
        <f t="shared" si="57"/>
        <v>IMPP</v>
      </c>
      <c r="AN49" s="165">
        <f t="shared" si="58"/>
        <v>50</v>
      </c>
      <c r="AO49" s="165">
        <f t="shared" si="59"/>
        <v>2.15</v>
      </c>
      <c r="AP49" s="165">
        <f t="shared" si="60"/>
        <v>2.0909999999999997</v>
      </c>
      <c r="AQ49" s="7">
        <f t="shared" si="61"/>
        <v>107.5</v>
      </c>
      <c r="AR49" s="174">
        <f t="shared" si="62"/>
        <v>104.55</v>
      </c>
      <c r="AS49" s="173">
        <f t="shared" si="63"/>
        <v>44644</v>
      </c>
      <c r="AT49" s="5" t="str">
        <f t="shared" si="64"/>
        <v>NKLA</v>
      </c>
      <c r="AU49" s="165">
        <f t="shared" si="65"/>
        <v>20</v>
      </c>
      <c r="AV49" s="165">
        <f t="shared" si="66"/>
        <v>10.474</v>
      </c>
      <c r="AW49" s="165">
        <f t="shared" si="67"/>
        <v>10.382000000000001</v>
      </c>
      <c r="AX49" s="7">
        <f t="shared" si="68"/>
        <v>209.48</v>
      </c>
      <c r="AY49" s="174">
        <f t="shared" si="69"/>
        <v>207.64000000000001</v>
      </c>
    </row>
    <row r="50" spans="1:51" ht="16.5" x14ac:dyDescent="0.25">
      <c r="A50" s="1">
        <v>44567</v>
      </c>
      <c r="B50" s="100">
        <v>49</v>
      </c>
      <c r="C50" s="1" t="s">
        <v>102</v>
      </c>
      <c r="D50" t="s">
        <v>98</v>
      </c>
      <c r="E50">
        <v>7</v>
      </c>
      <c r="F50" t="s">
        <v>259</v>
      </c>
      <c r="G50" s="18">
        <v>6.7601000000000004</v>
      </c>
      <c r="I50" s="18">
        <v>47.32</v>
      </c>
      <c r="J50" s="13">
        <v>44645</v>
      </c>
      <c r="K50" s="130">
        <v>44645</v>
      </c>
      <c r="L50" s="102" t="str" cm="1">
        <f t="array" ref="L50:M50">TRANSPOSE(_xlfn.UNIQUE(_xlfn._xlws.FILTER(F:F,A:A=K50)))</f>
        <v>TLRY</v>
      </c>
      <c r="M50" s="7" t="str">
        <v>CLVR</v>
      </c>
      <c r="N50" s="7"/>
      <c r="O50" s="7"/>
      <c r="P50" s="7"/>
      <c r="Q50" s="173">
        <f t="shared" si="35"/>
        <v>44645</v>
      </c>
      <c r="R50" s="5" t="str">
        <f t="shared" si="36"/>
        <v>TLRY</v>
      </c>
      <c r="S50" s="165">
        <f t="shared" si="37"/>
        <v>106</v>
      </c>
      <c r="T50" s="165">
        <f t="shared" si="38"/>
        <v>7.9797169811320758</v>
      </c>
      <c r="U50" s="165">
        <f t="shared" si="39"/>
        <v>7.7745283018867912</v>
      </c>
      <c r="V50" s="7">
        <f t="shared" si="40"/>
        <v>845.85</v>
      </c>
      <c r="W50" s="174">
        <f t="shared" si="41"/>
        <v>824.09999999999991</v>
      </c>
      <c r="X50" s="173">
        <f t="shared" si="42"/>
        <v>44645</v>
      </c>
      <c r="Y50" s="7" t="str">
        <f t="shared" si="43"/>
        <v>CLVR</v>
      </c>
      <c r="Z50" s="165">
        <f t="shared" si="44"/>
        <v>200</v>
      </c>
      <c r="AA50" s="165">
        <f t="shared" si="45"/>
        <v>2.0262500000000001</v>
      </c>
      <c r="AB50" s="165">
        <f t="shared" si="46"/>
        <v>2.0198</v>
      </c>
      <c r="AC50" s="7">
        <f t="shared" si="47"/>
        <v>405.25</v>
      </c>
      <c r="AD50" s="174">
        <f t="shared" si="48"/>
        <v>403.96</v>
      </c>
      <c r="AE50" s="173">
        <f t="shared" si="49"/>
        <v>44645</v>
      </c>
      <c r="AF50" s="7">
        <f t="shared" si="50"/>
        <v>0</v>
      </c>
      <c r="AG50" s="165">
        <f t="shared" si="51"/>
        <v>0</v>
      </c>
      <c r="AH50" s="165" t="e">
        <f t="shared" si="52"/>
        <v>#DIV/0!</v>
      </c>
      <c r="AI50" s="165" t="e">
        <f t="shared" si="53"/>
        <v>#DIV/0!</v>
      </c>
      <c r="AJ50" s="7">
        <f t="shared" si="54"/>
        <v>0</v>
      </c>
      <c r="AK50" s="174">
        <f t="shared" si="55"/>
        <v>0</v>
      </c>
      <c r="AL50" s="173">
        <f t="shared" si="56"/>
        <v>44645</v>
      </c>
      <c r="AM50" s="5">
        <f t="shared" si="57"/>
        <v>0</v>
      </c>
      <c r="AN50" s="165">
        <f t="shared" si="58"/>
        <v>0</v>
      </c>
      <c r="AO50" s="165" t="e">
        <f t="shared" si="59"/>
        <v>#DIV/0!</v>
      </c>
      <c r="AP50" s="165" t="e">
        <f t="shared" si="60"/>
        <v>#DIV/0!</v>
      </c>
      <c r="AQ50" s="7">
        <f t="shared" si="61"/>
        <v>0</v>
      </c>
      <c r="AR50" s="174">
        <f t="shared" si="62"/>
        <v>0</v>
      </c>
      <c r="AS50" s="173">
        <f t="shared" si="63"/>
        <v>44645</v>
      </c>
      <c r="AT50" s="5">
        <f t="shared" si="64"/>
        <v>0</v>
      </c>
      <c r="AU50" s="165">
        <f t="shared" si="65"/>
        <v>0</v>
      </c>
      <c r="AV50" s="165" t="e">
        <f t="shared" si="66"/>
        <v>#DIV/0!</v>
      </c>
      <c r="AW50" s="165" t="e">
        <f t="shared" si="67"/>
        <v>#DIV/0!</v>
      </c>
      <c r="AX50" s="7">
        <f t="shared" si="68"/>
        <v>0</v>
      </c>
      <c r="AY50" s="174">
        <f t="shared" si="69"/>
        <v>0</v>
      </c>
    </row>
    <row r="51" spans="1:51" ht="16.5" x14ac:dyDescent="0.25">
      <c r="A51" s="1">
        <v>44567</v>
      </c>
      <c r="B51" s="100">
        <v>50</v>
      </c>
      <c r="C51" s="1" t="s">
        <v>102</v>
      </c>
      <c r="D51" t="s">
        <v>97</v>
      </c>
      <c r="E51">
        <v>7</v>
      </c>
      <c r="F51" t="s">
        <v>259</v>
      </c>
      <c r="G51" s="18">
        <v>6.7876000000000003</v>
      </c>
      <c r="I51" s="18">
        <v>-47.51</v>
      </c>
      <c r="J51" s="13">
        <v>44648</v>
      </c>
      <c r="K51" s="130">
        <v>44648</v>
      </c>
      <c r="L51" s="102" t="str" cm="1">
        <f t="array" ref="L51:N51">TRANSPOSE(_xlfn.UNIQUE(_xlfn._xlws.FILTER(F:F,A:A=K51)))</f>
        <v>MULN</v>
      </c>
      <c r="M51" s="7" t="str">
        <v>TLRY</v>
      </c>
      <c r="N51" s="7" t="str">
        <v>CELZ</v>
      </c>
      <c r="O51" s="7"/>
      <c r="P51" s="7"/>
      <c r="Q51" s="173">
        <f t="shared" si="35"/>
        <v>44648</v>
      </c>
      <c r="R51" s="5" t="str">
        <f t="shared" si="36"/>
        <v>MULN</v>
      </c>
      <c r="S51" s="165">
        <f t="shared" si="37"/>
        <v>254</v>
      </c>
      <c r="T51" s="165">
        <f t="shared" si="38"/>
        <v>2.5954330708661417</v>
      </c>
      <c r="U51" s="165">
        <f t="shared" si="39"/>
        <v>2.6106299212598429</v>
      </c>
      <c r="V51" s="7">
        <f t="shared" si="40"/>
        <v>659.24</v>
      </c>
      <c r="W51" s="174">
        <f t="shared" si="41"/>
        <v>663.10000000000014</v>
      </c>
      <c r="X51" s="173">
        <f t="shared" si="42"/>
        <v>44648</v>
      </c>
      <c r="Y51" s="7" t="str">
        <f t="shared" si="43"/>
        <v>TLRY</v>
      </c>
      <c r="Z51" s="165">
        <f t="shared" si="44"/>
        <v>24</v>
      </c>
      <c r="AA51" s="165">
        <f t="shared" si="45"/>
        <v>7.8612499999999992</v>
      </c>
      <c r="AB51" s="165">
        <f t="shared" si="46"/>
        <v>8.1395833333333343</v>
      </c>
      <c r="AC51" s="7">
        <f t="shared" si="47"/>
        <v>188.67</v>
      </c>
      <c r="AD51" s="174">
        <f t="shared" si="48"/>
        <v>195.35000000000002</v>
      </c>
      <c r="AE51" s="173">
        <f t="shared" si="49"/>
        <v>44648</v>
      </c>
      <c r="AF51" s="7" t="str">
        <f t="shared" si="50"/>
        <v>CELZ</v>
      </c>
      <c r="AG51" s="165">
        <f t="shared" si="51"/>
        <v>46</v>
      </c>
      <c r="AH51" s="165">
        <f t="shared" si="52"/>
        <v>4.2573913043478262</v>
      </c>
      <c r="AI51" s="165">
        <f t="shared" si="53"/>
        <v>4.4721739130434779</v>
      </c>
      <c r="AJ51" s="7">
        <f t="shared" si="54"/>
        <v>195.84</v>
      </c>
      <c r="AK51" s="174">
        <f t="shared" si="55"/>
        <v>205.72</v>
      </c>
      <c r="AL51" s="173">
        <f t="shared" si="56"/>
        <v>44648</v>
      </c>
      <c r="AM51" s="5">
        <f t="shared" si="57"/>
        <v>0</v>
      </c>
      <c r="AN51" s="165">
        <f t="shared" si="58"/>
        <v>0</v>
      </c>
      <c r="AO51" s="165" t="e">
        <f t="shared" si="59"/>
        <v>#DIV/0!</v>
      </c>
      <c r="AP51" s="165" t="e">
        <f t="shared" si="60"/>
        <v>#DIV/0!</v>
      </c>
      <c r="AQ51" s="7">
        <f t="shared" si="61"/>
        <v>0</v>
      </c>
      <c r="AR51" s="174">
        <f t="shared" si="62"/>
        <v>0</v>
      </c>
      <c r="AS51" s="173">
        <f t="shared" si="63"/>
        <v>44648</v>
      </c>
      <c r="AT51" s="5">
        <f t="shared" si="64"/>
        <v>0</v>
      </c>
      <c r="AU51" s="165">
        <f t="shared" si="65"/>
        <v>0</v>
      </c>
      <c r="AV51" s="165" t="e">
        <f t="shared" si="66"/>
        <v>#DIV/0!</v>
      </c>
      <c r="AW51" s="165" t="e">
        <f t="shared" si="67"/>
        <v>#DIV/0!</v>
      </c>
      <c r="AX51" s="7">
        <f t="shared" si="68"/>
        <v>0</v>
      </c>
      <c r="AY51" s="174">
        <f t="shared" si="69"/>
        <v>0</v>
      </c>
    </row>
    <row r="52" spans="1:51" ht="16.5" x14ac:dyDescent="0.25">
      <c r="A52" s="1">
        <v>44567</v>
      </c>
      <c r="B52" s="100">
        <v>51</v>
      </c>
      <c r="C52" s="1" t="s">
        <v>102</v>
      </c>
      <c r="D52" t="s">
        <v>97</v>
      </c>
      <c r="E52">
        <v>7</v>
      </c>
      <c r="F52" t="s">
        <v>259</v>
      </c>
      <c r="G52" s="18">
        <v>7.08</v>
      </c>
      <c r="I52" s="18">
        <v>-49.56</v>
      </c>
      <c r="J52" s="13">
        <v>44649</v>
      </c>
      <c r="K52" s="130">
        <v>44649</v>
      </c>
      <c r="L52" s="102" t="str" cm="1">
        <f t="array" ref="L52:M52">TRANSPOSE(_xlfn.UNIQUE(_xlfn._xlws.FILTER(F:F,A:A=K52)))</f>
        <v>GFAI</v>
      </c>
      <c r="M52" s="7" t="str">
        <v>CLVR</v>
      </c>
      <c r="N52" s="7"/>
      <c r="O52" s="7"/>
      <c r="P52" s="7"/>
      <c r="Q52" s="173">
        <f t="shared" si="35"/>
        <v>44649</v>
      </c>
      <c r="R52" s="5" t="str">
        <f t="shared" si="36"/>
        <v>GFAI</v>
      </c>
      <c r="S52" s="165">
        <f t="shared" si="37"/>
        <v>230</v>
      </c>
      <c r="T52" s="165">
        <f t="shared" si="38"/>
        <v>1.478608695652174</v>
      </c>
      <c r="U52" s="165">
        <f t="shared" si="39"/>
        <v>1.5098695652173912</v>
      </c>
      <c r="V52" s="7">
        <f t="shared" si="40"/>
        <v>340.08000000000004</v>
      </c>
      <c r="W52" s="174">
        <f t="shared" si="41"/>
        <v>347.27</v>
      </c>
      <c r="X52" s="173">
        <f t="shared" si="42"/>
        <v>44649</v>
      </c>
      <c r="Y52" s="7" t="str">
        <f t="shared" si="43"/>
        <v>CLVR</v>
      </c>
      <c r="Z52" s="165">
        <f t="shared" si="44"/>
        <v>23</v>
      </c>
      <c r="AA52" s="165">
        <f t="shared" si="45"/>
        <v>2.06</v>
      </c>
      <c r="AB52" s="165">
        <f t="shared" si="46"/>
        <v>1.98</v>
      </c>
      <c r="AC52" s="7">
        <f t="shared" si="47"/>
        <v>47.38</v>
      </c>
      <c r="AD52" s="174">
        <f t="shared" si="48"/>
        <v>45.54</v>
      </c>
      <c r="AE52" s="173">
        <f t="shared" si="49"/>
        <v>44649</v>
      </c>
      <c r="AF52" s="7">
        <f t="shared" si="50"/>
        <v>0</v>
      </c>
      <c r="AG52" s="165">
        <f t="shared" si="51"/>
        <v>0</v>
      </c>
      <c r="AH52" s="165" t="e">
        <f t="shared" si="52"/>
        <v>#DIV/0!</v>
      </c>
      <c r="AI52" s="165" t="e">
        <f t="shared" si="53"/>
        <v>#DIV/0!</v>
      </c>
      <c r="AJ52" s="7">
        <f t="shared" si="54"/>
        <v>0</v>
      </c>
      <c r="AK52" s="174">
        <f t="shared" si="55"/>
        <v>0</v>
      </c>
      <c r="AL52" s="173">
        <f t="shared" si="56"/>
        <v>44649</v>
      </c>
      <c r="AM52" s="5">
        <f t="shared" si="57"/>
        <v>0</v>
      </c>
      <c r="AN52" s="165">
        <f t="shared" si="58"/>
        <v>0</v>
      </c>
      <c r="AO52" s="165" t="e">
        <f t="shared" si="59"/>
        <v>#DIV/0!</v>
      </c>
      <c r="AP52" s="165" t="e">
        <f t="shared" si="60"/>
        <v>#DIV/0!</v>
      </c>
      <c r="AQ52" s="7">
        <f t="shared" si="61"/>
        <v>0</v>
      </c>
      <c r="AR52" s="174">
        <f t="shared" si="62"/>
        <v>0</v>
      </c>
      <c r="AS52" s="173">
        <f t="shared" si="63"/>
        <v>44649</v>
      </c>
      <c r="AT52" s="5">
        <f t="shared" si="64"/>
        <v>0</v>
      </c>
      <c r="AU52" s="165">
        <f t="shared" si="65"/>
        <v>0</v>
      </c>
      <c r="AV52" s="165" t="e">
        <f t="shared" si="66"/>
        <v>#DIV/0!</v>
      </c>
      <c r="AW52" s="165" t="e">
        <f t="shared" si="67"/>
        <v>#DIV/0!</v>
      </c>
      <c r="AX52" s="7">
        <f t="shared" si="68"/>
        <v>0</v>
      </c>
      <c r="AY52" s="174">
        <f t="shared" si="69"/>
        <v>0</v>
      </c>
    </row>
    <row r="53" spans="1:51" ht="16.5" x14ac:dyDescent="0.25">
      <c r="A53" s="1">
        <v>44567</v>
      </c>
      <c r="B53" s="100">
        <v>52</v>
      </c>
      <c r="C53" s="1" t="s">
        <v>102</v>
      </c>
      <c r="D53" t="s">
        <v>98</v>
      </c>
      <c r="E53">
        <v>7</v>
      </c>
      <c r="F53" t="s">
        <v>259</v>
      </c>
      <c r="G53" s="18">
        <v>7.6151</v>
      </c>
      <c r="I53" s="18">
        <v>53.31</v>
      </c>
      <c r="J53" s="13">
        <v>44650</v>
      </c>
      <c r="K53" s="130">
        <v>44650</v>
      </c>
      <c r="L53" s="102" t="str" cm="1">
        <f t="array" ref="L53:N53">TRANSPOSE(_xlfn.UNIQUE(_xlfn._xlws.FILTER(F:F,A:A=K53)))</f>
        <v>DRCT</v>
      </c>
      <c r="M53" s="7" t="str">
        <v>ADGI</v>
      </c>
      <c r="N53" s="7" t="str">
        <v>NAOV</v>
      </c>
      <c r="O53" s="7"/>
      <c r="P53" s="7"/>
      <c r="Q53" s="173">
        <f t="shared" si="35"/>
        <v>44650</v>
      </c>
      <c r="R53" s="5" t="str">
        <f t="shared" si="36"/>
        <v>DRCT</v>
      </c>
      <c r="S53" s="165">
        <f t="shared" si="37"/>
        <v>85</v>
      </c>
      <c r="T53" s="165">
        <f t="shared" si="38"/>
        <v>4.715529411764706</v>
      </c>
      <c r="U53" s="165">
        <f t="shared" si="39"/>
        <v>4.8168235294117645</v>
      </c>
      <c r="V53" s="7">
        <f t="shared" si="40"/>
        <v>400.82</v>
      </c>
      <c r="W53" s="174">
        <f t="shared" si="41"/>
        <v>409.43</v>
      </c>
      <c r="X53" s="173">
        <f t="shared" si="42"/>
        <v>44650</v>
      </c>
      <c r="Y53" s="7" t="str">
        <f t="shared" si="43"/>
        <v>ADGI</v>
      </c>
      <c r="Z53" s="165">
        <f t="shared" si="44"/>
        <v>130</v>
      </c>
      <c r="AA53" s="165">
        <f t="shared" si="45"/>
        <v>5.4494615384615379</v>
      </c>
      <c r="AB53" s="165">
        <f t="shared" si="46"/>
        <v>5.5380769230769236</v>
      </c>
      <c r="AC53" s="7">
        <f t="shared" si="47"/>
        <v>708.43</v>
      </c>
      <c r="AD53" s="174">
        <f t="shared" si="48"/>
        <v>719.95</v>
      </c>
      <c r="AE53" s="173">
        <f t="shared" si="49"/>
        <v>44650</v>
      </c>
      <c r="AF53" s="7" t="str">
        <f t="shared" si="50"/>
        <v>NAOV</v>
      </c>
      <c r="AG53" s="165">
        <f t="shared" si="51"/>
        <v>200</v>
      </c>
      <c r="AH53" s="165">
        <f t="shared" si="52"/>
        <v>1.1892000000000003</v>
      </c>
      <c r="AI53" s="165">
        <f t="shared" si="53"/>
        <v>1.1487499999999999</v>
      </c>
      <c r="AJ53" s="7">
        <f t="shared" si="54"/>
        <v>237.84000000000003</v>
      </c>
      <c r="AK53" s="174">
        <f t="shared" si="55"/>
        <v>229.75</v>
      </c>
      <c r="AL53" s="173">
        <f t="shared" si="56"/>
        <v>44650</v>
      </c>
      <c r="AM53" s="5">
        <f t="shared" si="57"/>
        <v>0</v>
      </c>
      <c r="AN53" s="165">
        <f t="shared" si="58"/>
        <v>0</v>
      </c>
      <c r="AO53" s="165" t="e">
        <f t="shared" si="59"/>
        <v>#DIV/0!</v>
      </c>
      <c r="AP53" s="165" t="e">
        <f t="shared" si="60"/>
        <v>#DIV/0!</v>
      </c>
      <c r="AQ53" s="7">
        <f t="shared" si="61"/>
        <v>0</v>
      </c>
      <c r="AR53" s="174">
        <f t="shared" si="62"/>
        <v>0</v>
      </c>
      <c r="AS53" s="173">
        <f t="shared" si="63"/>
        <v>44650</v>
      </c>
      <c r="AT53" s="5">
        <f t="shared" si="64"/>
        <v>0</v>
      </c>
      <c r="AU53" s="165">
        <f t="shared" si="65"/>
        <v>0</v>
      </c>
      <c r="AV53" s="165" t="e">
        <f t="shared" si="66"/>
        <v>#DIV/0!</v>
      </c>
      <c r="AW53" s="165" t="e">
        <f t="shared" si="67"/>
        <v>#DIV/0!</v>
      </c>
      <c r="AX53" s="7">
        <f t="shared" si="68"/>
        <v>0</v>
      </c>
      <c r="AY53" s="174">
        <f t="shared" si="69"/>
        <v>0</v>
      </c>
    </row>
    <row r="54" spans="1:51" ht="16.5" x14ac:dyDescent="0.25">
      <c r="A54" s="1">
        <v>44567</v>
      </c>
      <c r="B54" s="100">
        <v>53</v>
      </c>
      <c r="C54" s="1" t="s">
        <v>102</v>
      </c>
      <c r="D54" t="s">
        <v>98</v>
      </c>
      <c r="E54">
        <v>8</v>
      </c>
      <c r="F54" t="s">
        <v>259</v>
      </c>
      <c r="G54" s="18">
        <v>7.2870999999999997</v>
      </c>
      <c r="I54" s="18">
        <v>58.3</v>
      </c>
      <c r="J54" s="13">
        <v>44651</v>
      </c>
      <c r="K54" s="130">
        <v>44651</v>
      </c>
      <c r="L54" s="102" t="str" cm="1">
        <f t="array" ref="L54:M54">TRANSPOSE(_xlfn.UNIQUE(_xlfn._xlws.FILTER(F:F,A:A=K54)))</f>
        <v>MULN</v>
      </c>
      <c r="M54" s="7" t="str">
        <v>LGVN</v>
      </c>
      <c r="N54" s="7"/>
      <c r="O54" s="7"/>
      <c r="P54" s="7"/>
      <c r="Q54" s="173">
        <f t="shared" si="35"/>
        <v>44651</v>
      </c>
      <c r="R54" s="5" t="str">
        <f t="shared" si="36"/>
        <v>MULN</v>
      </c>
      <c r="S54" s="165">
        <f t="shared" si="37"/>
        <v>422</v>
      </c>
      <c r="T54" s="165">
        <f t="shared" si="38"/>
        <v>3.1316824644549763</v>
      </c>
      <c r="U54" s="165">
        <f t="shared" si="39"/>
        <v>3.2037440758293836</v>
      </c>
      <c r="V54" s="7">
        <f t="shared" si="40"/>
        <v>1321.57</v>
      </c>
      <c r="W54" s="174">
        <f t="shared" si="41"/>
        <v>1351.9799999999998</v>
      </c>
      <c r="X54" s="173">
        <f t="shared" si="42"/>
        <v>44651</v>
      </c>
      <c r="Y54" s="7" t="str">
        <f t="shared" si="43"/>
        <v>LGVN</v>
      </c>
      <c r="Z54" s="165">
        <f t="shared" si="44"/>
        <v>4</v>
      </c>
      <c r="AA54" s="165">
        <f t="shared" si="45"/>
        <v>9.35</v>
      </c>
      <c r="AB54" s="165">
        <f t="shared" si="46"/>
        <v>9.8674999999999997</v>
      </c>
      <c r="AC54" s="7">
        <f t="shared" si="47"/>
        <v>37.4</v>
      </c>
      <c r="AD54" s="174">
        <f t="shared" si="48"/>
        <v>39.47</v>
      </c>
      <c r="AE54" s="173">
        <f t="shared" si="49"/>
        <v>44651</v>
      </c>
      <c r="AF54" s="7">
        <f t="shared" si="50"/>
        <v>0</v>
      </c>
      <c r="AG54" s="165">
        <f t="shared" si="51"/>
        <v>0</v>
      </c>
      <c r="AH54" s="165" t="e">
        <f t="shared" si="52"/>
        <v>#DIV/0!</v>
      </c>
      <c r="AI54" s="165" t="e">
        <f t="shared" si="53"/>
        <v>#DIV/0!</v>
      </c>
      <c r="AJ54" s="7">
        <f t="shared" si="54"/>
        <v>0</v>
      </c>
      <c r="AK54" s="174">
        <f t="shared" si="55"/>
        <v>0</v>
      </c>
      <c r="AL54" s="173">
        <f t="shared" si="56"/>
        <v>44651</v>
      </c>
      <c r="AM54" s="5">
        <f t="shared" si="57"/>
        <v>0</v>
      </c>
      <c r="AN54" s="165">
        <f t="shared" si="58"/>
        <v>0</v>
      </c>
      <c r="AO54" s="165" t="e">
        <f t="shared" si="59"/>
        <v>#DIV/0!</v>
      </c>
      <c r="AP54" s="165" t="e">
        <f t="shared" si="60"/>
        <v>#DIV/0!</v>
      </c>
      <c r="AQ54" s="7">
        <f t="shared" si="61"/>
        <v>0</v>
      </c>
      <c r="AR54" s="174">
        <f t="shared" si="62"/>
        <v>0</v>
      </c>
      <c r="AS54" s="173">
        <f t="shared" si="63"/>
        <v>44651</v>
      </c>
      <c r="AT54" s="5">
        <f t="shared" si="64"/>
        <v>0</v>
      </c>
      <c r="AU54" s="165">
        <f t="shared" si="65"/>
        <v>0</v>
      </c>
      <c r="AV54" s="165" t="e">
        <f t="shared" si="66"/>
        <v>#DIV/0!</v>
      </c>
      <c r="AW54" s="165" t="e">
        <f t="shared" si="67"/>
        <v>#DIV/0!</v>
      </c>
      <c r="AX54" s="7">
        <f t="shared" si="68"/>
        <v>0</v>
      </c>
      <c r="AY54" s="174">
        <f t="shared" si="69"/>
        <v>0</v>
      </c>
    </row>
    <row r="55" spans="1:51" ht="16.5" x14ac:dyDescent="0.25">
      <c r="A55" s="1">
        <v>44567</v>
      </c>
      <c r="B55" s="100">
        <v>54</v>
      </c>
      <c r="C55" s="1" t="s">
        <v>102</v>
      </c>
      <c r="D55" t="s">
        <v>98</v>
      </c>
      <c r="E55">
        <v>7</v>
      </c>
      <c r="F55" t="s">
        <v>259</v>
      </c>
      <c r="G55" s="18">
        <v>7.2830000000000004</v>
      </c>
      <c r="I55" s="18">
        <v>50.98</v>
      </c>
      <c r="J55" s="13">
        <v>44652</v>
      </c>
      <c r="K55" s="130">
        <v>44652</v>
      </c>
      <c r="L55" s="102" t="str" cm="1">
        <f t="array" ref="L55:O55">TRANSPOSE(_xlfn.UNIQUE(_xlfn._xlws.FILTER(F:F,A:A=K55)))</f>
        <v>MULN</v>
      </c>
      <c r="M55" s="7" t="str">
        <v>DIDI</v>
      </c>
      <c r="N55" s="7" t="str">
        <v>GFAI</v>
      </c>
      <c r="O55" s="7" t="str">
        <v>TLRY</v>
      </c>
      <c r="P55" s="7"/>
      <c r="Q55" s="173">
        <f t="shared" si="35"/>
        <v>44652</v>
      </c>
      <c r="R55" s="5" t="str">
        <f t="shared" si="36"/>
        <v>MULN</v>
      </c>
      <c r="S55" s="165">
        <f t="shared" si="37"/>
        <v>260</v>
      </c>
      <c r="T55" s="165">
        <f t="shared" si="38"/>
        <v>2.7049999999999996</v>
      </c>
      <c r="U55" s="165">
        <f t="shared" si="39"/>
        <v>2.7446923076923078</v>
      </c>
      <c r="V55" s="7">
        <f t="shared" si="40"/>
        <v>703.3</v>
      </c>
      <c r="W55" s="174">
        <f t="shared" si="41"/>
        <v>713.62</v>
      </c>
      <c r="X55" s="173">
        <f t="shared" si="42"/>
        <v>44652</v>
      </c>
      <c r="Y55" s="7" t="str">
        <f t="shared" si="43"/>
        <v>DIDI</v>
      </c>
      <c r="Z55" s="165">
        <f t="shared" si="44"/>
        <v>308</v>
      </c>
      <c r="AA55" s="165">
        <f t="shared" si="45"/>
        <v>2.9115584415584417</v>
      </c>
      <c r="AB55" s="165">
        <f t="shared" si="46"/>
        <v>2.8500974025974024</v>
      </c>
      <c r="AC55" s="7">
        <f t="shared" si="47"/>
        <v>896.76</v>
      </c>
      <c r="AD55" s="174">
        <f t="shared" si="48"/>
        <v>877.82999999999993</v>
      </c>
      <c r="AE55" s="173">
        <f t="shared" si="49"/>
        <v>44652</v>
      </c>
      <c r="AF55" s="7" t="str">
        <f t="shared" si="50"/>
        <v>GFAI</v>
      </c>
      <c r="AG55" s="165">
        <f t="shared" si="51"/>
        <v>113</v>
      </c>
      <c r="AH55" s="165">
        <f t="shared" si="52"/>
        <v>1.7799115044247786</v>
      </c>
      <c r="AI55" s="165">
        <f t="shared" si="53"/>
        <v>1.8156637168141592</v>
      </c>
      <c r="AJ55" s="7">
        <f t="shared" si="54"/>
        <v>201.13</v>
      </c>
      <c r="AK55" s="174">
        <f t="shared" si="55"/>
        <v>205.17</v>
      </c>
      <c r="AL55" s="173">
        <f t="shared" si="56"/>
        <v>44652</v>
      </c>
      <c r="AM55" s="5" t="str">
        <f t="shared" si="57"/>
        <v>TLRY</v>
      </c>
      <c r="AN55" s="165">
        <f t="shared" si="58"/>
        <v>13</v>
      </c>
      <c r="AO55" s="165">
        <f t="shared" si="59"/>
        <v>7.7969230769230773</v>
      </c>
      <c r="AP55" s="165">
        <f t="shared" si="60"/>
        <v>7.9423076923076925</v>
      </c>
      <c r="AQ55" s="7">
        <f t="shared" si="61"/>
        <v>101.36</v>
      </c>
      <c r="AR55" s="174">
        <f t="shared" si="62"/>
        <v>103.25</v>
      </c>
      <c r="AS55" s="173">
        <f t="shared" si="63"/>
        <v>44652</v>
      </c>
      <c r="AT55" s="5">
        <f t="shared" si="64"/>
        <v>0</v>
      </c>
      <c r="AU55" s="165">
        <f t="shared" si="65"/>
        <v>0</v>
      </c>
      <c r="AV55" s="165" t="e">
        <f t="shared" si="66"/>
        <v>#DIV/0!</v>
      </c>
      <c r="AW55" s="165" t="e">
        <f t="shared" si="67"/>
        <v>#DIV/0!</v>
      </c>
      <c r="AX55" s="7">
        <f t="shared" si="68"/>
        <v>0</v>
      </c>
      <c r="AY55" s="174">
        <f t="shared" si="69"/>
        <v>0</v>
      </c>
    </row>
    <row r="56" spans="1:51" ht="16.5" x14ac:dyDescent="0.25">
      <c r="A56" s="1">
        <v>44567</v>
      </c>
      <c r="B56" s="100">
        <v>55</v>
      </c>
      <c r="C56" s="1" t="s">
        <v>102</v>
      </c>
      <c r="D56" t="s">
        <v>98</v>
      </c>
      <c r="E56">
        <v>5</v>
      </c>
      <c r="F56" t="s">
        <v>258</v>
      </c>
      <c r="G56" s="18">
        <v>20.6478</v>
      </c>
      <c r="I56" s="18">
        <v>103.24</v>
      </c>
      <c r="J56" s="13">
        <v>44655</v>
      </c>
      <c r="K56" s="130">
        <v>44655</v>
      </c>
      <c r="L56" s="102" t="str" cm="1">
        <f t="array" ref="L56:P56">TRANSPOSE(_xlfn.UNIQUE(_xlfn._xlws.FILTER(F:F,A:A=K56)))</f>
        <v>MULN</v>
      </c>
      <c r="M56" s="7" t="str">
        <v>CLVS</v>
      </c>
      <c r="N56" s="7" t="str">
        <v>PLX</v>
      </c>
      <c r="O56" s="7" t="str">
        <v>RCAT</v>
      </c>
      <c r="P56" s="7" t="str">
        <v>ACER</v>
      </c>
      <c r="Q56" s="173">
        <f t="shared" si="35"/>
        <v>44655</v>
      </c>
      <c r="R56" s="5" t="str">
        <f t="shared" si="36"/>
        <v>MULN</v>
      </c>
      <c r="S56" s="165">
        <f t="shared" si="37"/>
        <v>520</v>
      </c>
      <c r="T56" s="165">
        <f t="shared" si="38"/>
        <v>0</v>
      </c>
      <c r="U56" s="165">
        <f t="shared" si="39"/>
        <v>0</v>
      </c>
      <c r="V56" s="7">
        <f t="shared" si="40"/>
        <v>0</v>
      </c>
      <c r="W56" s="174">
        <f t="shared" si="41"/>
        <v>0</v>
      </c>
      <c r="X56" s="173">
        <f t="shared" si="42"/>
        <v>44655</v>
      </c>
      <c r="Y56" s="7" t="str">
        <f t="shared" si="43"/>
        <v>CLVS</v>
      </c>
      <c r="Z56" s="165">
        <f t="shared" si="44"/>
        <v>140</v>
      </c>
      <c r="AA56" s="165">
        <f t="shared" si="45"/>
        <v>2.8620714285714284</v>
      </c>
      <c r="AB56" s="165">
        <f t="shared" si="46"/>
        <v>2.8603571428571426</v>
      </c>
      <c r="AC56" s="7">
        <f t="shared" si="47"/>
        <v>400.69</v>
      </c>
      <c r="AD56" s="174">
        <f t="shared" si="48"/>
        <v>400.45</v>
      </c>
      <c r="AE56" s="173">
        <f t="shared" si="49"/>
        <v>44655</v>
      </c>
      <c r="AF56" s="7" t="str">
        <f t="shared" si="50"/>
        <v>PLX</v>
      </c>
      <c r="AG56" s="165">
        <f t="shared" si="51"/>
        <v>90</v>
      </c>
      <c r="AH56" s="165">
        <f t="shared" si="52"/>
        <v>1.7555555555555555</v>
      </c>
      <c r="AI56" s="165">
        <f t="shared" si="53"/>
        <v>1.8666666666666667</v>
      </c>
      <c r="AJ56" s="7">
        <f t="shared" si="54"/>
        <v>158</v>
      </c>
      <c r="AK56" s="174">
        <f t="shared" si="55"/>
        <v>168</v>
      </c>
      <c r="AL56" s="173">
        <f t="shared" si="56"/>
        <v>44655</v>
      </c>
      <c r="AM56" s="5" t="str">
        <f t="shared" si="57"/>
        <v>RCAT</v>
      </c>
      <c r="AN56" s="165">
        <f t="shared" si="58"/>
        <v>40</v>
      </c>
      <c r="AO56" s="165">
        <f t="shared" si="59"/>
        <v>2.4467500000000002</v>
      </c>
      <c r="AP56" s="165">
        <f t="shared" si="60"/>
        <v>2.5117500000000001</v>
      </c>
      <c r="AQ56" s="7">
        <f t="shared" si="61"/>
        <v>97.87</v>
      </c>
      <c r="AR56" s="174">
        <f t="shared" si="62"/>
        <v>100.47</v>
      </c>
      <c r="AS56" s="173">
        <f t="shared" si="63"/>
        <v>44655</v>
      </c>
      <c r="AT56" s="5" t="str">
        <f t="shared" si="64"/>
        <v>ACER</v>
      </c>
      <c r="AU56" s="165">
        <f t="shared" si="65"/>
        <v>15</v>
      </c>
      <c r="AV56" s="165">
        <f t="shared" si="66"/>
        <v>3.6666666666666665</v>
      </c>
      <c r="AW56" s="165">
        <f t="shared" si="67"/>
        <v>3.4706666666666668</v>
      </c>
      <c r="AX56" s="7">
        <f t="shared" si="68"/>
        <v>55</v>
      </c>
      <c r="AY56" s="174">
        <f t="shared" si="69"/>
        <v>52.06</v>
      </c>
    </row>
    <row r="57" spans="1:51" ht="16.5" x14ac:dyDescent="0.25">
      <c r="A57" s="1">
        <v>44567</v>
      </c>
      <c r="B57" s="100">
        <v>56</v>
      </c>
      <c r="C57" s="1" t="s">
        <v>102</v>
      </c>
      <c r="D57" t="s">
        <v>97</v>
      </c>
      <c r="E57">
        <v>1</v>
      </c>
      <c r="F57" t="s">
        <v>258</v>
      </c>
      <c r="G57" s="18">
        <v>21.33</v>
      </c>
      <c r="I57" s="18">
        <v>-21.33</v>
      </c>
      <c r="J57" s="13">
        <v>44656</v>
      </c>
      <c r="K57" s="130">
        <v>44656</v>
      </c>
      <c r="L57" s="102" t="str" cm="1">
        <f t="array" ref="L57:O57">TRANSPOSE(_xlfn.UNIQUE(_xlfn._xlws.FILTER(F:F,A:A=K57)))</f>
        <v>ANY</v>
      </c>
      <c r="M57" s="7" t="str">
        <v>ATER</v>
      </c>
      <c r="N57" s="7" t="str">
        <v>SBFM</v>
      </c>
      <c r="O57" s="7" t="str">
        <v>DDL</v>
      </c>
      <c r="P57" s="7"/>
      <c r="Q57" s="173">
        <f t="shared" si="35"/>
        <v>44656</v>
      </c>
      <c r="R57" s="5" t="str">
        <f t="shared" si="36"/>
        <v>ANY</v>
      </c>
      <c r="S57" s="165">
        <f t="shared" si="37"/>
        <v>200</v>
      </c>
      <c r="T57" s="165">
        <f t="shared" si="38"/>
        <v>2.5745999999999998</v>
      </c>
      <c r="U57" s="165">
        <f t="shared" si="39"/>
        <v>2.6818</v>
      </c>
      <c r="V57" s="7">
        <f t="shared" si="40"/>
        <v>514.91999999999996</v>
      </c>
      <c r="W57" s="174">
        <f t="shared" si="41"/>
        <v>536.36</v>
      </c>
      <c r="X57" s="173">
        <f t="shared" si="42"/>
        <v>44656</v>
      </c>
      <c r="Y57" s="7" t="str">
        <f t="shared" si="43"/>
        <v>ATER</v>
      </c>
      <c r="Z57" s="165">
        <f t="shared" si="44"/>
        <v>104</v>
      </c>
      <c r="AA57" s="165">
        <f t="shared" si="45"/>
        <v>3.7515384615384617</v>
      </c>
      <c r="AB57" s="165">
        <f t="shared" si="46"/>
        <v>3.6863461538461539</v>
      </c>
      <c r="AC57" s="7">
        <f t="shared" si="47"/>
        <v>390.16</v>
      </c>
      <c r="AD57" s="174">
        <f t="shared" si="48"/>
        <v>383.38</v>
      </c>
      <c r="AE57" s="173">
        <f t="shared" si="49"/>
        <v>44656</v>
      </c>
      <c r="AF57" s="7" t="str">
        <f t="shared" si="50"/>
        <v>SBFM</v>
      </c>
      <c r="AG57" s="165">
        <f t="shared" si="51"/>
        <v>20</v>
      </c>
      <c r="AH57" s="165">
        <f t="shared" si="52"/>
        <v>5.7299999999999995</v>
      </c>
      <c r="AI57" s="165">
        <f t="shared" si="53"/>
        <v>5.1950000000000003</v>
      </c>
      <c r="AJ57" s="7">
        <f t="shared" si="54"/>
        <v>114.6</v>
      </c>
      <c r="AK57" s="174">
        <f t="shared" si="55"/>
        <v>103.9</v>
      </c>
      <c r="AL57" s="173">
        <f t="shared" si="56"/>
        <v>44656</v>
      </c>
      <c r="AM57" s="5" t="str">
        <f t="shared" si="57"/>
        <v>DDL</v>
      </c>
      <c r="AN57" s="165">
        <f t="shared" si="58"/>
        <v>20</v>
      </c>
      <c r="AO57" s="165">
        <f t="shared" si="59"/>
        <v>5.2889999999999997</v>
      </c>
      <c r="AP57" s="165">
        <f t="shared" si="60"/>
        <v>5.67</v>
      </c>
      <c r="AQ57" s="7">
        <f t="shared" si="61"/>
        <v>105.78</v>
      </c>
      <c r="AR57" s="174">
        <f t="shared" si="62"/>
        <v>113.4</v>
      </c>
      <c r="AS57" s="173">
        <f t="shared" si="63"/>
        <v>44656</v>
      </c>
      <c r="AT57" s="5">
        <f t="shared" si="64"/>
        <v>0</v>
      </c>
      <c r="AU57" s="165">
        <f t="shared" si="65"/>
        <v>0</v>
      </c>
      <c r="AV57" s="165" t="e">
        <f t="shared" si="66"/>
        <v>#DIV/0!</v>
      </c>
      <c r="AW57" s="165" t="e">
        <f t="shared" si="67"/>
        <v>#DIV/0!</v>
      </c>
      <c r="AX57" s="7">
        <f t="shared" si="68"/>
        <v>0</v>
      </c>
      <c r="AY57" s="174">
        <f t="shared" si="69"/>
        <v>0</v>
      </c>
    </row>
    <row r="58" spans="1:51" ht="16.5" x14ac:dyDescent="0.25">
      <c r="A58" s="1">
        <v>44567</v>
      </c>
      <c r="B58" s="100">
        <v>57</v>
      </c>
      <c r="C58" s="1" t="s">
        <v>102</v>
      </c>
      <c r="D58" t="s">
        <v>97</v>
      </c>
      <c r="E58">
        <v>4</v>
      </c>
      <c r="F58" t="s">
        <v>258</v>
      </c>
      <c r="G58" s="18">
        <v>21.33</v>
      </c>
      <c r="I58" s="18">
        <v>-85.32</v>
      </c>
      <c r="J58" s="13">
        <v>44657</v>
      </c>
      <c r="K58" s="130">
        <v>44657</v>
      </c>
      <c r="L58" s="102" t="str" cm="1">
        <f t="array" ref="L58:M58">TRANSPOSE(_xlfn.UNIQUE(_xlfn._xlws.FILTER(F:F,A:A=K58)))</f>
        <v>MF</v>
      </c>
      <c r="M58" s="7" t="str">
        <v>ADN</v>
      </c>
      <c r="N58" s="7"/>
      <c r="O58" s="7"/>
      <c r="P58" s="7"/>
      <c r="Q58" s="173">
        <f t="shared" si="35"/>
        <v>44657</v>
      </c>
      <c r="R58" s="5" t="str">
        <f t="shared" si="36"/>
        <v>MF</v>
      </c>
      <c r="S58" s="165">
        <f t="shared" si="37"/>
        <v>284</v>
      </c>
      <c r="T58" s="165">
        <f t="shared" si="38"/>
        <v>1.6208450704225352</v>
      </c>
      <c r="U58" s="165">
        <f t="shared" si="39"/>
        <v>1.6632746478873239</v>
      </c>
      <c r="V58" s="7">
        <f t="shared" si="40"/>
        <v>460.32</v>
      </c>
      <c r="W58" s="174">
        <f t="shared" si="41"/>
        <v>472.37</v>
      </c>
      <c r="X58" s="173">
        <f t="shared" si="42"/>
        <v>44657</v>
      </c>
      <c r="Y58" s="7" t="str">
        <f t="shared" si="43"/>
        <v>ADN</v>
      </c>
      <c r="Z58" s="165">
        <f t="shared" si="44"/>
        <v>80</v>
      </c>
      <c r="AA58" s="165">
        <f t="shared" si="45"/>
        <v>2.9914999999999998</v>
      </c>
      <c r="AB58" s="165">
        <f t="shared" si="46"/>
        <v>3.1563749999999997</v>
      </c>
      <c r="AC58" s="7">
        <f t="shared" si="47"/>
        <v>239.32</v>
      </c>
      <c r="AD58" s="174">
        <f t="shared" si="48"/>
        <v>252.51</v>
      </c>
      <c r="AE58" s="173">
        <f t="shared" si="49"/>
        <v>44657</v>
      </c>
      <c r="AF58" s="7">
        <f t="shared" si="50"/>
        <v>0</v>
      </c>
      <c r="AG58" s="165">
        <f t="shared" si="51"/>
        <v>0</v>
      </c>
      <c r="AH58" s="165" t="e">
        <f t="shared" si="52"/>
        <v>#DIV/0!</v>
      </c>
      <c r="AI58" s="165" t="e">
        <f t="shared" si="53"/>
        <v>#DIV/0!</v>
      </c>
      <c r="AJ58" s="7">
        <f t="shared" si="54"/>
        <v>0</v>
      </c>
      <c r="AK58" s="174">
        <f t="shared" si="55"/>
        <v>0</v>
      </c>
      <c r="AL58" s="173">
        <f t="shared" si="56"/>
        <v>44657</v>
      </c>
      <c r="AM58" s="5">
        <f t="shared" si="57"/>
        <v>0</v>
      </c>
      <c r="AN58" s="165">
        <f t="shared" si="58"/>
        <v>0</v>
      </c>
      <c r="AO58" s="165" t="e">
        <f t="shared" si="59"/>
        <v>#DIV/0!</v>
      </c>
      <c r="AP58" s="165" t="e">
        <f t="shared" si="60"/>
        <v>#DIV/0!</v>
      </c>
      <c r="AQ58" s="7">
        <f t="shared" si="61"/>
        <v>0</v>
      </c>
      <c r="AR58" s="174">
        <f t="shared" si="62"/>
        <v>0</v>
      </c>
      <c r="AS58" s="173">
        <f t="shared" si="63"/>
        <v>44657</v>
      </c>
      <c r="AT58" s="5">
        <f t="shared" si="64"/>
        <v>0</v>
      </c>
      <c r="AU58" s="165">
        <f t="shared" si="65"/>
        <v>0</v>
      </c>
      <c r="AV58" s="165" t="e">
        <f t="shared" si="66"/>
        <v>#DIV/0!</v>
      </c>
      <c r="AW58" s="165" t="e">
        <f t="shared" si="67"/>
        <v>#DIV/0!</v>
      </c>
      <c r="AX58" s="7">
        <f t="shared" si="68"/>
        <v>0</v>
      </c>
      <c r="AY58" s="174">
        <f t="shared" si="69"/>
        <v>0</v>
      </c>
    </row>
    <row r="59" spans="1:51" ht="16.5" x14ac:dyDescent="0.25">
      <c r="A59" s="1">
        <v>44567</v>
      </c>
      <c r="B59" s="100">
        <v>58</v>
      </c>
      <c r="C59" s="1" t="s">
        <v>102</v>
      </c>
      <c r="D59" t="s">
        <v>97</v>
      </c>
      <c r="E59">
        <v>7</v>
      </c>
      <c r="F59" t="s">
        <v>259</v>
      </c>
      <c r="G59" s="18">
        <v>7.4097999999999997</v>
      </c>
      <c r="I59" s="18">
        <v>-51.87</v>
      </c>
      <c r="J59" s="13">
        <v>44658</v>
      </c>
      <c r="K59" s="130">
        <v>44658</v>
      </c>
      <c r="L59" s="102" t="str" cm="1">
        <f t="array" ref="L59">TRANSPOSE(_xlfn.UNIQUE(_xlfn._xlws.FILTER(F:F,A:A=K59)))</f>
        <v>SBFM</v>
      </c>
      <c r="M59" s="7"/>
      <c r="N59" s="7"/>
      <c r="O59" s="7"/>
      <c r="P59" s="7"/>
      <c r="Q59" s="173">
        <f t="shared" si="35"/>
        <v>44658</v>
      </c>
      <c r="R59" s="5" t="str">
        <f t="shared" si="36"/>
        <v>SBFM</v>
      </c>
      <c r="S59" s="165">
        <f t="shared" si="37"/>
        <v>226</v>
      </c>
      <c r="T59" s="165">
        <f t="shared" si="38"/>
        <v>8.1884513274336275</v>
      </c>
      <c r="U59" s="165">
        <f t="shared" si="39"/>
        <v>8.140973451327433</v>
      </c>
      <c r="V59" s="7">
        <f t="shared" si="40"/>
        <v>1850.59</v>
      </c>
      <c r="W59" s="174">
        <f t="shared" si="41"/>
        <v>1839.86</v>
      </c>
      <c r="X59" s="173">
        <f t="shared" si="42"/>
        <v>44658</v>
      </c>
      <c r="Y59" s="7">
        <f t="shared" si="43"/>
        <v>0</v>
      </c>
      <c r="Z59" s="165">
        <f t="shared" si="44"/>
        <v>0</v>
      </c>
      <c r="AA59" s="165" t="e">
        <f t="shared" si="45"/>
        <v>#DIV/0!</v>
      </c>
      <c r="AB59" s="165" t="e">
        <f t="shared" si="46"/>
        <v>#DIV/0!</v>
      </c>
      <c r="AC59" s="7">
        <f t="shared" si="47"/>
        <v>0</v>
      </c>
      <c r="AD59" s="174">
        <f t="shared" si="48"/>
        <v>0</v>
      </c>
      <c r="AE59" s="173">
        <f t="shared" si="49"/>
        <v>44658</v>
      </c>
      <c r="AF59" s="7">
        <f t="shared" si="50"/>
        <v>0</v>
      </c>
      <c r="AG59" s="165">
        <f t="shared" si="51"/>
        <v>0</v>
      </c>
      <c r="AH59" s="165" t="e">
        <f t="shared" si="52"/>
        <v>#DIV/0!</v>
      </c>
      <c r="AI59" s="165" t="e">
        <f t="shared" si="53"/>
        <v>#DIV/0!</v>
      </c>
      <c r="AJ59" s="7">
        <f t="shared" si="54"/>
        <v>0</v>
      </c>
      <c r="AK59" s="174">
        <f t="shared" si="55"/>
        <v>0</v>
      </c>
      <c r="AL59" s="173">
        <f t="shared" si="56"/>
        <v>44658</v>
      </c>
      <c r="AM59" s="5">
        <f t="shared" si="57"/>
        <v>0</v>
      </c>
      <c r="AN59" s="165">
        <f t="shared" si="58"/>
        <v>0</v>
      </c>
      <c r="AO59" s="165" t="e">
        <f t="shared" si="59"/>
        <v>#DIV/0!</v>
      </c>
      <c r="AP59" s="165" t="e">
        <f t="shared" si="60"/>
        <v>#DIV/0!</v>
      </c>
      <c r="AQ59" s="7">
        <f t="shared" si="61"/>
        <v>0</v>
      </c>
      <c r="AR59" s="174">
        <f t="shared" si="62"/>
        <v>0</v>
      </c>
      <c r="AS59" s="173">
        <f t="shared" si="63"/>
        <v>44658</v>
      </c>
      <c r="AT59" s="5">
        <f t="shared" si="64"/>
        <v>0</v>
      </c>
      <c r="AU59" s="165">
        <f t="shared" si="65"/>
        <v>0</v>
      </c>
      <c r="AV59" s="165" t="e">
        <f t="shared" si="66"/>
        <v>#DIV/0!</v>
      </c>
      <c r="AW59" s="165" t="e">
        <f t="shared" si="67"/>
        <v>#DIV/0!</v>
      </c>
      <c r="AX59" s="7">
        <f t="shared" si="68"/>
        <v>0</v>
      </c>
      <c r="AY59" s="174">
        <f t="shared" si="69"/>
        <v>0</v>
      </c>
    </row>
    <row r="60" spans="1:51" ht="16.5" x14ac:dyDescent="0.25">
      <c r="A60" s="1">
        <v>44567</v>
      </c>
      <c r="B60" s="100">
        <v>59</v>
      </c>
      <c r="C60" s="1" t="s">
        <v>102</v>
      </c>
      <c r="D60" t="s">
        <v>97</v>
      </c>
      <c r="E60">
        <v>8</v>
      </c>
      <c r="F60" t="s">
        <v>259</v>
      </c>
      <c r="G60" s="18">
        <v>7.32</v>
      </c>
      <c r="I60" s="18">
        <v>-58.56</v>
      </c>
      <c r="J60" s="13">
        <v>44659</v>
      </c>
      <c r="K60" s="130">
        <v>44659</v>
      </c>
      <c r="L60" s="102" t="str" cm="1">
        <f t="array" ref="L60:N60">TRANSPOSE(_xlfn.UNIQUE(_xlfn._xlws.FILTER(F:F,A:A=K60)))</f>
        <v>MDVL</v>
      </c>
      <c r="M60" s="7" t="str">
        <v>ATER</v>
      </c>
      <c r="N60" s="7" t="str">
        <v>SBFM</v>
      </c>
      <c r="O60" s="7"/>
      <c r="P60" s="7"/>
      <c r="Q60" s="173">
        <f t="shared" si="35"/>
        <v>44659</v>
      </c>
      <c r="R60" s="5" t="str">
        <f t="shared" si="36"/>
        <v>MDVL</v>
      </c>
      <c r="S60" s="165">
        <f t="shared" si="37"/>
        <v>376</v>
      </c>
      <c r="T60" s="165">
        <f t="shared" si="38"/>
        <v>2.3971542553191489</v>
      </c>
      <c r="U60" s="165">
        <f t="shared" si="39"/>
        <v>2.455877659574468</v>
      </c>
      <c r="V60" s="7">
        <f t="shared" si="40"/>
        <v>901.33</v>
      </c>
      <c r="W60" s="174">
        <f t="shared" si="41"/>
        <v>923.41</v>
      </c>
      <c r="X60" s="173">
        <f t="shared" si="42"/>
        <v>44659</v>
      </c>
      <c r="Y60" s="7" t="str">
        <f t="shared" si="43"/>
        <v>ATER</v>
      </c>
      <c r="Z60" s="165">
        <f t="shared" si="44"/>
        <v>80</v>
      </c>
      <c r="AA60" s="165">
        <f t="shared" si="45"/>
        <v>4.6411250000000006</v>
      </c>
      <c r="AB60" s="165">
        <f t="shared" si="46"/>
        <v>4.7514999999999992</v>
      </c>
      <c r="AC60" s="7">
        <f t="shared" si="47"/>
        <v>371.29</v>
      </c>
      <c r="AD60" s="174">
        <f t="shared" si="48"/>
        <v>380.11999999999995</v>
      </c>
      <c r="AE60" s="173">
        <f t="shared" si="49"/>
        <v>44659</v>
      </c>
      <c r="AF60" s="7" t="str">
        <f t="shared" si="50"/>
        <v>SBFM</v>
      </c>
      <c r="AG60" s="165">
        <f t="shared" si="51"/>
        <v>18</v>
      </c>
      <c r="AH60" s="165">
        <f t="shared" si="52"/>
        <v>7.415</v>
      </c>
      <c r="AI60" s="165">
        <f t="shared" si="53"/>
        <v>6.94</v>
      </c>
      <c r="AJ60" s="7">
        <f t="shared" si="54"/>
        <v>133.47</v>
      </c>
      <c r="AK60" s="174">
        <f t="shared" si="55"/>
        <v>124.92</v>
      </c>
      <c r="AL60" s="173">
        <f t="shared" si="56"/>
        <v>44659</v>
      </c>
      <c r="AM60" s="5">
        <f t="shared" si="57"/>
        <v>0</v>
      </c>
      <c r="AN60" s="165">
        <f t="shared" si="58"/>
        <v>0</v>
      </c>
      <c r="AO60" s="165" t="e">
        <f t="shared" si="59"/>
        <v>#DIV/0!</v>
      </c>
      <c r="AP60" s="165" t="e">
        <f t="shared" si="60"/>
        <v>#DIV/0!</v>
      </c>
      <c r="AQ60" s="7">
        <f t="shared" si="61"/>
        <v>0</v>
      </c>
      <c r="AR60" s="174">
        <f t="shared" si="62"/>
        <v>0</v>
      </c>
      <c r="AS60" s="173">
        <f t="shared" si="63"/>
        <v>44659</v>
      </c>
      <c r="AT60" s="5">
        <f t="shared" si="64"/>
        <v>0</v>
      </c>
      <c r="AU60" s="165">
        <f t="shared" si="65"/>
        <v>0</v>
      </c>
      <c r="AV60" s="165" t="e">
        <f t="shared" si="66"/>
        <v>#DIV/0!</v>
      </c>
      <c r="AW60" s="165" t="e">
        <f t="shared" si="67"/>
        <v>#DIV/0!</v>
      </c>
      <c r="AX60" s="7">
        <f t="shared" si="68"/>
        <v>0</v>
      </c>
      <c r="AY60" s="174">
        <f t="shared" si="69"/>
        <v>0</v>
      </c>
    </row>
    <row r="61" spans="1:51" ht="16.5" x14ac:dyDescent="0.25">
      <c r="A61" s="1">
        <v>44567</v>
      </c>
      <c r="B61" s="100">
        <v>60</v>
      </c>
      <c r="C61" s="1" t="s">
        <v>102</v>
      </c>
      <c r="D61" t="s">
        <v>97</v>
      </c>
      <c r="E61">
        <v>7</v>
      </c>
      <c r="F61" t="s">
        <v>259</v>
      </c>
      <c r="G61" s="18">
        <v>7.52</v>
      </c>
      <c r="I61" s="18">
        <v>-52.64</v>
      </c>
      <c r="J61" s="13">
        <v>44662</v>
      </c>
      <c r="K61" s="130">
        <v>44662</v>
      </c>
      <c r="L61" s="102" t="str" cm="1">
        <f t="array" ref="L61">TRANSPOSE(_xlfn.UNIQUE(_xlfn._xlws.FILTER(F:F,A:A=K61)))</f>
        <v>HOTH</v>
      </c>
      <c r="M61" s="7"/>
      <c r="N61" s="7"/>
      <c r="O61" s="7"/>
      <c r="P61" s="7"/>
      <c r="Q61" s="173">
        <f t="shared" si="35"/>
        <v>44662</v>
      </c>
      <c r="R61" s="5" t="str">
        <f t="shared" si="36"/>
        <v>HOTH</v>
      </c>
      <c r="S61" s="165">
        <f t="shared" si="37"/>
        <v>312</v>
      </c>
      <c r="T61" s="165">
        <f t="shared" si="38"/>
        <v>1.4899679487179489</v>
      </c>
      <c r="U61" s="165">
        <f t="shared" si="39"/>
        <v>1.3899038461538462</v>
      </c>
      <c r="V61" s="7">
        <f t="shared" si="40"/>
        <v>464.87000000000006</v>
      </c>
      <c r="W61" s="174">
        <f t="shared" si="41"/>
        <v>433.65000000000003</v>
      </c>
      <c r="X61" s="173">
        <f t="shared" si="42"/>
        <v>44662</v>
      </c>
      <c r="Y61" s="7">
        <f t="shared" si="43"/>
        <v>0</v>
      </c>
      <c r="Z61" s="165">
        <f t="shared" si="44"/>
        <v>0</v>
      </c>
      <c r="AA61" s="165" t="e">
        <f t="shared" si="45"/>
        <v>#DIV/0!</v>
      </c>
      <c r="AB61" s="165" t="e">
        <f t="shared" si="46"/>
        <v>#DIV/0!</v>
      </c>
      <c r="AC61" s="7">
        <f t="shared" si="47"/>
        <v>0</v>
      </c>
      <c r="AD61" s="174">
        <f t="shared" si="48"/>
        <v>0</v>
      </c>
      <c r="AE61" s="173">
        <f t="shared" si="49"/>
        <v>44662</v>
      </c>
      <c r="AF61" s="7">
        <f t="shared" si="50"/>
        <v>0</v>
      </c>
      <c r="AG61" s="165">
        <f t="shared" si="51"/>
        <v>0</v>
      </c>
      <c r="AH61" s="165" t="e">
        <f t="shared" si="52"/>
        <v>#DIV/0!</v>
      </c>
      <c r="AI61" s="165" t="e">
        <f t="shared" si="53"/>
        <v>#DIV/0!</v>
      </c>
      <c r="AJ61" s="7">
        <f t="shared" si="54"/>
        <v>0</v>
      </c>
      <c r="AK61" s="174">
        <f t="shared" si="55"/>
        <v>0</v>
      </c>
      <c r="AL61" s="173">
        <f t="shared" si="56"/>
        <v>44662</v>
      </c>
      <c r="AM61" s="5">
        <f t="shared" si="57"/>
        <v>0</v>
      </c>
      <c r="AN61" s="165">
        <f t="shared" si="58"/>
        <v>0</v>
      </c>
      <c r="AO61" s="165" t="e">
        <f t="shared" si="59"/>
        <v>#DIV/0!</v>
      </c>
      <c r="AP61" s="165" t="e">
        <f t="shared" si="60"/>
        <v>#DIV/0!</v>
      </c>
      <c r="AQ61" s="7">
        <f t="shared" si="61"/>
        <v>0</v>
      </c>
      <c r="AR61" s="174">
        <f t="shared" si="62"/>
        <v>0</v>
      </c>
      <c r="AS61" s="173">
        <f t="shared" si="63"/>
        <v>44662</v>
      </c>
      <c r="AT61" s="5">
        <f t="shared" si="64"/>
        <v>0</v>
      </c>
      <c r="AU61" s="165">
        <f t="shared" si="65"/>
        <v>0</v>
      </c>
      <c r="AV61" s="165" t="e">
        <f t="shared" si="66"/>
        <v>#DIV/0!</v>
      </c>
      <c r="AW61" s="165" t="e">
        <f t="shared" si="67"/>
        <v>#DIV/0!</v>
      </c>
      <c r="AX61" s="7">
        <f t="shared" si="68"/>
        <v>0</v>
      </c>
      <c r="AY61" s="174">
        <f t="shared" si="69"/>
        <v>0</v>
      </c>
    </row>
    <row r="62" spans="1:51" ht="16.5" x14ac:dyDescent="0.25">
      <c r="A62" s="1">
        <v>44567</v>
      </c>
      <c r="B62" s="100">
        <v>61</v>
      </c>
      <c r="C62" s="1" t="s">
        <v>102</v>
      </c>
      <c r="D62" t="s">
        <v>98</v>
      </c>
      <c r="E62">
        <v>2</v>
      </c>
      <c r="F62" t="s">
        <v>191</v>
      </c>
      <c r="G62" s="18">
        <v>10.4209</v>
      </c>
      <c r="I62" s="18">
        <v>20.84</v>
      </c>
      <c r="J62" s="13">
        <v>44663</v>
      </c>
      <c r="K62" s="130">
        <v>44663</v>
      </c>
      <c r="L62" s="102" t="str" cm="1">
        <f t="array" ref="L62:P62">TRANSPOSE(_xlfn.UNIQUE(_xlfn._xlws.FILTER(F:F,A:A=K62)))</f>
        <v>SBFM</v>
      </c>
      <c r="M62" s="7" t="str">
        <v>LIXT</v>
      </c>
      <c r="N62" s="7" t="str">
        <v>AGLE</v>
      </c>
      <c r="O62" s="7" t="str">
        <v>PTE</v>
      </c>
      <c r="P62" s="7" t="str">
        <v>VERU</v>
      </c>
      <c r="Q62" s="173">
        <f t="shared" si="35"/>
        <v>44663</v>
      </c>
      <c r="R62" s="5" t="str">
        <f t="shared" si="36"/>
        <v>SBFM</v>
      </c>
      <c r="S62" s="165">
        <f t="shared" si="37"/>
        <v>60</v>
      </c>
      <c r="T62" s="165">
        <f t="shared" si="38"/>
        <v>4.5626666666666669</v>
      </c>
      <c r="U62" s="165">
        <f t="shared" si="39"/>
        <v>4.649</v>
      </c>
      <c r="V62" s="7">
        <f t="shared" si="40"/>
        <v>273.76</v>
      </c>
      <c r="W62" s="174">
        <f t="shared" si="41"/>
        <v>278.94</v>
      </c>
      <c r="X62" s="173">
        <f t="shared" si="42"/>
        <v>44663</v>
      </c>
      <c r="Y62" s="7" t="str">
        <f t="shared" si="43"/>
        <v>LIXT</v>
      </c>
      <c r="Z62" s="165">
        <f t="shared" si="44"/>
        <v>150</v>
      </c>
      <c r="AA62" s="165">
        <f t="shared" si="45"/>
        <v>4.2838666666666665</v>
      </c>
      <c r="AB62" s="165">
        <f t="shared" si="46"/>
        <v>4.1790000000000003</v>
      </c>
      <c r="AC62" s="7">
        <f t="shared" si="47"/>
        <v>642.57999999999993</v>
      </c>
      <c r="AD62" s="174">
        <f t="shared" si="48"/>
        <v>626.85</v>
      </c>
      <c r="AE62" s="173">
        <f t="shared" si="49"/>
        <v>44663</v>
      </c>
      <c r="AF62" s="7" t="str">
        <f t="shared" si="50"/>
        <v>AGLE</v>
      </c>
      <c r="AG62" s="165">
        <f t="shared" si="51"/>
        <v>90</v>
      </c>
      <c r="AH62" s="165">
        <f t="shared" si="52"/>
        <v>2.8400000000000003</v>
      </c>
      <c r="AI62" s="165">
        <f t="shared" si="53"/>
        <v>2.7850000000000001</v>
      </c>
      <c r="AJ62" s="7">
        <f t="shared" si="54"/>
        <v>255.60000000000002</v>
      </c>
      <c r="AK62" s="174">
        <f t="shared" si="55"/>
        <v>250.65</v>
      </c>
      <c r="AL62" s="173">
        <f t="shared" si="56"/>
        <v>44663</v>
      </c>
      <c r="AM62" s="5" t="str">
        <f t="shared" si="57"/>
        <v>PTE</v>
      </c>
      <c r="AN62" s="165">
        <f t="shared" si="58"/>
        <v>90</v>
      </c>
      <c r="AO62" s="165">
        <f t="shared" si="59"/>
        <v>0.39666666666666672</v>
      </c>
      <c r="AP62" s="165">
        <f t="shared" si="60"/>
        <v>0.39066666666666661</v>
      </c>
      <c r="AQ62" s="7">
        <f t="shared" si="61"/>
        <v>35.700000000000003</v>
      </c>
      <c r="AR62" s="174">
        <f t="shared" si="62"/>
        <v>35.159999999999997</v>
      </c>
      <c r="AS62" s="173">
        <f t="shared" si="63"/>
        <v>44663</v>
      </c>
      <c r="AT62" s="5" t="str">
        <f t="shared" si="64"/>
        <v>VERU</v>
      </c>
      <c r="AU62" s="165">
        <f t="shared" si="65"/>
        <v>5</v>
      </c>
      <c r="AV62" s="165">
        <f t="shared" si="66"/>
        <v>13.330000000000002</v>
      </c>
      <c r="AW62" s="165">
        <f t="shared" si="67"/>
        <v>13.62</v>
      </c>
      <c r="AX62" s="7">
        <f t="shared" si="68"/>
        <v>66.650000000000006</v>
      </c>
      <c r="AY62" s="174">
        <f t="shared" si="69"/>
        <v>68.099999999999994</v>
      </c>
    </row>
    <row r="63" spans="1:51" ht="16.5" x14ac:dyDescent="0.25">
      <c r="A63" s="1">
        <v>44567</v>
      </c>
      <c r="B63" s="100">
        <v>62</v>
      </c>
      <c r="C63" s="1" t="s">
        <v>102</v>
      </c>
      <c r="D63" t="s">
        <v>98</v>
      </c>
      <c r="E63">
        <v>6</v>
      </c>
      <c r="F63" t="s">
        <v>259</v>
      </c>
      <c r="G63" s="18">
        <v>7.4607999999999999</v>
      </c>
      <c r="I63" s="18">
        <v>44.76</v>
      </c>
      <c r="J63" s="13">
        <v>44664</v>
      </c>
      <c r="K63" s="130">
        <v>44664</v>
      </c>
      <c r="L63" s="102" t="str" cm="1">
        <f t="array" ref="L63:N63">TRANSPOSE(_xlfn.UNIQUE(_xlfn._xlws.FILTER(F:F,A:A=K63)))</f>
        <v>ATER</v>
      </c>
      <c r="M63" s="7" t="str">
        <v>SBFM</v>
      </c>
      <c r="N63" s="7" t="str">
        <v>VERU</v>
      </c>
      <c r="O63" s="7"/>
      <c r="P63" s="7"/>
      <c r="Q63" s="173">
        <f t="shared" si="35"/>
        <v>44664</v>
      </c>
      <c r="R63" s="5" t="str">
        <f t="shared" si="36"/>
        <v>ATER</v>
      </c>
      <c r="S63" s="165">
        <f t="shared" si="37"/>
        <v>220</v>
      </c>
      <c r="T63" s="165">
        <f t="shared" si="38"/>
        <v>4.9917272727272728</v>
      </c>
      <c r="U63" s="165">
        <f t="shared" si="39"/>
        <v>4.9837727272727275</v>
      </c>
      <c r="V63" s="7">
        <f t="shared" si="40"/>
        <v>1098.18</v>
      </c>
      <c r="W63" s="174">
        <f t="shared" si="41"/>
        <v>1096.43</v>
      </c>
      <c r="X63" s="173">
        <f t="shared" si="42"/>
        <v>44664</v>
      </c>
      <c r="Y63" s="7" t="str">
        <f t="shared" si="43"/>
        <v>SBFM</v>
      </c>
      <c r="Z63" s="165">
        <f t="shared" si="44"/>
        <v>20</v>
      </c>
      <c r="AA63" s="165">
        <f t="shared" si="45"/>
        <v>4.7774999999999999</v>
      </c>
      <c r="AB63" s="165">
        <f t="shared" si="46"/>
        <v>4.8450000000000006</v>
      </c>
      <c r="AC63" s="7">
        <f t="shared" si="47"/>
        <v>95.55</v>
      </c>
      <c r="AD63" s="174">
        <f t="shared" si="48"/>
        <v>96.9</v>
      </c>
      <c r="AE63" s="173">
        <f t="shared" si="49"/>
        <v>44664</v>
      </c>
      <c r="AF63" s="7" t="str">
        <f t="shared" si="50"/>
        <v>VERU</v>
      </c>
      <c r="AG63" s="165">
        <f t="shared" si="51"/>
        <v>8</v>
      </c>
      <c r="AH63" s="165">
        <f t="shared" si="52"/>
        <v>10.40875</v>
      </c>
      <c r="AI63" s="165">
        <f t="shared" si="53"/>
        <v>10.32375</v>
      </c>
      <c r="AJ63" s="7">
        <f t="shared" si="54"/>
        <v>83.27</v>
      </c>
      <c r="AK63" s="174">
        <f t="shared" si="55"/>
        <v>82.59</v>
      </c>
      <c r="AL63" s="173">
        <f t="shared" si="56"/>
        <v>44664</v>
      </c>
      <c r="AM63" s="5">
        <f t="shared" si="57"/>
        <v>0</v>
      </c>
      <c r="AN63" s="165">
        <f t="shared" si="58"/>
        <v>0</v>
      </c>
      <c r="AO63" s="165" t="e">
        <f t="shared" si="59"/>
        <v>#DIV/0!</v>
      </c>
      <c r="AP63" s="165" t="e">
        <f t="shared" si="60"/>
        <v>#DIV/0!</v>
      </c>
      <c r="AQ63" s="7">
        <f t="shared" si="61"/>
        <v>0</v>
      </c>
      <c r="AR63" s="174">
        <f t="shared" si="62"/>
        <v>0</v>
      </c>
      <c r="AS63" s="173">
        <f t="shared" si="63"/>
        <v>44664</v>
      </c>
      <c r="AT63" s="5">
        <f t="shared" si="64"/>
        <v>0</v>
      </c>
      <c r="AU63" s="165">
        <f t="shared" si="65"/>
        <v>0</v>
      </c>
      <c r="AV63" s="165" t="e">
        <f t="shared" si="66"/>
        <v>#DIV/0!</v>
      </c>
      <c r="AW63" s="165" t="e">
        <f t="shared" si="67"/>
        <v>#DIV/0!</v>
      </c>
      <c r="AX63" s="7">
        <f t="shared" si="68"/>
        <v>0</v>
      </c>
      <c r="AY63" s="174">
        <f t="shared" si="69"/>
        <v>0</v>
      </c>
    </row>
    <row r="64" spans="1:51" ht="16.5" x14ac:dyDescent="0.25">
      <c r="A64" s="1">
        <v>44567</v>
      </c>
      <c r="B64" s="100">
        <v>63</v>
      </c>
      <c r="C64" s="1" t="s">
        <v>102</v>
      </c>
      <c r="D64" t="s">
        <v>98</v>
      </c>
      <c r="E64">
        <v>6</v>
      </c>
      <c r="F64" t="s">
        <v>259</v>
      </c>
      <c r="G64" s="18">
        <v>7.4522000000000004</v>
      </c>
      <c r="I64" s="18">
        <v>44.71</v>
      </c>
      <c r="J64" s="13">
        <v>44665</v>
      </c>
      <c r="K64" s="130">
        <v>44665</v>
      </c>
      <c r="L64" s="102" t="str" cm="1">
        <f t="array" ref="L64:M64">TRANSPOSE(_xlfn.UNIQUE(_xlfn._xlws.FILTER(F:F,A:A=K64)))</f>
        <v>ATER</v>
      </c>
      <c r="M64" s="7" t="str">
        <v>CRXT</v>
      </c>
      <c r="N64" s="7"/>
      <c r="O64" s="7"/>
      <c r="P64" s="7"/>
      <c r="Q64" s="173">
        <f t="shared" si="35"/>
        <v>44665</v>
      </c>
      <c r="R64" s="5" t="str">
        <f t="shared" si="36"/>
        <v>ATER</v>
      </c>
      <c r="S64" s="165">
        <f t="shared" si="37"/>
        <v>235</v>
      </c>
      <c r="T64" s="165">
        <f t="shared" si="38"/>
        <v>6.0411489361702122</v>
      </c>
      <c r="U64" s="165">
        <f t="shared" si="39"/>
        <v>6.0108085106382987</v>
      </c>
      <c r="V64" s="7">
        <f t="shared" si="40"/>
        <v>1419.6699999999998</v>
      </c>
      <c r="W64" s="174">
        <f t="shared" si="41"/>
        <v>1412.5400000000002</v>
      </c>
      <c r="X64" s="173">
        <f t="shared" si="42"/>
        <v>44665</v>
      </c>
      <c r="Y64" s="7" t="str">
        <f t="shared" si="43"/>
        <v>CRXT</v>
      </c>
      <c r="Z64" s="165">
        <f t="shared" si="44"/>
        <v>270</v>
      </c>
      <c r="AA64" s="165">
        <f t="shared" si="45"/>
        <v>1.5182592592592592</v>
      </c>
      <c r="AB64" s="165">
        <f t="shared" si="46"/>
        <v>1.5587037037037035</v>
      </c>
      <c r="AC64" s="7">
        <f t="shared" si="47"/>
        <v>409.93</v>
      </c>
      <c r="AD64" s="174">
        <f t="shared" si="48"/>
        <v>420.84999999999997</v>
      </c>
      <c r="AE64" s="173">
        <f t="shared" si="49"/>
        <v>44665</v>
      </c>
      <c r="AF64" s="7">
        <f t="shared" si="50"/>
        <v>0</v>
      </c>
      <c r="AG64" s="165">
        <f t="shared" si="51"/>
        <v>0</v>
      </c>
      <c r="AH64" s="165" t="e">
        <f t="shared" si="52"/>
        <v>#DIV/0!</v>
      </c>
      <c r="AI64" s="165" t="e">
        <f t="shared" si="53"/>
        <v>#DIV/0!</v>
      </c>
      <c r="AJ64" s="7">
        <f t="shared" si="54"/>
        <v>0</v>
      </c>
      <c r="AK64" s="174">
        <f t="shared" si="55"/>
        <v>0</v>
      </c>
      <c r="AL64" s="173">
        <f t="shared" si="56"/>
        <v>44665</v>
      </c>
      <c r="AM64" s="5">
        <f t="shared" si="57"/>
        <v>0</v>
      </c>
      <c r="AN64" s="165">
        <f t="shared" si="58"/>
        <v>0</v>
      </c>
      <c r="AO64" s="165" t="e">
        <f t="shared" si="59"/>
        <v>#DIV/0!</v>
      </c>
      <c r="AP64" s="165" t="e">
        <f t="shared" si="60"/>
        <v>#DIV/0!</v>
      </c>
      <c r="AQ64" s="7">
        <f t="shared" si="61"/>
        <v>0</v>
      </c>
      <c r="AR64" s="174">
        <f t="shared" si="62"/>
        <v>0</v>
      </c>
      <c r="AS64" s="173">
        <f t="shared" si="63"/>
        <v>44665</v>
      </c>
      <c r="AT64" s="5">
        <f t="shared" si="64"/>
        <v>0</v>
      </c>
      <c r="AU64" s="165">
        <f t="shared" si="65"/>
        <v>0</v>
      </c>
      <c r="AV64" s="165" t="e">
        <f t="shared" si="66"/>
        <v>#DIV/0!</v>
      </c>
      <c r="AW64" s="165" t="e">
        <f t="shared" si="67"/>
        <v>#DIV/0!</v>
      </c>
      <c r="AX64" s="7">
        <f t="shared" si="68"/>
        <v>0</v>
      </c>
      <c r="AY64" s="174">
        <f t="shared" si="69"/>
        <v>0</v>
      </c>
    </row>
    <row r="65" spans="1:51" ht="16.5" x14ac:dyDescent="0.25">
      <c r="A65" s="1">
        <v>44567</v>
      </c>
      <c r="B65" s="100">
        <v>64</v>
      </c>
      <c r="C65" s="1" t="s">
        <v>102</v>
      </c>
      <c r="D65" t="s">
        <v>98</v>
      </c>
      <c r="E65">
        <v>2</v>
      </c>
      <c r="F65" t="s">
        <v>191</v>
      </c>
      <c r="G65" s="18">
        <v>10.425000000000001</v>
      </c>
      <c r="I65" s="18">
        <v>20.85</v>
      </c>
      <c r="J65" s="13">
        <v>44669</v>
      </c>
      <c r="K65" s="130">
        <v>44669</v>
      </c>
      <c r="L65" s="102" t="str" cm="1">
        <f t="array" ref="L65:M65">TRANSPOSE(_xlfn.UNIQUE(_xlfn._xlws.FILTER(F:F,A:A=K65)))</f>
        <v>MDVL</v>
      </c>
      <c r="M65" s="7" t="str">
        <v>CASA</v>
      </c>
      <c r="N65" s="7"/>
      <c r="O65" s="7"/>
      <c r="P65" s="7"/>
      <c r="Q65" s="173">
        <f t="shared" si="35"/>
        <v>44669</v>
      </c>
      <c r="R65" s="5" t="str">
        <f t="shared" si="36"/>
        <v>MDVL</v>
      </c>
      <c r="S65" s="165">
        <f t="shared" si="37"/>
        <v>110</v>
      </c>
      <c r="T65" s="165">
        <f t="shared" si="38"/>
        <v>3.0191818181818184</v>
      </c>
      <c r="U65" s="165">
        <f t="shared" si="39"/>
        <v>3.1682727272727274</v>
      </c>
      <c r="V65" s="7">
        <f t="shared" si="40"/>
        <v>332.11</v>
      </c>
      <c r="W65" s="174">
        <f t="shared" si="41"/>
        <v>348.51</v>
      </c>
      <c r="X65" s="173">
        <f t="shared" si="42"/>
        <v>44669</v>
      </c>
      <c r="Y65" s="7" t="str">
        <f t="shared" si="43"/>
        <v>CASA</v>
      </c>
      <c r="Z65" s="165">
        <f t="shared" si="44"/>
        <v>19</v>
      </c>
      <c r="AA65" s="165">
        <f t="shared" si="45"/>
        <v>5.7547368421052632</v>
      </c>
      <c r="AB65" s="165">
        <f t="shared" si="46"/>
        <v>6.222631578947369</v>
      </c>
      <c r="AC65" s="7">
        <f t="shared" si="47"/>
        <v>109.34</v>
      </c>
      <c r="AD65" s="174">
        <f t="shared" si="48"/>
        <v>118.23</v>
      </c>
      <c r="AE65" s="173">
        <f t="shared" si="49"/>
        <v>44669</v>
      </c>
      <c r="AF65" s="7">
        <f t="shared" si="50"/>
        <v>0</v>
      </c>
      <c r="AG65" s="165">
        <f t="shared" si="51"/>
        <v>0</v>
      </c>
      <c r="AH65" s="165" t="e">
        <f t="shared" si="52"/>
        <v>#DIV/0!</v>
      </c>
      <c r="AI65" s="165" t="e">
        <f t="shared" si="53"/>
        <v>#DIV/0!</v>
      </c>
      <c r="AJ65" s="7">
        <f t="shared" si="54"/>
        <v>0</v>
      </c>
      <c r="AK65" s="174">
        <f t="shared" si="55"/>
        <v>0</v>
      </c>
      <c r="AL65" s="173">
        <f t="shared" si="56"/>
        <v>44669</v>
      </c>
      <c r="AM65" s="5">
        <f t="shared" si="57"/>
        <v>0</v>
      </c>
      <c r="AN65" s="165">
        <f t="shared" si="58"/>
        <v>0</v>
      </c>
      <c r="AO65" s="165" t="e">
        <f t="shared" si="59"/>
        <v>#DIV/0!</v>
      </c>
      <c r="AP65" s="165" t="e">
        <f t="shared" si="60"/>
        <v>#DIV/0!</v>
      </c>
      <c r="AQ65" s="7">
        <f t="shared" si="61"/>
        <v>0</v>
      </c>
      <c r="AR65" s="174">
        <f t="shared" si="62"/>
        <v>0</v>
      </c>
      <c r="AS65" s="173">
        <f t="shared" si="63"/>
        <v>44669</v>
      </c>
      <c r="AT65" s="5">
        <f t="shared" si="64"/>
        <v>0</v>
      </c>
      <c r="AU65" s="165">
        <f t="shared" si="65"/>
        <v>0</v>
      </c>
      <c r="AV65" s="165" t="e">
        <f t="shared" si="66"/>
        <v>#DIV/0!</v>
      </c>
      <c r="AW65" s="165" t="e">
        <f t="shared" si="67"/>
        <v>#DIV/0!</v>
      </c>
      <c r="AX65" s="7">
        <f t="shared" si="68"/>
        <v>0</v>
      </c>
      <c r="AY65" s="174">
        <f t="shared" si="69"/>
        <v>0</v>
      </c>
    </row>
    <row r="66" spans="1:51" ht="16.5" x14ac:dyDescent="0.25">
      <c r="A66" s="1">
        <v>44567</v>
      </c>
      <c r="B66" s="100">
        <v>65</v>
      </c>
      <c r="C66" s="1" t="s">
        <v>102</v>
      </c>
      <c r="D66" t="s">
        <v>97</v>
      </c>
      <c r="E66">
        <v>2</v>
      </c>
      <c r="F66" t="s">
        <v>191</v>
      </c>
      <c r="G66" s="18">
        <v>10.518700000000001</v>
      </c>
      <c r="I66" s="18">
        <v>-21.04</v>
      </c>
      <c r="J66" s="13">
        <v>44670</v>
      </c>
      <c r="K66" s="130">
        <v>44670</v>
      </c>
      <c r="L66" s="102" t="str" cm="1">
        <f t="array" ref="L66:M66">TRANSPOSE(_xlfn.UNIQUE(_xlfn._xlws.FILTER(F:F,A:A=K66)))</f>
        <v>ATER</v>
      </c>
      <c r="M66" s="7" t="str">
        <v>STSS</v>
      </c>
      <c r="N66" s="7"/>
      <c r="O66" s="7"/>
      <c r="P66" s="7"/>
      <c r="Q66" s="173">
        <f t="shared" si="35"/>
        <v>44670</v>
      </c>
      <c r="R66" s="5" t="str">
        <f t="shared" si="36"/>
        <v>ATER</v>
      </c>
      <c r="S66" s="165">
        <f t="shared" si="37"/>
        <v>255</v>
      </c>
      <c r="T66" s="165">
        <f t="shared" si="38"/>
        <v>6.9116862745098038</v>
      </c>
      <c r="U66" s="165">
        <f t="shared" si="39"/>
        <v>6.9586274509803925</v>
      </c>
      <c r="V66" s="7">
        <f t="shared" si="40"/>
        <v>1762.48</v>
      </c>
      <c r="W66" s="174">
        <f t="shared" si="41"/>
        <v>1774.45</v>
      </c>
      <c r="X66" s="173">
        <f t="shared" si="42"/>
        <v>44670</v>
      </c>
      <c r="Y66" s="7" t="str">
        <f t="shared" si="43"/>
        <v>STSS</v>
      </c>
      <c r="Z66" s="165">
        <f t="shared" si="44"/>
        <v>90</v>
      </c>
      <c r="AA66" s="165">
        <f t="shared" si="45"/>
        <v>3.261222222222222</v>
      </c>
      <c r="AB66" s="165">
        <f t="shared" si="46"/>
        <v>3.3326666666666673</v>
      </c>
      <c r="AC66" s="7">
        <f t="shared" si="47"/>
        <v>293.51</v>
      </c>
      <c r="AD66" s="174">
        <f t="shared" si="48"/>
        <v>299.94000000000005</v>
      </c>
      <c r="AE66" s="173">
        <f t="shared" si="49"/>
        <v>44670</v>
      </c>
      <c r="AF66" s="7">
        <f t="shared" si="50"/>
        <v>0</v>
      </c>
      <c r="AG66" s="165">
        <f t="shared" si="51"/>
        <v>0</v>
      </c>
      <c r="AH66" s="165" t="e">
        <f t="shared" si="52"/>
        <v>#DIV/0!</v>
      </c>
      <c r="AI66" s="165" t="e">
        <f t="shared" si="53"/>
        <v>#DIV/0!</v>
      </c>
      <c r="AJ66" s="7">
        <f t="shared" si="54"/>
        <v>0</v>
      </c>
      <c r="AK66" s="174">
        <f t="shared" si="55"/>
        <v>0</v>
      </c>
      <c r="AL66" s="173">
        <f t="shared" si="56"/>
        <v>44670</v>
      </c>
      <c r="AM66" s="5">
        <f t="shared" si="57"/>
        <v>0</v>
      </c>
      <c r="AN66" s="165">
        <f t="shared" si="58"/>
        <v>0</v>
      </c>
      <c r="AO66" s="165" t="e">
        <f t="shared" si="59"/>
        <v>#DIV/0!</v>
      </c>
      <c r="AP66" s="165" t="e">
        <f t="shared" si="60"/>
        <v>#DIV/0!</v>
      </c>
      <c r="AQ66" s="7">
        <f t="shared" si="61"/>
        <v>0</v>
      </c>
      <c r="AR66" s="174">
        <f t="shared" si="62"/>
        <v>0</v>
      </c>
      <c r="AS66" s="173">
        <f t="shared" si="63"/>
        <v>44670</v>
      </c>
      <c r="AT66" s="5">
        <f t="shared" si="64"/>
        <v>0</v>
      </c>
      <c r="AU66" s="165">
        <f t="shared" si="65"/>
        <v>0</v>
      </c>
      <c r="AV66" s="165" t="e">
        <f t="shared" si="66"/>
        <v>#DIV/0!</v>
      </c>
      <c r="AW66" s="165" t="e">
        <f t="shared" si="67"/>
        <v>#DIV/0!</v>
      </c>
      <c r="AX66" s="7">
        <f t="shared" si="68"/>
        <v>0</v>
      </c>
      <c r="AY66" s="174">
        <f t="shared" si="69"/>
        <v>0</v>
      </c>
    </row>
    <row r="67" spans="1:51" ht="16.5" x14ac:dyDescent="0.25">
      <c r="A67" s="1">
        <v>44567</v>
      </c>
      <c r="B67" s="100">
        <v>66</v>
      </c>
      <c r="C67" s="1" t="s">
        <v>102</v>
      </c>
      <c r="D67" t="s">
        <v>97</v>
      </c>
      <c r="E67">
        <v>2</v>
      </c>
      <c r="F67" t="s">
        <v>191</v>
      </c>
      <c r="G67" s="18">
        <v>10.685700000000001</v>
      </c>
      <c r="I67" s="18">
        <v>-21.37</v>
      </c>
      <c r="J67" s="13">
        <v>44671</v>
      </c>
      <c r="K67" s="130">
        <v>44671</v>
      </c>
      <c r="L67" s="102" t="str" cm="1">
        <f t="array" ref="L67:M67">TRANSPOSE(_xlfn.UNIQUE(_xlfn._xlws.FILTER(F:F,A:A=K67)))</f>
        <v>CRXT</v>
      </c>
      <c r="M67" s="7" t="str">
        <v>ALVR</v>
      </c>
      <c r="N67" s="7"/>
      <c r="O67" s="7"/>
      <c r="P67" s="7"/>
      <c r="Q67" s="173">
        <f t="shared" si="35"/>
        <v>44671</v>
      </c>
      <c r="R67" s="5" t="str">
        <f t="shared" si="36"/>
        <v>CRXT</v>
      </c>
      <c r="S67" s="165">
        <f t="shared" si="37"/>
        <v>55</v>
      </c>
      <c r="T67" s="165">
        <f t="shared" si="38"/>
        <v>1.83</v>
      </c>
      <c r="U67" s="165">
        <f t="shared" si="39"/>
        <v>1.7756363636363637</v>
      </c>
      <c r="V67" s="7">
        <f t="shared" si="40"/>
        <v>100.65</v>
      </c>
      <c r="W67" s="174">
        <f t="shared" si="41"/>
        <v>97.66</v>
      </c>
      <c r="X67" s="173">
        <f t="shared" si="42"/>
        <v>44671</v>
      </c>
      <c r="Y67" s="7" t="str">
        <f t="shared" si="43"/>
        <v>ALVR</v>
      </c>
      <c r="Z67" s="165">
        <f t="shared" si="44"/>
        <v>105</v>
      </c>
      <c r="AA67" s="165">
        <f t="shared" si="45"/>
        <v>7.8026666666666662</v>
      </c>
      <c r="AB67" s="165">
        <f t="shared" si="46"/>
        <v>8.1080000000000005</v>
      </c>
      <c r="AC67" s="7">
        <f t="shared" si="47"/>
        <v>819.28</v>
      </c>
      <c r="AD67" s="174">
        <f t="shared" si="48"/>
        <v>851.34</v>
      </c>
      <c r="AE67" s="173">
        <f t="shared" si="49"/>
        <v>44671</v>
      </c>
      <c r="AF67" s="7">
        <f t="shared" si="50"/>
        <v>0</v>
      </c>
      <c r="AG67" s="165">
        <f t="shared" si="51"/>
        <v>0</v>
      </c>
      <c r="AH67" s="165" t="e">
        <f t="shared" si="52"/>
        <v>#DIV/0!</v>
      </c>
      <c r="AI67" s="165" t="e">
        <f t="shared" si="53"/>
        <v>#DIV/0!</v>
      </c>
      <c r="AJ67" s="7">
        <f t="shared" si="54"/>
        <v>0</v>
      </c>
      <c r="AK67" s="174">
        <f t="shared" si="55"/>
        <v>0</v>
      </c>
      <c r="AL67" s="173">
        <f t="shared" si="56"/>
        <v>44671</v>
      </c>
      <c r="AM67" s="5">
        <f t="shared" si="57"/>
        <v>0</v>
      </c>
      <c r="AN67" s="165">
        <f t="shared" si="58"/>
        <v>0</v>
      </c>
      <c r="AO67" s="165" t="e">
        <f t="shared" si="59"/>
        <v>#DIV/0!</v>
      </c>
      <c r="AP67" s="165" t="e">
        <f t="shared" si="60"/>
        <v>#DIV/0!</v>
      </c>
      <c r="AQ67" s="7">
        <f t="shared" si="61"/>
        <v>0</v>
      </c>
      <c r="AR67" s="174">
        <f t="shared" si="62"/>
        <v>0</v>
      </c>
      <c r="AS67" s="173">
        <f t="shared" si="63"/>
        <v>44671</v>
      </c>
      <c r="AT67" s="5">
        <f t="shared" si="64"/>
        <v>0</v>
      </c>
      <c r="AU67" s="165">
        <f t="shared" si="65"/>
        <v>0</v>
      </c>
      <c r="AV67" s="165" t="e">
        <f t="shared" si="66"/>
        <v>#DIV/0!</v>
      </c>
      <c r="AW67" s="165" t="e">
        <f t="shared" si="67"/>
        <v>#DIV/0!</v>
      </c>
      <c r="AX67" s="7">
        <f t="shared" si="68"/>
        <v>0</v>
      </c>
      <c r="AY67" s="174">
        <f t="shared" si="69"/>
        <v>0</v>
      </c>
    </row>
    <row r="68" spans="1:51" ht="16.5" x14ac:dyDescent="0.25">
      <c r="A68" s="1">
        <v>44567</v>
      </c>
      <c r="B68" s="100">
        <v>67</v>
      </c>
      <c r="C68" s="1" t="s">
        <v>102</v>
      </c>
      <c r="D68" t="s">
        <v>97</v>
      </c>
      <c r="E68">
        <v>6</v>
      </c>
      <c r="F68" t="s">
        <v>259</v>
      </c>
      <c r="G68" s="18">
        <v>8.1987000000000005</v>
      </c>
      <c r="I68" s="18">
        <v>-49.19</v>
      </c>
      <c r="J68" s="13">
        <v>44672</v>
      </c>
      <c r="K68" s="130">
        <v>44672</v>
      </c>
      <c r="L68" s="102" t="str" cm="1">
        <f t="array" ref="L68:M68">TRANSPOSE(_xlfn.UNIQUE(_xlfn._xlws.FILTER(F:F,A:A=K68)))</f>
        <v>ATER</v>
      </c>
      <c r="M68" s="7" t="str">
        <v>CYN</v>
      </c>
      <c r="N68" s="7"/>
      <c r="O68" s="7"/>
      <c r="P68" s="7"/>
      <c r="Q68" s="173">
        <f t="shared" ref="Q68:Q99" si="70">K68</f>
        <v>44672</v>
      </c>
      <c r="R68" s="5" t="str">
        <f t="shared" ref="R68:R99" si="71">L68</f>
        <v>ATER</v>
      </c>
      <c r="S68" s="165">
        <f t="shared" ref="S68:S99" si="72">SUMIFS(E:E,F:F,R68,D:D,"Buy",A:A,Q68)</f>
        <v>200</v>
      </c>
      <c r="T68" s="165">
        <f t="shared" ref="T68:T99" si="73">(V68/S68)</f>
        <v>4.6414500000000007</v>
      </c>
      <c r="U68" s="165">
        <f t="shared" ref="U68:U99" si="74">W68/S68</f>
        <v>4.76945</v>
      </c>
      <c r="V68" s="7">
        <f t="shared" ref="V68:V99" si="75">SUMIFS(I:I,F:F,R68,D:D,"Buy",A:A,Q68)*-1</f>
        <v>928.29000000000008</v>
      </c>
      <c r="W68" s="174">
        <f t="shared" ref="W68:W99" si="76">SUMIFS(I:I,F:F,R68,D:D,"Sell",A:A,Q68)</f>
        <v>953.89</v>
      </c>
      <c r="X68" s="173">
        <f t="shared" ref="X68:X99" si="77">K68</f>
        <v>44672</v>
      </c>
      <c r="Y68" s="7" t="str">
        <f t="shared" ref="Y68:Y99" si="78">M68</f>
        <v>CYN</v>
      </c>
      <c r="Z68" s="165">
        <f t="shared" ref="Z68:Z99" si="79">SUMIFS(E:E,F:F,Y68,D:D,"Buy",A:A,X68)</f>
        <v>340</v>
      </c>
      <c r="AA68" s="165">
        <f t="shared" ref="AA68:AA99" si="80">(AC68/Z68)</f>
        <v>2.1236470588235292</v>
      </c>
      <c r="AB68" s="165">
        <f t="shared" ref="AB68:AB99" si="81">AD68/Z68</f>
        <v>2.091764705882353</v>
      </c>
      <c r="AC68" s="7">
        <f t="shared" ref="AC68:AC99" si="82">SUMIFS(I:I,F:F,Y68,D:D,"Buy",A:A,X68)*-1</f>
        <v>722.04</v>
      </c>
      <c r="AD68" s="174">
        <f t="shared" ref="AD68:AD99" si="83">SUMIFS(I:I,F:F,Y68,D:D,"Sell",A:A,X68)</f>
        <v>711.2</v>
      </c>
      <c r="AE68" s="173">
        <f t="shared" ref="AE68:AE99" si="84">K68</f>
        <v>44672</v>
      </c>
      <c r="AF68" s="7">
        <f t="shared" ref="AF68:AF99" si="85">N68</f>
        <v>0</v>
      </c>
      <c r="AG68" s="165">
        <f t="shared" ref="AG68:AG99" si="86">SUMIFS(E:E,F:F,AF68,D:D,"Buy",A:A,AE68)</f>
        <v>0</v>
      </c>
      <c r="AH68" s="165" t="e">
        <f t="shared" ref="AH68:AH99" si="87">(AJ68/AG68)</f>
        <v>#DIV/0!</v>
      </c>
      <c r="AI68" s="165" t="e">
        <f t="shared" ref="AI68:AI99" si="88">AK68/AG68</f>
        <v>#DIV/0!</v>
      </c>
      <c r="AJ68" s="7">
        <f t="shared" ref="AJ68:AJ99" si="89">SUMIFS(I:I,F:F,AF68,D:D,"Buy",A:A,AE68)*-1</f>
        <v>0</v>
      </c>
      <c r="AK68" s="174">
        <f t="shared" ref="AK68:AK99" si="90">SUMIFS(I:I,F:F,AF68,D:D,"Sell",A:A,AE68)</f>
        <v>0</v>
      </c>
      <c r="AL68" s="173">
        <f t="shared" ref="AL68:AL99" si="91">K68</f>
        <v>44672</v>
      </c>
      <c r="AM68" s="5">
        <f t="shared" ref="AM68:AM99" si="92">O68</f>
        <v>0</v>
      </c>
      <c r="AN68" s="165">
        <f t="shared" ref="AN68:AN99" si="93">SUMIFS(E:E,F:F,AM68,D:D,"Buy",A:A,AL68)</f>
        <v>0</v>
      </c>
      <c r="AO68" s="165" t="e">
        <f t="shared" ref="AO68:AO99" si="94">(AQ68/AN68)</f>
        <v>#DIV/0!</v>
      </c>
      <c r="AP68" s="165" t="e">
        <f t="shared" ref="AP68:AP99" si="95">AR68/AN68</f>
        <v>#DIV/0!</v>
      </c>
      <c r="AQ68" s="7">
        <f t="shared" ref="AQ68:AQ99" si="96">SUMIFS(I:I,F:F,AM68,D:D,"Buy",A:A,AL68)*-1</f>
        <v>0</v>
      </c>
      <c r="AR68" s="174">
        <f t="shared" ref="AR68:AR99" si="97">SUMIFS(I:I,F:F,AM68,D:D,"Sell",A:A,AL68)</f>
        <v>0</v>
      </c>
      <c r="AS68" s="173">
        <f t="shared" ref="AS68:AS99" si="98">K68</f>
        <v>44672</v>
      </c>
      <c r="AT68" s="5">
        <f t="shared" ref="AT68:AT99" si="99">P68</f>
        <v>0</v>
      </c>
      <c r="AU68" s="165">
        <f t="shared" ref="AU68:AU99" si="100">SUMIFS(E:E,F:F,AT68,D:D,"Buy",A:A,AS68)</f>
        <v>0</v>
      </c>
      <c r="AV68" s="165" t="e">
        <f t="shared" ref="AV68:AV99" si="101">(AX68/AU68)</f>
        <v>#DIV/0!</v>
      </c>
      <c r="AW68" s="165" t="e">
        <f t="shared" ref="AW68:AW99" si="102">AY68/AU68</f>
        <v>#DIV/0!</v>
      </c>
      <c r="AX68" s="7">
        <f t="shared" ref="AX68:AX99" si="103">SUMIFS(I:I,F:F,AT68,D:D,"Buy",A:A,AS68)*-1</f>
        <v>0</v>
      </c>
      <c r="AY68" s="174">
        <f t="shared" ref="AY68:AY99" si="104">SUMIFS(I:I,F:F,AT68,D:D,"Sell",A:A,AS68)</f>
        <v>0</v>
      </c>
    </row>
    <row r="69" spans="1:51" ht="16.5" x14ac:dyDescent="0.25">
      <c r="A69" s="1">
        <v>44567</v>
      </c>
      <c r="B69" s="100">
        <v>68</v>
      </c>
      <c r="C69" s="1" t="s">
        <v>102</v>
      </c>
      <c r="D69" t="s">
        <v>97</v>
      </c>
      <c r="E69">
        <v>5</v>
      </c>
      <c r="F69" t="s">
        <v>259</v>
      </c>
      <c r="G69" s="18">
        <v>8.0500000000000007</v>
      </c>
      <c r="I69" s="18">
        <v>-40.25</v>
      </c>
      <c r="J69" s="13">
        <v>44673</v>
      </c>
      <c r="K69" s="130">
        <v>44673</v>
      </c>
      <c r="L69" s="102" t="str" cm="1">
        <f t="array" ref="L69:M69">TRANSPOSE(_xlfn.UNIQUE(_xlfn._xlws.FILTER(F:F,A:A=K69)))</f>
        <v>MITQ</v>
      </c>
      <c r="M69" s="7" t="str">
        <v>ATER</v>
      </c>
      <c r="N69" s="7"/>
      <c r="O69" s="7"/>
      <c r="P69" s="7"/>
      <c r="Q69" s="173">
        <f t="shared" si="70"/>
        <v>44673</v>
      </c>
      <c r="R69" s="5" t="str">
        <f t="shared" si="71"/>
        <v>MITQ</v>
      </c>
      <c r="S69" s="165">
        <f t="shared" si="72"/>
        <v>90</v>
      </c>
      <c r="T69" s="165">
        <f t="shared" si="73"/>
        <v>1.5866666666666669</v>
      </c>
      <c r="U69" s="165">
        <f t="shared" si="74"/>
        <v>1.5335555555555556</v>
      </c>
      <c r="V69" s="7">
        <f t="shared" si="75"/>
        <v>142.80000000000001</v>
      </c>
      <c r="W69" s="174">
        <f t="shared" si="76"/>
        <v>138.02000000000001</v>
      </c>
      <c r="X69" s="173">
        <f t="shared" si="77"/>
        <v>44673</v>
      </c>
      <c r="Y69" s="7" t="str">
        <f t="shared" si="78"/>
        <v>ATER</v>
      </c>
      <c r="Z69" s="165">
        <f t="shared" si="79"/>
        <v>82</v>
      </c>
      <c r="AA69" s="165">
        <f t="shared" si="80"/>
        <v>4.7726829268292681</v>
      </c>
      <c r="AB69" s="165">
        <f t="shared" si="81"/>
        <v>4.7015853658536582</v>
      </c>
      <c r="AC69" s="7">
        <f t="shared" si="82"/>
        <v>391.35999999999996</v>
      </c>
      <c r="AD69" s="174">
        <f t="shared" si="83"/>
        <v>385.53</v>
      </c>
      <c r="AE69" s="173">
        <f t="shared" si="84"/>
        <v>44673</v>
      </c>
      <c r="AF69" s="7">
        <f t="shared" si="85"/>
        <v>0</v>
      </c>
      <c r="AG69" s="165">
        <f t="shared" si="86"/>
        <v>0</v>
      </c>
      <c r="AH69" s="165" t="e">
        <f t="shared" si="87"/>
        <v>#DIV/0!</v>
      </c>
      <c r="AI69" s="165" t="e">
        <f t="shared" si="88"/>
        <v>#DIV/0!</v>
      </c>
      <c r="AJ69" s="7">
        <f t="shared" si="89"/>
        <v>0</v>
      </c>
      <c r="AK69" s="174">
        <f t="shared" si="90"/>
        <v>0</v>
      </c>
      <c r="AL69" s="173">
        <f t="shared" si="91"/>
        <v>44673</v>
      </c>
      <c r="AM69" s="5">
        <f t="shared" si="92"/>
        <v>0</v>
      </c>
      <c r="AN69" s="165">
        <f t="shared" si="93"/>
        <v>0</v>
      </c>
      <c r="AO69" s="165" t="e">
        <f t="shared" si="94"/>
        <v>#DIV/0!</v>
      </c>
      <c r="AP69" s="165" t="e">
        <f t="shared" si="95"/>
        <v>#DIV/0!</v>
      </c>
      <c r="AQ69" s="7">
        <f t="shared" si="96"/>
        <v>0</v>
      </c>
      <c r="AR69" s="174">
        <f t="shared" si="97"/>
        <v>0</v>
      </c>
      <c r="AS69" s="173">
        <f t="shared" si="98"/>
        <v>44673</v>
      </c>
      <c r="AT69" s="5">
        <f t="shared" si="99"/>
        <v>0</v>
      </c>
      <c r="AU69" s="165">
        <f t="shared" si="100"/>
        <v>0</v>
      </c>
      <c r="AV69" s="165" t="e">
        <f t="shared" si="101"/>
        <v>#DIV/0!</v>
      </c>
      <c r="AW69" s="165" t="e">
        <f t="shared" si="102"/>
        <v>#DIV/0!</v>
      </c>
      <c r="AX69" s="7">
        <f t="shared" si="103"/>
        <v>0</v>
      </c>
      <c r="AY69" s="174">
        <f t="shared" si="104"/>
        <v>0</v>
      </c>
    </row>
    <row r="70" spans="1:51" ht="16.5" x14ac:dyDescent="0.25">
      <c r="A70" s="1">
        <v>44567</v>
      </c>
      <c r="B70" s="100">
        <v>69</v>
      </c>
      <c r="C70" s="1" t="s">
        <v>102</v>
      </c>
      <c r="D70" t="s">
        <v>97</v>
      </c>
      <c r="E70">
        <v>1</v>
      </c>
      <c r="F70" t="s">
        <v>259</v>
      </c>
      <c r="G70" s="18">
        <v>8.0500000000000007</v>
      </c>
      <c r="I70" s="18">
        <v>-8.0500000000000007</v>
      </c>
      <c r="J70" s="13">
        <v>44676</v>
      </c>
      <c r="K70" s="130">
        <v>44676</v>
      </c>
      <c r="L70" s="102" t="str" cm="1">
        <f t="array" ref="L70:M70">TRANSPOSE(_xlfn.UNIQUE(_xlfn._xlws.FILTER(F:F,A:A=K70)))</f>
        <v>ERYP</v>
      </c>
      <c r="M70" s="7" t="str">
        <v>SBFM</v>
      </c>
      <c r="N70" s="7"/>
      <c r="O70" s="7"/>
      <c r="P70" s="7"/>
      <c r="Q70" s="173">
        <f t="shared" si="70"/>
        <v>44676</v>
      </c>
      <c r="R70" s="5" t="str">
        <f t="shared" si="71"/>
        <v>ERYP</v>
      </c>
      <c r="S70" s="165">
        <f t="shared" si="72"/>
        <v>430</v>
      </c>
      <c r="T70" s="165">
        <f t="shared" si="73"/>
        <v>1.8415813953488369</v>
      </c>
      <c r="U70" s="165">
        <f t="shared" si="74"/>
        <v>1.8038372093023258</v>
      </c>
      <c r="V70" s="7">
        <f t="shared" si="75"/>
        <v>791.87999999999988</v>
      </c>
      <c r="W70" s="174">
        <f t="shared" si="76"/>
        <v>775.65000000000009</v>
      </c>
      <c r="X70" s="173">
        <f t="shared" si="77"/>
        <v>44676</v>
      </c>
      <c r="Y70" s="7" t="str">
        <f t="shared" si="78"/>
        <v>SBFM</v>
      </c>
      <c r="Z70" s="165">
        <f t="shared" si="79"/>
        <v>200</v>
      </c>
      <c r="AA70" s="165">
        <f t="shared" si="80"/>
        <v>4.2514000000000003</v>
      </c>
      <c r="AB70" s="165">
        <f t="shared" si="81"/>
        <v>4.2038000000000002</v>
      </c>
      <c r="AC70" s="7">
        <f t="shared" si="82"/>
        <v>850.28000000000009</v>
      </c>
      <c r="AD70" s="174">
        <f t="shared" si="83"/>
        <v>840.76</v>
      </c>
      <c r="AE70" s="173">
        <f t="shared" si="84"/>
        <v>44676</v>
      </c>
      <c r="AF70" s="7">
        <f t="shared" si="85"/>
        <v>0</v>
      </c>
      <c r="AG70" s="165">
        <f t="shared" si="86"/>
        <v>0</v>
      </c>
      <c r="AH70" s="165" t="e">
        <f t="shared" si="87"/>
        <v>#DIV/0!</v>
      </c>
      <c r="AI70" s="165" t="e">
        <f t="shared" si="88"/>
        <v>#DIV/0!</v>
      </c>
      <c r="AJ70" s="7">
        <f t="shared" si="89"/>
        <v>0</v>
      </c>
      <c r="AK70" s="174">
        <f t="shared" si="90"/>
        <v>0</v>
      </c>
      <c r="AL70" s="173">
        <f t="shared" si="91"/>
        <v>44676</v>
      </c>
      <c r="AM70" s="5">
        <f t="shared" si="92"/>
        <v>0</v>
      </c>
      <c r="AN70" s="165">
        <f t="shared" si="93"/>
        <v>0</v>
      </c>
      <c r="AO70" s="165" t="e">
        <f t="shared" si="94"/>
        <v>#DIV/0!</v>
      </c>
      <c r="AP70" s="165" t="e">
        <f t="shared" si="95"/>
        <v>#DIV/0!</v>
      </c>
      <c r="AQ70" s="7">
        <f t="shared" si="96"/>
        <v>0</v>
      </c>
      <c r="AR70" s="174">
        <f t="shared" si="97"/>
        <v>0</v>
      </c>
      <c r="AS70" s="173">
        <f t="shared" si="98"/>
        <v>44676</v>
      </c>
      <c r="AT70" s="5">
        <f t="shared" si="99"/>
        <v>0</v>
      </c>
      <c r="AU70" s="165">
        <f t="shared" si="100"/>
        <v>0</v>
      </c>
      <c r="AV70" s="165" t="e">
        <f t="shared" si="101"/>
        <v>#DIV/0!</v>
      </c>
      <c r="AW70" s="165" t="e">
        <f t="shared" si="102"/>
        <v>#DIV/0!</v>
      </c>
      <c r="AX70" s="7">
        <f t="shared" si="103"/>
        <v>0</v>
      </c>
      <c r="AY70" s="174">
        <f t="shared" si="104"/>
        <v>0</v>
      </c>
    </row>
    <row r="71" spans="1:51" ht="16.5" x14ac:dyDescent="0.25">
      <c r="A71" s="1">
        <v>44568</v>
      </c>
      <c r="B71" s="100">
        <v>70</v>
      </c>
      <c r="C71" s="1" t="s">
        <v>102</v>
      </c>
      <c r="D71" t="s">
        <v>98</v>
      </c>
      <c r="E71">
        <v>5</v>
      </c>
      <c r="F71" t="s">
        <v>258</v>
      </c>
      <c r="G71" s="18">
        <v>23.625800000000002</v>
      </c>
      <c r="I71" s="18">
        <v>118.13</v>
      </c>
      <c r="J71" s="13">
        <v>44677</v>
      </c>
      <c r="K71" s="130">
        <v>44677</v>
      </c>
      <c r="L71" s="102" t="str" cm="1">
        <f t="array" ref="L71:N71">TRANSPOSE(_xlfn.UNIQUE(_xlfn._xlws.FILTER(F:F,A:A=K71)))</f>
        <v>CYN</v>
      </c>
      <c r="M71" s="7" t="str">
        <v>VERU</v>
      </c>
      <c r="N71" s="7" t="str">
        <v>ATER</v>
      </c>
      <c r="O71" s="7"/>
      <c r="P71" s="7"/>
      <c r="Q71" s="173">
        <f t="shared" si="70"/>
        <v>44677</v>
      </c>
      <c r="R71" s="5" t="str">
        <f t="shared" si="71"/>
        <v>CYN</v>
      </c>
      <c r="S71" s="165">
        <f t="shared" si="72"/>
        <v>265</v>
      </c>
      <c r="T71" s="165">
        <f t="shared" si="73"/>
        <v>2.6007924528301887</v>
      </c>
      <c r="U71" s="165">
        <f t="shared" si="74"/>
        <v>2.0303396226415091</v>
      </c>
      <c r="V71" s="7">
        <f t="shared" si="75"/>
        <v>689.21</v>
      </c>
      <c r="W71" s="174">
        <f t="shared" si="76"/>
        <v>538.04</v>
      </c>
      <c r="X71" s="173">
        <f t="shared" si="77"/>
        <v>44677</v>
      </c>
      <c r="Y71" s="7" t="str">
        <f t="shared" si="78"/>
        <v>VERU</v>
      </c>
      <c r="Z71" s="165">
        <f t="shared" si="79"/>
        <v>40</v>
      </c>
      <c r="AA71" s="165">
        <f t="shared" si="80"/>
        <v>14.676749999999998</v>
      </c>
      <c r="AB71" s="165">
        <f t="shared" si="81"/>
        <v>15.031749999999999</v>
      </c>
      <c r="AC71" s="7">
        <f t="shared" si="82"/>
        <v>587.06999999999994</v>
      </c>
      <c r="AD71" s="174">
        <f t="shared" si="83"/>
        <v>601.27</v>
      </c>
      <c r="AE71" s="173">
        <f t="shared" si="84"/>
        <v>44677</v>
      </c>
      <c r="AF71" s="7" t="str">
        <f t="shared" si="85"/>
        <v>ATER</v>
      </c>
      <c r="AG71" s="165">
        <f t="shared" si="86"/>
        <v>20</v>
      </c>
      <c r="AH71" s="165">
        <f t="shared" si="87"/>
        <v>5.51</v>
      </c>
      <c r="AI71" s="165">
        <f t="shared" si="88"/>
        <v>5.32</v>
      </c>
      <c r="AJ71" s="7">
        <f t="shared" si="89"/>
        <v>110.2</v>
      </c>
      <c r="AK71" s="174">
        <f t="shared" si="90"/>
        <v>106.4</v>
      </c>
      <c r="AL71" s="173">
        <f t="shared" si="91"/>
        <v>44677</v>
      </c>
      <c r="AM71" s="5">
        <f t="shared" si="92"/>
        <v>0</v>
      </c>
      <c r="AN71" s="165">
        <f t="shared" si="93"/>
        <v>0</v>
      </c>
      <c r="AO71" s="165" t="e">
        <f t="shared" si="94"/>
        <v>#DIV/0!</v>
      </c>
      <c r="AP71" s="165" t="e">
        <f t="shared" si="95"/>
        <v>#DIV/0!</v>
      </c>
      <c r="AQ71" s="7">
        <f t="shared" si="96"/>
        <v>0</v>
      </c>
      <c r="AR71" s="174">
        <f t="shared" si="97"/>
        <v>0</v>
      </c>
      <c r="AS71" s="173">
        <f t="shared" si="98"/>
        <v>44677</v>
      </c>
      <c r="AT71" s="5">
        <f t="shared" si="99"/>
        <v>0</v>
      </c>
      <c r="AU71" s="165">
        <f t="shared" si="100"/>
        <v>0</v>
      </c>
      <c r="AV71" s="165" t="e">
        <f t="shared" si="101"/>
        <v>#DIV/0!</v>
      </c>
      <c r="AW71" s="165" t="e">
        <f t="shared" si="102"/>
        <v>#DIV/0!</v>
      </c>
      <c r="AX71" s="7">
        <f t="shared" si="103"/>
        <v>0</v>
      </c>
      <c r="AY71" s="174">
        <f t="shared" si="104"/>
        <v>0</v>
      </c>
    </row>
    <row r="72" spans="1:51" ht="16.5" x14ac:dyDescent="0.25">
      <c r="A72" s="1">
        <v>44568</v>
      </c>
      <c r="B72" s="100">
        <v>71</v>
      </c>
      <c r="C72" s="1" t="s">
        <v>102</v>
      </c>
      <c r="D72" t="s">
        <v>98</v>
      </c>
      <c r="E72">
        <v>5</v>
      </c>
      <c r="F72" t="s">
        <v>258</v>
      </c>
      <c r="G72" s="18">
        <v>23.635000000000002</v>
      </c>
      <c r="I72" s="18">
        <v>118.18</v>
      </c>
      <c r="J72" s="13">
        <v>44678</v>
      </c>
      <c r="K72" s="130">
        <v>44678</v>
      </c>
      <c r="L72" s="102" t="str" cm="1">
        <f t="array" ref="L72:M72">TRANSPOSE(_xlfn.UNIQUE(_xlfn._xlws.FILTER(F:F,A:A=K72)))</f>
        <v>CYN</v>
      </c>
      <c r="M72" s="7" t="str">
        <v>VIVK</v>
      </c>
      <c r="N72" s="7"/>
      <c r="O72" s="7"/>
      <c r="P72" s="7"/>
      <c r="Q72" s="173">
        <f t="shared" si="70"/>
        <v>44678</v>
      </c>
      <c r="R72" s="5" t="str">
        <f t="shared" si="71"/>
        <v>CYN</v>
      </c>
      <c r="S72" s="165">
        <f t="shared" si="72"/>
        <v>40</v>
      </c>
      <c r="T72" s="165">
        <f t="shared" si="73"/>
        <v>3.7312500000000002</v>
      </c>
      <c r="U72" s="165">
        <f t="shared" si="74"/>
        <v>8.8312499999999989</v>
      </c>
      <c r="V72" s="7">
        <f t="shared" si="75"/>
        <v>149.25</v>
      </c>
      <c r="W72" s="174">
        <f t="shared" si="76"/>
        <v>353.24999999999994</v>
      </c>
      <c r="X72" s="173">
        <f t="shared" si="77"/>
        <v>44678</v>
      </c>
      <c r="Y72" s="7" t="str">
        <f t="shared" si="78"/>
        <v>VIVK</v>
      </c>
      <c r="Z72" s="165">
        <f t="shared" si="79"/>
        <v>60</v>
      </c>
      <c r="AA72" s="165">
        <f t="shared" si="80"/>
        <v>3.3034999999999997</v>
      </c>
      <c r="AB72" s="165">
        <f t="shared" si="81"/>
        <v>3.7975000000000003</v>
      </c>
      <c r="AC72" s="7">
        <f t="shared" si="82"/>
        <v>198.20999999999998</v>
      </c>
      <c r="AD72" s="174">
        <f t="shared" si="83"/>
        <v>227.85000000000002</v>
      </c>
      <c r="AE72" s="173">
        <f t="shared" si="84"/>
        <v>44678</v>
      </c>
      <c r="AF72" s="7">
        <f t="shared" si="85"/>
        <v>0</v>
      </c>
      <c r="AG72" s="165">
        <f t="shared" si="86"/>
        <v>0</v>
      </c>
      <c r="AH72" s="165" t="e">
        <f t="shared" si="87"/>
        <v>#DIV/0!</v>
      </c>
      <c r="AI72" s="165" t="e">
        <f t="shared" si="88"/>
        <v>#DIV/0!</v>
      </c>
      <c r="AJ72" s="7">
        <f t="shared" si="89"/>
        <v>0</v>
      </c>
      <c r="AK72" s="174">
        <f t="shared" si="90"/>
        <v>0</v>
      </c>
      <c r="AL72" s="173">
        <f t="shared" si="91"/>
        <v>44678</v>
      </c>
      <c r="AM72" s="5">
        <f t="shared" si="92"/>
        <v>0</v>
      </c>
      <c r="AN72" s="165">
        <f t="shared" si="93"/>
        <v>0</v>
      </c>
      <c r="AO72" s="165" t="e">
        <f t="shared" si="94"/>
        <v>#DIV/0!</v>
      </c>
      <c r="AP72" s="165" t="e">
        <f t="shared" si="95"/>
        <v>#DIV/0!</v>
      </c>
      <c r="AQ72" s="7">
        <f t="shared" si="96"/>
        <v>0</v>
      </c>
      <c r="AR72" s="174">
        <f t="shared" si="97"/>
        <v>0</v>
      </c>
      <c r="AS72" s="173">
        <f t="shared" si="98"/>
        <v>44678</v>
      </c>
      <c r="AT72" s="5">
        <f t="shared" si="99"/>
        <v>0</v>
      </c>
      <c r="AU72" s="165">
        <f t="shared" si="100"/>
        <v>0</v>
      </c>
      <c r="AV72" s="165" t="e">
        <f t="shared" si="101"/>
        <v>#DIV/0!</v>
      </c>
      <c r="AW72" s="165" t="e">
        <f t="shared" si="102"/>
        <v>#DIV/0!</v>
      </c>
      <c r="AX72" s="7">
        <f t="shared" si="103"/>
        <v>0</v>
      </c>
      <c r="AY72" s="174">
        <f t="shared" si="104"/>
        <v>0</v>
      </c>
    </row>
    <row r="73" spans="1:51" ht="16.5" x14ac:dyDescent="0.25">
      <c r="A73" s="1">
        <v>44568</v>
      </c>
      <c r="B73" s="100">
        <v>72</v>
      </c>
      <c r="C73" s="1" t="s">
        <v>102</v>
      </c>
      <c r="D73" t="s">
        <v>97</v>
      </c>
      <c r="E73">
        <v>5</v>
      </c>
      <c r="F73" t="s">
        <v>258</v>
      </c>
      <c r="G73" s="18">
        <v>23.49</v>
      </c>
      <c r="I73" s="18">
        <v>-117.45</v>
      </c>
      <c r="J73" s="13">
        <v>44679</v>
      </c>
      <c r="K73" s="130">
        <v>44679</v>
      </c>
      <c r="L73" s="102" t="str" cm="1">
        <f t="array" ref="L73:N73">TRANSPOSE(_xlfn.UNIQUE(_xlfn._xlws.FILTER(F:F,A:A=K73)))</f>
        <v>SWVL</v>
      </c>
      <c r="M73" s="7" t="str">
        <v>CYN</v>
      </c>
      <c r="N73" s="7" t="str">
        <v>IDAI</v>
      </c>
      <c r="O73" s="7"/>
      <c r="P73" s="7"/>
      <c r="Q73" s="173">
        <f t="shared" si="70"/>
        <v>44679</v>
      </c>
      <c r="R73" s="5" t="str">
        <f t="shared" si="71"/>
        <v>SWVL</v>
      </c>
      <c r="S73" s="165">
        <f t="shared" si="72"/>
        <v>10</v>
      </c>
      <c r="T73" s="165">
        <f t="shared" si="73"/>
        <v>10.17</v>
      </c>
      <c r="U73" s="165">
        <f t="shared" si="74"/>
        <v>10.4</v>
      </c>
      <c r="V73" s="7">
        <f t="shared" si="75"/>
        <v>101.7</v>
      </c>
      <c r="W73" s="174">
        <f t="shared" si="76"/>
        <v>104</v>
      </c>
      <c r="X73" s="173">
        <f t="shared" si="77"/>
        <v>44679</v>
      </c>
      <c r="Y73" s="7" t="str">
        <f t="shared" si="78"/>
        <v>CYN</v>
      </c>
      <c r="Z73" s="165">
        <f t="shared" si="79"/>
        <v>220</v>
      </c>
      <c r="AA73" s="165">
        <f t="shared" si="80"/>
        <v>3.8163636363636364</v>
      </c>
      <c r="AB73" s="165">
        <f t="shared" si="81"/>
        <v>3.8959090909090905</v>
      </c>
      <c r="AC73" s="7">
        <f t="shared" si="82"/>
        <v>839.6</v>
      </c>
      <c r="AD73" s="174">
        <f t="shared" si="83"/>
        <v>857.09999999999991</v>
      </c>
      <c r="AE73" s="173">
        <f t="shared" si="84"/>
        <v>44679</v>
      </c>
      <c r="AF73" s="7" t="str">
        <f t="shared" si="85"/>
        <v>IDAI</v>
      </c>
      <c r="AG73" s="165">
        <f t="shared" si="86"/>
        <v>30</v>
      </c>
      <c r="AH73" s="165">
        <f t="shared" si="87"/>
        <v>7.4126666666666665</v>
      </c>
      <c r="AI73" s="165">
        <f t="shared" si="88"/>
        <v>7.5866666666666669</v>
      </c>
      <c r="AJ73" s="7">
        <f t="shared" si="89"/>
        <v>222.38</v>
      </c>
      <c r="AK73" s="174">
        <f t="shared" si="90"/>
        <v>227.6</v>
      </c>
      <c r="AL73" s="173">
        <f t="shared" si="91"/>
        <v>44679</v>
      </c>
      <c r="AM73" s="5">
        <f t="shared" si="92"/>
        <v>0</v>
      </c>
      <c r="AN73" s="165">
        <f t="shared" si="93"/>
        <v>0</v>
      </c>
      <c r="AO73" s="165" t="e">
        <f t="shared" si="94"/>
        <v>#DIV/0!</v>
      </c>
      <c r="AP73" s="165" t="e">
        <f t="shared" si="95"/>
        <v>#DIV/0!</v>
      </c>
      <c r="AQ73" s="7">
        <f t="shared" si="96"/>
        <v>0</v>
      </c>
      <c r="AR73" s="174">
        <f t="shared" si="97"/>
        <v>0</v>
      </c>
      <c r="AS73" s="173">
        <f t="shared" si="98"/>
        <v>44679</v>
      </c>
      <c r="AT73" s="5">
        <f t="shared" si="99"/>
        <v>0</v>
      </c>
      <c r="AU73" s="165">
        <f t="shared" si="100"/>
        <v>0</v>
      </c>
      <c r="AV73" s="165" t="e">
        <f t="shared" si="101"/>
        <v>#DIV/0!</v>
      </c>
      <c r="AW73" s="165" t="e">
        <f t="shared" si="102"/>
        <v>#DIV/0!</v>
      </c>
      <c r="AX73" s="7">
        <f t="shared" si="103"/>
        <v>0</v>
      </c>
      <c r="AY73" s="174">
        <f t="shared" si="104"/>
        <v>0</v>
      </c>
    </row>
    <row r="74" spans="1:51" ht="16.5" x14ac:dyDescent="0.25">
      <c r="A74" s="1">
        <v>44568</v>
      </c>
      <c r="B74" s="100">
        <v>73</v>
      </c>
      <c r="C74" s="1" t="s">
        <v>102</v>
      </c>
      <c r="D74" t="s">
        <v>97</v>
      </c>
      <c r="E74">
        <v>5</v>
      </c>
      <c r="F74" t="s">
        <v>258</v>
      </c>
      <c r="G74" s="18">
        <v>23.605</v>
      </c>
      <c r="I74" s="18">
        <v>-118.03</v>
      </c>
      <c r="J74" s="13">
        <v>44680</v>
      </c>
      <c r="K74" s="130">
        <v>44680</v>
      </c>
      <c r="L74" s="102" t="str" cm="1">
        <f t="array" ref="L74">TRANSPOSE(_xlfn.UNIQUE(_xlfn._xlws.FILTER(F:F,A:A=K74)))</f>
        <v>RDBX</v>
      </c>
      <c r="M74" s="7"/>
      <c r="N74" s="7"/>
      <c r="O74" s="7"/>
      <c r="P74" s="7"/>
      <c r="Q74" s="173">
        <f t="shared" si="70"/>
        <v>44680</v>
      </c>
      <c r="R74" s="5" t="str">
        <f t="shared" si="71"/>
        <v>RDBX</v>
      </c>
      <c r="S74" s="165">
        <f t="shared" si="72"/>
        <v>190</v>
      </c>
      <c r="T74" s="165">
        <f t="shared" si="73"/>
        <v>4.4702105263157899</v>
      </c>
      <c r="U74" s="165">
        <f t="shared" si="74"/>
        <v>4.5823157894736841</v>
      </c>
      <c r="V74" s="7">
        <f t="shared" si="75"/>
        <v>849.34000000000015</v>
      </c>
      <c r="W74" s="174">
        <f t="shared" si="76"/>
        <v>870.64</v>
      </c>
      <c r="X74" s="173">
        <f t="shared" si="77"/>
        <v>44680</v>
      </c>
      <c r="Y74" s="7">
        <f t="shared" si="78"/>
        <v>0</v>
      </c>
      <c r="Z74" s="165">
        <f t="shared" si="79"/>
        <v>0</v>
      </c>
      <c r="AA74" s="165" t="e">
        <f t="shared" si="80"/>
        <v>#DIV/0!</v>
      </c>
      <c r="AB74" s="165" t="e">
        <f t="shared" si="81"/>
        <v>#DIV/0!</v>
      </c>
      <c r="AC74" s="7">
        <f t="shared" si="82"/>
        <v>0</v>
      </c>
      <c r="AD74" s="174">
        <f t="shared" si="83"/>
        <v>0</v>
      </c>
      <c r="AE74" s="173">
        <f t="shared" si="84"/>
        <v>44680</v>
      </c>
      <c r="AF74" s="7">
        <f t="shared" si="85"/>
        <v>0</v>
      </c>
      <c r="AG74" s="165">
        <f t="shared" si="86"/>
        <v>0</v>
      </c>
      <c r="AH74" s="165" t="e">
        <f t="shared" si="87"/>
        <v>#DIV/0!</v>
      </c>
      <c r="AI74" s="165" t="e">
        <f t="shared" si="88"/>
        <v>#DIV/0!</v>
      </c>
      <c r="AJ74" s="7">
        <f t="shared" si="89"/>
        <v>0</v>
      </c>
      <c r="AK74" s="174">
        <f t="shared" si="90"/>
        <v>0</v>
      </c>
      <c r="AL74" s="173">
        <f t="shared" si="91"/>
        <v>44680</v>
      </c>
      <c r="AM74" s="5">
        <f t="shared" si="92"/>
        <v>0</v>
      </c>
      <c r="AN74" s="165">
        <f t="shared" si="93"/>
        <v>0</v>
      </c>
      <c r="AO74" s="165" t="e">
        <f t="shared" si="94"/>
        <v>#DIV/0!</v>
      </c>
      <c r="AP74" s="165" t="e">
        <f t="shared" si="95"/>
        <v>#DIV/0!</v>
      </c>
      <c r="AQ74" s="7">
        <f t="shared" si="96"/>
        <v>0</v>
      </c>
      <c r="AR74" s="174">
        <f t="shared" si="97"/>
        <v>0</v>
      </c>
      <c r="AS74" s="173">
        <f t="shared" si="98"/>
        <v>44680</v>
      </c>
      <c r="AT74" s="5">
        <f t="shared" si="99"/>
        <v>0</v>
      </c>
      <c r="AU74" s="165">
        <f t="shared" si="100"/>
        <v>0</v>
      </c>
      <c r="AV74" s="165" t="e">
        <f t="shared" si="101"/>
        <v>#DIV/0!</v>
      </c>
      <c r="AW74" s="165" t="e">
        <f t="shared" si="102"/>
        <v>#DIV/0!</v>
      </c>
      <c r="AX74" s="7">
        <f t="shared" si="103"/>
        <v>0</v>
      </c>
      <c r="AY74" s="174">
        <f t="shared" si="104"/>
        <v>0</v>
      </c>
    </row>
    <row r="75" spans="1:51" ht="16.5" x14ac:dyDescent="0.25">
      <c r="A75" s="1">
        <v>44568</v>
      </c>
      <c r="B75" s="100">
        <v>74</v>
      </c>
      <c r="C75" s="1" t="s">
        <v>102</v>
      </c>
      <c r="D75" t="s">
        <v>98</v>
      </c>
      <c r="E75">
        <v>14</v>
      </c>
      <c r="F75" t="s">
        <v>251</v>
      </c>
      <c r="G75" s="18">
        <v>6.9050000000000002</v>
      </c>
      <c r="I75" s="18">
        <v>96.67</v>
      </c>
      <c r="J75" s="13">
        <v>44683</v>
      </c>
      <c r="K75" s="130">
        <v>44683</v>
      </c>
      <c r="L75" s="102" t="str" cm="1">
        <f t="array" ref="L75:O75">TRANSPOSE(_xlfn.UNIQUE(_xlfn._xlws.FILTER(F:F,A:A=K75)))</f>
        <v>ATER</v>
      </c>
      <c r="M75" s="7" t="str">
        <v>ACCD</v>
      </c>
      <c r="N75" s="7" t="str">
        <v>RDBX</v>
      </c>
      <c r="O75" s="7" t="str">
        <v>APRN</v>
      </c>
      <c r="P75" s="7"/>
      <c r="Q75" s="173">
        <f t="shared" si="70"/>
        <v>44683</v>
      </c>
      <c r="R75" s="5" t="str">
        <f t="shared" si="71"/>
        <v>ATER</v>
      </c>
      <c r="S75" s="165">
        <f t="shared" si="72"/>
        <v>160</v>
      </c>
      <c r="T75" s="165">
        <f t="shared" si="73"/>
        <v>5.5023125000000004</v>
      </c>
      <c r="U75" s="165">
        <f t="shared" si="74"/>
        <v>5.5126875000000002</v>
      </c>
      <c r="V75" s="7">
        <f t="shared" si="75"/>
        <v>880.37</v>
      </c>
      <c r="W75" s="174">
        <f t="shared" si="76"/>
        <v>882.03</v>
      </c>
      <c r="X75" s="173">
        <f t="shared" si="77"/>
        <v>44683</v>
      </c>
      <c r="Y75" s="7" t="str">
        <f t="shared" si="78"/>
        <v>ACCD</v>
      </c>
      <c r="Z75" s="165">
        <f t="shared" si="79"/>
        <v>20</v>
      </c>
      <c r="AA75" s="165">
        <f t="shared" si="80"/>
        <v>6.5474999999999994</v>
      </c>
      <c r="AB75" s="165">
        <f t="shared" si="81"/>
        <v>6.38</v>
      </c>
      <c r="AC75" s="7">
        <f t="shared" si="82"/>
        <v>130.94999999999999</v>
      </c>
      <c r="AD75" s="174">
        <f t="shared" si="83"/>
        <v>127.6</v>
      </c>
      <c r="AE75" s="173">
        <f t="shared" si="84"/>
        <v>44683</v>
      </c>
      <c r="AF75" s="7" t="str">
        <f t="shared" si="85"/>
        <v>RDBX</v>
      </c>
      <c r="AG75" s="165">
        <f t="shared" si="86"/>
        <v>114</v>
      </c>
      <c r="AH75" s="165">
        <f t="shared" si="87"/>
        <v>8.4891228070175444</v>
      </c>
      <c r="AI75" s="165">
        <f t="shared" si="88"/>
        <v>7.9492105263157891</v>
      </c>
      <c r="AJ75" s="7">
        <f t="shared" si="89"/>
        <v>967.7600000000001</v>
      </c>
      <c r="AK75" s="174">
        <f t="shared" si="90"/>
        <v>906.20999999999992</v>
      </c>
      <c r="AL75" s="173">
        <f t="shared" si="91"/>
        <v>44683</v>
      </c>
      <c r="AM75" s="5" t="str">
        <f t="shared" si="92"/>
        <v>APRN</v>
      </c>
      <c r="AN75" s="165">
        <f t="shared" si="93"/>
        <v>35</v>
      </c>
      <c r="AO75" s="165">
        <f t="shared" si="94"/>
        <v>4.0831428571428567</v>
      </c>
      <c r="AP75" s="165">
        <f t="shared" si="95"/>
        <v>3.8757142857142859</v>
      </c>
      <c r="AQ75" s="7">
        <f t="shared" si="96"/>
        <v>142.91</v>
      </c>
      <c r="AR75" s="174">
        <f t="shared" si="97"/>
        <v>135.65</v>
      </c>
      <c r="AS75" s="173">
        <f t="shared" si="98"/>
        <v>44683</v>
      </c>
      <c r="AT75" s="5">
        <f t="shared" si="99"/>
        <v>0</v>
      </c>
      <c r="AU75" s="165">
        <f t="shared" si="100"/>
        <v>0</v>
      </c>
      <c r="AV75" s="165" t="e">
        <f t="shared" si="101"/>
        <v>#DIV/0!</v>
      </c>
      <c r="AW75" s="165" t="e">
        <f t="shared" si="102"/>
        <v>#DIV/0!</v>
      </c>
      <c r="AX75" s="7">
        <f t="shared" si="103"/>
        <v>0</v>
      </c>
      <c r="AY75" s="174">
        <f t="shared" si="104"/>
        <v>0</v>
      </c>
    </row>
    <row r="76" spans="1:51" ht="16.5" x14ac:dyDescent="0.25">
      <c r="A76" s="1">
        <v>44568</v>
      </c>
      <c r="B76" s="100">
        <v>75</v>
      </c>
      <c r="C76" s="1" t="s">
        <v>102</v>
      </c>
      <c r="D76" t="s">
        <v>98</v>
      </c>
      <c r="E76">
        <v>14</v>
      </c>
      <c r="F76" t="s">
        <v>251</v>
      </c>
      <c r="G76" s="18">
        <v>6.9016999999999999</v>
      </c>
      <c r="I76" s="18">
        <v>96.62</v>
      </c>
      <c r="J76" s="13">
        <v>44684</v>
      </c>
      <c r="K76" s="130">
        <v>44684</v>
      </c>
      <c r="L76" s="102" t="str" cm="1">
        <f t="array" ref="L76:M76">TRANSPOSE(_xlfn.UNIQUE(_xlfn._xlws.FILTER(F:F,A:A=K76)))</f>
        <v>RDBX</v>
      </c>
      <c r="M76" s="7" t="str">
        <v>SOUN</v>
      </c>
      <c r="N76" s="7"/>
      <c r="O76" s="7"/>
      <c r="P76" s="7"/>
      <c r="Q76" s="173">
        <f t="shared" si="70"/>
        <v>44684</v>
      </c>
      <c r="R76" s="5" t="str">
        <f t="shared" si="71"/>
        <v>RDBX</v>
      </c>
      <c r="S76" s="165">
        <f t="shared" si="72"/>
        <v>10</v>
      </c>
      <c r="T76" s="165">
        <f t="shared" si="73"/>
        <v>7.2249999999999996</v>
      </c>
      <c r="U76" s="165">
        <f t="shared" si="74"/>
        <v>10.709999999999999</v>
      </c>
      <c r="V76" s="7">
        <f t="shared" si="75"/>
        <v>72.25</v>
      </c>
      <c r="W76" s="174">
        <f t="shared" si="76"/>
        <v>107.1</v>
      </c>
      <c r="X76" s="173">
        <f t="shared" si="77"/>
        <v>44684</v>
      </c>
      <c r="Y76" s="7" t="str">
        <f t="shared" si="78"/>
        <v>SOUN</v>
      </c>
      <c r="Z76" s="165">
        <f t="shared" si="79"/>
        <v>55</v>
      </c>
      <c r="AA76" s="165">
        <f t="shared" si="80"/>
        <v>15.628363636363636</v>
      </c>
      <c r="AB76" s="165">
        <f t="shared" si="81"/>
        <v>15.652727272727274</v>
      </c>
      <c r="AC76" s="7">
        <f t="shared" si="82"/>
        <v>859.56</v>
      </c>
      <c r="AD76" s="174">
        <f t="shared" si="83"/>
        <v>860.90000000000009</v>
      </c>
      <c r="AE76" s="173">
        <f t="shared" si="84"/>
        <v>44684</v>
      </c>
      <c r="AF76" s="7">
        <f t="shared" si="85"/>
        <v>0</v>
      </c>
      <c r="AG76" s="165">
        <f t="shared" si="86"/>
        <v>0</v>
      </c>
      <c r="AH76" s="165" t="e">
        <f t="shared" si="87"/>
        <v>#DIV/0!</v>
      </c>
      <c r="AI76" s="165" t="e">
        <f t="shared" si="88"/>
        <v>#DIV/0!</v>
      </c>
      <c r="AJ76" s="7">
        <f t="shared" si="89"/>
        <v>0</v>
      </c>
      <c r="AK76" s="174">
        <f t="shared" si="90"/>
        <v>0</v>
      </c>
      <c r="AL76" s="173">
        <f t="shared" si="91"/>
        <v>44684</v>
      </c>
      <c r="AM76" s="5">
        <f t="shared" si="92"/>
        <v>0</v>
      </c>
      <c r="AN76" s="165">
        <f t="shared" si="93"/>
        <v>0</v>
      </c>
      <c r="AO76" s="165" t="e">
        <f t="shared" si="94"/>
        <v>#DIV/0!</v>
      </c>
      <c r="AP76" s="165" t="e">
        <f t="shared" si="95"/>
        <v>#DIV/0!</v>
      </c>
      <c r="AQ76" s="7">
        <f t="shared" si="96"/>
        <v>0</v>
      </c>
      <c r="AR76" s="174">
        <f t="shared" si="97"/>
        <v>0</v>
      </c>
      <c r="AS76" s="173">
        <f t="shared" si="98"/>
        <v>44684</v>
      </c>
      <c r="AT76" s="5">
        <f t="shared" si="99"/>
        <v>0</v>
      </c>
      <c r="AU76" s="165">
        <f t="shared" si="100"/>
        <v>0</v>
      </c>
      <c r="AV76" s="165" t="e">
        <f t="shared" si="101"/>
        <v>#DIV/0!</v>
      </c>
      <c r="AW76" s="165" t="e">
        <f t="shared" si="102"/>
        <v>#DIV/0!</v>
      </c>
      <c r="AX76" s="7">
        <f t="shared" si="103"/>
        <v>0</v>
      </c>
      <c r="AY76" s="174">
        <f t="shared" si="104"/>
        <v>0</v>
      </c>
    </row>
    <row r="77" spans="1:51" ht="16.5" x14ac:dyDescent="0.25">
      <c r="A77" s="1">
        <v>44568</v>
      </c>
      <c r="B77" s="100">
        <v>76</v>
      </c>
      <c r="C77" s="1" t="s">
        <v>102</v>
      </c>
      <c r="D77" t="s">
        <v>97</v>
      </c>
      <c r="E77">
        <v>14</v>
      </c>
      <c r="F77" t="s">
        <v>251</v>
      </c>
      <c r="G77" s="18">
        <v>7.02</v>
      </c>
      <c r="I77" s="18">
        <v>-98.28</v>
      </c>
      <c r="J77" s="13">
        <v>44685</v>
      </c>
      <c r="K77" s="130">
        <v>44685</v>
      </c>
      <c r="L77" s="102" t="str" cm="1">
        <f t="array" ref="L77:M77">TRANSPOSE(_xlfn.UNIQUE(_xlfn._xlws.FILTER(F:F,A:A=K77)))</f>
        <v>RVSN</v>
      </c>
      <c r="M77" s="7">
        <v>0</v>
      </c>
      <c r="N77" s="7"/>
      <c r="O77" s="7"/>
      <c r="P77" s="7"/>
      <c r="Q77" s="173">
        <f t="shared" si="70"/>
        <v>44685</v>
      </c>
      <c r="R77" s="5" t="str">
        <f t="shared" si="71"/>
        <v>RVSN</v>
      </c>
      <c r="S77" s="165">
        <f t="shared" si="72"/>
        <v>830</v>
      </c>
      <c r="T77" s="165">
        <f t="shared" si="73"/>
        <v>2.2159879518072287</v>
      </c>
      <c r="U77" s="165">
        <f t="shared" si="74"/>
        <v>2.198012048192771</v>
      </c>
      <c r="V77" s="7">
        <f t="shared" si="75"/>
        <v>1839.27</v>
      </c>
      <c r="W77" s="174">
        <f t="shared" si="76"/>
        <v>1824.35</v>
      </c>
      <c r="X77" s="173">
        <f t="shared" si="77"/>
        <v>44685</v>
      </c>
      <c r="Y77" s="7">
        <f t="shared" si="78"/>
        <v>0</v>
      </c>
      <c r="Z77" s="165">
        <f t="shared" si="79"/>
        <v>0</v>
      </c>
      <c r="AA77" s="165" t="e">
        <f t="shared" si="80"/>
        <v>#DIV/0!</v>
      </c>
      <c r="AB77" s="165" t="e">
        <f t="shared" si="81"/>
        <v>#DIV/0!</v>
      </c>
      <c r="AC77" s="7">
        <f t="shared" si="82"/>
        <v>0</v>
      </c>
      <c r="AD77" s="174">
        <f t="shared" si="83"/>
        <v>0</v>
      </c>
      <c r="AE77" s="173">
        <f t="shared" si="84"/>
        <v>44685</v>
      </c>
      <c r="AF77" s="7">
        <f t="shared" si="85"/>
        <v>0</v>
      </c>
      <c r="AG77" s="165">
        <f t="shared" si="86"/>
        <v>0</v>
      </c>
      <c r="AH77" s="165" t="e">
        <f t="shared" si="87"/>
        <v>#DIV/0!</v>
      </c>
      <c r="AI77" s="165" t="e">
        <f t="shared" si="88"/>
        <v>#DIV/0!</v>
      </c>
      <c r="AJ77" s="7">
        <f t="shared" si="89"/>
        <v>0</v>
      </c>
      <c r="AK77" s="174">
        <f t="shared" si="90"/>
        <v>0</v>
      </c>
      <c r="AL77" s="173">
        <f t="shared" si="91"/>
        <v>44685</v>
      </c>
      <c r="AM77" s="5">
        <f t="shared" si="92"/>
        <v>0</v>
      </c>
      <c r="AN77" s="165">
        <f t="shared" si="93"/>
        <v>0</v>
      </c>
      <c r="AO77" s="165" t="e">
        <f t="shared" si="94"/>
        <v>#DIV/0!</v>
      </c>
      <c r="AP77" s="165" t="e">
        <f t="shared" si="95"/>
        <v>#DIV/0!</v>
      </c>
      <c r="AQ77" s="7">
        <f t="shared" si="96"/>
        <v>0</v>
      </c>
      <c r="AR77" s="174">
        <f t="shared" si="97"/>
        <v>0</v>
      </c>
      <c r="AS77" s="173">
        <f t="shared" si="98"/>
        <v>44685</v>
      </c>
      <c r="AT77" s="5">
        <f t="shared" si="99"/>
        <v>0</v>
      </c>
      <c r="AU77" s="165">
        <f t="shared" si="100"/>
        <v>0</v>
      </c>
      <c r="AV77" s="165" t="e">
        <f t="shared" si="101"/>
        <v>#DIV/0!</v>
      </c>
      <c r="AW77" s="165" t="e">
        <f t="shared" si="102"/>
        <v>#DIV/0!</v>
      </c>
      <c r="AX77" s="7">
        <f t="shared" si="103"/>
        <v>0</v>
      </c>
      <c r="AY77" s="174">
        <f t="shared" si="104"/>
        <v>0</v>
      </c>
    </row>
    <row r="78" spans="1:51" ht="16.5" x14ac:dyDescent="0.25">
      <c r="A78" s="1">
        <v>44568</v>
      </c>
      <c r="B78" s="100">
        <v>77</v>
      </c>
      <c r="C78" s="1" t="s">
        <v>102</v>
      </c>
      <c r="D78" t="s">
        <v>97</v>
      </c>
      <c r="E78">
        <v>14</v>
      </c>
      <c r="F78" t="s">
        <v>251</v>
      </c>
      <c r="G78" s="18">
        <v>7.0880999999999998</v>
      </c>
      <c r="I78" s="18">
        <v>-99.23</v>
      </c>
      <c r="J78" s="13">
        <v>44686</v>
      </c>
      <c r="K78" s="130">
        <v>44686</v>
      </c>
      <c r="L78" s="102" t="str" cm="1">
        <f t="array" ref="L78:M78">TRANSPOSE(_xlfn.UNIQUE(_xlfn._xlws.FILTER(F:F,A:A=K78)))</f>
        <v>BTTX</v>
      </c>
      <c r="M78" s="7" t="str">
        <v>NKLA</v>
      </c>
      <c r="N78" s="7"/>
      <c r="O78" s="7"/>
      <c r="P78" s="7"/>
      <c r="Q78" s="173">
        <f t="shared" si="70"/>
        <v>44686</v>
      </c>
      <c r="R78" s="5" t="str">
        <f t="shared" si="71"/>
        <v>BTTX</v>
      </c>
      <c r="S78" s="165">
        <f t="shared" si="72"/>
        <v>156</v>
      </c>
      <c r="T78" s="165">
        <f t="shared" si="73"/>
        <v>2.6396794871794875</v>
      </c>
      <c r="U78" s="165">
        <f t="shared" si="74"/>
        <v>2.7084615384615387</v>
      </c>
      <c r="V78" s="7">
        <f t="shared" si="75"/>
        <v>411.79</v>
      </c>
      <c r="W78" s="174">
        <f t="shared" si="76"/>
        <v>422.52000000000004</v>
      </c>
      <c r="X78" s="173">
        <f t="shared" si="77"/>
        <v>44686</v>
      </c>
      <c r="Y78" s="7" t="str">
        <f t="shared" si="78"/>
        <v>NKLA</v>
      </c>
      <c r="Z78" s="165">
        <f t="shared" si="79"/>
        <v>160</v>
      </c>
      <c r="AA78" s="165">
        <f t="shared" si="80"/>
        <v>7.6663750000000004</v>
      </c>
      <c r="AB78" s="165">
        <f t="shared" si="81"/>
        <v>7.8306250000000004</v>
      </c>
      <c r="AC78" s="7">
        <f t="shared" si="82"/>
        <v>1226.6200000000001</v>
      </c>
      <c r="AD78" s="174">
        <f t="shared" si="83"/>
        <v>1252.9000000000001</v>
      </c>
      <c r="AE78" s="173">
        <f t="shared" si="84"/>
        <v>44686</v>
      </c>
      <c r="AF78" s="7">
        <f t="shared" si="85"/>
        <v>0</v>
      </c>
      <c r="AG78" s="165">
        <f t="shared" si="86"/>
        <v>0</v>
      </c>
      <c r="AH78" s="165" t="e">
        <f t="shared" si="87"/>
        <v>#DIV/0!</v>
      </c>
      <c r="AI78" s="165" t="e">
        <f t="shared" si="88"/>
        <v>#DIV/0!</v>
      </c>
      <c r="AJ78" s="7">
        <f t="shared" si="89"/>
        <v>0</v>
      </c>
      <c r="AK78" s="174">
        <f t="shared" si="90"/>
        <v>0</v>
      </c>
      <c r="AL78" s="173">
        <f t="shared" si="91"/>
        <v>44686</v>
      </c>
      <c r="AM78" s="5">
        <f t="shared" si="92"/>
        <v>0</v>
      </c>
      <c r="AN78" s="165">
        <f t="shared" si="93"/>
        <v>0</v>
      </c>
      <c r="AO78" s="165" t="e">
        <f t="shared" si="94"/>
        <v>#DIV/0!</v>
      </c>
      <c r="AP78" s="165" t="e">
        <f t="shared" si="95"/>
        <v>#DIV/0!</v>
      </c>
      <c r="AQ78" s="7">
        <f t="shared" si="96"/>
        <v>0</v>
      </c>
      <c r="AR78" s="174">
        <f t="shared" si="97"/>
        <v>0</v>
      </c>
      <c r="AS78" s="173">
        <f t="shared" si="98"/>
        <v>44686</v>
      </c>
      <c r="AT78" s="5">
        <f t="shared" si="99"/>
        <v>0</v>
      </c>
      <c r="AU78" s="165">
        <f t="shared" si="100"/>
        <v>0</v>
      </c>
      <c r="AV78" s="165" t="e">
        <f t="shared" si="101"/>
        <v>#DIV/0!</v>
      </c>
      <c r="AW78" s="165" t="e">
        <f t="shared" si="102"/>
        <v>#DIV/0!</v>
      </c>
      <c r="AX78" s="7">
        <f t="shared" si="103"/>
        <v>0</v>
      </c>
      <c r="AY78" s="174">
        <f t="shared" si="104"/>
        <v>0</v>
      </c>
    </row>
    <row r="79" spans="1:51" ht="16.5" x14ac:dyDescent="0.25">
      <c r="A79" s="1">
        <v>44568</v>
      </c>
      <c r="B79" s="100">
        <v>78</v>
      </c>
      <c r="C79" s="1" t="s">
        <v>102</v>
      </c>
      <c r="D79" t="s">
        <v>98</v>
      </c>
      <c r="E79">
        <v>8</v>
      </c>
      <c r="F79" t="s">
        <v>235</v>
      </c>
      <c r="G79" s="18">
        <v>4.5199999999999996</v>
      </c>
      <c r="I79" s="18">
        <v>36.159999999999997</v>
      </c>
      <c r="J79" s="13">
        <v>44687</v>
      </c>
      <c r="K79" s="130">
        <v>44687</v>
      </c>
      <c r="L79" s="102" t="str" cm="1">
        <f t="array" ref="L79">TRANSPOSE(_xlfn.UNIQUE(_xlfn._xlws.FILTER(F:F,A:A=K79)))</f>
        <v>SIDU</v>
      </c>
      <c r="M79" s="7"/>
      <c r="N79" s="7"/>
      <c r="O79" s="7"/>
      <c r="P79" s="7"/>
      <c r="Q79" s="173">
        <f t="shared" si="70"/>
        <v>44687</v>
      </c>
      <c r="R79" s="5" t="str">
        <f t="shared" si="71"/>
        <v>SIDU</v>
      </c>
      <c r="S79" s="165">
        <f t="shared" si="72"/>
        <v>290</v>
      </c>
      <c r="T79" s="165">
        <f t="shared" si="73"/>
        <v>3.9059655172413792</v>
      </c>
      <c r="U79" s="165">
        <f t="shared" si="74"/>
        <v>3.6481034482758616</v>
      </c>
      <c r="V79" s="7">
        <f t="shared" si="75"/>
        <v>1132.73</v>
      </c>
      <c r="W79" s="174">
        <f t="shared" si="76"/>
        <v>1057.9499999999998</v>
      </c>
      <c r="X79" s="173">
        <f t="shared" si="77"/>
        <v>44687</v>
      </c>
      <c r="Y79" s="7">
        <f t="shared" si="78"/>
        <v>0</v>
      </c>
      <c r="Z79" s="165">
        <f t="shared" si="79"/>
        <v>0</v>
      </c>
      <c r="AA79" s="165" t="e">
        <f t="shared" si="80"/>
        <v>#DIV/0!</v>
      </c>
      <c r="AB79" s="165" t="e">
        <f t="shared" si="81"/>
        <v>#DIV/0!</v>
      </c>
      <c r="AC79" s="7">
        <f t="shared" si="82"/>
        <v>0</v>
      </c>
      <c r="AD79" s="174">
        <f t="shared" si="83"/>
        <v>0</v>
      </c>
      <c r="AE79" s="173">
        <f t="shared" si="84"/>
        <v>44687</v>
      </c>
      <c r="AF79" s="7">
        <f t="shared" si="85"/>
        <v>0</v>
      </c>
      <c r="AG79" s="165">
        <f t="shared" si="86"/>
        <v>0</v>
      </c>
      <c r="AH79" s="165" t="e">
        <f t="shared" si="87"/>
        <v>#DIV/0!</v>
      </c>
      <c r="AI79" s="165" t="e">
        <f t="shared" si="88"/>
        <v>#DIV/0!</v>
      </c>
      <c r="AJ79" s="7">
        <f t="shared" si="89"/>
        <v>0</v>
      </c>
      <c r="AK79" s="174">
        <f t="shared" si="90"/>
        <v>0</v>
      </c>
      <c r="AL79" s="173">
        <f t="shared" si="91"/>
        <v>44687</v>
      </c>
      <c r="AM79" s="5">
        <f t="shared" si="92"/>
        <v>0</v>
      </c>
      <c r="AN79" s="165">
        <f t="shared" si="93"/>
        <v>0</v>
      </c>
      <c r="AO79" s="165" t="e">
        <f t="shared" si="94"/>
        <v>#DIV/0!</v>
      </c>
      <c r="AP79" s="165" t="e">
        <f t="shared" si="95"/>
        <v>#DIV/0!</v>
      </c>
      <c r="AQ79" s="7">
        <f t="shared" si="96"/>
        <v>0</v>
      </c>
      <c r="AR79" s="174">
        <f t="shared" si="97"/>
        <v>0</v>
      </c>
      <c r="AS79" s="173">
        <f t="shared" si="98"/>
        <v>44687</v>
      </c>
      <c r="AT79" s="5">
        <f t="shared" si="99"/>
        <v>0</v>
      </c>
      <c r="AU79" s="165">
        <f t="shared" si="100"/>
        <v>0</v>
      </c>
      <c r="AV79" s="165" t="e">
        <f t="shared" si="101"/>
        <v>#DIV/0!</v>
      </c>
      <c r="AW79" s="165" t="e">
        <f t="shared" si="102"/>
        <v>#DIV/0!</v>
      </c>
      <c r="AX79" s="7">
        <f t="shared" si="103"/>
        <v>0</v>
      </c>
      <c r="AY79" s="174">
        <f t="shared" si="104"/>
        <v>0</v>
      </c>
    </row>
    <row r="80" spans="1:51" ht="16.5" x14ac:dyDescent="0.25">
      <c r="A80" s="1">
        <v>44568</v>
      </c>
      <c r="B80" s="100">
        <v>79</v>
      </c>
      <c r="C80" s="1" t="s">
        <v>102</v>
      </c>
      <c r="D80" t="s">
        <v>98</v>
      </c>
      <c r="E80">
        <v>20</v>
      </c>
      <c r="F80" t="s">
        <v>235</v>
      </c>
      <c r="G80" s="18">
        <v>4.5449999999999999</v>
      </c>
      <c r="I80" s="18">
        <v>90.9</v>
      </c>
      <c r="J80" s="13">
        <v>44690</v>
      </c>
      <c r="K80" s="130">
        <v>44690</v>
      </c>
      <c r="L80" s="102" t="str" cm="1">
        <f t="array" ref="L80:O80">TRANSPOSE(_xlfn.UNIQUE(_xlfn._xlws.FILTER(F:F,A:A=K80)))</f>
        <v>BWV</v>
      </c>
      <c r="M80" s="7" t="str">
        <v>BTTX</v>
      </c>
      <c r="N80" s="7" t="str">
        <v>CYN</v>
      </c>
      <c r="O80" s="7" t="str">
        <v>SOPA</v>
      </c>
      <c r="P80" s="7"/>
      <c r="Q80" s="173">
        <f t="shared" si="70"/>
        <v>44690</v>
      </c>
      <c r="R80" s="5" t="str">
        <f t="shared" si="71"/>
        <v>BWV</v>
      </c>
      <c r="S80" s="165">
        <f t="shared" si="72"/>
        <v>150</v>
      </c>
      <c r="T80" s="165">
        <f t="shared" si="73"/>
        <v>4.723933333333334</v>
      </c>
      <c r="U80" s="165">
        <f t="shared" si="74"/>
        <v>4.5082000000000004</v>
      </c>
      <c r="V80" s="7">
        <f t="shared" si="75"/>
        <v>708.59</v>
      </c>
      <c r="W80" s="174">
        <f t="shared" si="76"/>
        <v>676.23</v>
      </c>
      <c r="X80" s="173">
        <f t="shared" si="77"/>
        <v>44690</v>
      </c>
      <c r="Y80" s="7" t="str">
        <f t="shared" si="78"/>
        <v>BTTX</v>
      </c>
      <c r="Z80" s="165">
        <f t="shared" si="79"/>
        <v>1110</v>
      </c>
      <c r="AA80" s="165">
        <f t="shared" si="80"/>
        <v>2.4629999999999996</v>
      </c>
      <c r="AB80" s="165">
        <f t="shared" si="81"/>
        <v>2.4496846846846849</v>
      </c>
      <c r="AC80" s="7">
        <f t="shared" si="82"/>
        <v>2733.9299999999994</v>
      </c>
      <c r="AD80" s="174">
        <f t="shared" si="83"/>
        <v>2719.15</v>
      </c>
      <c r="AE80" s="173">
        <f t="shared" si="84"/>
        <v>44690</v>
      </c>
      <c r="AF80" s="7" t="str">
        <f t="shared" si="85"/>
        <v>CYN</v>
      </c>
      <c r="AG80" s="165">
        <f t="shared" si="86"/>
        <v>90</v>
      </c>
      <c r="AH80" s="165">
        <f t="shared" si="87"/>
        <v>4.1497777777777776</v>
      </c>
      <c r="AI80" s="165">
        <f t="shared" si="88"/>
        <v>4.1323333333333334</v>
      </c>
      <c r="AJ80" s="7">
        <f t="shared" si="89"/>
        <v>373.48</v>
      </c>
      <c r="AK80" s="174">
        <f t="shared" si="90"/>
        <v>371.90999999999997</v>
      </c>
      <c r="AL80" s="173">
        <f t="shared" si="91"/>
        <v>44690</v>
      </c>
      <c r="AM80" s="5" t="str">
        <f t="shared" si="92"/>
        <v>SOPA</v>
      </c>
      <c r="AN80" s="165">
        <f t="shared" si="93"/>
        <v>220</v>
      </c>
      <c r="AO80" s="165">
        <f t="shared" si="94"/>
        <v>2.7361363636363638</v>
      </c>
      <c r="AP80" s="165">
        <f t="shared" si="95"/>
        <v>2.6152272727272727</v>
      </c>
      <c r="AQ80" s="7">
        <f t="shared" si="96"/>
        <v>601.95000000000005</v>
      </c>
      <c r="AR80" s="174">
        <f t="shared" si="97"/>
        <v>575.35</v>
      </c>
      <c r="AS80" s="173">
        <f t="shared" si="98"/>
        <v>44690</v>
      </c>
      <c r="AT80" s="5">
        <f t="shared" si="99"/>
        <v>0</v>
      </c>
      <c r="AU80" s="165">
        <f t="shared" si="100"/>
        <v>0</v>
      </c>
      <c r="AV80" s="165" t="e">
        <f t="shared" si="101"/>
        <v>#DIV/0!</v>
      </c>
      <c r="AW80" s="165" t="e">
        <f t="shared" si="102"/>
        <v>#DIV/0!</v>
      </c>
      <c r="AX80" s="7">
        <f t="shared" si="103"/>
        <v>0</v>
      </c>
      <c r="AY80" s="174">
        <f t="shared" si="104"/>
        <v>0</v>
      </c>
    </row>
    <row r="81" spans="1:51" ht="16.5" x14ac:dyDescent="0.25">
      <c r="A81" s="1">
        <v>44568</v>
      </c>
      <c r="B81" s="100">
        <v>80</v>
      </c>
      <c r="C81" s="1" t="s">
        <v>102</v>
      </c>
      <c r="D81" t="s">
        <v>98</v>
      </c>
      <c r="E81">
        <v>16</v>
      </c>
      <c r="F81" t="s">
        <v>235</v>
      </c>
      <c r="G81" s="18">
        <v>4.5449999999999999</v>
      </c>
      <c r="I81" s="18">
        <v>72.72</v>
      </c>
      <c r="J81" s="13">
        <v>44691</v>
      </c>
      <c r="K81" s="130">
        <v>44691</v>
      </c>
      <c r="L81" s="102" t="str" cm="1">
        <f t="array" ref="L81:M81">TRANSPOSE(_xlfn.UNIQUE(_xlfn._xlws.FILTER(F:F,A:A=K81)))</f>
        <v>BTTX</v>
      </c>
      <c r="M81" s="7" t="str">
        <v>CYN</v>
      </c>
      <c r="N81" s="7"/>
      <c r="O81" s="7"/>
      <c r="P81" s="7"/>
      <c r="Q81" s="173">
        <f t="shared" si="70"/>
        <v>44691</v>
      </c>
      <c r="R81" s="5" t="str">
        <f t="shared" si="71"/>
        <v>BTTX</v>
      </c>
      <c r="S81" s="165">
        <f t="shared" si="72"/>
        <v>180</v>
      </c>
      <c r="T81" s="165">
        <f t="shared" si="73"/>
        <v>2.3498333333333337</v>
      </c>
      <c r="U81" s="165">
        <f t="shared" si="74"/>
        <v>2.3719444444444444</v>
      </c>
      <c r="V81" s="7">
        <f t="shared" si="75"/>
        <v>422.97</v>
      </c>
      <c r="W81" s="174">
        <f t="shared" si="76"/>
        <v>426.95</v>
      </c>
      <c r="X81" s="173">
        <f t="shared" si="77"/>
        <v>44691</v>
      </c>
      <c r="Y81" s="7" t="str">
        <f t="shared" si="78"/>
        <v>CYN</v>
      </c>
      <c r="Z81" s="165">
        <f t="shared" si="79"/>
        <v>450</v>
      </c>
      <c r="AA81" s="165">
        <f t="shared" si="80"/>
        <v>4.4576888888888888</v>
      </c>
      <c r="AB81" s="165">
        <f t="shared" si="81"/>
        <v>4.4909999999999997</v>
      </c>
      <c r="AC81" s="7">
        <f t="shared" si="82"/>
        <v>2005.96</v>
      </c>
      <c r="AD81" s="174">
        <f t="shared" si="83"/>
        <v>2020.9499999999998</v>
      </c>
      <c r="AE81" s="173">
        <f t="shared" si="84"/>
        <v>44691</v>
      </c>
      <c r="AF81" s="7">
        <f t="shared" si="85"/>
        <v>0</v>
      </c>
      <c r="AG81" s="165">
        <f t="shared" si="86"/>
        <v>0</v>
      </c>
      <c r="AH81" s="165" t="e">
        <f t="shared" si="87"/>
        <v>#DIV/0!</v>
      </c>
      <c r="AI81" s="165" t="e">
        <f t="shared" si="88"/>
        <v>#DIV/0!</v>
      </c>
      <c r="AJ81" s="7">
        <f t="shared" si="89"/>
        <v>0</v>
      </c>
      <c r="AK81" s="174">
        <f t="shared" si="90"/>
        <v>0</v>
      </c>
      <c r="AL81" s="173">
        <f t="shared" si="91"/>
        <v>44691</v>
      </c>
      <c r="AM81" s="5">
        <f t="shared" si="92"/>
        <v>0</v>
      </c>
      <c r="AN81" s="165">
        <f t="shared" si="93"/>
        <v>0</v>
      </c>
      <c r="AO81" s="165" t="e">
        <f t="shared" si="94"/>
        <v>#DIV/0!</v>
      </c>
      <c r="AP81" s="165" t="e">
        <f t="shared" si="95"/>
        <v>#DIV/0!</v>
      </c>
      <c r="AQ81" s="7">
        <f t="shared" si="96"/>
        <v>0</v>
      </c>
      <c r="AR81" s="174">
        <f t="shared" si="97"/>
        <v>0</v>
      </c>
      <c r="AS81" s="173">
        <f t="shared" si="98"/>
        <v>44691</v>
      </c>
      <c r="AT81" s="5">
        <f t="shared" si="99"/>
        <v>0</v>
      </c>
      <c r="AU81" s="165">
        <f t="shared" si="100"/>
        <v>0</v>
      </c>
      <c r="AV81" s="165" t="e">
        <f t="shared" si="101"/>
        <v>#DIV/0!</v>
      </c>
      <c r="AW81" s="165" t="e">
        <f t="shared" si="102"/>
        <v>#DIV/0!</v>
      </c>
      <c r="AX81" s="7">
        <f t="shared" si="103"/>
        <v>0</v>
      </c>
      <c r="AY81" s="174">
        <f t="shared" si="104"/>
        <v>0</v>
      </c>
    </row>
    <row r="82" spans="1:51" ht="16.5" x14ac:dyDescent="0.25">
      <c r="A82" s="1">
        <v>44568</v>
      </c>
      <c r="B82" s="100">
        <v>81</v>
      </c>
      <c r="C82" s="1" t="s">
        <v>102</v>
      </c>
      <c r="D82" t="s">
        <v>97</v>
      </c>
      <c r="E82">
        <v>2</v>
      </c>
      <c r="F82" t="s">
        <v>235</v>
      </c>
      <c r="G82" s="18">
        <v>4.68</v>
      </c>
      <c r="I82" s="18">
        <v>-9.36</v>
      </c>
      <c r="J82" s="13">
        <v>44692</v>
      </c>
      <c r="K82" s="130">
        <v>44692</v>
      </c>
      <c r="L82" s="102" t="str" cm="1">
        <f t="array" ref="L82">TRANSPOSE(_xlfn.UNIQUE(_xlfn._xlws.FILTER(F:F,A:A=K82)))</f>
        <v>RDBX</v>
      </c>
      <c r="M82" s="7"/>
      <c r="N82" s="7"/>
      <c r="O82" s="7"/>
      <c r="P82" s="7"/>
      <c r="Q82" s="173">
        <f t="shared" si="70"/>
        <v>44692</v>
      </c>
      <c r="R82" s="5" t="str">
        <f t="shared" si="71"/>
        <v>RDBX</v>
      </c>
      <c r="S82" s="165">
        <f t="shared" si="72"/>
        <v>1170</v>
      </c>
      <c r="T82" s="165">
        <f t="shared" si="73"/>
        <v>3.8596153846153847</v>
      </c>
      <c r="U82" s="165">
        <f t="shared" si="74"/>
        <v>3.8692393162393164</v>
      </c>
      <c r="V82" s="7">
        <f t="shared" si="75"/>
        <v>4515.75</v>
      </c>
      <c r="W82" s="174">
        <f t="shared" si="76"/>
        <v>4527.01</v>
      </c>
      <c r="X82" s="173">
        <f t="shared" si="77"/>
        <v>44692</v>
      </c>
      <c r="Y82" s="7">
        <f t="shared" si="78"/>
        <v>0</v>
      </c>
      <c r="Z82" s="165">
        <f t="shared" si="79"/>
        <v>0</v>
      </c>
      <c r="AA82" s="165" t="e">
        <f t="shared" si="80"/>
        <v>#DIV/0!</v>
      </c>
      <c r="AB82" s="165" t="e">
        <f t="shared" si="81"/>
        <v>#DIV/0!</v>
      </c>
      <c r="AC82" s="7">
        <f t="shared" si="82"/>
        <v>0</v>
      </c>
      <c r="AD82" s="174">
        <f t="shared" si="83"/>
        <v>0</v>
      </c>
      <c r="AE82" s="173">
        <f t="shared" si="84"/>
        <v>44692</v>
      </c>
      <c r="AF82" s="7">
        <f t="shared" si="85"/>
        <v>0</v>
      </c>
      <c r="AG82" s="165">
        <f t="shared" si="86"/>
        <v>0</v>
      </c>
      <c r="AH82" s="165" t="e">
        <f t="shared" si="87"/>
        <v>#DIV/0!</v>
      </c>
      <c r="AI82" s="165" t="e">
        <f t="shared" si="88"/>
        <v>#DIV/0!</v>
      </c>
      <c r="AJ82" s="7">
        <f t="shared" si="89"/>
        <v>0</v>
      </c>
      <c r="AK82" s="174">
        <f t="shared" si="90"/>
        <v>0</v>
      </c>
      <c r="AL82" s="173">
        <f t="shared" si="91"/>
        <v>44692</v>
      </c>
      <c r="AM82" s="5">
        <f t="shared" si="92"/>
        <v>0</v>
      </c>
      <c r="AN82" s="165">
        <f t="shared" si="93"/>
        <v>0</v>
      </c>
      <c r="AO82" s="165" t="e">
        <f t="shared" si="94"/>
        <v>#DIV/0!</v>
      </c>
      <c r="AP82" s="165" t="e">
        <f t="shared" si="95"/>
        <v>#DIV/0!</v>
      </c>
      <c r="AQ82" s="7">
        <f t="shared" si="96"/>
        <v>0</v>
      </c>
      <c r="AR82" s="174">
        <f t="shared" si="97"/>
        <v>0</v>
      </c>
      <c r="AS82" s="173">
        <f t="shared" si="98"/>
        <v>44692</v>
      </c>
      <c r="AT82" s="5">
        <f t="shared" si="99"/>
        <v>0</v>
      </c>
      <c r="AU82" s="165">
        <f t="shared" si="100"/>
        <v>0</v>
      </c>
      <c r="AV82" s="165" t="e">
        <f t="shared" si="101"/>
        <v>#DIV/0!</v>
      </c>
      <c r="AW82" s="165" t="e">
        <f t="shared" si="102"/>
        <v>#DIV/0!</v>
      </c>
      <c r="AX82" s="7">
        <f t="shared" si="103"/>
        <v>0</v>
      </c>
      <c r="AY82" s="174">
        <f t="shared" si="104"/>
        <v>0</v>
      </c>
    </row>
    <row r="83" spans="1:51" ht="16.5" x14ac:dyDescent="0.25">
      <c r="A83" s="1">
        <v>44568</v>
      </c>
      <c r="B83" s="100">
        <v>82</v>
      </c>
      <c r="C83" s="1" t="s">
        <v>102</v>
      </c>
      <c r="D83" t="s">
        <v>97</v>
      </c>
      <c r="E83">
        <v>6</v>
      </c>
      <c r="F83" t="s">
        <v>235</v>
      </c>
      <c r="G83" s="18">
        <v>4.68</v>
      </c>
      <c r="I83" s="18">
        <v>-28.08</v>
      </c>
      <c r="J83" s="13">
        <v>44693</v>
      </c>
      <c r="K83" s="130">
        <v>44693</v>
      </c>
      <c r="L83" s="102" t="str" cm="1">
        <f t="array" ref="L83">TRANSPOSE(_xlfn.UNIQUE(_xlfn._xlws.FILTER(F:F,A:A=K83)))</f>
        <v>BWV</v>
      </c>
      <c r="M83" s="7"/>
      <c r="N83" s="7"/>
      <c r="O83" s="7"/>
      <c r="P83" s="7"/>
      <c r="Q83" s="173">
        <f t="shared" si="70"/>
        <v>44693</v>
      </c>
      <c r="R83" s="5" t="str">
        <f t="shared" si="71"/>
        <v>BWV</v>
      </c>
      <c r="S83" s="165">
        <f t="shared" si="72"/>
        <v>770</v>
      </c>
      <c r="T83" s="165">
        <f t="shared" si="73"/>
        <v>6.7305454545454548</v>
      </c>
      <c r="U83" s="165">
        <f t="shared" si="74"/>
        <v>6.8741168831168835</v>
      </c>
      <c r="V83" s="7">
        <f t="shared" si="75"/>
        <v>5182.5200000000004</v>
      </c>
      <c r="W83" s="174">
        <f t="shared" si="76"/>
        <v>5293.0700000000006</v>
      </c>
      <c r="X83" s="173">
        <f t="shared" si="77"/>
        <v>44693</v>
      </c>
      <c r="Y83" s="7">
        <f t="shared" si="78"/>
        <v>0</v>
      </c>
      <c r="Z83" s="165">
        <f t="shared" si="79"/>
        <v>0</v>
      </c>
      <c r="AA83" s="165" t="e">
        <f t="shared" si="80"/>
        <v>#DIV/0!</v>
      </c>
      <c r="AB83" s="165" t="e">
        <f t="shared" si="81"/>
        <v>#DIV/0!</v>
      </c>
      <c r="AC83" s="7">
        <f t="shared" si="82"/>
        <v>0</v>
      </c>
      <c r="AD83" s="174">
        <f t="shared" si="83"/>
        <v>0</v>
      </c>
      <c r="AE83" s="173">
        <f t="shared" si="84"/>
        <v>44693</v>
      </c>
      <c r="AF83" s="7">
        <f t="shared" si="85"/>
        <v>0</v>
      </c>
      <c r="AG83" s="165">
        <f t="shared" si="86"/>
        <v>0</v>
      </c>
      <c r="AH83" s="165" t="e">
        <f t="shared" si="87"/>
        <v>#DIV/0!</v>
      </c>
      <c r="AI83" s="165" t="e">
        <f t="shared" si="88"/>
        <v>#DIV/0!</v>
      </c>
      <c r="AJ83" s="7">
        <f t="shared" si="89"/>
        <v>0</v>
      </c>
      <c r="AK83" s="174">
        <f t="shared" si="90"/>
        <v>0</v>
      </c>
      <c r="AL83" s="173">
        <f t="shared" si="91"/>
        <v>44693</v>
      </c>
      <c r="AM83" s="5">
        <f t="shared" si="92"/>
        <v>0</v>
      </c>
      <c r="AN83" s="165">
        <f t="shared" si="93"/>
        <v>0</v>
      </c>
      <c r="AO83" s="165" t="e">
        <f t="shared" si="94"/>
        <v>#DIV/0!</v>
      </c>
      <c r="AP83" s="165" t="e">
        <f t="shared" si="95"/>
        <v>#DIV/0!</v>
      </c>
      <c r="AQ83" s="7">
        <f t="shared" si="96"/>
        <v>0</v>
      </c>
      <c r="AR83" s="174">
        <f t="shared" si="97"/>
        <v>0</v>
      </c>
      <c r="AS83" s="173">
        <f t="shared" si="98"/>
        <v>44693</v>
      </c>
      <c r="AT83" s="5">
        <f t="shared" si="99"/>
        <v>0</v>
      </c>
      <c r="AU83" s="165">
        <f t="shared" si="100"/>
        <v>0</v>
      </c>
      <c r="AV83" s="165" t="e">
        <f t="shared" si="101"/>
        <v>#DIV/0!</v>
      </c>
      <c r="AW83" s="165" t="e">
        <f t="shared" si="102"/>
        <v>#DIV/0!</v>
      </c>
      <c r="AX83" s="7">
        <f t="shared" si="103"/>
        <v>0</v>
      </c>
      <c r="AY83" s="174">
        <f t="shared" si="104"/>
        <v>0</v>
      </c>
    </row>
    <row r="84" spans="1:51" ht="16.5" x14ac:dyDescent="0.25">
      <c r="A84" s="1">
        <v>44568</v>
      </c>
      <c r="B84" s="100">
        <v>83</v>
      </c>
      <c r="C84" s="1" t="s">
        <v>102</v>
      </c>
      <c r="D84" t="s">
        <v>97</v>
      </c>
      <c r="E84">
        <v>20</v>
      </c>
      <c r="F84" t="s">
        <v>235</v>
      </c>
      <c r="G84" s="18">
        <v>4.8399000000000001</v>
      </c>
      <c r="I84" s="18">
        <v>-96.8</v>
      </c>
      <c r="J84" s="13">
        <v>44694</v>
      </c>
      <c r="K84" s="130">
        <v>44694</v>
      </c>
      <c r="L84" s="102" t="str" cm="1">
        <f t="array" ref="L84:N84">TRANSPOSE(_xlfn.UNIQUE(_xlfn._xlws.FILTER(F:F,A:A=K84)))</f>
        <v>HOOD</v>
      </c>
      <c r="M84" s="7" t="str">
        <v>VERU</v>
      </c>
      <c r="N84" s="7" t="str">
        <v>BWV</v>
      </c>
      <c r="O84" s="7"/>
      <c r="P84" s="7"/>
      <c r="Q84" s="173">
        <f t="shared" si="70"/>
        <v>44694</v>
      </c>
      <c r="R84" s="5" t="str">
        <f t="shared" si="71"/>
        <v>HOOD</v>
      </c>
      <c r="S84" s="165">
        <f t="shared" si="72"/>
        <v>130</v>
      </c>
      <c r="T84" s="165">
        <f t="shared" si="73"/>
        <v>10.464615384615383</v>
      </c>
      <c r="U84" s="165">
        <f t="shared" si="74"/>
        <v>10.501384615384616</v>
      </c>
      <c r="V84" s="7">
        <f t="shared" si="75"/>
        <v>1360.3999999999999</v>
      </c>
      <c r="W84" s="174">
        <f t="shared" si="76"/>
        <v>1365.18</v>
      </c>
      <c r="X84" s="173">
        <f t="shared" si="77"/>
        <v>44694</v>
      </c>
      <c r="Y84" s="7" t="str">
        <f t="shared" si="78"/>
        <v>VERU</v>
      </c>
      <c r="Z84" s="165">
        <f t="shared" si="79"/>
        <v>60</v>
      </c>
      <c r="AA84" s="165">
        <f t="shared" si="80"/>
        <v>10.949833333333334</v>
      </c>
      <c r="AB84" s="165">
        <f t="shared" si="81"/>
        <v>11.367999999999999</v>
      </c>
      <c r="AC84" s="7">
        <f t="shared" si="82"/>
        <v>656.99</v>
      </c>
      <c r="AD84" s="174">
        <f t="shared" si="83"/>
        <v>682.07999999999993</v>
      </c>
      <c r="AE84" s="173">
        <f t="shared" si="84"/>
        <v>44694</v>
      </c>
      <c r="AF84" s="7" t="str">
        <f t="shared" si="85"/>
        <v>BWV</v>
      </c>
      <c r="AG84" s="165">
        <f t="shared" si="86"/>
        <v>270</v>
      </c>
      <c r="AH84" s="165">
        <f t="shared" si="87"/>
        <v>7.0329629629629631</v>
      </c>
      <c r="AI84" s="165">
        <f t="shared" si="88"/>
        <v>6.895407407407407</v>
      </c>
      <c r="AJ84" s="7">
        <f t="shared" si="89"/>
        <v>1898.9</v>
      </c>
      <c r="AK84" s="174">
        <f t="shared" si="90"/>
        <v>1861.76</v>
      </c>
      <c r="AL84" s="173">
        <f t="shared" si="91"/>
        <v>44694</v>
      </c>
      <c r="AM84" s="5">
        <f t="shared" si="92"/>
        <v>0</v>
      </c>
      <c r="AN84" s="165">
        <f t="shared" si="93"/>
        <v>0</v>
      </c>
      <c r="AO84" s="165" t="e">
        <f t="shared" si="94"/>
        <v>#DIV/0!</v>
      </c>
      <c r="AP84" s="165" t="e">
        <f t="shared" si="95"/>
        <v>#DIV/0!</v>
      </c>
      <c r="AQ84" s="7">
        <f t="shared" si="96"/>
        <v>0</v>
      </c>
      <c r="AR84" s="174">
        <f t="shared" si="97"/>
        <v>0</v>
      </c>
      <c r="AS84" s="173">
        <f t="shared" si="98"/>
        <v>44694</v>
      </c>
      <c r="AT84" s="5">
        <f t="shared" si="99"/>
        <v>0</v>
      </c>
      <c r="AU84" s="165">
        <f t="shared" si="100"/>
        <v>0</v>
      </c>
      <c r="AV84" s="165" t="e">
        <f t="shared" si="101"/>
        <v>#DIV/0!</v>
      </c>
      <c r="AW84" s="165" t="e">
        <f t="shared" si="102"/>
        <v>#DIV/0!</v>
      </c>
      <c r="AX84" s="7">
        <f t="shared" si="103"/>
        <v>0</v>
      </c>
      <c r="AY84" s="174">
        <f t="shared" si="104"/>
        <v>0</v>
      </c>
    </row>
    <row r="85" spans="1:51" ht="16.5" x14ac:dyDescent="0.25">
      <c r="A85" s="1">
        <v>44568</v>
      </c>
      <c r="B85" s="100">
        <v>84</v>
      </c>
      <c r="C85" s="1" t="s">
        <v>102</v>
      </c>
      <c r="D85" t="s">
        <v>97</v>
      </c>
      <c r="E85">
        <v>16</v>
      </c>
      <c r="F85" t="s">
        <v>235</v>
      </c>
      <c r="G85" s="18">
        <v>4.7939999999999996</v>
      </c>
      <c r="I85" s="18">
        <v>-76.7</v>
      </c>
      <c r="J85" s="13">
        <v>44697</v>
      </c>
      <c r="K85" s="130">
        <v>44697</v>
      </c>
      <c r="L85" s="102" t="str" cm="1">
        <f t="array" ref="L85:M85">TRANSPOSE(_xlfn.UNIQUE(_xlfn._xlws.FILTER(F:F,A:A=K85)))</f>
        <v>AGRI</v>
      </c>
      <c r="M85" s="7" t="str">
        <v>DTST</v>
      </c>
      <c r="N85" s="7"/>
      <c r="O85" s="7"/>
      <c r="P85" s="7"/>
      <c r="Q85" s="173">
        <f t="shared" si="70"/>
        <v>44697</v>
      </c>
      <c r="R85" s="5" t="str">
        <f t="shared" si="71"/>
        <v>AGRI</v>
      </c>
      <c r="S85" s="165">
        <f t="shared" si="72"/>
        <v>1730</v>
      </c>
      <c r="T85" s="165">
        <f t="shared" si="73"/>
        <v>2.2634739884393067</v>
      </c>
      <c r="U85" s="165">
        <f t="shared" si="74"/>
        <v>2.2757341040462431</v>
      </c>
      <c r="V85" s="7">
        <f t="shared" si="75"/>
        <v>3915.8100000000004</v>
      </c>
      <c r="W85" s="174">
        <f t="shared" si="76"/>
        <v>3937.0200000000004</v>
      </c>
      <c r="X85" s="173">
        <f t="shared" si="77"/>
        <v>44697</v>
      </c>
      <c r="Y85" s="7" t="str">
        <f t="shared" si="78"/>
        <v>DTST</v>
      </c>
      <c r="Z85" s="165">
        <f t="shared" si="79"/>
        <v>1350</v>
      </c>
      <c r="AA85" s="165">
        <f t="shared" si="80"/>
        <v>3.5430518518518519</v>
      </c>
      <c r="AB85" s="165">
        <f t="shared" si="81"/>
        <v>3.4654814814814814</v>
      </c>
      <c r="AC85" s="7">
        <f t="shared" si="82"/>
        <v>4783.12</v>
      </c>
      <c r="AD85" s="174">
        <f t="shared" si="83"/>
        <v>4678.3999999999996</v>
      </c>
      <c r="AE85" s="173">
        <f t="shared" si="84"/>
        <v>44697</v>
      </c>
      <c r="AF85" s="7">
        <f t="shared" si="85"/>
        <v>0</v>
      </c>
      <c r="AG85" s="165">
        <f t="shared" si="86"/>
        <v>0</v>
      </c>
      <c r="AH85" s="165" t="e">
        <f t="shared" si="87"/>
        <v>#DIV/0!</v>
      </c>
      <c r="AI85" s="165" t="e">
        <f t="shared" si="88"/>
        <v>#DIV/0!</v>
      </c>
      <c r="AJ85" s="7">
        <f t="shared" si="89"/>
        <v>0</v>
      </c>
      <c r="AK85" s="174">
        <f t="shared" si="90"/>
        <v>0</v>
      </c>
      <c r="AL85" s="173">
        <f t="shared" si="91"/>
        <v>44697</v>
      </c>
      <c r="AM85" s="5">
        <f t="shared" si="92"/>
        <v>0</v>
      </c>
      <c r="AN85" s="165">
        <f t="shared" si="93"/>
        <v>0</v>
      </c>
      <c r="AO85" s="165" t="e">
        <f t="shared" si="94"/>
        <v>#DIV/0!</v>
      </c>
      <c r="AP85" s="165" t="e">
        <f t="shared" si="95"/>
        <v>#DIV/0!</v>
      </c>
      <c r="AQ85" s="7">
        <f t="shared" si="96"/>
        <v>0</v>
      </c>
      <c r="AR85" s="174">
        <f t="shared" si="97"/>
        <v>0</v>
      </c>
      <c r="AS85" s="173">
        <f t="shared" si="98"/>
        <v>44697</v>
      </c>
      <c r="AT85" s="5">
        <f t="shared" si="99"/>
        <v>0</v>
      </c>
      <c r="AU85" s="165">
        <f t="shared" si="100"/>
        <v>0</v>
      </c>
      <c r="AV85" s="165" t="e">
        <f t="shared" si="101"/>
        <v>#DIV/0!</v>
      </c>
      <c r="AW85" s="165" t="e">
        <f t="shared" si="102"/>
        <v>#DIV/0!</v>
      </c>
      <c r="AX85" s="7">
        <f t="shared" si="103"/>
        <v>0</v>
      </c>
      <c r="AY85" s="174">
        <f t="shared" si="104"/>
        <v>0</v>
      </c>
    </row>
    <row r="86" spans="1:51" ht="16.5" x14ac:dyDescent="0.25">
      <c r="A86" s="1">
        <v>44568</v>
      </c>
      <c r="B86" s="100">
        <v>85</v>
      </c>
      <c r="C86" s="1" t="s">
        <v>102</v>
      </c>
      <c r="D86" t="s">
        <v>98</v>
      </c>
      <c r="E86">
        <v>8</v>
      </c>
      <c r="F86" t="s">
        <v>251</v>
      </c>
      <c r="G86" s="18">
        <v>7.34</v>
      </c>
      <c r="I86" s="18">
        <v>58.72</v>
      </c>
      <c r="J86" s="13">
        <v>44698</v>
      </c>
      <c r="K86" s="130">
        <v>44698</v>
      </c>
      <c r="L86" s="102" t="str" cm="1">
        <f t="array" ref="L86:M86">TRANSPOSE(_xlfn.UNIQUE(_xlfn._xlws.FILTER(F:F,A:A=K86)))</f>
        <v>VERU</v>
      </c>
      <c r="M86" s="7" t="str">
        <v>AGRI</v>
      </c>
      <c r="N86" s="7"/>
      <c r="O86" s="7"/>
      <c r="P86" s="7"/>
      <c r="Q86" s="173">
        <f t="shared" si="70"/>
        <v>44698</v>
      </c>
      <c r="R86" s="5" t="str">
        <f t="shared" si="71"/>
        <v>VERU</v>
      </c>
      <c r="S86" s="165">
        <f t="shared" si="72"/>
        <v>80</v>
      </c>
      <c r="T86" s="165">
        <f t="shared" si="73"/>
        <v>13.928000000000001</v>
      </c>
      <c r="U86" s="165">
        <f t="shared" si="74"/>
        <v>13.917375000000002</v>
      </c>
      <c r="V86" s="7">
        <f t="shared" si="75"/>
        <v>1114.24</v>
      </c>
      <c r="W86" s="174">
        <f t="shared" si="76"/>
        <v>1113.3900000000001</v>
      </c>
      <c r="X86" s="173">
        <f t="shared" si="77"/>
        <v>44698</v>
      </c>
      <c r="Y86" s="7" t="str">
        <f t="shared" si="78"/>
        <v>AGRI</v>
      </c>
      <c r="Z86" s="165">
        <f t="shared" si="79"/>
        <v>822</v>
      </c>
      <c r="AA86" s="165">
        <f t="shared" si="80"/>
        <v>2.4172627737226278</v>
      </c>
      <c r="AB86" s="165">
        <f t="shared" si="81"/>
        <v>2.4336496350364962</v>
      </c>
      <c r="AC86" s="7">
        <f t="shared" si="82"/>
        <v>1986.99</v>
      </c>
      <c r="AD86" s="174">
        <f t="shared" si="83"/>
        <v>2000.46</v>
      </c>
      <c r="AE86" s="173">
        <f t="shared" si="84"/>
        <v>44698</v>
      </c>
      <c r="AF86" s="7">
        <f t="shared" si="85"/>
        <v>0</v>
      </c>
      <c r="AG86" s="165">
        <f t="shared" si="86"/>
        <v>0</v>
      </c>
      <c r="AH86" s="165" t="e">
        <f t="shared" si="87"/>
        <v>#DIV/0!</v>
      </c>
      <c r="AI86" s="165" t="e">
        <f t="shared" si="88"/>
        <v>#DIV/0!</v>
      </c>
      <c r="AJ86" s="7">
        <f t="shared" si="89"/>
        <v>0</v>
      </c>
      <c r="AK86" s="174">
        <f t="shared" si="90"/>
        <v>0</v>
      </c>
      <c r="AL86" s="173">
        <f t="shared" si="91"/>
        <v>44698</v>
      </c>
      <c r="AM86" s="5">
        <f t="shared" si="92"/>
        <v>0</v>
      </c>
      <c r="AN86" s="165">
        <f t="shared" si="93"/>
        <v>0</v>
      </c>
      <c r="AO86" s="165" t="e">
        <f t="shared" si="94"/>
        <v>#DIV/0!</v>
      </c>
      <c r="AP86" s="165" t="e">
        <f t="shared" si="95"/>
        <v>#DIV/0!</v>
      </c>
      <c r="AQ86" s="7">
        <f t="shared" si="96"/>
        <v>0</v>
      </c>
      <c r="AR86" s="174">
        <f t="shared" si="97"/>
        <v>0</v>
      </c>
      <c r="AS86" s="173">
        <f t="shared" si="98"/>
        <v>44698</v>
      </c>
      <c r="AT86" s="5">
        <f t="shared" si="99"/>
        <v>0</v>
      </c>
      <c r="AU86" s="165">
        <f t="shared" si="100"/>
        <v>0</v>
      </c>
      <c r="AV86" s="165" t="e">
        <f t="shared" si="101"/>
        <v>#DIV/0!</v>
      </c>
      <c r="AW86" s="165" t="e">
        <f t="shared" si="102"/>
        <v>#DIV/0!</v>
      </c>
      <c r="AX86" s="7">
        <f t="shared" si="103"/>
        <v>0</v>
      </c>
      <c r="AY86" s="174">
        <f t="shared" si="104"/>
        <v>0</v>
      </c>
    </row>
    <row r="87" spans="1:51" ht="16.5" x14ac:dyDescent="0.25">
      <c r="A87" s="1">
        <v>44568</v>
      </c>
      <c r="B87" s="100">
        <v>86</v>
      </c>
      <c r="C87" s="1" t="s">
        <v>102</v>
      </c>
      <c r="D87" t="s">
        <v>98</v>
      </c>
      <c r="E87">
        <v>8</v>
      </c>
      <c r="F87" t="s">
        <v>251</v>
      </c>
      <c r="G87" s="18">
        <v>7.3</v>
      </c>
      <c r="I87" s="18">
        <v>58.4</v>
      </c>
      <c r="J87" s="13">
        <v>44699</v>
      </c>
      <c r="K87" s="130">
        <v>44699</v>
      </c>
      <c r="L87" s="102" t="str" cm="1">
        <f t="array" ref="L87">TRANSPOSE(_xlfn.UNIQUE(_xlfn._xlws.FILTER(F:F,A:A=K87)))</f>
        <v>AGRI</v>
      </c>
      <c r="M87" s="7"/>
      <c r="N87" s="7"/>
      <c r="O87" s="7"/>
      <c r="P87" s="7"/>
      <c r="Q87" s="173">
        <f t="shared" si="70"/>
        <v>44699</v>
      </c>
      <c r="R87" s="5" t="str">
        <f t="shared" si="71"/>
        <v>AGRI</v>
      </c>
      <c r="S87" s="165">
        <f t="shared" si="72"/>
        <v>1480</v>
      </c>
      <c r="T87" s="165">
        <f t="shared" si="73"/>
        <v>2.9472229729729733</v>
      </c>
      <c r="U87" s="165">
        <f t="shared" si="74"/>
        <v>3.03177027027027</v>
      </c>
      <c r="V87" s="7">
        <f t="shared" si="75"/>
        <v>4361.8900000000003</v>
      </c>
      <c r="W87" s="174">
        <f t="shared" si="76"/>
        <v>4487.0199999999995</v>
      </c>
      <c r="X87" s="173">
        <f t="shared" si="77"/>
        <v>44699</v>
      </c>
      <c r="Y87" s="7">
        <f t="shared" si="78"/>
        <v>0</v>
      </c>
      <c r="Z87" s="165">
        <f t="shared" si="79"/>
        <v>0</v>
      </c>
      <c r="AA87" s="165" t="e">
        <f t="shared" si="80"/>
        <v>#DIV/0!</v>
      </c>
      <c r="AB87" s="165" t="e">
        <f t="shared" si="81"/>
        <v>#DIV/0!</v>
      </c>
      <c r="AC87" s="7">
        <f t="shared" si="82"/>
        <v>0</v>
      </c>
      <c r="AD87" s="174">
        <f t="shared" si="83"/>
        <v>0</v>
      </c>
      <c r="AE87" s="173">
        <f t="shared" si="84"/>
        <v>44699</v>
      </c>
      <c r="AF87" s="7">
        <f t="shared" si="85"/>
        <v>0</v>
      </c>
      <c r="AG87" s="165">
        <f t="shared" si="86"/>
        <v>0</v>
      </c>
      <c r="AH87" s="165" t="e">
        <f t="shared" si="87"/>
        <v>#DIV/0!</v>
      </c>
      <c r="AI87" s="165" t="e">
        <f t="shared" si="88"/>
        <v>#DIV/0!</v>
      </c>
      <c r="AJ87" s="7">
        <f t="shared" si="89"/>
        <v>0</v>
      </c>
      <c r="AK87" s="174">
        <f t="shared" si="90"/>
        <v>0</v>
      </c>
      <c r="AL87" s="173">
        <f t="shared" si="91"/>
        <v>44699</v>
      </c>
      <c r="AM87" s="5">
        <f t="shared" si="92"/>
        <v>0</v>
      </c>
      <c r="AN87" s="165">
        <f t="shared" si="93"/>
        <v>0</v>
      </c>
      <c r="AO87" s="165" t="e">
        <f t="shared" si="94"/>
        <v>#DIV/0!</v>
      </c>
      <c r="AP87" s="165" t="e">
        <f t="shared" si="95"/>
        <v>#DIV/0!</v>
      </c>
      <c r="AQ87" s="7">
        <f t="shared" si="96"/>
        <v>0</v>
      </c>
      <c r="AR87" s="174">
        <f t="shared" si="97"/>
        <v>0</v>
      </c>
      <c r="AS87" s="173">
        <f t="shared" si="98"/>
        <v>44699</v>
      </c>
      <c r="AT87" s="5">
        <f t="shared" si="99"/>
        <v>0</v>
      </c>
      <c r="AU87" s="165">
        <f t="shared" si="100"/>
        <v>0</v>
      </c>
      <c r="AV87" s="165" t="e">
        <f t="shared" si="101"/>
        <v>#DIV/0!</v>
      </c>
      <c r="AW87" s="165" t="e">
        <f t="shared" si="102"/>
        <v>#DIV/0!</v>
      </c>
      <c r="AX87" s="7">
        <f t="shared" si="103"/>
        <v>0</v>
      </c>
      <c r="AY87" s="174">
        <f t="shared" si="104"/>
        <v>0</v>
      </c>
    </row>
    <row r="88" spans="1:51" ht="16.5" x14ac:dyDescent="0.25">
      <c r="A88" s="1">
        <v>44568</v>
      </c>
      <c r="B88" s="100">
        <v>87</v>
      </c>
      <c r="C88" s="1" t="s">
        <v>102</v>
      </c>
      <c r="D88" t="s">
        <v>98</v>
      </c>
      <c r="E88">
        <v>8</v>
      </c>
      <c r="F88" t="s">
        <v>251</v>
      </c>
      <c r="G88" s="18">
        <v>7.2649999999999997</v>
      </c>
      <c r="I88" s="18">
        <v>58.12</v>
      </c>
      <c r="J88" s="13">
        <v>44700</v>
      </c>
      <c r="K88" s="130">
        <v>44700</v>
      </c>
      <c r="L88" s="102" t="str" cm="1">
        <f t="array" ref="L88:M88">TRANSPOSE(_xlfn.UNIQUE(_xlfn._xlws.FILTER(F:F,A:A=K88)))</f>
        <v>INDP</v>
      </c>
      <c r="M88" s="7" t="str">
        <v>AGRI</v>
      </c>
      <c r="N88" s="7"/>
      <c r="O88" s="7"/>
      <c r="P88" s="7"/>
      <c r="Q88" s="173">
        <f t="shared" si="70"/>
        <v>44700</v>
      </c>
      <c r="R88" s="5" t="str">
        <f t="shared" si="71"/>
        <v>INDP</v>
      </c>
      <c r="S88" s="165">
        <f t="shared" si="72"/>
        <v>2350</v>
      </c>
      <c r="T88" s="165">
        <f t="shared" si="73"/>
        <v>2.9245489361702126</v>
      </c>
      <c r="U88" s="165">
        <f t="shared" si="74"/>
        <v>2.8855574468085106</v>
      </c>
      <c r="V88" s="7">
        <f t="shared" si="75"/>
        <v>6872.69</v>
      </c>
      <c r="W88" s="174">
        <f t="shared" si="76"/>
        <v>6781.0599999999995</v>
      </c>
      <c r="X88" s="173">
        <f t="shared" si="77"/>
        <v>44700</v>
      </c>
      <c r="Y88" s="7" t="str">
        <f t="shared" si="78"/>
        <v>AGRI</v>
      </c>
      <c r="Z88" s="165">
        <f t="shared" si="79"/>
        <v>220</v>
      </c>
      <c r="AA88" s="165">
        <f t="shared" si="80"/>
        <v>2.7147727272727273</v>
      </c>
      <c r="AB88" s="165">
        <f t="shared" si="81"/>
        <v>2.7828636363636363</v>
      </c>
      <c r="AC88" s="7">
        <f t="shared" si="82"/>
        <v>597.25</v>
      </c>
      <c r="AD88" s="174">
        <f t="shared" si="83"/>
        <v>612.23</v>
      </c>
      <c r="AE88" s="173">
        <f t="shared" si="84"/>
        <v>44700</v>
      </c>
      <c r="AF88" s="7">
        <f t="shared" si="85"/>
        <v>0</v>
      </c>
      <c r="AG88" s="165">
        <f t="shared" si="86"/>
        <v>0</v>
      </c>
      <c r="AH88" s="165" t="e">
        <f t="shared" si="87"/>
        <v>#DIV/0!</v>
      </c>
      <c r="AI88" s="165" t="e">
        <f t="shared" si="88"/>
        <v>#DIV/0!</v>
      </c>
      <c r="AJ88" s="7">
        <f t="shared" si="89"/>
        <v>0</v>
      </c>
      <c r="AK88" s="174">
        <f t="shared" si="90"/>
        <v>0</v>
      </c>
      <c r="AL88" s="173">
        <f t="shared" si="91"/>
        <v>44700</v>
      </c>
      <c r="AM88" s="5">
        <f t="shared" si="92"/>
        <v>0</v>
      </c>
      <c r="AN88" s="165">
        <f t="shared" si="93"/>
        <v>0</v>
      </c>
      <c r="AO88" s="165" t="e">
        <f t="shared" si="94"/>
        <v>#DIV/0!</v>
      </c>
      <c r="AP88" s="165" t="e">
        <f t="shared" si="95"/>
        <v>#DIV/0!</v>
      </c>
      <c r="AQ88" s="7">
        <f t="shared" si="96"/>
        <v>0</v>
      </c>
      <c r="AR88" s="174">
        <f t="shared" si="97"/>
        <v>0</v>
      </c>
      <c r="AS88" s="173">
        <f t="shared" si="98"/>
        <v>44700</v>
      </c>
      <c r="AT88" s="5">
        <f t="shared" si="99"/>
        <v>0</v>
      </c>
      <c r="AU88" s="165">
        <f t="shared" si="100"/>
        <v>0</v>
      </c>
      <c r="AV88" s="165" t="e">
        <f t="shared" si="101"/>
        <v>#DIV/0!</v>
      </c>
      <c r="AW88" s="165" t="e">
        <f t="shared" si="102"/>
        <v>#DIV/0!</v>
      </c>
      <c r="AX88" s="7">
        <f t="shared" si="103"/>
        <v>0</v>
      </c>
      <c r="AY88" s="174">
        <f t="shared" si="104"/>
        <v>0</v>
      </c>
    </row>
    <row r="89" spans="1:51" ht="16.5" x14ac:dyDescent="0.25">
      <c r="A89" s="1">
        <v>44568</v>
      </c>
      <c r="B89" s="100">
        <v>88</v>
      </c>
      <c r="C89" s="1" t="s">
        <v>102</v>
      </c>
      <c r="D89" t="s">
        <v>97</v>
      </c>
      <c r="E89">
        <v>7</v>
      </c>
      <c r="F89" t="s">
        <v>251</v>
      </c>
      <c r="G89" s="18">
        <v>7.02</v>
      </c>
      <c r="I89" s="18">
        <v>-49.14</v>
      </c>
      <c r="J89" s="13">
        <v>44701</v>
      </c>
      <c r="K89" s="130">
        <v>44701</v>
      </c>
      <c r="L89" s="102" t="str" cm="1">
        <f t="array" ref="L89:M89">TRANSPOSE(_xlfn.UNIQUE(_xlfn._xlws.FILTER(F:F,A:A=K89)))</f>
        <v>TXMD</v>
      </c>
      <c r="M89" s="7" t="str">
        <v>IMMX</v>
      </c>
      <c r="N89" s="7"/>
      <c r="O89" s="7"/>
      <c r="P89" s="7"/>
      <c r="Q89" s="173">
        <f t="shared" si="70"/>
        <v>44701</v>
      </c>
      <c r="R89" s="5" t="str">
        <f t="shared" si="71"/>
        <v>TXMD</v>
      </c>
      <c r="S89" s="165">
        <f t="shared" si="72"/>
        <v>400</v>
      </c>
      <c r="T89" s="165">
        <f t="shared" si="73"/>
        <v>3.0382750000000001</v>
      </c>
      <c r="U89" s="165">
        <f t="shared" si="74"/>
        <v>2.9117000000000002</v>
      </c>
      <c r="V89" s="7">
        <f t="shared" si="75"/>
        <v>1215.31</v>
      </c>
      <c r="W89" s="174">
        <f t="shared" si="76"/>
        <v>1164.68</v>
      </c>
      <c r="X89" s="173">
        <f t="shared" si="77"/>
        <v>44701</v>
      </c>
      <c r="Y89" s="7" t="str">
        <f t="shared" si="78"/>
        <v>IMMX</v>
      </c>
      <c r="Z89" s="165">
        <f t="shared" si="79"/>
        <v>990</v>
      </c>
      <c r="AA89" s="165">
        <f t="shared" si="80"/>
        <v>2.4498888888888892</v>
      </c>
      <c r="AB89" s="165">
        <f t="shared" si="81"/>
        <v>2.4841414141414138</v>
      </c>
      <c r="AC89" s="7">
        <f t="shared" si="82"/>
        <v>2425.3900000000003</v>
      </c>
      <c r="AD89" s="174">
        <f t="shared" si="83"/>
        <v>2459.2999999999997</v>
      </c>
      <c r="AE89" s="173">
        <f t="shared" si="84"/>
        <v>44701</v>
      </c>
      <c r="AF89" s="7">
        <f t="shared" si="85"/>
        <v>0</v>
      </c>
      <c r="AG89" s="165">
        <f t="shared" si="86"/>
        <v>0</v>
      </c>
      <c r="AH89" s="165" t="e">
        <f t="shared" si="87"/>
        <v>#DIV/0!</v>
      </c>
      <c r="AI89" s="165" t="e">
        <f t="shared" si="88"/>
        <v>#DIV/0!</v>
      </c>
      <c r="AJ89" s="7">
        <f t="shared" si="89"/>
        <v>0</v>
      </c>
      <c r="AK89" s="174">
        <f t="shared" si="90"/>
        <v>0</v>
      </c>
      <c r="AL89" s="173">
        <f t="shared" si="91"/>
        <v>44701</v>
      </c>
      <c r="AM89" s="5">
        <f t="shared" si="92"/>
        <v>0</v>
      </c>
      <c r="AN89" s="165">
        <f t="shared" si="93"/>
        <v>0</v>
      </c>
      <c r="AO89" s="165" t="e">
        <f t="shared" si="94"/>
        <v>#DIV/0!</v>
      </c>
      <c r="AP89" s="165" t="e">
        <f t="shared" si="95"/>
        <v>#DIV/0!</v>
      </c>
      <c r="AQ89" s="7">
        <f t="shared" si="96"/>
        <v>0</v>
      </c>
      <c r="AR89" s="174">
        <f t="shared" si="97"/>
        <v>0</v>
      </c>
      <c r="AS89" s="173">
        <f t="shared" si="98"/>
        <v>44701</v>
      </c>
      <c r="AT89" s="5">
        <f t="shared" si="99"/>
        <v>0</v>
      </c>
      <c r="AU89" s="165">
        <f t="shared" si="100"/>
        <v>0</v>
      </c>
      <c r="AV89" s="165" t="e">
        <f t="shared" si="101"/>
        <v>#DIV/0!</v>
      </c>
      <c r="AW89" s="165" t="e">
        <f t="shared" si="102"/>
        <v>#DIV/0!</v>
      </c>
      <c r="AX89" s="7">
        <f t="shared" si="103"/>
        <v>0</v>
      </c>
      <c r="AY89" s="174">
        <f t="shared" si="104"/>
        <v>0</v>
      </c>
    </row>
    <row r="90" spans="1:51" ht="16.5" x14ac:dyDescent="0.25">
      <c r="A90" s="1">
        <v>44568</v>
      </c>
      <c r="B90" s="100">
        <v>89</v>
      </c>
      <c r="C90" s="1" t="s">
        <v>102</v>
      </c>
      <c r="D90" t="s">
        <v>97</v>
      </c>
      <c r="E90">
        <v>1</v>
      </c>
      <c r="F90" t="s">
        <v>251</v>
      </c>
      <c r="G90" s="18">
        <v>7.02</v>
      </c>
      <c r="I90" s="18">
        <v>-7.02</v>
      </c>
      <c r="J90" s="13">
        <v>44704</v>
      </c>
      <c r="K90" s="130">
        <v>44704</v>
      </c>
      <c r="L90" s="102" t="str" cm="1">
        <f t="array" ref="L90:N90">TRANSPOSE(_xlfn.UNIQUE(_xlfn._xlws.FILTER(F:F,A:A=K90)))</f>
        <v>GOVX</v>
      </c>
      <c r="M90" s="7" t="str">
        <v>CBIO</v>
      </c>
      <c r="N90" s="7" t="str">
        <v>SIGA</v>
      </c>
      <c r="O90" s="7"/>
      <c r="P90" s="7"/>
      <c r="Q90" s="173">
        <f t="shared" si="70"/>
        <v>44704</v>
      </c>
      <c r="R90" s="5" t="str">
        <f t="shared" si="71"/>
        <v>GOVX</v>
      </c>
      <c r="S90" s="165">
        <f t="shared" si="72"/>
        <v>1120</v>
      </c>
      <c r="T90" s="165">
        <f t="shared" si="73"/>
        <v>1.9671696428571428</v>
      </c>
      <c r="U90" s="165">
        <f t="shared" si="74"/>
        <v>2.1233035714285715</v>
      </c>
      <c r="V90" s="7">
        <f t="shared" si="75"/>
        <v>2203.23</v>
      </c>
      <c r="W90" s="174">
        <f t="shared" si="76"/>
        <v>2378.1</v>
      </c>
      <c r="X90" s="173">
        <f t="shared" si="77"/>
        <v>44704</v>
      </c>
      <c r="Y90" s="7" t="str">
        <f t="shared" si="78"/>
        <v>CBIO</v>
      </c>
      <c r="Z90" s="165">
        <f t="shared" si="79"/>
        <v>310</v>
      </c>
      <c r="AA90" s="165">
        <f t="shared" si="80"/>
        <v>1.0548064516129032</v>
      </c>
      <c r="AB90" s="165">
        <f t="shared" si="81"/>
        <v>1.0509677419354839</v>
      </c>
      <c r="AC90" s="7">
        <f t="shared" si="82"/>
        <v>326.99</v>
      </c>
      <c r="AD90" s="174">
        <f t="shared" si="83"/>
        <v>325.8</v>
      </c>
      <c r="AE90" s="173">
        <f t="shared" si="84"/>
        <v>44704</v>
      </c>
      <c r="AF90" s="7" t="str">
        <f t="shared" si="85"/>
        <v>SIGA</v>
      </c>
      <c r="AG90" s="165">
        <f t="shared" si="86"/>
        <v>30</v>
      </c>
      <c r="AH90" s="165">
        <f t="shared" si="87"/>
        <v>13.411000000000001</v>
      </c>
      <c r="AI90" s="165">
        <f t="shared" si="88"/>
        <v>13.439666666666666</v>
      </c>
      <c r="AJ90" s="7">
        <f t="shared" si="89"/>
        <v>402.33000000000004</v>
      </c>
      <c r="AK90" s="174">
        <f t="shared" si="90"/>
        <v>403.19</v>
      </c>
      <c r="AL90" s="173">
        <f t="shared" si="91"/>
        <v>44704</v>
      </c>
      <c r="AM90" s="5">
        <f t="shared" si="92"/>
        <v>0</v>
      </c>
      <c r="AN90" s="165">
        <f t="shared" si="93"/>
        <v>0</v>
      </c>
      <c r="AO90" s="165" t="e">
        <f t="shared" si="94"/>
        <v>#DIV/0!</v>
      </c>
      <c r="AP90" s="165" t="e">
        <f t="shared" si="95"/>
        <v>#DIV/0!</v>
      </c>
      <c r="AQ90" s="7">
        <f t="shared" si="96"/>
        <v>0</v>
      </c>
      <c r="AR90" s="174">
        <f t="shared" si="97"/>
        <v>0</v>
      </c>
      <c r="AS90" s="173">
        <f t="shared" si="98"/>
        <v>44704</v>
      </c>
      <c r="AT90" s="5">
        <f t="shared" si="99"/>
        <v>0</v>
      </c>
      <c r="AU90" s="165">
        <f t="shared" si="100"/>
        <v>0</v>
      </c>
      <c r="AV90" s="165" t="e">
        <f t="shared" si="101"/>
        <v>#DIV/0!</v>
      </c>
      <c r="AW90" s="165" t="e">
        <f t="shared" si="102"/>
        <v>#DIV/0!</v>
      </c>
      <c r="AX90" s="7">
        <f t="shared" si="103"/>
        <v>0</v>
      </c>
      <c r="AY90" s="174">
        <f t="shared" si="104"/>
        <v>0</v>
      </c>
    </row>
    <row r="91" spans="1:51" ht="16.5" x14ac:dyDescent="0.25">
      <c r="A91" s="1">
        <v>44568</v>
      </c>
      <c r="B91" s="100">
        <v>90</v>
      </c>
      <c r="C91" s="1" t="s">
        <v>102</v>
      </c>
      <c r="D91" t="s">
        <v>97</v>
      </c>
      <c r="E91">
        <v>16</v>
      </c>
      <c r="F91" t="s">
        <v>251</v>
      </c>
      <c r="G91" s="18">
        <v>7.1395</v>
      </c>
      <c r="I91" s="18">
        <v>-114.23</v>
      </c>
      <c r="J91" s="13">
        <v>44705</v>
      </c>
      <c r="K91" s="130">
        <v>44705</v>
      </c>
      <c r="L91" s="102" t="str" cm="1">
        <f t="array" ref="L91">TRANSPOSE(_xlfn.UNIQUE(_xlfn._xlws.FILTER(F:F,A:A=K91)))</f>
        <v>GOVX</v>
      </c>
      <c r="M91" s="7"/>
      <c r="N91" s="7"/>
      <c r="O91" s="7"/>
      <c r="P91" s="7"/>
      <c r="Q91" s="173">
        <f t="shared" si="70"/>
        <v>44705</v>
      </c>
      <c r="R91" s="5" t="str">
        <f t="shared" si="71"/>
        <v>GOVX</v>
      </c>
      <c r="S91" s="165">
        <f t="shared" si="72"/>
        <v>2830</v>
      </c>
      <c r="T91" s="165">
        <f t="shared" si="73"/>
        <v>2.7399540636042397</v>
      </c>
      <c r="U91" s="165">
        <f t="shared" si="74"/>
        <v>2.674968197879859</v>
      </c>
      <c r="V91" s="7">
        <f t="shared" si="75"/>
        <v>7754.0699999999988</v>
      </c>
      <c r="W91" s="174">
        <f t="shared" si="76"/>
        <v>7570.1600000000008</v>
      </c>
      <c r="X91" s="173">
        <f t="shared" si="77"/>
        <v>44705</v>
      </c>
      <c r="Y91" s="7">
        <f t="shared" si="78"/>
        <v>0</v>
      </c>
      <c r="Z91" s="165">
        <f t="shared" si="79"/>
        <v>0</v>
      </c>
      <c r="AA91" s="165" t="e">
        <f t="shared" si="80"/>
        <v>#DIV/0!</v>
      </c>
      <c r="AB91" s="165" t="e">
        <f t="shared" si="81"/>
        <v>#DIV/0!</v>
      </c>
      <c r="AC91" s="7">
        <f t="shared" si="82"/>
        <v>0</v>
      </c>
      <c r="AD91" s="174">
        <f t="shared" si="83"/>
        <v>0</v>
      </c>
      <c r="AE91" s="173">
        <f t="shared" si="84"/>
        <v>44705</v>
      </c>
      <c r="AF91" s="7">
        <f t="shared" si="85"/>
        <v>0</v>
      </c>
      <c r="AG91" s="165">
        <f t="shared" si="86"/>
        <v>0</v>
      </c>
      <c r="AH91" s="165" t="e">
        <f t="shared" si="87"/>
        <v>#DIV/0!</v>
      </c>
      <c r="AI91" s="165" t="e">
        <f t="shared" si="88"/>
        <v>#DIV/0!</v>
      </c>
      <c r="AJ91" s="7">
        <f t="shared" si="89"/>
        <v>0</v>
      </c>
      <c r="AK91" s="174">
        <f t="shared" si="90"/>
        <v>0</v>
      </c>
      <c r="AL91" s="173">
        <f t="shared" si="91"/>
        <v>44705</v>
      </c>
      <c r="AM91" s="5">
        <f t="shared" si="92"/>
        <v>0</v>
      </c>
      <c r="AN91" s="165">
        <f t="shared" si="93"/>
        <v>0</v>
      </c>
      <c r="AO91" s="165" t="e">
        <f t="shared" si="94"/>
        <v>#DIV/0!</v>
      </c>
      <c r="AP91" s="165" t="e">
        <f t="shared" si="95"/>
        <v>#DIV/0!</v>
      </c>
      <c r="AQ91" s="7">
        <f t="shared" si="96"/>
        <v>0</v>
      </c>
      <c r="AR91" s="174">
        <f t="shared" si="97"/>
        <v>0</v>
      </c>
      <c r="AS91" s="173">
        <f t="shared" si="98"/>
        <v>44705</v>
      </c>
      <c r="AT91" s="5">
        <f t="shared" si="99"/>
        <v>0</v>
      </c>
      <c r="AU91" s="165">
        <f t="shared" si="100"/>
        <v>0</v>
      </c>
      <c r="AV91" s="165" t="e">
        <f t="shared" si="101"/>
        <v>#DIV/0!</v>
      </c>
      <c r="AW91" s="165" t="e">
        <f t="shared" si="102"/>
        <v>#DIV/0!</v>
      </c>
      <c r="AX91" s="7">
        <f t="shared" si="103"/>
        <v>0</v>
      </c>
      <c r="AY91" s="174">
        <f t="shared" si="104"/>
        <v>0</v>
      </c>
    </row>
    <row r="92" spans="1:51" ht="16.5" x14ac:dyDescent="0.25">
      <c r="A92" s="1">
        <v>44571</v>
      </c>
      <c r="B92" s="100">
        <v>91</v>
      </c>
      <c r="C92" s="1" t="s">
        <v>102</v>
      </c>
      <c r="D92" t="s">
        <v>98</v>
      </c>
      <c r="E92">
        <v>16</v>
      </c>
      <c r="F92" t="s">
        <v>187</v>
      </c>
      <c r="G92" s="18">
        <v>5.7468000000000004</v>
      </c>
      <c r="I92" s="18">
        <v>91.95</v>
      </c>
      <c r="J92" s="13">
        <v>44706</v>
      </c>
      <c r="K92" s="130">
        <v>44706</v>
      </c>
      <c r="L92" s="102" t="str" cm="1">
        <f t="array" ref="L92:M92">TRANSPOSE(_xlfn.UNIQUE(_xlfn._xlws.FILTER(F:F,A:A=K92)))</f>
        <v>GOVX</v>
      </c>
      <c r="M92" s="7" t="str">
        <v>RDBX</v>
      </c>
      <c r="N92" s="7"/>
      <c r="O92" s="7"/>
      <c r="P92" s="7"/>
      <c r="Q92" s="173">
        <f t="shared" si="70"/>
        <v>44706</v>
      </c>
      <c r="R92" s="5" t="str">
        <f t="shared" si="71"/>
        <v>GOVX</v>
      </c>
      <c r="S92" s="165">
        <f t="shared" si="72"/>
        <v>310</v>
      </c>
      <c r="T92" s="165">
        <f t="shared" si="73"/>
        <v>1.5625806451612902</v>
      </c>
      <c r="U92" s="165">
        <f t="shared" si="74"/>
        <v>1.6460967741935482</v>
      </c>
      <c r="V92" s="7">
        <f t="shared" si="75"/>
        <v>484.4</v>
      </c>
      <c r="W92" s="174">
        <f t="shared" si="76"/>
        <v>510.28999999999996</v>
      </c>
      <c r="X92" s="173">
        <f t="shared" si="77"/>
        <v>44706</v>
      </c>
      <c r="Y92" s="7" t="str">
        <f t="shared" si="78"/>
        <v>RDBX</v>
      </c>
      <c r="Z92" s="165">
        <f t="shared" si="79"/>
        <v>200</v>
      </c>
      <c r="AA92" s="165">
        <f t="shared" si="80"/>
        <v>6.7677499999999995</v>
      </c>
      <c r="AB92" s="165">
        <f t="shared" si="81"/>
        <v>6.8011499999999998</v>
      </c>
      <c r="AC92" s="7">
        <f t="shared" si="82"/>
        <v>1353.55</v>
      </c>
      <c r="AD92" s="174">
        <f t="shared" si="83"/>
        <v>1360.23</v>
      </c>
      <c r="AE92" s="173">
        <f t="shared" si="84"/>
        <v>44706</v>
      </c>
      <c r="AF92" s="7">
        <f t="shared" si="85"/>
        <v>0</v>
      </c>
      <c r="AG92" s="165">
        <f t="shared" si="86"/>
        <v>0</v>
      </c>
      <c r="AH92" s="165" t="e">
        <f t="shared" si="87"/>
        <v>#DIV/0!</v>
      </c>
      <c r="AI92" s="165" t="e">
        <f t="shared" si="88"/>
        <v>#DIV/0!</v>
      </c>
      <c r="AJ92" s="7">
        <f t="shared" si="89"/>
        <v>0</v>
      </c>
      <c r="AK92" s="174">
        <f t="shared" si="90"/>
        <v>0</v>
      </c>
      <c r="AL92" s="173">
        <f t="shared" si="91"/>
        <v>44706</v>
      </c>
      <c r="AM92" s="5">
        <f t="shared" si="92"/>
        <v>0</v>
      </c>
      <c r="AN92" s="165">
        <f t="shared" si="93"/>
        <v>0</v>
      </c>
      <c r="AO92" s="165" t="e">
        <f t="shared" si="94"/>
        <v>#DIV/0!</v>
      </c>
      <c r="AP92" s="165" t="e">
        <f t="shared" si="95"/>
        <v>#DIV/0!</v>
      </c>
      <c r="AQ92" s="7">
        <f t="shared" si="96"/>
        <v>0</v>
      </c>
      <c r="AR92" s="174">
        <f t="shared" si="97"/>
        <v>0</v>
      </c>
      <c r="AS92" s="173">
        <f t="shared" si="98"/>
        <v>44706</v>
      </c>
      <c r="AT92" s="5">
        <f t="shared" si="99"/>
        <v>0</v>
      </c>
      <c r="AU92" s="165">
        <f t="shared" si="100"/>
        <v>0</v>
      </c>
      <c r="AV92" s="165" t="e">
        <f t="shared" si="101"/>
        <v>#DIV/0!</v>
      </c>
      <c r="AW92" s="165" t="e">
        <f t="shared" si="102"/>
        <v>#DIV/0!</v>
      </c>
      <c r="AX92" s="7">
        <f t="shared" si="103"/>
        <v>0</v>
      </c>
      <c r="AY92" s="174">
        <f t="shared" si="104"/>
        <v>0</v>
      </c>
    </row>
    <row r="93" spans="1:51" ht="16.5" x14ac:dyDescent="0.25">
      <c r="A93" s="1">
        <v>44571</v>
      </c>
      <c r="B93" s="100">
        <v>92</v>
      </c>
      <c r="C93" s="1" t="s">
        <v>102</v>
      </c>
      <c r="D93" t="s">
        <v>98</v>
      </c>
      <c r="E93">
        <v>16</v>
      </c>
      <c r="F93" t="s">
        <v>187</v>
      </c>
      <c r="G93" s="18">
        <v>5.8468999999999998</v>
      </c>
      <c r="I93" s="18">
        <v>93.55</v>
      </c>
      <c r="J93" s="13">
        <v>44707</v>
      </c>
      <c r="K93" s="130">
        <v>44707</v>
      </c>
      <c r="L93" s="102" t="str" cm="1">
        <f t="array" ref="L93:M93">TRANSPOSE(_xlfn.UNIQUE(_xlfn._xlws.FILTER(F:F,A:A=K93)))</f>
        <v>GOVX</v>
      </c>
      <c r="M93" s="7" t="str">
        <v>RDBX</v>
      </c>
      <c r="N93" s="7"/>
      <c r="O93" s="7"/>
      <c r="P93" s="7"/>
      <c r="Q93" s="173">
        <f t="shared" si="70"/>
        <v>44707</v>
      </c>
      <c r="R93" s="5" t="str">
        <f t="shared" si="71"/>
        <v>GOVX</v>
      </c>
      <c r="S93" s="165">
        <f t="shared" si="72"/>
        <v>1170</v>
      </c>
      <c r="T93" s="165">
        <f t="shared" si="73"/>
        <v>1.9585213675213673</v>
      </c>
      <c r="U93" s="165">
        <f t="shared" si="74"/>
        <v>1.9219401709401711</v>
      </c>
      <c r="V93" s="7">
        <f t="shared" si="75"/>
        <v>2291.4699999999998</v>
      </c>
      <c r="W93" s="174">
        <f t="shared" si="76"/>
        <v>2248.67</v>
      </c>
      <c r="X93" s="173">
        <f t="shared" si="77"/>
        <v>44707</v>
      </c>
      <c r="Y93" s="7" t="str">
        <f t="shared" si="78"/>
        <v>RDBX</v>
      </c>
      <c r="Z93" s="165">
        <f t="shared" si="79"/>
        <v>200</v>
      </c>
      <c r="AA93" s="165">
        <f t="shared" si="80"/>
        <v>7.8700999999999999</v>
      </c>
      <c r="AB93" s="165">
        <f t="shared" si="81"/>
        <v>8.0865999999999989</v>
      </c>
      <c r="AC93" s="7">
        <f t="shared" si="82"/>
        <v>1574.02</v>
      </c>
      <c r="AD93" s="174">
        <f t="shared" si="83"/>
        <v>1617.32</v>
      </c>
      <c r="AE93" s="173">
        <f t="shared" si="84"/>
        <v>44707</v>
      </c>
      <c r="AF93" s="7">
        <f t="shared" si="85"/>
        <v>0</v>
      </c>
      <c r="AG93" s="165">
        <f t="shared" si="86"/>
        <v>0</v>
      </c>
      <c r="AH93" s="165" t="e">
        <f t="shared" si="87"/>
        <v>#DIV/0!</v>
      </c>
      <c r="AI93" s="165" t="e">
        <f t="shared" si="88"/>
        <v>#DIV/0!</v>
      </c>
      <c r="AJ93" s="7">
        <f t="shared" si="89"/>
        <v>0</v>
      </c>
      <c r="AK93" s="174">
        <f t="shared" si="90"/>
        <v>0</v>
      </c>
      <c r="AL93" s="173">
        <f t="shared" si="91"/>
        <v>44707</v>
      </c>
      <c r="AM93" s="5">
        <f t="shared" si="92"/>
        <v>0</v>
      </c>
      <c r="AN93" s="165">
        <f t="shared" si="93"/>
        <v>0</v>
      </c>
      <c r="AO93" s="165" t="e">
        <f t="shared" si="94"/>
        <v>#DIV/0!</v>
      </c>
      <c r="AP93" s="165" t="e">
        <f t="shared" si="95"/>
        <v>#DIV/0!</v>
      </c>
      <c r="AQ93" s="7">
        <f t="shared" si="96"/>
        <v>0</v>
      </c>
      <c r="AR93" s="174">
        <f t="shared" si="97"/>
        <v>0</v>
      </c>
      <c r="AS93" s="173">
        <f t="shared" si="98"/>
        <v>44707</v>
      </c>
      <c r="AT93" s="5">
        <f t="shared" si="99"/>
        <v>0</v>
      </c>
      <c r="AU93" s="165">
        <f t="shared" si="100"/>
        <v>0</v>
      </c>
      <c r="AV93" s="165" t="e">
        <f t="shared" si="101"/>
        <v>#DIV/0!</v>
      </c>
      <c r="AW93" s="165" t="e">
        <f t="shared" si="102"/>
        <v>#DIV/0!</v>
      </c>
      <c r="AX93" s="7">
        <f t="shared" si="103"/>
        <v>0</v>
      </c>
      <c r="AY93" s="174">
        <f t="shared" si="104"/>
        <v>0</v>
      </c>
    </row>
    <row r="94" spans="1:51" ht="16.5" x14ac:dyDescent="0.25">
      <c r="A94" s="1">
        <v>44571</v>
      </c>
      <c r="B94" s="100">
        <v>93</v>
      </c>
      <c r="C94" s="1" t="s">
        <v>102</v>
      </c>
      <c r="D94" t="s">
        <v>97</v>
      </c>
      <c r="E94">
        <v>16</v>
      </c>
      <c r="F94" t="s">
        <v>187</v>
      </c>
      <c r="G94" s="18">
        <v>5.8884999999999996</v>
      </c>
      <c r="I94" s="18">
        <v>-94.22</v>
      </c>
      <c r="J94" s="13">
        <v>44708</v>
      </c>
      <c r="K94" s="130">
        <v>44708</v>
      </c>
      <c r="L94" s="102" t="str" cm="1">
        <f t="array" ref="L94">TRANSPOSE(_xlfn.UNIQUE(_xlfn._xlws.FILTER(F:F,A:A=K94)))</f>
        <v>RDBX</v>
      </c>
      <c r="M94" s="7"/>
      <c r="N94" s="7"/>
      <c r="O94" s="7"/>
      <c r="P94" s="7"/>
      <c r="Q94" s="173">
        <f t="shared" si="70"/>
        <v>44708</v>
      </c>
      <c r="R94" s="5" t="str">
        <f t="shared" si="71"/>
        <v>RDBX</v>
      </c>
      <c r="S94" s="165">
        <f t="shared" si="72"/>
        <v>980</v>
      </c>
      <c r="T94" s="165">
        <f t="shared" si="73"/>
        <v>8.0128163265306114</v>
      </c>
      <c r="U94" s="165">
        <f t="shared" si="74"/>
        <v>7.9609489795918371</v>
      </c>
      <c r="V94" s="7">
        <f t="shared" si="75"/>
        <v>7852.5599999999995</v>
      </c>
      <c r="W94" s="174">
        <f t="shared" si="76"/>
        <v>7801.7300000000005</v>
      </c>
      <c r="X94" s="173">
        <f t="shared" si="77"/>
        <v>44708</v>
      </c>
      <c r="Y94" s="7">
        <f t="shared" si="78"/>
        <v>0</v>
      </c>
      <c r="Z94" s="165">
        <f t="shared" si="79"/>
        <v>0</v>
      </c>
      <c r="AA94" s="165" t="e">
        <f t="shared" si="80"/>
        <v>#DIV/0!</v>
      </c>
      <c r="AB94" s="165" t="e">
        <f t="shared" si="81"/>
        <v>#DIV/0!</v>
      </c>
      <c r="AC94" s="7">
        <f t="shared" si="82"/>
        <v>0</v>
      </c>
      <c r="AD94" s="174">
        <f t="shared" si="83"/>
        <v>0</v>
      </c>
      <c r="AE94" s="173">
        <f t="shared" si="84"/>
        <v>44708</v>
      </c>
      <c r="AF94" s="7">
        <f t="shared" si="85"/>
        <v>0</v>
      </c>
      <c r="AG94" s="165">
        <f t="shared" si="86"/>
        <v>0</v>
      </c>
      <c r="AH94" s="165" t="e">
        <f t="shared" si="87"/>
        <v>#DIV/0!</v>
      </c>
      <c r="AI94" s="165" t="e">
        <f t="shared" si="88"/>
        <v>#DIV/0!</v>
      </c>
      <c r="AJ94" s="7">
        <f t="shared" si="89"/>
        <v>0</v>
      </c>
      <c r="AK94" s="174">
        <f t="shared" si="90"/>
        <v>0</v>
      </c>
      <c r="AL94" s="173">
        <f t="shared" si="91"/>
        <v>44708</v>
      </c>
      <c r="AM94" s="5">
        <f t="shared" si="92"/>
        <v>0</v>
      </c>
      <c r="AN94" s="165">
        <f t="shared" si="93"/>
        <v>0</v>
      </c>
      <c r="AO94" s="165" t="e">
        <f t="shared" si="94"/>
        <v>#DIV/0!</v>
      </c>
      <c r="AP94" s="165" t="e">
        <f t="shared" si="95"/>
        <v>#DIV/0!</v>
      </c>
      <c r="AQ94" s="7">
        <f t="shared" si="96"/>
        <v>0</v>
      </c>
      <c r="AR94" s="174">
        <f t="shared" si="97"/>
        <v>0</v>
      </c>
      <c r="AS94" s="173">
        <f t="shared" si="98"/>
        <v>44708</v>
      </c>
      <c r="AT94" s="5">
        <f t="shared" si="99"/>
        <v>0</v>
      </c>
      <c r="AU94" s="165">
        <f t="shared" si="100"/>
        <v>0</v>
      </c>
      <c r="AV94" s="165" t="e">
        <f t="shared" si="101"/>
        <v>#DIV/0!</v>
      </c>
      <c r="AW94" s="165" t="e">
        <f t="shared" si="102"/>
        <v>#DIV/0!</v>
      </c>
      <c r="AX94" s="7">
        <f t="shared" si="103"/>
        <v>0</v>
      </c>
      <c r="AY94" s="174">
        <f t="shared" si="104"/>
        <v>0</v>
      </c>
    </row>
    <row r="95" spans="1:51" ht="16.5" x14ac:dyDescent="0.25">
      <c r="A95" s="1">
        <v>44571</v>
      </c>
      <c r="B95" s="100">
        <v>94</v>
      </c>
      <c r="C95" s="1" t="s">
        <v>102</v>
      </c>
      <c r="D95" t="s">
        <v>97</v>
      </c>
      <c r="E95">
        <v>16</v>
      </c>
      <c r="F95" t="s">
        <v>187</v>
      </c>
      <c r="G95" s="18">
        <v>5.9184000000000001</v>
      </c>
      <c r="I95" s="18">
        <v>-94.69</v>
      </c>
      <c r="J95" s="13">
        <v>44712</v>
      </c>
      <c r="K95" s="130">
        <v>44712</v>
      </c>
      <c r="L95" s="102" t="str" cm="1">
        <f t="array" ref="L95">TRANSPOSE(_xlfn.UNIQUE(_xlfn._xlws.FILTER(F:F,A:A=K95)))</f>
        <v>HUSA</v>
      </c>
      <c r="M95" s="7"/>
      <c r="N95" s="7"/>
      <c r="O95" s="7"/>
      <c r="P95" s="7"/>
      <c r="Q95" s="173">
        <f t="shared" si="70"/>
        <v>44712</v>
      </c>
      <c r="R95" s="5" t="str">
        <f t="shared" si="71"/>
        <v>HUSA</v>
      </c>
      <c r="S95" s="165">
        <f t="shared" si="72"/>
        <v>780</v>
      </c>
      <c r="T95" s="165">
        <f t="shared" si="73"/>
        <v>5.243615384615385</v>
      </c>
      <c r="U95" s="165">
        <f t="shared" si="74"/>
        <v>5.4487692307692308</v>
      </c>
      <c r="V95" s="7">
        <f t="shared" si="75"/>
        <v>4090.0200000000004</v>
      </c>
      <c r="W95" s="174">
        <f t="shared" si="76"/>
        <v>4250.04</v>
      </c>
      <c r="X95" s="173">
        <f t="shared" si="77"/>
        <v>44712</v>
      </c>
      <c r="Y95" s="7">
        <f t="shared" si="78"/>
        <v>0</v>
      </c>
      <c r="Z95" s="165">
        <f t="shared" si="79"/>
        <v>0</v>
      </c>
      <c r="AA95" s="165" t="e">
        <f t="shared" si="80"/>
        <v>#DIV/0!</v>
      </c>
      <c r="AB95" s="165" t="e">
        <f t="shared" si="81"/>
        <v>#DIV/0!</v>
      </c>
      <c r="AC95" s="7">
        <f t="shared" si="82"/>
        <v>0</v>
      </c>
      <c r="AD95" s="174">
        <f t="shared" si="83"/>
        <v>0</v>
      </c>
      <c r="AE95" s="173">
        <f t="shared" si="84"/>
        <v>44712</v>
      </c>
      <c r="AF95" s="7">
        <f t="shared" si="85"/>
        <v>0</v>
      </c>
      <c r="AG95" s="165">
        <f t="shared" si="86"/>
        <v>0</v>
      </c>
      <c r="AH95" s="165" t="e">
        <f t="shared" si="87"/>
        <v>#DIV/0!</v>
      </c>
      <c r="AI95" s="165" t="e">
        <f t="shared" si="88"/>
        <v>#DIV/0!</v>
      </c>
      <c r="AJ95" s="7">
        <f t="shared" si="89"/>
        <v>0</v>
      </c>
      <c r="AK95" s="174">
        <f t="shared" si="90"/>
        <v>0</v>
      </c>
      <c r="AL95" s="173">
        <f t="shared" si="91"/>
        <v>44712</v>
      </c>
      <c r="AM95" s="5">
        <f t="shared" si="92"/>
        <v>0</v>
      </c>
      <c r="AN95" s="165">
        <f t="shared" si="93"/>
        <v>0</v>
      </c>
      <c r="AO95" s="165" t="e">
        <f t="shared" si="94"/>
        <v>#DIV/0!</v>
      </c>
      <c r="AP95" s="165" t="e">
        <f t="shared" si="95"/>
        <v>#DIV/0!</v>
      </c>
      <c r="AQ95" s="7">
        <f t="shared" si="96"/>
        <v>0</v>
      </c>
      <c r="AR95" s="174">
        <f t="shared" si="97"/>
        <v>0</v>
      </c>
      <c r="AS95" s="173">
        <f t="shared" si="98"/>
        <v>44712</v>
      </c>
      <c r="AT95" s="5">
        <f t="shared" si="99"/>
        <v>0</v>
      </c>
      <c r="AU95" s="165">
        <f t="shared" si="100"/>
        <v>0</v>
      </c>
      <c r="AV95" s="165" t="e">
        <f t="shared" si="101"/>
        <v>#DIV/0!</v>
      </c>
      <c r="AW95" s="165" t="e">
        <f t="shared" si="102"/>
        <v>#DIV/0!</v>
      </c>
      <c r="AX95" s="7">
        <f t="shared" si="103"/>
        <v>0</v>
      </c>
      <c r="AY95" s="174">
        <f t="shared" si="104"/>
        <v>0</v>
      </c>
    </row>
    <row r="96" spans="1:51" ht="16.5" x14ac:dyDescent="0.25">
      <c r="A96" s="1">
        <v>44571</v>
      </c>
      <c r="B96" s="100">
        <v>95</v>
      </c>
      <c r="C96" s="1" t="s">
        <v>102</v>
      </c>
      <c r="D96" t="s">
        <v>98</v>
      </c>
      <c r="E96">
        <v>24</v>
      </c>
      <c r="F96" t="s">
        <v>187</v>
      </c>
      <c r="G96" s="18">
        <v>6.05</v>
      </c>
      <c r="I96" s="18">
        <v>145.19999999999999</v>
      </c>
      <c r="J96" s="13">
        <v>44713</v>
      </c>
      <c r="K96" s="130">
        <v>44713</v>
      </c>
      <c r="L96" s="102" t="str" cm="1">
        <f t="array" ref="L96:N96">TRANSPOSE(_xlfn.UNIQUE(_xlfn._xlws.FILTER(F:F,A:A=K96)))</f>
        <v>TNXP</v>
      </c>
      <c r="M96" s="7" t="str">
        <v>HSDT</v>
      </c>
      <c r="N96" s="7" t="str">
        <v>VIEW</v>
      </c>
      <c r="O96" s="7"/>
      <c r="P96" s="7"/>
      <c r="Q96" s="173">
        <f t="shared" si="70"/>
        <v>44713</v>
      </c>
      <c r="R96" s="5" t="str">
        <f t="shared" si="71"/>
        <v>TNXP</v>
      </c>
      <c r="S96" s="165">
        <f t="shared" si="72"/>
        <v>635</v>
      </c>
      <c r="T96" s="165">
        <f t="shared" si="73"/>
        <v>3.8786141732283466</v>
      </c>
      <c r="U96" s="165">
        <f t="shared" si="74"/>
        <v>3.8653070866141728</v>
      </c>
      <c r="V96" s="7">
        <f t="shared" si="75"/>
        <v>2462.92</v>
      </c>
      <c r="W96" s="174">
        <f t="shared" si="76"/>
        <v>2454.4699999999998</v>
      </c>
      <c r="X96" s="173">
        <f t="shared" si="77"/>
        <v>44713</v>
      </c>
      <c r="Y96" s="7" t="str">
        <f t="shared" si="78"/>
        <v>HSDT</v>
      </c>
      <c r="Z96" s="165">
        <f t="shared" si="79"/>
        <v>2770</v>
      </c>
      <c r="AA96" s="165">
        <f t="shared" si="80"/>
        <v>2.3392490974729241</v>
      </c>
      <c r="AB96" s="165">
        <f t="shared" si="81"/>
        <v>2.3607545126353786</v>
      </c>
      <c r="AC96" s="7">
        <f t="shared" si="82"/>
        <v>6479.7199999999993</v>
      </c>
      <c r="AD96" s="174">
        <f t="shared" si="83"/>
        <v>6539.2899999999991</v>
      </c>
      <c r="AE96" s="173">
        <f t="shared" si="84"/>
        <v>44713</v>
      </c>
      <c r="AF96" s="7" t="str">
        <f t="shared" si="85"/>
        <v>VIEW</v>
      </c>
      <c r="AG96" s="165">
        <f t="shared" si="86"/>
        <v>260</v>
      </c>
      <c r="AH96" s="165">
        <f t="shared" si="87"/>
        <v>1.7573461538461537</v>
      </c>
      <c r="AI96" s="165">
        <f t="shared" si="88"/>
        <v>1.686923076923077</v>
      </c>
      <c r="AJ96" s="7">
        <f t="shared" si="89"/>
        <v>456.90999999999997</v>
      </c>
      <c r="AK96" s="174">
        <f t="shared" si="90"/>
        <v>438.6</v>
      </c>
      <c r="AL96" s="173">
        <f t="shared" si="91"/>
        <v>44713</v>
      </c>
      <c r="AM96" s="5">
        <f t="shared" si="92"/>
        <v>0</v>
      </c>
      <c r="AN96" s="165">
        <f t="shared" si="93"/>
        <v>0</v>
      </c>
      <c r="AO96" s="165" t="e">
        <f t="shared" si="94"/>
        <v>#DIV/0!</v>
      </c>
      <c r="AP96" s="165" t="e">
        <f t="shared" si="95"/>
        <v>#DIV/0!</v>
      </c>
      <c r="AQ96" s="7">
        <f t="shared" si="96"/>
        <v>0</v>
      </c>
      <c r="AR96" s="174">
        <f t="shared" si="97"/>
        <v>0</v>
      </c>
      <c r="AS96" s="173">
        <f t="shared" si="98"/>
        <v>44713</v>
      </c>
      <c r="AT96" s="5">
        <f t="shared" si="99"/>
        <v>0</v>
      </c>
      <c r="AU96" s="165">
        <f t="shared" si="100"/>
        <v>0</v>
      </c>
      <c r="AV96" s="165" t="e">
        <f t="shared" si="101"/>
        <v>#DIV/0!</v>
      </c>
      <c r="AW96" s="165" t="e">
        <f t="shared" si="102"/>
        <v>#DIV/0!</v>
      </c>
      <c r="AX96" s="7">
        <f t="shared" si="103"/>
        <v>0</v>
      </c>
      <c r="AY96" s="174">
        <f t="shared" si="104"/>
        <v>0</v>
      </c>
    </row>
    <row r="97" spans="1:51" ht="16.5" x14ac:dyDescent="0.25">
      <c r="A97" s="1">
        <v>44571</v>
      </c>
      <c r="B97" s="100">
        <v>96</v>
      </c>
      <c r="C97" s="1" t="s">
        <v>102</v>
      </c>
      <c r="D97" t="s">
        <v>98</v>
      </c>
      <c r="E97">
        <v>8</v>
      </c>
      <c r="F97" t="s">
        <v>187</v>
      </c>
      <c r="G97" s="18">
        <v>6.13</v>
      </c>
      <c r="I97" s="18">
        <v>49.04</v>
      </c>
      <c r="J97" s="13">
        <v>44714</v>
      </c>
      <c r="K97" s="130">
        <v>44714</v>
      </c>
      <c r="L97" s="102" t="str" cm="1">
        <f t="array" ref="L97:M97">TRANSPOSE(_xlfn.UNIQUE(_xlfn._xlws.FILTER(F:F,A:A=K97)))</f>
        <v>RDBX</v>
      </c>
      <c r="M97" s="7" t="str">
        <v>RPTX</v>
      </c>
      <c r="N97" s="7"/>
      <c r="O97" s="7"/>
      <c r="P97" s="7"/>
      <c r="Q97" s="173">
        <f t="shared" si="70"/>
        <v>44714</v>
      </c>
      <c r="R97" s="5" t="str">
        <f t="shared" si="71"/>
        <v>RDBX</v>
      </c>
      <c r="S97" s="165">
        <f t="shared" si="72"/>
        <v>750</v>
      </c>
      <c r="T97" s="165">
        <f t="shared" si="73"/>
        <v>6.2904666666666671</v>
      </c>
      <c r="U97" s="165">
        <f t="shared" si="74"/>
        <v>6.3291333333333339</v>
      </c>
      <c r="V97" s="7">
        <f t="shared" si="75"/>
        <v>4717.8500000000004</v>
      </c>
      <c r="W97" s="174">
        <f t="shared" si="76"/>
        <v>4746.8500000000004</v>
      </c>
      <c r="X97" s="173">
        <f t="shared" si="77"/>
        <v>44714</v>
      </c>
      <c r="Y97" s="7" t="str">
        <f t="shared" si="78"/>
        <v>RPTX</v>
      </c>
      <c r="Z97" s="165">
        <f t="shared" si="79"/>
        <v>250</v>
      </c>
      <c r="AA97" s="165">
        <f t="shared" si="80"/>
        <v>11.542119999999999</v>
      </c>
      <c r="AB97" s="165">
        <f t="shared" si="81"/>
        <v>11.759600000000001</v>
      </c>
      <c r="AC97" s="7">
        <f t="shared" si="82"/>
        <v>2885.5299999999997</v>
      </c>
      <c r="AD97" s="174">
        <f t="shared" si="83"/>
        <v>2939.9</v>
      </c>
      <c r="AE97" s="173">
        <f t="shared" si="84"/>
        <v>44714</v>
      </c>
      <c r="AF97" s="7">
        <f t="shared" si="85"/>
        <v>0</v>
      </c>
      <c r="AG97" s="165">
        <f t="shared" si="86"/>
        <v>0</v>
      </c>
      <c r="AH97" s="165" t="e">
        <f t="shared" si="87"/>
        <v>#DIV/0!</v>
      </c>
      <c r="AI97" s="165" t="e">
        <f t="shared" si="88"/>
        <v>#DIV/0!</v>
      </c>
      <c r="AJ97" s="7">
        <f t="shared" si="89"/>
        <v>0</v>
      </c>
      <c r="AK97" s="174">
        <f t="shared" si="90"/>
        <v>0</v>
      </c>
      <c r="AL97" s="173">
        <f t="shared" si="91"/>
        <v>44714</v>
      </c>
      <c r="AM97" s="5">
        <f t="shared" si="92"/>
        <v>0</v>
      </c>
      <c r="AN97" s="165">
        <f t="shared" si="93"/>
        <v>0</v>
      </c>
      <c r="AO97" s="165" t="e">
        <f t="shared" si="94"/>
        <v>#DIV/0!</v>
      </c>
      <c r="AP97" s="165" t="e">
        <f t="shared" si="95"/>
        <v>#DIV/0!</v>
      </c>
      <c r="AQ97" s="7">
        <f t="shared" si="96"/>
        <v>0</v>
      </c>
      <c r="AR97" s="174">
        <f t="shared" si="97"/>
        <v>0</v>
      </c>
      <c r="AS97" s="173">
        <f t="shared" si="98"/>
        <v>44714</v>
      </c>
      <c r="AT97" s="5">
        <f t="shared" si="99"/>
        <v>0</v>
      </c>
      <c r="AU97" s="165">
        <f t="shared" si="100"/>
        <v>0</v>
      </c>
      <c r="AV97" s="165" t="e">
        <f t="shared" si="101"/>
        <v>#DIV/0!</v>
      </c>
      <c r="AW97" s="165" t="e">
        <f t="shared" si="102"/>
        <v>#DIV/0!</v>
      </c>
      <c r="AX97" s="7">
        <f t="shared" si="103"/>
        <v>0</v>
      </c>
      <c r="AY97" s="174">
        <f t="shared" si="104"/>
        <v>0</v>
      </c>
    </row>
    <row r="98" spans="1:51" ht="16.5" x14ac:dyDescent="0.25">
      <c r="A98" s="1">
        <v>44571</v>
      </c>
      <c r="B98" s="100">
        <v>97</v>
      </c>
      <c r="C98" s="1" t="s">
        <v>102</v>
      </c>
      <c r="D98" t="s">
        <v>97</v>
      </c>
      <c r="E98">
        <v>17</v>
      </c>
      <c r="F98" t="s">
        <v>187</v>
      </c>
      <c r="G98" s="18">
        <v>6.1670999999999996</v>
      </c>
      <c r="I98" s="18">
        <v>-104.84</v>
      </c>
      <c r="J98" s="13">
        <v>44715</v>
      </c>
      <c r="K98" s="130">
        <v>44715</v>
      </c>
      <c r="L98" s="102" t="str" cm="1">
        <f t="array" ref="L98:O98">TRANSPOSE(_xlfn.UNIQUE(_xlfn._xlws.FILTER(F:F,A:A=K98)))</f>
        <v>EFOI</v>
      </c>
      <c r="M98" s="7" t="str">
        <v>RDBX</v>
      </c>
      <c r="N98" s="7" t="str">
        <v>SOPA</v>
      </c>
      <c r="O98" s="7">
        <v>0</v>
      </c>
      <c r="P98" s="7"/>
      <c r="Q98" s="173">
        <f t="shared" si="70"/>
        <v>44715</v>
      </c>
      <c r="R98" s="5" t="str">
        <f t="shared" si="71"/>
        <v>EFOI</v>
      </c>
      <c r="S98" s="165">
        <f t="shared" si="72"/>
        <v>1000</v>
      </c>
      <c r="T98" s="165">
        <f t="shared" si="73"/>
        <v>1.3523000000000001</v>
      </c>
      <c r="U98" s="165">
        <f t="shared" si="74"/>
        <v>1.3990799999999999</v>
      </c>
      <c r="V98" s="7">
        <f t="shared" si="75"/>
        <v>1352.3</v>
      </c>
      <c r="W98" s="174">
        <f t="shared" si="76"/>
        <v>1399.08</v>
      </c>
      <c r="X98" s="173">
        <f t="shared" si="77"/>
        <v>44715</v>
      </c>
      <c r="Y98" s="7" t="str">
        <f t="shared" si="78"/>
        <v>RDBX</v>
      </c>
      <c r="Z98" s="165">
        <f t="shared" si="79"/>
        <v>200</v>
      </c>
      <c r="AA98" s="165">
        <f t="shared" si="80"/>
        <v>6.7547500000000005</v>
      </c>
      <c r="AB98" s="165">
        <f t="shared" si="81"/>
        <v>6.6616000000000009</v>
      </c>
      <c r="AC98" s="7">
        <f t="shared" si="82"/>
        <v>1350.95</v>
      </c>
      <c r="AD98" s="174">
        <f t="shared" si="83"/>
        <v>1332.3200000000002</v>
      </c>
      <c r="AE98" s="173">
        <f t="shared" si="84"/>
        <v>44715</v>
      </c>
      <c r="AF98" s="7" t="str">
        <f t="shared" si="85"/>
        <v>SOPA</v>
      </c>
      <c r="AG98" s="165">
        <f t="shared" si="86"/>
        <v>1200</v>
      </c>
      <c r="AH98" s="165">
        <f t="shared" si="87"/>
        <v>2.4900000000000002</v>
      </c>
      <c r="AI98" s="165">
        <f t="shared" si="88"/>
        <v>2.446366666666667</v>
      </c>
      <c r="AJ98" s="7">
        <f t="shared" si="89"/>
        <v>2988</v>
      </c>
      <c r="AK98" s="174">
        <f t="shared" si="90"/>
        <v>2935.6400000000003</v>
      </c>
      <c r="AL98" s="173">
        <f t="shared" si="91"/>
        <v>44715</v>
      </c>
      <c r="AM98" s="5">
        <f t="shared" si="92"/>
        <v>0</v>
      </c>
      <c r="AN98" s="165">
        <f t="shared" si="93"/>
        <v>0</v>
      </c>
      <c r="AO98" s="165" t="e">
        <f t="shared" si="94"/>
        <v>#DIV/0!</v>
      </c>
      <c r="AP98" s="165" t="e">
        <f t="shared" si="95"/>
        <v>#DIV/0!</v>
      </c>
      <c r="AQ98" s="7">
        <f t="shared" si="96"/>
        <v>0</v>
      </c>
      <c r="AR98" s="174">
        <f t="shared" si="97"/>
        <v>0</v>
      </c>
      <c r="AS98" s="173">
        <f t="shared" si="98"/>
        <v>44715</v>
      </c>
      <c r="AT98" s="5">
        <f t="shared" si="99"/>
        <v>0</v>
      </c>
      <c r="AU98" s="165">
        <f t="shared" si="100"/>
        <v>0</v>
      </c>
      <c r="AV98" s="165" t="e">
        <f t="shared" si="101"/>
        <v>#DIV/0!</v>
      </c>
      <c r="AW98" s="165" t="e">
        <f t="shared" si="102"/>
        <v>#DIV/0!</v>
      </c>
      <c r="AX98" s="7">
        <f t="shared" si="103"/>
        <v>0</v>
      </c>
      <c r="AY98" s="174">
        <f t="shared" si="104"/>
        <v>0</v>
      </c>
    </row>
    <row r="99" spans="1:51" ht="16.5" x14ac:dyDescent="0.25">
      <c r="A99" s="1">
        <v>44571</v>
      </c>
      <c r="B99" s="100">
        <v>98</v>
      </c>
      <c r="C99" s="1" t="s">
        <v>102</v>
      </c>
      <c r="D99" t="s">
        <v>97</v>
      </c>
      <c r="E99">
        <v>15</v>
      </c>
      <c r="F99" t="s">
        <v>187</v>
      </c>
      <c r="G99" s="18">
        <v>6.0552999999999999</v>
      </c>
      <c r="I99" s="18">
        <v>-90.83</v>
      </c>
      <c r="J99" s="13">
        <v>44718</v>
      </c>
      <c r="K99" s="130">
        <v>44718</v>
      </c>
      <c r="L99" s="102" t="str" cm="1">
        <f t="array" ref="L99:P99">TRANSPOSE(_xlfn.UNIQUE(_xlfn._xlws.FILTER(F:F,A:A=K99)))</f>
        <v>QNRX</v>
      </c>
      <c r="M99" s="7" t="str">
        <v>DIDI</v>
      </c>
      <c r="N99" s="7" t="str">
        <v>GOVX</v>
      </c>
      <c r="O99" s="7" t="str">
        <v>RDBX</v>
      </c>
      <c r="P99" s="7" t="str">
        <v>NIO</v>
      </c>
      <c r="Q99" s="173">
        <f t="shared" si="70"/>
        <v>44718</v>
      </c>
      <c r="R99" s="5" t="str">
        <f t="shared" si="71"/>
        <v>QNRX</v>
      </c>
      <c r="S99" s="165">
        <f t="shared" si="72"/>
        <v>2600</v>
      </c>
      <c r="T99" s="165">
        <f t="shared" si="73"/>
        <v>0.88633076923076903</v>
      </c>
      <c r="U99" s="165">
        <f t="shared" si="74"/>
        <v>0.84615384615384615</v>
      </c>
      <c r="V99" s="7">
        <f t="shared" si="75"/>
        <v>2304.4599999999996</v>
      </c>
      <c r="W99" s="174">
        <f t="shared" si="76"/>
        <v>2200</v>
      </c>
      <c r="X99" s="173">
        <f t="shared" si="77"/>
        <v>44718</v>
      </c>
      <c r="Y99" s="7" t="str">
        <f t="shared" si="78"/>
        <v>DIDI</v>
      </c>
      <c r="Z99" s="165">
        <f t="shared" si="79"/>
        <v>300</v>
      </c>
      <c r="AA99" s="165">
        <f t="shared" si="80"/>
        <v>2.8004666666666664</v>
      </c>
      <c r="AB99" s="165">
        <f t="shared" si="81"/>
        <v>2.7414000000000001</v>
      </c>
      <c r="AC99" s="7">
        <f t="shared" si="82"/>
        <v>840.14</v>
      </c>
      <c r="AD99" s="174">
        <f t="shared" si="83"/>
        <v>822.42</v>
      </c>
      <c r="AE99" s="173">
        <f t="shared" si="84"/>
        <v>44718</v>
      </c>
      <c r="AF99" s="7" t="str">
        <f t="shared" si="85"/>
        <v>GOVX</v>
      </c>
      <c r="AG99" s="165">
        <f t="shared" si="86"/>
        <v>800</v>
      </c>
      <c r="AH99" s="165">
        <f t="shared" si="87"/>
        <v>2.2323375000000003</v>
      </c>
      <c r="AI99" s="165">
        <f t="shared" si="88"/>
        <v>2.1999499999999999</v>
      </c>
      <c r="AJ99" s="7">
        <f t="shared" si="89"/>
        <v>1785.8700000000001</v>
      </c>
      <c r="AK99" s="174">
        <f t="shared" si="90"/>
        <v>1759.96</v>
      </c>
      <c r="AL99" s="173">
        <f t="shared" si="91"/>
        <v>44718</v>
      </c>
      <c r="AM99" s="5" t="str">
        <f t="shared" si="92"/>
        <v>RDBX</v>
      </c>
      <c r="AN99" s="165">
        <f t="shared" si="93"/>
        <v>150</v>
      </c>
      <c r="AO99" s="165">
        <f t="shared" si="94"/>
        <v>6.7728000000000002</v>
      </c>
      <c r="AP99" s="165">
        <f t="shared" si="95"/>
        <v>6.7894000000000005</v>
      </c>
      <c r="AQ99" s="7">
        <f t="shared" si="96"/>
        <v>1015.92</v>
      </c>
      <c r="AR99" s="174">
        <f t="shared" si="97"/>
        <v>1018.4100000000001</v>
      </c>
      <c r="AS99" s="173">
        <f t="shared" si="98"/>
        <v>44718</v>
      </c>
      <c r="AT99" s="5" t="str">
        <f t="shared" si="99"/>
        <v>NIO</v>
      </c>
      <c r="AU99" s="165">
        <f t="shared" si="100"/>
        <v>50</v>
      </c>
      <c r="AV99" s="165">
        <f t="shared" si="101"/>
        <v>19.415199999999999</v>
      </c>
      <c r="AW99" s="165">
        <f t="shared" si="102"/>
        <v>19.032399999999999</v>
      </c>
      <c r="AX99" s="7">
        <f t="shared" si="103"/>
        <v>970.76</v>
      </c>
      <c r="AY99" s="174">
        <f t="shared" si="104"/>
        <v>951.62</v>
      </c>
    </row>
    <row r="100" spans="1:51" ht="16.5" x14ac:dyDescent="0.25">
      <c r="A100" s="1">
        <v>44571</v>
      </c>
      <c r="B100" s="100">
        <v>99</v>
      </c>
      <c r="C100" s="1" t="s">
        <v>102</v>
      </c>
      <c r="D100" t="s">
        <v>98</v>
      </c>
      <c r="E100">
        <v>14</v>
      </c>
      <c r="F100" t="s">
        <v>251</v>
      </c>
      <c r="G100" s="18">
        <v>6.9859</v>
      </c>
      <c r="I100" s="18">
        <v>97.8</v>
      </c>
      <c r="J100" s="13">
        <v>44719</v>
      </c>
      <c r="K100" s="130">
        <v>44719</v>
      </c>
      <c r="L100" s="102" t="str" cm="1">
        <f t="array" ref="L100:M100">TRANSPOSE(_xlfn.UNIQUE(_xlfn._xlws.FILTER(F:F,A:A=K100)))</f>
        <v>JAN</v>
      </c>
      <c r="M100" s="7" t="str">
        <v>RDBX</v>
      </c>
      <c r="N100" s="7"/>
      <c r="O100" s="7"/>
      <c r="P100" s="7"/>
      <c r="Q100" s="173">
        <f t="shared" ref="Q100:Q131" si="105">K100</f>
        <v>44719</v>
      </c>
      <c r="R100" s="5" t="str">
        <f t="shared" ref="R100:R131" si="106">L100</f>
        <v>JAN</v>
      </c>
      <c r="S100" s="165">
        <f t="shared" ref="S100:S131" si="107">SUMIFS(E:E,F:F,R100,D:D,"Buy",A:A,Q100)</f>
        <v>1000</v>
      </c>
      <c r="T100" s="165">
        <f t="shared" ref="T100:T131" si="108">(V100/S100)</f>
        <v>3.9684599999999999</v>
      </c>
      <c r="U100" s="165">
        <f t="shared" ref="U100:U131" si="109">W100/S100</f>
        <v>3.78288</v>
      </c>
      <c r="V100" s="7">
        <f t="shared" ref="V100:V131" si="110">SUMIFS(I:I,F:F,R100,D:D,"Buy",A:A,Q100)*-1</f>
        <v>3968.46</v>
      </c>
      <c r="W100" s="174">
        <f t="shared" ref="W100:W131" si="111">SUMIFS(I:I,F:F,R100,D:D,"Sell",A:A,Q100)</f>
        <v>3782.88</v>
      </c>
      <c r="X100" s="173">
        <f t="shared" ref="X100:X131" si="112">K100</f>
        <v>44719</v>
      </c>
      <c r="Y100" s="7" t="str">
        <f t="shared" ref="Y100:Y131" si="113">M100</f>
        <v>RDBX</v>
      </c>
      <c r="Z100" s="165">
        <f t="shared" ref="Z100:Z131" si="114">SUMIFS(E:E,F:F,Y100,D:D,"Buy",A:A,X100)</f>
        <v>550</v>
      </c>
      <c r="AA100" s="165">
        <f t="shared" ref="AA100:AA131" si="115">(AC100/Z100)</f>
        <v>7.1658181818181816</v>
      </c>
      <c r="AB100" s="165">
        <f t="shared" ref="AB100:AB131" si="116">AD100/Z100</f>
        <v>7.213909090909091</v>
      </c>
      <c r="AC100" s="7">
        <f t="shared" ref="AC100:AC131" si="117">SUMIFS(I:I,F:F,Y100,D:D,"Buy",A:A,X100)*-1</f>
        <v>3941.2</v>
      </c>
      <c r="AD100" s="174">
        <f t="shared" ref="AD100:AD131" si="118">SUMIFS(I:I,F:F,Y100,D:D,"Sell",A:A,X100)</f>
        <v>3967.65</v>
      </c>
      <c r="AE100" s="173">
        <f t="shared" ref="AE100:AE131" si="119">K100</f>
        <v>44719</v>
      </c>
      <c r="AF100" s="7">
        <f t="shared" ref="AF100:AF131" si="120">N100</f>
        <v>0</v>
      </c>
      <c r="AG100" s="165">
        <f t="shared" ref="AG100:AG131" si="121">SUMIFS(E:E,F:F,AF100,D:D,"Buy",A:A,AE100)</f>
        <v>0</v>
      </c>
      <c r="AH100" s="165" t="e">
        <f t="shared" ref="AH100:AH131" si="122">(AJ100/AG100)</f>
        <v>#DIV/0!</v>
      </c>
      <c r="AI100" s="165" t="e">
        <f t="shared" ref="AI100:AI131" si="123">AK100/AG100</f>
        <v>#DIV/0!</v>
      </c>
      <c r="AJ100" s="7">
        <f t="shared" ref="AJ100:AJ131" si="124">SUMIFS(I:I,F:F,AF100,D:D,"Buy",A:A,AE100)*-1</f>
        <v>0</v>
      </c>
      <c r="AK100" s="174">
        <f t="shared" ref="AK100:AK131" si="125">SUMIFS(I:I,F:F,AF100,D:D,"Sell",A:A,AE100)</f>
        <v>0</v>
      </c>
      <c r="AL100" s="173">
        <f t="shared" ref="AL100:AL131" si="126">K100</f>
        <v>44719</v>
      </c>
      <c r="AM100" s="5">
        <f t="shared" ref="AM100:AM131" si="127">O100</f>
        <v>0</v>
      </c>
      <c r="AN100" s="165">
        <f t="shared" ref="AN100:AN131" si="128">SUMIFS(E:E,F:F,AM100,D:D,"Buy",A:A,AL100)</f>
        <v>0</v>
      </c>
      <c r="AO100" s="165" t="e">
        <f t="shared" ref="AO100:AO131" si="129">(AQ100/AN100)</f>
        <v>#DIV/0!</v>
      </c>
      <c r="AP100" s="165" t="e">
        <f t="shared" ref="AP100:AP131" si="130">AR100/AN100</f>
        <v>#DIV/0!</v>
      </c>
      <c r="AQ100" s="7">
        <f t="shared" ref="AQ100:AQ131" si="131">SUMIFS(I:I,F:F,AM100,D:D,"Buy",A:A,AL100)*-1</f>
        <v>0</v>
      </c>
      <c r="AR100" s="174">
        <f t="shared" ref="AR100:AR131" si="132">SUMIFS(I:I,F:F,AM100,D:D,"Sell",A:A,AL100)</f>
        <v>0</v>
      </c>
      <c r="AS100" s="173">
        <f t="shared" ref="AS100:AS131" si="133">K100</f>
        <v>44719</v>
      </c>
      <c r="AT100" s="5">
        <f t="shared" ref="AT100:AT131" si="134">P100</f>
        <v>0</v>
      </c>
      <c r="AU100" s="165">
        <f t="shared" ref="AU100:AU131" si="135">SUMIFS(E:E,F:F,AT100,D:D,"Buy",A:A,AS100)</f>
        <v>0</v>
      </c>
      <c r="AV100" s="165" t="e">
        <f t="shared" ref="AV100:AV131" si="136">(AX100/AU100)</f>
        <v>#DIV/0!</v>
      </c>
      <c r="AW100" s="165" t="e">
        <f t="shared" ref="AW100:AW131" si="137">AY100/AU100</f>
        <v>#DIV/0!</v>
      </c>
      <c r="AX100" s="7">
        <f t="shared" ref="AX100:AX131" si="138">SUMIFS(I:I,F:F,AT100,D:D,"Buy",A:A,AS100)*-1</f>
        <v>0</v>
      </c>
      <c r="AY100" s="174">
        <f t="shared" ref="AY100:AY131" si="139">SUMIFS(I:I,F:F,AT100,D:D,"Sell",A:A,AS100)</f>
        <v>0</v>
      </c>
    </row>
    <row r="101" spans="1:51" ht="16.5" x14ac:dyDescent="0.25">
      <c r="A101" s="1">
        <v>44571</v>
      </c>
      <c r="B101" s="100">
        <v>100</v>
      </c>
      <c r="C101" s="1" t="s">
        <v>102</v>
      </c>
      <c r="D101" t="s">
        <v>98</v>
      </c>
      <c r="E101">
        <v>14</v>
      </c>
      <c r="F101" t="s">
        <v>251</v>
      </c>
      <c r="G101" s="18">
        <v>6.9702000000000002</v>
      </c>
      <c r="I101" s="18">
        <v>97.58</v>
      </c>
      <c r="J101" s="13">
        <v>44720</v>
      </c>
      <c r="K101" s="130">
        <v>44720</v>
      </c>
      <c r="L101" s="102" t="str" cm="1">
        <f t="array" ref="L101:N101">TRANSPOSE(_xlfn.UNIQUE(_xlfn._xlws.FILTER(F:F,A:A=K101)))</f>
        <v>AERC</v>
      </c>
      <c r="M101" s="7" t="str">
        <v>EFOI</v>
      </c>
      <c r="N101" s="7" t="str">
        <v>RDBX</v>
      </c>
      <c r="O101" s="7"/>
      <c r="P101" s="7"/>
      <c r="Q101" s="173">
        <f t="shared" si="105"/>
        <v>44720</v>
      </c>
      <c r="R101" s="5" t="str">
        <f t="shared" si="106"/>
        <v>AERC</v>
      </c>
      <c r="S101" s="165">
        <f t="shared" si="107"/>
        <v>560</v>
      </c>
      <c r="T101" s="165">
        <f t="shared" si="108"/>
        <v>10.182196428571428</v>
      </c>
      <c r="U101" s="165">
        <f t="shared" si="109"/>
        <v>10.369285714285716</v>
      </c>
      <c r="V101" s="7">
        <f t="shared" si="110"/>
        <v>5702.03</v>
      </c>
      <c r="W101" s="174">
        <f t="shared" si="111"/>
        <v>5806.8000000000011</v>
      </c>
      <c r="X101" s="173">
        <f t="shared" si="112"/>
        <v>44720</v>
      </c>
      <c r="Y101" s="7" t="str">
        <f t="shared" si="113"/>
        <v>EFOI</v>
      </c>
      <c r="Z101" s="165">
        <f t="shared" si="114"/>
        <v>300</v>
      </c>
      <c r="AA101" s="165">
        <f t="shared" si="115"/>
        <v>2.8224999999999998</v>
      </c>
      <c r="AB101" s="165">
        <f t="shared" si="116"/>
        <v>2.7199333333333335</v>
      </c>
      <c r="AC101" s="7">
        <f t="shared" si="117"/>
        <v>846.75</v>
      </c>
      <c r="AD101" s="174">
        <f t="shared" si="118"/>
        <v>815.98</v>
      </c>
      <c r="AE101" s="173">
        <f t="shared" si="119"/>
        <v>44720</v>
      </c>
      <c r="AF101" s="7" t="str">
        <f t="shared" si="120"/>
        <v>RDBX</v>
      </c>
      <c r="AG101" s="165">
        <f t="shared" si="121"/>
        <v>150</v>
      </c>
      <c r="AH101" s="165">
        <f t="shared" si="122"/>
        <v>10.457599999999999</v>
      </c>
      <c r="AI101" s="165">
        <f t="shared" si="123"/>
        <v>10.2956</v>
      </c>
      <c r="AJ101" s="7">
        <f t="shared" si="124"/>
        <v>1568.6399999999999</v>
      </c>
      <c r="AK101" s="174">
        <f t="shared" si="125"/>
        <v>1544.3400000000001</v>
      </c>
      <c r="AL101" s="173">
        <f t="shared" si="126"/>
        <v>44720</v>
      </c>
      <c r="AM101" s="5">
        <f t="shared" si="127"/>
        <v>0</v>
      </c>
      <c r="AN101" s="165">
        <f t="shared" si="128"/>
        <v>0</v>
      </c>
      <c r="AO101" s="165" t="e">
        <f t="shared" si="129"/>
        <v>#DIV/0!</v>
      </c>
      <c r="AP101" s="165" t="e">
        <f t="shared" si="130"/>
        <v>#DIV/0!</v>
      </c>
      <c r="AQ101" s="7">
        <f t="shared" si="131"/>
        <v>0</v>
      </c>
      <c r="AR101" s="174">
        <f t="shared" si="132"/>
        <v>0</v>
      </c>
      <c r="AS101" s="173">
        <f t="shared" si="133"/>
        <v>44720</v>
      </c>
      <c r="AT101" s="5">
        <f t="shared" si="134"/>
        <v>0</v>
      </c>
      <c r="AU101" s="165">
        <f t="shared" si="135"/>
        <v>0</v>
      </c>
      <c r="AV101" s="165" t="e">
        <f t="shared" si="136"/>
        <v>#DIV/0!</v>
      </c>
      <c r="AW101" s="165" t="e">
        <f t="shared" si="137"/>
        <v>#DIV/0!</v>
      </c>
      <c r="AX101" s="7">
        <f t="shared" si="138"/>
        <v>0</v>
      </c>
      <c r="AY101" s="174">
        <f t="shared" si="139"/>
        <v>0</v>
      </c>
    </row>
    <row r="102" spans="1:51" ht="16.5" x14ac:dyDescent="0.25">
      <c r="A102" s="1">
        <v>44571</v>
      </c>
      <c r="B102" s="100">
        <v>101</v>
      </c>
      <c r="C102" s="1" t="s">
        <v>102</v>
      </c>
      <c r="D102" t="s">
        <v>97</v>
      </c>
      <c r="E102">
        <v>13</v>
      </c>
      <c r="F102" t="s">
        <v>251</v>
      </c>
      <c r="G102" s="18">
        <v>7.03</v>
      </c>
      <c r="I102" s="18">
        <v>-91.39</v>
      </c>
      <c r="J102" s="13">
        <v>44721</v>
      </c>
      <c r="K102" s="130">
        <v>44721</v>
      </c>
      <c r="L102" s="102" t="str" cm="1">
        <f t="array" ref="L102:M102">TRANSPOSE(_xlfn.UNIQUE(_xlfn._xlws.FILTER(F:F,A:A=K102)))</f>
        <v>AERC</v>
      </c>
      <c r="M102" s="7" t="str">
        <v>JAN</v>
      </c>
      <c r="N102" s="7"/>
      <c r="O102" s="7"/>
      <c r="P102" s="7"/>
      <c r="Q102" s="173">
        <f t="shared" si="105"/>
        <v>44721</v>
      </c>
      <c r="R102" s="5" t="str">
        <f t="shared" si="106"/>
        <v>AERC</v>
      </c>
      <c r="S102" s="165">
        <f t="shared" si="107"/>
        <v>400</v>
      </c>
      <c r="T102" s="165">
        <f t="shared" si="108"/>
        <v>9.4046499999999984</v>
      </c>
      <c r="U102" s="165">
        <f t="shared" si="109"/>
        <v>9.8271750000000004</v>
      </c>
      <c r="V102" s="7">
        <f t="shared" si="110"/>
        <v>3761.8599999999997</v>
      </c>
      <c r="W102" s="174">
        <f t="shared" si="111"/>
        <v>3930.87</v>
      </c>
      <c r="X102" s="173">
        <f t="shared" si="112"/>
        <v>44721</v>
      </c>
      <c r="Y102" s="7" t="str">
        <f t="shared" si="113"/>
        <v>JAN</v>
      </c>
      <c r="Z102" s="165">
        <f t="shared" si="114"/>
        <v>700</v>
      </c>
      <c r="AA102" s="165">
        <f t="shared" si="115"/>
        <v>4.5851428571428574</v>
      </c>
      <c r="AB102" s="165">
        <f t="shared" si="116"/>
        <v>4.6476142857142859</v>
      </c>
      <c r="AC102" s="7">
        <f t="shared" si="117"/>
        <v>3209.6000000000004</v>
      </c>
      <c r="AD102" s="174">
        <f t="shared" si="118"/>
        <v>3253.33</v>
      </c>
      <c r="AE102" s="173">
        <f t="shared" si="119"/>
        <v>44721</v>
      </c>
      <c r="AF102" s="7">
        <f t="shared" si="120"/>
        <v>0</v>
      </c>
      <c r="AG102" s="165">
        <f t="shared" si="121"/>
        <v>0</v>
      </c>
      <c r="AH102" s="165" t="e">
        <f t="shared" si="122"/>
        <v>#DIV/0!</v>
      </c>
      <c r="AI102" s="165" t="e">
        <f t="shared" si="123"/>
        <v>#DIV/0!</v>
      </c>
      <c r="AJ102" s="7">
        <f t="shared" si="124"/>
        <v>0</v>
      </c>
      <c r="AK102" s="174">
        <f t="shared" si="125"/>
        <v>0</v>
      </c>
      <c r="AL102" s="173">
        <f t="shared" si="126"/>
        <v>44721</v>
      </c>
      <c r="AM102" s="5">
        <f t="shared" si="127"/>
        <v>0</v>
      </c>
      <c r="AN102" s="165">
        <f t="shared" si="128"/>
        <v>0</v>
      </c>
      <c r="AO102" s="165" t="e">
        <f t="shared" si="129"/>
        <v>#DIV/0!</v>
      </c>
      <c r="AP102" s="165" t="e">
        <f t="shared" si="130"/>
        <v>#DIV/0!</v>
      </c>
      <c r="AQ102" s="7">
        <f t="shared" si="131"/>
        <v>0</v>
      </c>
      <c r="AR102" s="174">
        <f t="shared" si="132"/>
        <v>0</v>
      </c>
      <c r="AS102" s="173">
        <f t="shared" si="133"/>
        <v>44721</v>
      </c>
      <c r="AT102" s="5">
        <f t="shared" si="134"/>
        <v>0</v>
      </c>
      <c r="AU102" s="165">
        <f t="shared" si="135"/>
        <v>0</v>
      </c>
      <c r="AV102" s="165" t="e">
        <f t="shared" si="136"/>
        <v>#DIV/0!</v>
      </c>
      <c r="AW102" s="165" t="e">
        <f t="shared" si="137"/>
        <v>#DIV/0!</v>
      </c>
      <c r="AX102" s="7">
        <f t="shared" si="138"/>
        <v>0</v>
      </c>
      <c r="AY102" s="174">
        <f t="shared" si="139"/>
        <v>0</v>
      </c>
    </row>
    <row r="103" spans="1:51" ht="16.5" x14ac:dyDescent="0.25">
      <c r="A103" s="1">
        <v>44571</v>
      </c>
      <c r="B103" s="100">
        <v>102</v>
      </c>
      <c r="C103" s="1" t="s">
        <v>102</v>
      </c>
      <c r="D103" t="s">
        <v>97</v>
      </c>
      <c r="E103">
        <v>1</v>
      </c>
      <c r="F103" t="s">
        <v>251</v>
      </c>
      <c r="G103" s="18">
        <v>7.03</v>
      </c>
      <c r="I103" s="18">
        <v>-7.03</v>
      </c>
      <c r="J103" s="13">
        <v>44722</v>
      </c>
      <c r="K103" s="130">
        <v>44722</v>
      </c>
      <c r="L103" s="102" t="str" cm="1">
        <f t="array" ref="L103:N103">TRANSPOSE(_xlfn.UNIQUE(_xlfn._xlws.FILTER(F:F,A:A=K103)))</f>
        <v>AERC</v>
      </c>
      <c r="M103" s="7" t="str">
        <v>IMPP</v>
      </c>
      <c r="N103" s="7" t="str">
        <v>COGT</v>
      </c>
      <c r="O103" s="7"/>
      <c r="P103" s="7"/>
      <c r="Q103" s="173">
        <f t="shared" si="105"/>
        <v>44722</v>
      </c>
      <c r="R103" s="5" t="str">
        <f t="shared" si="106"/>
        <v>AERC</v>
      </c>
      <c r="S103" s="165">
        <f t="shared" si="107"/>
        <v>500</v>
      </c>
      <c r="T103" s="165">
        <f t="shared" si="108"/>
        <v>8.9287600000000005</v>
      </c>
      <c r="U103" s="165">
        <f t="shared" si="109"/>
        <v>9.1204800000000006</v>
      </c>
      <c r="V103" s="7">
        <f t="shared" si="110"/>
        <v>4464.38</v>
      </c>
      <c r="W103" s="174">
        <f t="shared" si="111"/>
        <v>4560.2400000000007</v>
      </c>
      <c r="X103" s="173">
        <f t="shared" si="112"/>
        <v>44722</v>
      </c>
      <c r="Y103" s="7" t="str">
        <f t="shared" si="113"/>
        <v>IMPP</v>
      </c>
      <c r="Z103" s="165">
        <f t="shared" si="114"/>
        <v>450</v>
      </c>
      <c r="AA103" s="165">
        <f t="shared" si="115"/>
        <v>0.88986666666666669</v>
      </c>
      <c r="AB103" s="165">
        <f t="shared" si="116"/>
        <v>0.8657111111111111</v>
      </c>
      <c r="AC103" s="7">
        <f t="shared" si="117"/>
        <v>400.44</v>
      </c>
      <c r="AD103" s="174">
        <f t="shared" si="118"/>
        <v>389.57</v>
      </c>
      <c r="AE103" s="173">
        <f t="shared" si="119"/>
        <v>44722</v>
      </c>
      <c r="AF103" s="7" t="str">
        <f t="shared" si="120"/>
        <v>COGT</v>
      </c>
      <c r="AG103" s="165">
        <f t="shared" si="121"/>
        <v>50</v>
      </c>
      <c r="AH103" s="165">
        <f t="shared" si="122"/>
        <v>8.1300000000000008</v>
      </c>
      <c r="AI103" s="165">
        <f t="shared" si="123"/>
        <v>7.7010000000000005</v>
      </c>
      <c r="AJ103" s="7">
        <f t="shared" si="124"/>
        <v>406.5</v>
      </c>
      <c r="AK103" s="174">
        <f t="shared" si="125"/>
        <v>385.05</v>
      </c>
      <c r="AL103" s="173">
        <f t="shared" si="126"/>
        <v>44722</v>
      </c>
      <c r="AM103" s="5">
        <f t="shared" si="127"/>
        <v>0</v>
      </c>
      <c r="AN103" s="165">
        <f t="shared" si="128"/>
        <v>0</v>
      </c>
      <c r="AO103" s="165" t="e">
        <f t="shared" si="129"/>
        <v>#DIV/0!</v>
      </c>
      <c r="AP103" s="165" t="e">
        <f t="shared" si="130"/>
        <v>#DIV/0!</v>
      </c>
      <c r="AQ103" s="7">
        <f t="shared" si="131"/>
        <v>0</v>
      </c>
      <c r="AR103" s="174">
        <f t="shared" si="132"/>
        <v>0</v>
      </c>
      <c r="AS103" s="173">
        <f t="shared" si="133"/>
        <v>44722</v>
      </c>
      <c r="AT103" s="5">
        <f t="shared" si="134"/>
        <v>0</v>
      </c>
      <c r="AU103" s="165">
        <f t="shared" si="135"/>
        <v>0</v>
      </c>
      <c r="AV103" s="165" t="e">
        <f t="shared" si="136"/>
        <v>#DIV/0!</v>
      </c>
      <c r="AW103" s="165" t="e">
        <f t="shared" si="137"/>
        <v>#DIV/0!</v>
      </c>
      <c r="AX103" s="7">
        <f t="shared" si="138"/>
        <v>0</v>
      </c>
      <c r="AY103" s="174">
        <f t="shared" si="139"/>
        <v>0</v>
      </c>
    </row>
    <row r="104" spans="1:51" ht="16.5" x14ac:dyDescent="0.25">
      <c r="A104" s="1">
        <v>44571</v>
      </c>
      <c r="B104" s="100">
        <v>103</v>
      </c>
      <c r="C104" s="1" t="s">
        <v>102</v>
      </c>
      <c r="D104" t="s">
        <v>97</v>
      </c>
      <c r="E104">
        <v>14</v>
      </c>
      <c r="F104" t="s">
        <v>251</v>
      </c>
      <c r="G104" s="18">
        <v>7.0979999999999999</v>
      </c>
      <c r="I104" s="18">
        <v>-99.37</v>
      </c>
      <c r="J104" s="13">
        <v>44725</v>
      </c>
      <c r="K104" s="130">
        <v>44725</v>
      </c>
      <c r="L104" s="102" t="str" cm="1">
        <f t="array" ref="L104:M104">TRANSPOSE(_xlfn.UNIQUE(_xlfn._xlws.FILTER(F:F,A:A=K104)))</f>
        <v>AERC</v>
      </c>
      <c r="M104" s="7" t="str">
        <v>DAWN</v>
      </c>
      <c r="N104" s="7"/>
      <c r="O104" s="7"/>
      <c r="P104" s="7"/>
      <c r="Q104" s="173">
        <f t="shared" si="105"/>
        <v>44725</v>
      </c>
      <c r="R104" s="5" t="str">
        <f t="shared" si="106"/>
        <v>AERC</v>
      </c>
      <c r="S104" s="165">
        <f t="shared" si="107"/>
        <v>275</v>
      </c>
      <c r="T104" s="165">
        <f t="shared" si="108"/>
        <v>14.775454545454547</v>
      </c>
      <c r="U104" s="165">
        <f t="shared" si="109"/>
        <v>15.456109090909088</v>
      </c>
      <c r="V104" s="7">
        <f t="shared" si="110"/>
        <v>4063.2500000000005</v>
      </c>
      <c r="W104" s="174">
        <f t="shared" si="111"/>
        <v>4250.4299999999994</v>
      </c>
      <c r="X104" s="173">
        <f t="shared" si="112"/>
        <v>44725</v>
      </c>
      <c r="Y104" s="7" t="str">
        <f t="shared" si="113"/>
        <v>DAWN</v>
      </c>
      <c r="Z104" s="165">
        <f t="shared" si="114"/>
        <v>200</v>
      </c>
      <c r="AA104" s="165">
        <f t="shared" si="115"/>
        <v>13.998049999999999</v>
      </c>
      <c r="AB104" s="165">
        <f t="shared" si="116"/>
        <v>13.932700000000001</v>
      </c>
      <c r="AC104" s="7">
        <f t="shared" si="117"/>
        <v>2799.6099999999997</v>
      </c>
      <c r="AD104" s="174">
        <f t="shared" si="118"/>
        <v>2786.54</v>
      </c>
      <c r="AE104" s="173">
        <f t="shared" si="119"/>
        <v>44725</v>
      </c>
      <c r="AF104" s="7">
        <f t="shared" si="120"/>
        <v>0</v>
      </c>
      <c r="AG104" s="165">
        <f t="shared" si="121"/>
        <v>0</v>
      </c>
      <c r="AH104" s="165" t="e">
        <f t="shared" si="122"/>
        <v>#DIV/0!</v>
      </c>
      <c r="AI104" s="165" t="e">
        <f t="shared" si="123"/>
        <v>#DIV/0!</v>
      </c>
      <c r="AJ104" s="7">
        <f t="shared" si="124"/>
        <v>0</v>
      </c>
      <c r="AK104" s="174">
        <f t="shared" si="125"/>
        <v>0</v>
      </c>
      <c r="AL104" s="173">
        <f t="shared" si="126"/>
        <v>44725</v>
      </c>
      <c r="AM104" s="5">
        <f t="shared" si="127"/>
        <v>0</v>
      </c>
      <c r="AN104" s="165">
        <f t="shared" si="128"/>
        <v>0</v>
      </c>
      <c r="AO104" s="165" t="e">
        <f t="shared" si="129"/>
        <v>#DIV/0!</v>
      </c>
      <c r="AP104" s="165" t="e">
        <f t="shared" si="130"/>
        <v>#DIV/0!</v>
      </c>
      <c r="AQ104" s="7">
        <f t="shared" si="131"/>
        <v>0</v>
      </c>
      <c r="AR104" s="174">
        <f t="shared" si="132"/>
        <v>0</v>
      </c>
      <c r="AS104" s="173">
        <f t="shared" si="133"/>
        <v>44725</v>
      </c>
      <c r="AT104" s="5">
        <f t="shared" si="134"/>
        <v>0</v>
      </c>
      <c r="AU104" s="165">
        <f t="shared" si="135"/>
        <v>0</v>
      </c>
      <c r="AV104" s="165" t="e">
        <f t="shared" si="136"/>
        <v>#DIV/0!</v>
      </c>
      <c r="AW104" s="165" t="e">
        <f t="shared" si="137"/>
        <v>#DIV/0!</v>
      </c>
      <c r="AX104" s="7">
        <f t="shared" si="138"/>
        <v>0</v>
      </c>
      <c r="AY104" s="174">
        <f t="shared" si="139"/>
        <v>0</v>
      </c>
    </row>
    <row r="105" spans="1:51" ht="16.5" x14ac:dyDescent="0.25">
      <c r="A105" s="1">
        <v>44571</v>
      </c>
      <c r="B105" s="100">
        <v>104</v>
      </c>
      <c r="C105" s="1" t="s">
        <v>102</v>
      </c>
      <c r="D105" t="s">
        <v>98</v>
      </c>
      <c r="E105">
        <v>14</v>
      </c>
      <c r="F105" t="s">
        <v>8</v>
      </c>
      <c r="G105" s="18">
        <v>7.35</v>
      </c>
      <c r="I105" s="18">
        <v>102.9</v>
      </c>
      <c r="J105" s="13">
        <v>44726</v>
      </c>
      <c r="K105" s="130">
        <v>44726</v>
      </c>
      <c r="L105" s="102" t="str" cm="1">
        <f t="array" ref="L105:N105">TRANSPOSE(_xlfn.UNIQUE(_xlfn._xlws.FILTER(F:F,A:A=K105)))</f>
        <v>AERC</v>
      </c>
      <c r="M105" s="7" t="str">
        <v>HUSA</v>
      </c>
      <c r="N105" s="7" t="str">
        <v>RDBX</v>
      </c>
      <c r="O105" s="7"/>
      <c r="P105" s="7"/>
      <c r="Q105" s="173">
        <f t="shared" si="105"/>
        <v>44726</v>
      </c>
      <c r="R105" s="5" t="str">
        <f t="shared" si="106"/>
        <v>AERC</v>
      </c>
      <c r="S105" s="165">
        <f t="shared" si="107"/>
        <v>425</v>
      </c>
      <c r="T105" s="165">
        <f t="shared" si="108"/>
        <v>15.629811764705883</v>
      </c>
      <c r="U105" s="165">
        <f t="shared" si="109"/>
        <v>14.950847058823529</v>
      </c>
      <c r="V105" s="7">
        <f t="shared" si="110"/>
        <v>6642.67</v>
      </c>
      <c r="W105" s="174">
        <f t="shared" si="111"/>
        <v>6354.11</v>
      </c>
      <c r="X105" s="173">
        <f t="shared" si="112"/>
        <v>44726</v>
      </c>
      <c r="Y105" s="7" t="str">
        <f t="shared" si="113"/>
        <v>HUSA</v>
      </c>
      <c r="Z105" s="165">
        <f t="shared" si="114"/>
        <v>201</v>
      </c>
      <c r="AA105" s="165">
        <f t="shared" si="115"/>
        <v>7.8295024875621895</v>
      </c>
      <c r="AB105" s="165">
        <f t="shared" si="116"/>
        <v>8.0112935323383088</v>
      </c>
      <c r="AC105" s="7">
        <f t="shared" si="117"/>
        <v>1573.73</v>
      </c>
      <c r="AD105" s="174">
        <f t="shared" si="118"/>
        <v>1610.27</v>
      </c>
      <c r="AE105" s="173">
        <f t="shared" si="119"/>
        <v>44726</v>
      </c>
      <c r="AF105" s="7" t="str">
        <f t="shared" si="120"/>
        <v>RDBX</v>
      </c>
      <c r="AG105" s="165">
        <f t="shared" si="121"/>
        <v>150</v>
      </c>
      <c r="AH105" s="165">
        <f t="shared" si="122"/>
        <v>12.318200000000001</v>
      </c>
      <c r="AI105" s="165">
        <f t="shared" si="123"/>
        <v>12.807533333333334</v>
      </c>
      <c r="AJ105" s="7">
        <f t="shared" si="124"/>
        <v>1847.73</v>
      </c>
      <c r="AK105" s="174">
        <f t="shared" si="125"/>
        <v>1921.13</v>
      </c>
      <c r="AL105" s="173">
        <f t="shared" si="126"/>
        <v>44726</v>
      </c>
      <c r="AM105" s="5">
        <f t="shared" si="127"/>
        <v>0</v>
      </c>
      <c r="AN105" s="165">
        <f t="shared" si="128"/>
        <v>0</v>
      </c>
      <c r="AO105" s="165" t="e">
        <f t="shared" si="129"/>
        <v>#DIV/0!</v>
      </c>
      <c r="AP105" s="165" t="e">
        <f t="shared" si="130"/>
        <v>#DIV/0!</v>
      </c>
      <c r="AQ105" s="7">
        <f t="shared" si="131"/>
        <v>0</v>
      </c>
      <c r="AR105" s="174">
        <f t="shared" si="132"/>
        <v>0</v>
      </c>
      <c r="AS105" s="173">
        <f t="shared" si="133"/>
        <v>44726</v>
      </c>
      <c r="AT105" s="5">
        <f t="shared" si="134"/>
        <v>0</v>
      </c>
      <c r="AU105" s="165">
        <f t="shared" si="135"/>
        <v>0</v>
      </c>
      <c r="AV105" s="165" t="e">
        <f t="shared" si="136"/>
        <v>#DIV/0!</v>
      </c>
      <c r="AW105" s="165" t="e">
        <f t="shared" si="137"/>
        <v>#DIV/0!</v>
      </c>
      <c r="AX105" s="7">
        <f t="shared" si="138"/>
        <v>0</v>
      </c>
      <c r="AY105" s="174">
        <f t="shared" si="139"/>
        <v>0</v>
      </c>
    </row>
    <row r="106" spans="1:51" ht="16.5" x14ac:dyDescent="0.25">
      <c r="A106" s="1">
        <v>44571</v>
      </c>
      <c r="B106" s="100">
        <v>105</v>
      </c>
      <c r="C106" s="1" t="s">
        <v>102</v>
      </c>
      <c r="D106" t="s">
        <v>98</v>
      </c>
      <c r="E106">
        <v>14</v>
      </c>
      <c r="F106" t="s">
        <v>8</v>
      </c>
      <c r="G106" s="18">
        <v>7.19</v>
      </c>
      <c r="I106" s="18">
        <v>100.66</v>
      </c>
      <c r="J106" s="13">
        <v>44727</v>
      </c>
      <c r="K106" s="130">
        <v>44727</v>
      </c>
      <c r="L106" s="102" t="str" cm="1">
        <f t="array" ref="L106:N106">TRANSPOSE(_xlfn.UNIQUE(_xlfn._xlws.FILTER(F:F,A:A=K106)))</f>
        <v>SIDU</v>
      </c>
      <c r="M106" s="7" t="str">
        <v>EVOK</v>
      </c>
      <c r="N106" s="7" t="str">
        <v>RDBX</v>
      </c>
      <c r="O106" s="7"/>
      <c r="P106" s="7"/>
      <c r="Q106" s="173">
        <f t="shared" si="105"/>
        <v>44727</v>
      </c>
      <c r="R106" s="5" t="str">
        <f t="shared" si="106"/>
        <v>SIDU</v>
      </c>
      <c r="S106" s="165">
        <f t="shared" si="107"/>
        <v>700</v>
      </c>
      <c r="T106" s="165">
        <f t="shared" si="108"/>
        <v>3.0381714285714283</v>
      </c>
      <c r="U106" s="165">
        <f t="shared" si="109"/>
        <v>3.0012571428571428</v>
      </c>
      <c r="V106" s="7">
        <f t="shared" si="110"/>
        <v>2126.7199999999998</v>
      </c>
      <c r="W106" s="174">
        <f t="shared" si="111"/>
        <v>2100.88</v>
      </c>
      <c r="X106" s="173">
        <f t="shared" si="112"/>
        <v>44727</v>
      </c>
      <c r="Y106" s="7" t="str">
        <f t="shared" si="113"/>
        <v>EVOK</v>
      </c>
      <c r="Z106" s="165">
        <f t="shared" si="114"/>
        <v>1350</v>
      </c>
      <c r="AA106" s="165">
        <f t="shared" si="115"/>
        <v>3.1574888888888895</v>
      </c>
      <c r="AB106" s="165">
        <f t="shared" si="116"/>
        <v>3.1719185185185195</v>
      </c>
      <c r="AC106" s="7">
        <f t="shared" si="117"/>
        <v>4262.6100000000006</v>
      </c>
      <c r="AD106" s="174">
        <f t="shared" si="118"/>
        <v>4282.0900000000011</v>
      </c>
      <c r="AE106" s="173">
        <f t="shared" si="119"/>
        <v>44727</v>
      </c>
      <c r="AF106" s="7" t="str">
        <f t="shared" si="120"/>
        <v>RDBX</v>
      </c>
      <c r="AG106" s="165">
        <f t="shared" si="121"/>
        <v>50</v>
      </c>
      <c r="AH106" s="165">
        <f t="shared" si="122"/>
        <v>10.029</v>
      </c>
      <c r="AI106" s="165">
        <f t="shared" si="123"/>
        <v>10.549799999999999</v>
      </c>
      <c r="AJ106" s="7">
        <f t="shared" si="124"/>
        <v>501.45</v>
      </c>
      <c r="AK106" s="174">
        <f t="shared" si="125"/>
        <v>527.49</v>
      </c>
      <c r="AL106" s="173">
        <f t="shared" si="126"/>
        <v>44727</v>
      </c>
      <c r="AM106" s="5">
        <f t="shared" si="127"/>
        <v>0</v>
      </c>
      <c r="AN106" s="165">
        <f t="shared" si="128"/>
        <v>0</v>
      </c>
      <c r="AO106" s="165" t="e">
        <f t="shared" si="129"/>
        <v>#DIV/0!</v>
      </c>
      <c r="AP106" s="165" t="e">
        <f t="shared" si="130"/>
        <v>#DIV/0!</v>
      </c>
      <c r="AQ106" s="7">
        <f t="shared" si="131"/>
        <v>0</v>
      </c>
      <c r="AR106" s="174">
        <f t="shared" si="132"/>
        <v>0</v>
      </c>
      <c r="AS106" s="173">
        <f t="shared" si="133"/>
        <v>44727</v>
      </c>
      <c r="AT106" s="5">
        <f t="shared" si="134"/>
        <v>0</v>
      </c>
      <c r="AU106" s="165">
        <f t="shared" si="135"/>
        <v>0</v>
      </c>
      <c r="AV106" s="165" t="e">
        <f t="shared" si="136"/>
        <v>#DIV/0!</v>
      </c>
      <c r="AW106" s="165" t="e">
        <f t="shared" si="137"/>
        <v>#DIV/0!</v>
      </c>
      <c r="AX106" s="7">
        <f t="shared" si="138"/>
        <v>0</v>
      </c>
      <c r="AY106" s="174">
        <f t="shared" si="139"/>
        <v>0</v>
      </c>
    </row>
    <row r="107" spans="1:51" ht="16.5" x14ac:dyDescent="0.25">
      <c r="A107" s="1">
        <v>44571</v>
      </c>
      <c r="B107" s="100">
        <v>106</v>
      </c>
      <c r="C107" s="1" t="s">
        <v>102</v>
      </c>
      <c r="D107" t="s">
        <v>97</v>
      </c>
      <c r="E107">
        <v>14</v>
      </c>
      <c r="F107" t="s">
        <v>8</v>
      </c>
      <c r="G107" s="18">
        <v>7.1050000000000004</v>
      </c>
      <c r="I107" s="18">
        <v>-99.47</v>
      </c>
      <c r="J107" s="13">
        <v>44728</v>
      </c>
      <c r="K107" s="130">
        <v>44728</v>
      </c>
      <c r="L107" s="102" t="str" cm="1">
        <f t="array" ref="L107:O107">TRANSPOSE(_xlfn.UNIQUE(_xlfn._xlws.FILTER(F:F,A:A=K107)))</f>
        <v>ADN</v>
      </c>
      <c r="M107" s="7" t="str">
        <v>VIVK</v>
      </c>
      <c r="N107" s="7" t="str">
        <v>SIDU</v>
      </c>
      <c r="O107" s="7" t="str">
        <v>RDBX</v>
      </c>
      <c r="P107" s="7"/>
      <c r="Q107" s="173">
        <f t="shared" si="105"/>
        <v>44728</v>
      </c>
      <c r="R107" s="5" t="str">
        <f t="shared" si="106"/>
        <v>ADN</v>
      </c>
      <c r="S107" s="165">
        <f t="shared" si="107"/>
        <v>1550</v>
      </c>
      <c r="T107" s="165">
        <f t="shared" si="108"/>
        <v>2.9569483870967743</v>
      </c>
      <c r="U107" s="165">
        <f t="shared" si="109"/>
        <v>3.0605677419354835</v>
      </c>
      <c r="V107" s="7">
        <f t="shared" si="110"/>
        <v>4583.2700000000004</v>
      </c>
      <c r="W107" s="174">
        <f t="shared" si="111"/>
        <v>4743.8799999999992</v>
      </c>
      <c r="X107" s="173">
        <f t="shared" si="112"/>
        <v>44728</v>
      </c>
      <c r="Y107" s="7" t="str">
        <f t="shared" si="113"/>
        <v>VIVK</v>
      </c>
      <c r="Z107" s="165">
        <f t="shared" si="114"/>
        <v>300</v>
      </c>
      <c r="AA107" s="165">
        <f t="shared" si="115"/>
        <v>2.7667000000000002</v>
      </c>
      <c r="AB107" s="165">
        <f t="shared" si="116"/>
        <v>2.5279333333333334</v>
      </c>
      <c r="AC107" s="7">
        <f t="shared" si="117"/>
        <v>830.01</v>
      </c>
      <c r="AD107" s="174">
        <f t="shared" si="118"/>
        <v>758.38</v>
      </c>
      <c r="AE107" s="173">
        <f t="shared" si="119"/>
        <v>44728</v>
      </c>
      <c r="AF107" s="7" t="str">
        <f t="shared" si="120"/>
        <v>SIDU</v>
      </c>
      <c r="AG107" s="165">
        <f t="shared" si="121"/>
        <v>350</v>
      </c>
      <c r="AH107" s="165">
        <f t="shared" si="122"/>
        <v>7.972942857142856</v>
      </c>
      <c r="AI107" s="165">
        <f t="shared" si="123"/>
        <v>8.0777428571428569</v>
      </c>
      <c r="AJ107" s="7">
        <f t="shared" si="124"/>
        <v>2790.5299999999997</v>
      </c>
      <c r="AK107" s="174">
        <f t="shared" si="125"/>
        <v>2827.21</v>
      </c>
      <c r="AL107" s="173">
        <f t="shared" si="126"/>
        <v>44728</v>
      </c>
      <c r="AM107" s="5" t="str">
        <f t="shared" si="127"/>
        <v>RDBX</v>
      </c>
      <c r="AN107" s="165">
        <f t="shared" si="128"/>
        <v>20</v>
      </c>
      <c r="AO107" s="165">
        <f t="shared" si="129"/>
        <v>12.18</v>
      </c>
      <c r="AP107" s="165">
        <f t="shared" si="130"/>
        <v>12.246</v>
      </c>
      <c r="AQ107" s="7">
        <f t="shared" si="131"/>
        <v>243.6</v>
      </c>
      <c r="AR107" s="174">
        <f t="shared" si="132"/>
        <v>244.92000000000002</v>
      </c>
      <c r="AS107" s="173">
        <f t="shared" si="133"/>
        <v>44728</v>
      </c>
      <c r="AT107" s="5">
        <f t="shared" si="134"/>
        <v>0</v>
      </c>
      <c r="AU107" s="165">
        <f t="shared" si="135"/>
        <v>0</v>
      </c>
      <c r="AV107" s="165" t="e">
        <f t="shared" si="136"/>
        <v>#DIV/0!</v>
      </c>
      <c r="AW107" s="165" t="e">
        <f t="shared" si="137"/>
        <v>#DIV/0!</v>
      </c>
      <c r="AX107" s="7">
        <f t="shared" si="138"/>
        <v>0</v>
      </c>
      <c r="AY107" s="174">
        <f t="shared" si="139"/>
        <v>0</v>
      </c>
    </row>
    <row r="108" spans="1:51" ht="16.5" x14ac:dyDescent="0.25">
      <c r="A108" s="1">
        <v>44571</v>
      </c>
      <c r="B108" s="100">
        <v>107</v>
      </c>
      <c r="C108" s="1" t="s">
        <v>102</v>
      </c>
      <c r="D108" t="s">
        <v>97</v>
      </c>
      <c r="E108">
        <v>14</v>
      </c>
      <c r="F108" t="s">
        <v>8</v>
      </c>
      <c r="G108" s="18">
        <v>7.1093999999999999</v>
      </c>
      <c r="I108" s="18">
        <v>-99.53</v>
      </c>
      <c r="J108" s="13">
        <v>44729</v>
      </c>
      <c r="K108" s="130">
        <v>44729</v>
      </c>
      <c r="L108" s="102" t="str" cm="1">
        <f t="array" ref="L108:N108">TRANSPOSE(_xlfn.UNIQUE(_xlfn._xlws.FILTER(F:F,A:A=K108)))</f>
        <v>ADN</v>
      </c>
      <c r="M108" s="7" t="str">
        <v>BLUE</v>
      </c>
      <c r="N108" s="7" t="str">
        <v>KZIA</v>
      </c>
      <c r="O108" s="7"/>
      <c r="P108" s="7"/>
      <c r="Q108" s="173">
        <f t="shared" si="105"/>
        <v>44729</v>
      </c>
      <c r="R108" s="5" t="str">
        <f t="shared" si="106"/>
        <v>ADN</v>
      </c>
      <c r="S108" s="165">
        <f t="shared" si="107"/>
        <v>300</v>
      </c>
      <c r="T108" s="165">
        <f t="shared" si="108"/>
        <v>3.4297666666666671</v>
      </c>
      <c r="U108" s="165">
        <f t="shared" si="109"/>
        <v>3.4849999999999999</v>
      </c>
      <c r="V108" s="7">
        <f t="shared" si="110"/>
        <v>1028.93</v>
      </c>
      <c r="W108" s="174">
        <f t="shared" si="111"/>
        <v>1045.5</v>
      </c>
      <c r="X108" s="173">
        <f t="shared" si="112"/>
        <v>44729</v>
      </c>
      <c r="Y108" s="7" t="str">
        <f t="shared" si="113"/>
        <v>BLUE</v>
      </c>
      <c r="Z108" s="165">
        <f t="shared" si="114"/>
        <v>700</v>
      </c>
      <c r="AA108" s="165">
        <f t="shared" si="115"/>
        <v>3.7320142857142855</v>
      </c>
      <c r="AB108" s="165">
        <f t="shared" si="116"/>
        <v>3.9406428571428567</v>
      </c>
      <c r="AC108" s="7">
        <f t="shared" si="117"/>
        <v>2612.41</v>
      </c>
      <c r="AD108" s="174">
        <f t="shared" si="118"/>
        <v>2758.45</v>
      </c>
      <c r="AE108" s="173">
        <f t="shared" si="119"/>
        <v>44729</v>
      </c>
      <c r="AF108" s="7" t="str">
        <f t="shared" si="120"/>
        <v>KZIA</v>
      </c>
      <c r="AG108" s="165">
        <f t="shared" si="121"/>
        <v>150</v>
      </c>
      <c r="AH108" s="165">
        <f t="shared" si="122"/>
        <v>6.2141333333333337</v>
      </c>
      <c r="AI108" s="165">
        <f t="shared" si="123"/>
        <v>6.1357999999999997</v>
      </c>
      <c r="AJ108" s="7">
        <f t="shared" si="124"/>
        <v>932.12000000000012</v>
      </c>
      <c r="AK108" s="174">
        <f t="shared" si="125"/>
        <v>920.37</v>
      </c>
      <c r="AL108" s="173">
        <f t="shared" si="126"/>
        <v>44729</v>
      </c>
      <c r="AM108" s="5">
        <f t="shared" si="127"/>
        <v>0</v>
      </c>
      <c r="AN108" s="165">
        <f t="shared" si="128"/>
        <v>0</v>
      </c>
      <c r="AO108" s="165" t="e">
        <f t="shared" si="129"/>
        <v>#DIV/0!</v>
      </c>
      <c r="AP108" s="165" t="e">
        <f t="shared" si="130"/>
        <v>#DIV/0!</v>
      </c>
      <c r="AQ108" s="7">
        <f t="shared" si="131"/>
        <v>0</v>
      </c>
      <c r="AR108" s="174">
        <f t="shared" si="132"/>
        <v>0</v>
      </c>
      <c r="AS108" s="173">
        <f t="shared" si="133"/>
        <v>44729</v>
      </c>
      <c r="AT108" s="5">
        <f t="shared" si="134"/>
        <v>0</v>
      </c>
      <c r="AU108" s="165">
        <f t="shared" si="135"/>
        <v>0</v>
      </c>
      <c r="AV108" s="165" t="e">
        <f t="shared" si="136"/>
        <v>#DIV/0!</v>
      </c>
      <c r="AW108" s="165" t="e">
        <f t="shared" si="137"/>
        <v>#DIV/0!</v>
      </c>
      <c r="AX108" s="7">
        <f t="shared" si="138"/>
        <v>0</v>
      </c>
      <c r="AY108" s="174">
        <f t="shared" si="139"/>
        <v>0</v>
      </c>
    </row>
    <row r="109" spans="1:51" ht="16.5" x14ac:dyDescent="0.25">
      <c r="A109" s="1">
        <v>44572</v>
      </c>
      <c r="B109" s="100">
        <v>108</v>
      </c>
      <c r="C109" s="1" t="s">
        <v>102</v>
      </c>
      <c r="D109" t="s">
        <v>98</v>
      </c>
      <c r="E109">
        <v>12</v>
      </c>
      <c r="F109" t="s">
        <v>251</v>
      </c>
      <c r="G109" s="18">
        <v>8.3440999999999992</v>
      </c>
      <c r="I109" s="18">
        <v>100.13</v>
      </c>
      <c r="J109" s="13">
        <v>44733</v>
      </c>
      <c r="K109" s="130">
        <v>44733</v>
      </c>
      <c r="L109" s="102" t="str" cm="1">
        <f t="array" ref="L109:O109">TRANSPOSE(_xlfn.UNIQUE(_xlfn._xlws.FILTER(F:F,A:A=K109)))</f>
        <v>SIDU</v>
      </c>
      <c r="M109" s="7" t="str">
        <v>BKSY</v>
      </c>
      <c r="N109" s="7" t="str">
        <v>RDBX</v>
      </c>
      <c r="O109" s="7" t="str">
        <v>REV</v>
      </c>
      <c r="P109" s="7"/>
      <c r="Q109" s="173">
        <f t="shared" si="105"/>
        <v>44733</v>
      </c>
      <c r="R109" s="5" t="str">
        <f t="shared" si="106"/>
        <v>SIDU</v>
      </c>
      <c r="S109" s="165">
        <f t="shared" si="107"/>
        <v>50</v>
      </c>
      <c r="T109" s="165">
        <f t="shared" si="108"/>
        <v>6.8836000000000004</v>
      </c>
      <c r="U109" s="165">
        <f t="shared" si="109"/>
        <v>6.5598000000000001</v>
      </c>
      <c r="V109" s="7">
        <f t="shared" si="110"/>
        <v>344.18</v>
      </c>
      <c r="W109" s="174">
        <f t="shared" si="111"/>
        <v>327.99</v>
      </c>
      <c r="X109" s="173">
        <f t="shared" si="112"/>
        <v>44733</v>
      </c>
      <c r="Y109" s="7" t="str">
        <f t="shared" si="113"/>
        <v>BKSY</v>
      </c>
      <c r="Z109" s="165">
        <f t="shared" si="114"/>
        <v>400</v>
      </c>
      <c r="AA109" s="165">
        <f t="shared" si="115"/>
        <v>2.6506249999999998</v>
      </c>
      <c r="AB109" s="165">
        <f t="shared" si="116"/>
        <v>2.6006499999999999</v>
      </c>
      <c r="AC109" s="7">
        <f t="shared" si="117"/>
        <v>1060.25</v>
      </c>
      <c r="AD109" s="174">
        <f t="shared" si="118"/>
        <v>1040.26</v>
      </c>
      <c r="AE109" s="173">
        <f t="shared" si="119"/>
        <v>44733</v>
      </c>
      <c r="AF109" s="7" t="str">
        <f t="shared" si="120"/>
        <v>RDBX</v>
      </c>
      <c r="AG109" s="165">
        <f t="shared" si="121"/>
        <v>50</v>
      </c>
      <c r="AH109" s="165">
        <f t="shared" si="122"/>
        <v>12.1</v>
      </c>
      <c r="AI109" s="165">
        <f t="shared" si="123"/>
        <v>12.1572</v>
      </c>
      <c r="AJ109" s="7">
        <f t="shared" si="124"/>
        <v>605</v>
      </c>
      <c r="AK109" s="174">
        <f t="shared" si="125"/>
        <v>607.86</v>
      </c>
      <c r="AL109" s="173">
        <f t="shared" si="126"/>
        <v>44733</v>
      </c>
      <c r="AM109" s="5" t="str">
        <f t="shared" si="127"/>
        <v>REV</v>
      </c>
      <c r="AN109" s="165">
        <f t="shared" si="128"/>
        <v>500</v>
      </c>
      <c r="AO109" s="165">
        <f t="shared" si="129"/>
        <v>4.0254200000000004</v>
      </c>
      <c r="AP109" s="165">
        <f t="shared" si="130"/>
        <v>4.23142</v>
      </c>
      <c r="AQ109" s="7">
        <f t="shared" si="131"/>
        <v>2012.71</v>
      </c>
      <c r="AR109" s="174">
        <f t="shared" si="132"/>
        <v>2115.71</v>
      </c>
      <c r="AS109" s="173">
        <f t="shared" si="133"/>
        <v>44733</v>
      </c>
      <c r="AT109" s="5">
        <f t="shared" si="134"/>
        <v>0</v>
      </c>
      <c r="AU109" s="165">
        <f t="shared" si="135"/>
        <v>0</v>
      </c>
      <c r="AV109" s="165" t="e">
        <f t="shared" si="136"/>
        <v>#DIV/0!</v>
      </c>
      <c r="AW109" s="165" t="e">
        <f t="shared" si="137"/>
        <v>#DIV/0!</v>
      </c>
      <c r="AX109" s="7">
        <f t="shared" si="138"/>
        <v>0</v>
      </c>
      <c r="AY109" s="174">
        <f t="shared" si="139"/>
        <v>0</v>
      </c>
    </row>
    <row r="110" spans="1:51" ht="16.5" x14ac:dyDescent="0.25">
      <c r="A110" s="1">
        <v>44572</v>
      </c>
      <c r="B110" s="100">
        <v>109</v>
      </c>
      <c r="C110" s="1" t="s">
        <v>102</v>
      </c>
      <c r="D110" t="s">
        <v>98</v>
      </c>
      <c r="E110">
        <v>16</v>
      </c>
      <c r="F110" t="s">
        <v>251</v>
      </c>
      <c r="G110" s="18">
        <v>8.4625000000000004</v>
      </c>
      <c r="I110" s="18">
        <v>135.4</v>
      </c>
      <c r="J110" s="13">
        <v>44734</v>
      </c>
      <c r="K110" s="130">
        <v>44734</v>
      </c>
      <c r="L110" s="102" t="str" cm="1">
        <f t="array" ref="L110:N110">TRANSPOSE(_xlfn.UNIQUE(_xlfn._xlws.FILTER(F:F,A:A=K110)))</f>
        <v>RDBX</v>
      </c>
      <c r="M110" s="7" t="str">
        <v>BOXD</v>
      </c>
      <c r="N110" s="7" t="str">
        <v>REV</v>
      </c>
      <c r="O110" s="7"/>
      <c r="P110" s="7"/>
      <c r="Q110" s="173">
        <f t="shared" si="105"/>
        <v>44734</v>
      </c>
      <c r="R110" s="5" t="str">
        <f t="shared" si="106"/>
        <v>RDBX</v>
      </c>
      <c r="S110" s="165">
        <f t="shared" si="107"/>
        <v>200</v>
      </c>
      <c r="T110" s="165">
        <f t="shared" si="108"/>
        <v>10.9625</v>
      </c>
      <c r="U110" s="165">
        <f t="shared" si="109"/>
        <v>10.739700000000001</v>
      </c>
      <c r="V110" s="7">
        <f t="shared" si="110"/>
        <v>2192.5</v>
      </c>
      <c r="W110" s="174">
        <f t="shared" si="111"/>
        <v>2147.94</v>
      </c>
      <c r="X110" s="173">
        <f t="shared" si="112"/>
        <v>44734</v>
      </c>
      <c r="Y110" s="7" t="str">
        <f t="shared" si="113"/>
        <v>BOXD</v>
      </c>
      <c r="Z110" s="165">
        <f t="shared" si="114"/>
        <v>500</v>
      </c>
      <c r="AA110" s="165">
        <f t="shared" si="115"/>
        <v>2.0692000000000004</v>
      </c>
      <c r="AB110" s="165">
        <f t="shared" si="116"/>
        <v>1.9240200000000001</v>
      </c>
      <c r="AC110" s="7">
        <f t="shared" si="117"/>
        <v>1034.6000000000001</v>
      </c>
      <c r="AD110" s="174">
        <f t="shared" si="118"/>
        <v>962.01</v>
      </c>
      <c r="AE110" s="173">
        <f t="shared" si="119"/>
        <v>44734</v>
      </c>
      <c r="AF110" s="7" t="str">
        <f t="shared" si="120"/>
        <v>REV</v>
      </c>
      <c r="AG110" s="165">
        <f t="shared" si="121"/>
        <v>550</v>
      </c>
      <c r="AH110" s="165">
        <f t="shared" si="122"/>
        <v>8.8467272727272732</v>
      </c>
      <c r="AI110" s="165">
        <f t="shared" si="123"/>
        <v>8.7142181818181825</v>
      </c>
      <c r="AJ110" s="7">
        <f t="shared" si="124"/>
        <v>4865.7</v>
      </c>
      <c r="AK110" s="174">
        <f t="shared" si="125"/>
        <v>4792.8200000000006</v>
      </c>
      <c r="AL110" s="173">
        <f t="shared" si="126"/>
        <v>44734</v>
      </c>
      <c r="AM110" s="5">
        <f t="shared" si="127"/>
        <v>0</v>
      </c>
      <c r="AN110" s="165">
        <f t="shared" si="128"/>
        <v>0</v>
      </c>
      <c r="AO110" s="165" t="e">
        <f t="shared" si="129"/>
        <v>#DIV/0!</v>
      </c>
      <c r="AP110" s="165" t="e">
        <f t="shared" si="130"/>
        <v>#DIV/0!</v>
      </c>
      <c r="AQ110" s="7">
        <f t="shared" si="131"/>
        <v>0</v>
      </c>
      <c r="AR110" s="174">
        <f t="shared" si="132"/>
        <v>0</v>
      </c>
      <c r="AS110" s="173">
        <f t="shared" si="133"/>
        <v>44734</v>
      </c>
      <c r="AT110" s="5">
        <f t="shared" si="134"/>
        <v>0</v>
      </c>
      <c r="AU110" s="165">
        <f t="shared" si="135"/>
        <v>0</v>
      </c>
      <c r="AV110" s="165" t="e">
        <f t="shared" si="136"/>
        <v>#DIV/0!</v>
      </c>
      <c r="AW110" s="165" t="e">
        <f t="shared" si="137"/>
        <v>#DIV/0!</v>
      </c>
      <c r="AX110" s="7">
        <f t="shared" si="138"/>
        <v>0</v>
      </c>
      <c r="AY110" s="174">
        <f t="shared" si="139"/>
        <v>0</v>
      </c>
    </row>
    <row r="111" spans="1:51" ht="16.5" x14ac:dyDescent="0.25">
      <c r="A111" s="1">
        <v>44572</v>
      </c>
      <c r="B111" s="100">
        <v>110</v>
      </c>
      <c r="C111" s="1" t="s">
        <v>102</v>
      </c>
      <c r="D111" t="s">
        <v>97</v>
      </c>
      <c r="E111">
        <v>14</v>
      </c>
      <c r="F111" t="s">
        <v>251</v>
      </c>
      <c r="G111" s="18">
        <v>8.3919999999999995</v>
      </c>
      <c r="I111" s="18">
        <v>-117.49</v>
      </c>
      <c r="J111" s="13">
        <v>44735</v>
      </c>
      <c r="K111" s="130">
        <v>44735</v>
      </c>
      <c r="L111" s="102" t="str" cm="1">
        <f t="array" ref="L111:O111">TRANSPOSE(_xlfn.UNIQUE(_xlfn._xlws.FILTER(F:F,A:A=K111)))</f>
        <v>PEV</v>
      </c>
      <c r="M111" s="7" t="str">
        <v>SFT</v>
      </c>
      <c r="N111" s="7" t="str">
        <v>ADN</v>
      </c>
      <c r="O111" s="7" t="str">
        <v>REV</v>
      </c>
      <c r="P111" s="7"/>
      <c r="Q111" s="173">
        <f t="shared" si="105"/>
        <v>44735</v>
      </c>
      <c r="R111" s="5" t="str">
        <f t="shared" si="106"/>
        <v>PEV</v>
      </c>
      <c r="S111" s="165">
        <f t="shared" si="107"/>
        <v>950</v>
      </c>
      <c r="T111" s="165">
        <f t="shared" si="108"/>
        <v>7.8277157894736842</v>
      </c>
      <c r="U111" s="165">
        <f t="shared" si="109"/>
        <v>7.6722421052631589</v>
      </c>
      <c r="V111" s="7">
        <f t="shared" si="110"/>
        <v>7436.33</v>
      </c>
      <c r="W111" s="174">
        <f t="shared" si="111"/>
        <v>7288.630000000001</v>
      </c>
      <c r="X111" s="173">
        <f t="shared" si="112"/>
        <v>44735</v>
      </c>
      <c r="Y111" s="7" t="str">
        <f t="shared" si="113"/>
        <v>SFT</v>
      </c>
      <c r="Z111" s="165">
        <f t="shared" si="114"/>
        <v>300</v>
      </c>
      <c r="AA111" s="165">
        <f t="shared" si="115"/>
        <v>1.1270666666666667</v>
      </c>
      <c r="AB111" s="165">
        <f t="shared" si="116"/>
        <v>1.0425</v>
      </c>
      <c r="AC111" s="7">
        <f t="shared" si="117"/>
        <v>338.12</v>
      </c>
      <c r="AD111" s="174">
        <f t="shared" si="118"/>
        <v>312.75</v>
      </c>
      <c r="AE111" s="173">
        <f t="shared" si="119"/>
        <v>44735</v>
      </c>
      <c r="AF111" s="7" t="str">
        <f t="shared" si="120"/>
        <v>ADN</v>
      </c>
      <c r="AG111" s="165">
        <f t="shared" si="121"/>
        <v>50</v>
      </c>
      <c r="AH111" s="165">
        <f t="shared" si="122"/>
        <v>3.2692000000000001</v>
      </c>
      <c r="AI111" s="165">
        <f t="shared" si="123"/>
        <v>3.0604</v>
      </c>
      <c r="AJ111" s="7">
        <f t="shared" si="124"/>
        <v>163.46</v>
      </c>
      <c r="AK111" s="174">
        <f t="shared" si="125"/>
        <v>153.02000000000001</v>
      </c>
      <c r="AL111" s="173">
        <f t="shared" si="126"/>
        <v>44735</v>
      </c>
      <c r="AM111" s="5" t="str">
        <f t="shared" si="127"/>
        <v>REV</v>
      </c>
      <c r="AN111" s="165">
        <f t="shared" si="128"/>
        <v>200</v>
      </c>
      <c r="AO111" s="165">
        <f t="shared" si="129"/>
        <v>7.3429499999999992</v>
      </c>
      <c r="AP111" s="165">
        <f t="shared" si="130"/>
        <v>7.0849500000000001</v>
      </c>
      <c r="AQ111" s="7">
        <f t="shared" si="131"/>
        <v>1468.59</v>
      </c>
      <c r="AR111" s="174">
        <f t="shared" si="132"/>
        <v>1416.99</v>
      </c>
      <c r="AS111" s="173">
        <f t="shared" si="133"/>
        <v>44735</v>
      </c>
      <c r="AT111" s="5">
        <f t="shared" si="134"/>
        <v>0</v>
      </c>
      <c r="AU111" s="165">
        <f t="shared" si="135"/>
        <v>0</v>
      </c>
      <c r="AV111" s="165" t="e">
        <f t="shared" si="136"/>
        <v>#DIV/0!</v>
      </c>
      <c r="AW111" s="165" t="e">
        <f t="shared" si="137"/>
        <v>#DIV/0!</v>
      </c>
      <c r="AX111" s="7">
        <f t="shared" si="138"/>
        <v>0</v>
      </c>
      <c r="AY111" s="174">
        <f t="shared" si="139"/>
        <v>0</v>
      </c>
    </row>
    <row r="112" spans="1:51" ht="16.5" x14ac:dyDescent="0.25">
      <c r="A112" s="1">
        <v>44572</v>
      </c>
      <c r="B112" s="100">
        <v>111</v>
      </c>
      <c r="C112" s="1" t="s">
        <v>102</v>
      </c>
      <c r="D112" t="s">
        <v>97</v>
      </c>
      <c r="E112">
        <v>14</v>
      </c>
      <c r="F112" t="s">
        <v>251</v>
      </c>
      <c r="G112" s="18">
        <v>8.5</v>
      </c>
      <c r="I112" s="18">
        <v>-119</v>
      </c>
      <c r="J112" s="13">
        <v>44736</v>
      </c>
      <c r="K112" s="130">
        <v>44736</v>
      </c>
      <c r="L112" s="102" t="str" cm="1">
        <f t="array" ref="L112:M112">TRANSPOSE(_xlfn.UNIQUE(_xlfn._xlws.FILTER(F:F,A:A=K112)))</f>
        <v>REV</v>
      </c>
      <c r="M112" s="7" t="str">
        <v>TBLT</v>
      </c>
      <c r="N112" s="7"/>
      <c r="O112" s="7"/>
      <c r="P112" s="7"/>
      <c r="Q112" s="173">
        <f t="shared" si="105"/>
        <v>44736</v>
      </c>
      <c r="R112" s="5" t="str">
        <f t="shared" si="106"/>
        <v>REV</v>
      </c>
      <c r="S112" s="165">
        <f t="shared" si="107"/>
        <v>350</v>
      </c>
      <c r="T112" s="165">
        <f t="shared" si="108"/>
        <v>8.0105714285714296</v>
      </c>
      <c r="U112" s="165">
        <f t="shared" si="109"/>
        <v>7.6582857142857144</v>
      </c>
      <c r="V112" s="7">
        <f t="shared" si="110"/>
        <v>2803.7000000000003</v>
      </c>
      <c r="W112" s="174">
        <f t="shared" si="111"/>
        <v>2680.4</v>
      </c>
      <c r="X112" s="173">
        <f t="shared" si="112"/>
        <v>44736</v>
      </c>
      <c r="Y112" s="7" t="str">
        <f t="shared" si="113"/>
        <v>TBLT</v>
      </c>
      <c r="Z112" s="165">
        <f t="shared" si="114"/>
        <v>1200</v>
      </c>
      <c r="AA112" s="165">
        <f t="shared" si="115"/>
        <v>3.522125</v>
      </c>
      <c r="AB112" s="165">
        <f t="shared" si="116"/>
        <v>3.4562833333333334</v>
      </c>
      <c r="AC112" s="7">
        <f t="shared" si="117"/>
        <v>4226.55</v>
      </c>
      <c r="AD112" s="174">
        <f t="shared" si="118"/>
        <v>4147.54</v>
      </c>
      <c r="AE112" s="173">
        <f t="shared" si="119"/>
        <v>44736</v>
      </c>
      <c r="AF112" s="7">
        <f t="shared" si="120"/>
        <v>0</v>
      </c>
      <c r="AG112" s="165">
        <f t="shared" si="121"/>
        <v>0</v>
      </c>
      <c r="AH112" s="165" t="e">
        <f t="shared" si="122"/>
        <v>#DIV/0!</v>
      </c>
      <c r="AI112" s="165" t="e">
        <f t="shared" si="123"/>
        <v>#DIV/0!</v>
      </c>
      <c r="AJ112" s="7">
        <f t="shared" si="124"/>
        <v>0</v>
      </c>
      <c r="AK112" s="174">
        <f t="shared" si="125"/>
        <v>0</v>
      </c>
      <c r="AL112" s="173">
        <f t="shared" si="126"/>
        <v>44736</v>
      </c>
      <c r="AM112" s="5">
        <f t="shared" si="127"/>
        <v>0</v>
      </c>
      <c r="AN112" s="165">
        <f t="shared" si="128"/>
        <v>0</v>
      </c>
      <c r="AO112" s="165" t="e">
        <f t="shared" si="129"/>
        <v>#DIV/0!</v>
      </c>
      <c r="AP112" s="165" t="e">
        <f t="shared" si="130"/>
        <v>#DIV/0!</v>
      </c>
      <c r="AQ112" s="7">
        <f t="shared" si="131"/>
        <v>0</v>
      </c>
      <c r="AR112" s="174">
        <f t="shared" si="132"/>
        <v>0</v>
      </c>
      <c r="AS112" s="173">
        <f t="shared" si="133"/>
        <v>44736</v>
      </c>
      <c r="AT112" s="5">
        <f t="shared" si="134"/>
        <v>0</v>
      </c>
      <c r="AU112" s="165">
        <f t="shared" si="135"/>
        <v>0</v>
      </c>
      <c r="AV112" s="165" t="e">
        <f t="shared" si="136"/>
        <v>#DIV/0!</v>
      </c>
      <c r="AW112" s="165" t="e">
        <f t="shared" si="137"/>
        <v>#DIV/0!</v>
      </c>
      <c r="AX112" s="7">
        <f t="shared" si="138"/>
        <v>0</v>
      </c>
      <c r="AY112" s="174">
        <f t="shared" si="139"/>
        <v>0</v>
      </c>
    </row>
    <row r="113" spans="1:51" ht="16.5" x14ac:dyDescent="0.25">
      <c r="A113" s="1">
        <v>44572</v>
      </c>
      <c r="B113" s="100">
        <v>112</v>
      </c>
      <c r="C113" s="1" t="s">
        <v>102</v>
      </c>
      <c r="D113" t="s">
        <v>98</v>
      </c>
      <c r="E113">
        <v>1</v>
      </c>
      <c r="F113" t="s">
        <v>253</v>
      </c>
      <c r="G113" s="18">
        <v>1.84</v>
      </c>
      <c r="I113" s="18">
        <v>1.84</v>
      </c>
      <c r="J113" s="13">
        <v>44739</v>
      </c>
      <c r="K113" s="130">
        <v>44739</v>
      </c>
      <c r="L113" s="102" t="str" cm="1">
        <f t="array" ref="L113:N113">TRANSPOSE(_xlfn.UNIQUE(_xlfn._xlws.FILTER(F:F,A:A=K113)))</f>
        <v>AFIB</v>
      </c>
      <c r="M113" s="7" t="str">
        <v>BOXD</v>
      </c>
      <c r="N113" s="7" t="str">
        <v>TBLT</v>
      </c>
      <c r="O113" s="7"/>
      <c r="P113" s="7"/>
      <c r="Q113" s="173">
        <f t="shared" si="105"/>
        <v>44739</v>
      </c>
      <c r="R113" s="5" t="str">
        <f t="shared" si="106"/>
        <v>AFIB</v>
      </c>
      <c r="S113" s="165">
        <f t="shared" si="107"/>
        <v>300</v>
      </c>
      <c r="T113" s="165">
        <f t="shared" si="108"/>
        <v>1.0357333333333334</v>
      </c>
      <c r="U113" s="165">
        <f t="shared" si="109"/>
        <v>0.9625999999999999</v>
      </c>
      <c r="V113" s="7">
        <f t="shared" si="110"/>
        <v>310.72000000000003</v>
      </c>
      <c r="W113" s="174">
        <f t="shared" si="111"/>
        <v>288.77999999999997</v>
      </c>
      <c r="X113" s="173">
        <f t="shared" si="112"/>
        <v>44739</v>
      </c>
      <c r="Y113" s="7" t="str">
        <f t="shared" si="113"/>
        <v>BOXD</v>
      </c>
      <c r="Z113" s="165">
        <f t="shared" si="114"/>
        <v>2350</v>
      </c>
      <c r="AA113" s="165">
        <f t="shared" si="115"/>
        <v>2.7451191489361704</v>
      </c>
      <c r="AB113" s="165">
        <f t="shared" si="116"/>
        <v>2.7630638297872343</v>
      </c>
      <c r="AC113" s="7">
        <f t="shared" si="117"/>
        <v>6451.0300000000007</v>
      </c>
      <c r="AD113" s="174">
        <f t="shared" si="118"/>
        <v>6493.2000000000007</v>
      </c>
      <c r="AE113" s="173">
        <f t="shared" si="119"/>
        <v>44739</v>
      </c>
      <c r="AF113" s="7" t="str">
        <f t="shared" si="120"/>
        <v>TBLT</v>
      </c>
      <c r="AG113" s="165">
        <f t="shared" si="121"/>
        <v>450</v>
      </c>
      <c r="AH113" s="165">
        <f t="shared" si="122"/>
        <v>2.9222666666666668</v>
      </c>
      <c r="AI113" s="165">
        <f t="shared" si="123"/>
        <v>2.8419777777777782</v>
      </c>
      <c r="AJ113" s="7">
        <f t="shared" si="124"/>
        <v>1315.02</v>
      </c>
      <c r="AK113" s="174">
        <f t="shared" si="125"/>
        <v>1278.8900000000001</v>
      </c>
      <c r="AL113" s="173">
        <f t="shared" si="126"/>
        <v>44739</v>
      </c>
      <c r="AM113" s="5">
        <f t="shared" si="127"/>
        <v>0</v>
      </c>
      <c r="AN113" s="165">
        <f t="shared" si="128"/>
        <v>0</v>
      </c>
      <c r="AO113" s="165" t="e">
        <f t="shared" si="129"/>
        <v>#DIV/0!</v>
      </c>
      <c r="AP113" s="165" t="e">
        <f t="shared" si="130"/>
        <v>#DIV/0!</v>
      </c>
      <c r="AQ113" s="7">
        <f t="shared" si="131"/>
        <v>0</v>
      </c>
      <c r="AR113" s="174">
        <f t="shared" si="132"/>
        <v>0</v>
      </c>
      <c r="AS113" s="173">
        <f t="shared" si="133"/>
        <v>44739</v>
      </c>
      <c r="AT113" s="5">
        <f t="shared" si="134"/>
        <v>0</v>
      </c>
      <c r="AU113" s="165">
        <f t="shared" si="135"/>
        <v>0</v>
      </c>
      <c r="AV113" s="165" t="e">
        <f t="shared" si="136"/>
        <v>#DIV/0!</v>
      </c>
      <c r="AW113" s="165" t="e">
        <f t="shared" si="137"/>
        <v>#DIV/0!</v>
      </c>
      <c r="AX113" s="7">
        <f t="shared" si="138"/>
        <v>0</v>
      </c>
      <c r="AY113" s="174">
        <f t="shared" si="139"/>
        <v>0</v>
      </c>
    </row>
    <row r="114" spans="1:51" ht="16.5" x14ac:dyDescent="0.25">
      <c r="A114" s="1">
        <v>44572</v>
      </c>
      <c r="B114" s="100">
        <v>113</v>
      </c>
      <c r="C114" s="1" t="s">
        <v>102</v>
      </c>
      <c r="D114" t="s">
        <v>98</v>
      </c>
      <c r="E114">
        <v>3</v>
      </c>
      <c r="F114" t="s">
        <v>253</v>
      </c>
      <c r="G114" s="18">
        <v>1.84</v>
      </c>
      <c r="I114" s="18">
        <v>5.52</v>
      </c>
      <c r="J114" s="13">
        <v>44740</v>
      </c>
      <c r="K114" s="130">
        <v>44740</v>
      </c>
      <c r="L114" s="102" t="str" cm="1">
        <f t="array" ref="L114:N114">TRANSPOSE(_xlfn.UNIQUE(_xlfn._xlws.FILTER(F:F,A:A=K114)))</f>
        <v>WEJO</v>
      </c>
      <c r="M114" s="7" t="str">
        <v>EVFM</v>
      </c>
      <c r="N114" s="7" t="str">
        <v>AGRX</v>
      </c>
      <c r="O114" s="7"/>
      <c r="P114" s="7"/>
      <c r="Q114" s="173">
        <f t="shared" si="105"/>
        <v>44740</v>
      </c>
      <c r="R114" s="5" t="str">
        <f t="shared" si="106"/>
        <v>WEJO</v>
      </c>
      <c r="S114" s="165">
        <f t="shared" si="107"/>
        <v>600</v>
      </c>
      <c r="T114" s="165">
        <f t="shared" si="108"/>
        <v>1.3514000000000002</v>
      </c>
      <c r="U114" s="165">
        <f t="shared" si="109"/>
        <v>1.3168</v>
      </c>
      <c r="V114" s="7">
        <f t="shared" si="110"/>
        <v>810.84</v>
      </c>
      <c r="W114" s="174">
        <f t="shared" si="111"/>
        <v>790.07999999999993</v>
      </c>
      <c r="X114" s="173">
        <f t="shared" si="112"/>
        <v>44740</v>
      </c>
      <c r="Y114" s="7" t="str">
        <f t="shared" si="113"/>
        <v>EVFM</v>
      </c>
      <c r="Z114" s="165">
        <f t="shared" si="114"/>
        <v>1050</v>
      </c>
      <c r="AA114" s="165">
        <f t="shared" si="115"/>
        <v>1.3288285714285715</v>
      </c>
      <c r="AB114" s="165">
        <f t="shared" si="116"/>
        <v>1.2371904761904762</v>
      </c>
      <c r="AC114" s="7">
        <f t="shared" si="117"/>
        <v>1395.27</v>
      </c>
      <c r="AD114" s="174">
        <f t="shared" si="118"/>
        <v>1299.05</v>
      </c>
      <c r="AE114" s="173">
        <f t="shared" si="119"/>
        <v>44740</v>
      </c>
      <c r="AF114" s="7" t="str">
        <f t="shared" si="120"/>
        <v>AGRX</v>
      </c>
      <c r="AG114" s="165">
        <f t="shared" si="121"/>
        <v>150</v>
      </c>
      <c r="AH114" s="165">
        <f t="shared" si="122"/>
        <v>2.16</v>
      </c>
      <c r="AI114" s="165">
        <f t="shared" si="123"/>
        <v>2.3499333333333334</v>
      </c>
      <c r="AJ114" s="7">
        <f t="shared" si="124"/>
        <v>324</v>
      </c>
      <c r="AK114" s="174">
        <f t="shared" si="125"/>
        <v>352.49</v>
      </c>
      <c r="AL114" s="173">
        <f t="shared" si="126"/>
        <v>44740</v>
      </c>
      <c r="AM114" s="5">
        <f t="shared" si="127"/>
        <v>0</v>
      </c>
      <c r="AN114" s="165">
        <f t="shared" si="128"/>
        <v>0</v>
      </c>
      <c r="AO114" s="165" t="e">
        <f t="shared" si="129"/>
        <v>#DIV/0!</v>
      </c>
      <c r="AP114" s="165" t="e">
        <f t="shared" si="130"/>
        <v>#DIV/0!</v>
      </c>
      <c r="AQ114" s="7">
        <f t="shared" si="131"/>
        <v>0</v>
      </c>
      <c r="AR114" s="174">
        <f t="shared" si="132"/>
        <v>0</v>
      </c>
      <c r="AS114" s="173">
        <f t="shared" si="133"/>
        <v>44740</v>
      </c>
      <c r="AT114" s="5">
        <f t="shared" si="134"/>
        <v>0</v>
      </c>
      <c r="AU114" s="165">
        <f t="shared" si="135"/>
        <v>0</v>
      </c>
      <c r="AV114" s="165" t="e">
        <f t="shared" si="136"/>
        <v>#DIV/0!</v>
      </c>
      <c r="AW114" s="165" t="e">
        <f t="shared" si="137"/>
        <v>#DIV/0!</v>
      </c>
      <c r="AX114" s="7">
        <f t="shared" si="138"/>
        <v>0</v>
      </c>
      <c r="AY114" s="174">
        <f t="shared" si="139"/>
        <v>0</v>
      </c>
    </row>
    <row r="115" spans="1:51" ht="16.5" x14ac:dyDescent="0.25">
      <c r="A115" s="1">
        <v>44572</v>
      </c>
      <c r="B115" s="100">
        <v>114</v>
      </c>
      <c r="C115" s="1" t="s">
        <v>102</v>
      </c>
      <c r="D115" t="s">
        <v>98</v>
      </c>
      <c r="E115">
        <v>16</v>
      </c>
      <c r="F115" t="s">
        <v>253</v>
      </c>
      <c r="G115" s="18">
        <v>1.8660000000000001</v>
      </c>
      <c r="I115" s="18">
        <v>29.86</v>
      </c>
      <c r="J115" s="13">
        <v>44741</v>
      </c>
      <c r="K115" s="130">
        <v>44741</v>
      </c>
      <c r="L115" s="102" t="str" cm="1">
        <f t="array" ref="L115:N115">TRANSPOSE(_xlfn.UNIQUE(_xlfn._xlws.FILTER(F:F,A:A=K115)))</f>
        <v>TWOU</v>
      </c>
      <c r="M115" s="7" t="str">
        <v>TRVI</v>
      </c>
      <c r="N115" s="7" t="str">
        <v>HTGM</v>
      </c>
      <c r="O115" s="7"/>
      <c r="P115" s="7"/>
      <c r="Q115" s="173">
        <f t="shared" si="105"/>
        <v>44741</v>
      </c>
      <c r="R115" s="5" t="str">
        <f t="shared" si="106"/>
        <v>TWOU</v>
      </c>
      <c r="S115" s="165">
        <f t="shared" si="107"/>
        <v>302</v>
      </c>
      <c r="T115" s="165">
        <f t="shared" si="108"/>
        <v>11.448476821192054</v>
      </c>
      <c r="U115" s="165">
        <f t="shared" si="109"/>
        <v>11.354172185430466</v>
      </c>
      <c r="V115" s="7">
        <f t="shared" si="110"/>
        <v>3457.4400000000005</v>
      </c>
      <c r="W115" s="174">
        <f t="shared" si="111"/>
        <v>3428.9600000000005</v>
      </c>
      <c r="X115" s="173">
        <f t="shared" si="112"/>
        <v>44741</v>
      </c>
      <c r="Y115" s="7" t="str">
        <f t="shared" si="113"/>
        <v>TRVI</v>
      </c>
      <c r="Z115" s="165">
        <f t="shared" si="114"/>
        <v>600</v>
      </c>
      <c r="AA115" s="165">
        <f t="shared" si="115"/>
        <v>2.494183333333333</v>
      </c>
      <c r="AB115" s="165">
        <f t="shared" si="116"/>
        <v>2.4612833333333333</v>
      </c>
      <c r="AC115" s="7">
        <f t="shared" si="117"/>
        <v>1496.5099999999998</v>
      </c>
      <c r="AD115" s="174">
        <f t="shared" si="118"/>
        <v>1476.77</v>
      </c>
      <c r="AE115" s="173">
        <f t="shared" si="119"/>
        <v>44741</v>
      </c>
      <c r="AF115" s="7" t="str">
        <f t="shared" si="120"/>
        <v>HTGM</v>
      </c>
      <c r="AG115" s="165">
        <f t="shared" si="121"/>
        <v>1350</v>
      </c>
      <c r="AH115" s="165">
        <f t="shared" si="122"/>
        <v>1.2633925925925926</v>
      </c>
      <c r="AI115" s="165">
        <f t="shared" si="123"/>
        <v>1.0889037037037037</v>
      </c>
      <c r="AJ115" s="7">
        <f t="shared" si="124"/>
        <v>1705.58</v>
      </c>
      <c r="AK115" s="174">
        <f t="shared" si="125"/>
        <v>1470.02</v>
      </c>
      <c r="AL115" s="173">
        <f t="shared" si="126"/>
        <v>44741</v>
      </c>
      <c r="AM115" s="5">
        <f t="shared" si="127"/>
        <v>0</v>
      </c>
      <c r="AN115" s="165">
        <f t="shared" si="128"/>
        <v>0</v>
      </c>
      <c r="AO115" s="165" t="e">
        <f t="shared" si="129"/>
        <v>#DIV/0!</v>
      </c>
      <c r="AP115" s="165" t="e">
        <f t="shared" si="130"/>
        <v>#DIV/0!</v>
      </c>
      <c r="AQ115" s="7">
        <f t="shared" si="131"/>
        <v>0</v>
      </c>
      <c r="AR115" s="174">
        <f t="shared" si="132"/>
        <v>0</v>
      </c>
      <c r="AS115" s="173">
        <f t="shared" si="133"/>
        <v>44741</v>
      </c>
      <c r="AT115" s="5">
        <f t="shared" si="134"/>
        <v>0</v>
      </c>
      <c r="AU115" s="165">
        <f t="shared" si="135"/>
        <v>0</v>
      </c>
      <c r="AV115" s="165" t="e">
        <f t="shared" si="136"/>
        <v>#DIV/0!</v>
      </c>
      <c r="AW115" s="165" t="e">
        <f t="shared" si="137"/>
        <v>#DIV/0!</v>
      </c>
      <c r="AX115" s="7">
        <f t="shared" si="138"/>
        <v>0</v>
      </c>
      <c r="AY115" s="174">
        <f t="shared" si="139"/>
        <v>0</v>
      </c>
    </row>
    <row r="116" spans="1:51" ht="16.5" x14ac:dyDescent="0.25">
      <c r="A116" s="1">
        <v>44572</v>
      </c>
      <c r="B116" s="100">
        <v>115</v>
      </c>
      <c r="C116" s="1" t="s">
        <v>102</v>
      </c>
      <c r="D116" t="s">
        <v>98</v>
      </c>
      <c r="E116">
        <v>16</v>
      </c>
      <c r="F116" t="s">
        <v>253</v>
      </c>
      <c r="G116" s="18">
        <v>1.8419000000000001</v>
      </c>
      <c r="I116" s="18">
        <v>29.47</v>
      </c>
      <c r="J116" s="13">
        <v>44742</v>
      </c>
      <c r="K116" s="130">
        <v>44742</v>
      </c>
      <c r="L116" s="102" t="str" cm="1">
        <f t="array" ref="L116:M116">TRANSPOSE(_xlfn.UNIQUE(_xlfn._xlws.FILTER(F:F,A:A=K116)))</f>
        <v>RDBX</v>
      </c>
      <c r="M116" s="7" t="str">
        <v>REV</v>
      </c>
      <c r="N116" s="7"/>
      <c r="O116" s="7"/>
      <c r="P116" s="7"/>
      <c r="Q116" s="173">
        <f t="shared" si="105"/>
        <v>44742</v>
      </c>
      <c r="R116" s="5" t="str">
        <f t="shared" si="106"/>
        <v>RDBX</v>
      </c>
      <c r="S116" s="165">
        <f t="shared" si="107"/>
        <v>600</v>
      </c>
      <c r="T116" s="165">
        <f t="shared" si="108"/>
        <v>7.8471666666666673</v>
      </c>
      <c r="U116" s="165">
        <f t="shared" si="109"/>
        <v>7.9401166666666665</v>
      </c>
      <c r="V116" s="7">
        <f t="shared" si="110"/>
        <v>4708.3</v>
      </c>
      <c r="W116" s="174">
        <f t="shared" si="111"/>
        <v>4764.07</v>
      </c>
      <c r="X116" s="173">
        <f t="shared" si="112"/>
        <v>44742</v>
      </c>
      <c r="Y116" s="7" t="str">
        <f t="shared" si="113"/>
        <v>REV</v>
      </c>
      <c r="Z116" s="165">
        <f t="shared" si="114"/>
        <v>850</v>
      </c>
      <c r="AA116" s="165">
        <f t="shared" si="115"/>
        <v>5.2336941176470591</v>
      </c>
      <c r="AB116" s="165">
        <f t="shared" si="116"/>
        <v>5.2541294117647057</v>
      </c>
      <c r="AC116" s="7">
        <f t="shared" si="117"/>
        <v>4448.6400000000003</v>
      </c>
      <c r="AD116" s="174">
        <f t="shared" si="118"/>
        <v>4466.01</v>
      </c>
      <c r="AE116" s="173">
        <f t="shared" si="119"/>
        <v>44742</v>
      </c>
      <c r="AF116" s="7">
        <f t="shared" si="120"/>
        <v>0</v>
      </c>
      <c r="AG116" s="165">
        <f t="shared" si="121"/>
        <v>0</v>
      </c>
      <c r="AH116" s="165" t="e">
        <f t="shared" si="122"/>
        <v>#DIV/0!</v>
      </c>
      <c r="AI116" s="165" t="e">
        <f t="shared" si="123"/>
        <v>#DIV/0!</v>
      </c>
      <c r="AJ116" s="7">
        <f t="shared" si="124"/>
        <v>0</v>
      </c>
      <c r="AK116" s="174">
        <f t="shared" si="125"/>
        <v>0</v>
      </c>
      <c r="AL116" s="173">
        <f t="shared" si="126"/>
        <v>44742</v>
      </c>
      <c r="AM116" s="5">
        <f t="shared" si="127"/>
        <v>0</v>
      </c>
      <c r="AN116" s="165">
        <f t="shared" si="128"/>
        <v>0</v>
      </c>
      <c r="AO116" s="165" t="e">
        <f t="shared" si="129"/>
        <v>#DIV/0!</v>
      </c>
      <c r="AP116" s="165" t="e">
        <f t="shared" si="130"/>
        <v>#DIV/0!</v>
      </c>
      <c r="AQ116" s="7">
        <f t="shared" si="131"/>
        <v>0</v>
      </c>
      <c r="AR116" s="174">
        <f t="shared" si="132"/>
        <v>0</v>
      </c>
      <c r="AS116" s="173">
        <f t="shared" si="133"/>
        <v>44742</v>
      </c>
      <c r="AT116" s="5">
        <f t="shared" si="134"/>
        <v>0</v>
      </c>
      <c r="AU116" s="165">
        <f t="shared" si="135"/>
        <v>0</v>
      </c>
      <c r="AV116" s="165" t="e">
        <f t="shared" si="136"/>
        <v>#DIV/0!</v>
      </c>
      <c r="AW116" s="165" t="e">
        <f t="shared" si="137"/>
        <v>#DIV/0!</v>
      </c>
      <c r="AX116" s="7">
        <f t="shared" si="138"/>
        <v>0</v>
      </c>
      <c r="AY116" s="174">
        <f t="shared" si="139"/>
        <v>0</v>
      </c>
    </row>
    <row r="117" spans="1:51" ht="16.5" x14ac:dyDescent="0.25">
      <c r="A117" s="1">
        <v>44572</v>
      </c>
      <c r="B117" s="100">
        <v>116</v>
      </c>
      <c r="C117" s="1" t="s">
        <v>102</v>
      </c>
      <c r="D117" t="s">
        <v>98</v>
      </c>
      <c r="E117">
        <v>16</v>
      </c>
      <c r="F117" t="s">
        <v>253</v>
      </c>
      <c r="G117" s="18">
        <v>1.8409</v>
      </c>
      <c r="I117" s="18">
        <v>29.45</v>
      </c>
      <c r="J117" s="13">
        <v>44743</v>
      </c>
      <c r="K117" s="130">
        <v>44743</v>
      </c>
      <c r="L117" s="102" cm="1">
        <f t="array" ref="L117">TRANSPOSE(_xlfn.UNIQUE(_xlfn._xlws.FILTER(F:F,A:A=K117)))</f>
        <v>0</v>
      </c>
      <c r="M117" s="7"/>
      <c r="N117" s="7"/>
      <c r="O117" s="7"/>
      <c r="P117" s="7"/>
      <c r="Q117" s="173">
        <f t="shared" si="105"/>
        <v>44743</v>
      </c>
      <c r="R117" s="5">
        <f t="shared" si="106"/>
        <v>0</v>
      </c>
      <c r="S117" s="165">
        <f t="shared" si="107"/>
        <v>0</v>
      </c>
      <c r="T117" s="165" t="e">
        <f t="shared" si="108"/>
        <v>#DIV/0!</v>
      </c>
      <c r="U117" s="165" t="e">
        <f t="shared" si="109"/>
        <v>#DIV/0!</v>
      </c>
      <c r="V117" s="7">
        <f t="shared" si="110"/>
        <v>0</v>
      </c>
      <c r="W117" s="174">
        <f t="shared" si="111"/>
        <v>0</v>
      </c>
      <c r="X117" s="173">
        <f t="shared" si="112"/>
        <v>44743</v>
      </c>
      <c r="Y117" s="7">
        <f t="shared" si="113"/>
        <v>0</v>
      </c>
      <c r="Z117" s="165">
        <f t="shared" si="114"/>
        <v>0</v>
      </c>
      <c r="AA117" s="165" t="e">
        <f t="shared" si="115"/>
        <v>#DIV/0!</v>
      </c>
      <c r="AB117" s="165" t="e">
        <f t="shared" si="116"/>
        <v>#DIV/0!</v>
      </c>
      <c r="AC117" s="7">
        <f t="shared" si="117"/>
        <v>0</v>
      </c>
      <c r="AD117" s="174">
        <f t="shared" si="118"/>
        <v>0</v>
      </c>
      <c r="AE117" s="173">
        <f t="shared" si="119"/>
        <v>44743</v>
      </c>
      <c r="AF117" s="7">
        <f t="shared" si="120"/>
        <v>0</v>
      </c>
      <c r="AG117" s="165">
        <f t="shared" si="121"/>
        <v>0</v>
      </c>
      <c r="AH117" s="165" t="e">
        <f t="shared" si="122"/>
        <v>#DIV/0!</v>
      </c>
      <c r="AI117" s="165" t="e">
        <f t="shared" si="123"/>
        <v>#DIV/0!</v>
      </c>
      <c r="AJ117" s="7">
        <f t="shared" si="124"/>
        <v>0</v>
      </c>
      <c r="AK117" s="174">
        <f t="shared" si="125"/>
        <v>0</v>
      </c>
      <c r="AL117" s="173">
        <f t="shared" si="126"/>
        <v>44743</v>
      </c>
      <c r="AM117" s="5">
        <f t="shared" si="127"/>
        <v>0</v>
      </c>
      <c r="AN117" s="165">
        <f t="shared" si="128"/>
        <v>0</v>
      </c>
      <c r="AO117" s="165" t="e">
        <f t="shared" si="129"/>
        <v>#DIV/0!</v>
      </c>
      <c r="AP117" s="165" t="e">
        <f t="shared" si="130"/>
        <v>#DIV/0!</v>
      </c>
      <c r="AQ117" s="7">
        <f t="shared" si="131"/>
        <v>0</v>
      </c>
      <c r="AR117" s="174">
        <f t="shared" si="132"/>
        <v>0</v>
      </c>
      <c r="AS117" s="173">
        <f t="shared" si="133"/>
        <v>44743</v>
      </c>
      <c r="AT117" s="5">
        <f t="shared" si="134"/>
        <v>0</v>
      </c>
      <c r="AU117" s="165">
        <f t="shared" si="135"/>
        <v>0</v>
      </c>
      <c r="AV117" s="165" t="e">
        <f t="shared" si="136"/>
        <v>#DIV/0!</v>
      </c>
      <c r="AW117" s="165" t="e">
        <f t="shared" si="137"/>
        <v>#DIV/0!</v>
      </c>
      <c r="AX117" s="7">
        <f t="shared" si="138"/>
        <v>0</v>
      </c>
      <c r="AY117" s="174">
        <f t="shared" si="139"/>
        <v>0</v>
      </c>
    </row>
    <row r="118" spans="1:51" ht="16.5" x14ac:dyDescent="0.25">
      <c r="A118" s="1">
        <v>44572</v>
      </c>
      <c r="B118" s="100">
        <v>117</v>
      </c>
      <c r="C118" s="1" t="s">
        <v>102</v>
      </c>
      <c r="D118" t="s">
        <v>98</v>
      </c>
      <c r="E118">
        <v>16</v>
      </c>
      <c r="F118" t="s">
        <v>253</v>
      </c>
      <c r="G118" s="18">
        <v>1.855</v>
      </c>
      <c r="I118" s="18">
        <v>29.68</v>
      </c>
      <c r="J118" s="13">
        <v>44747</v>
      </c>
      <c r="K118" s="130">
        <v>44747</v>
      </c>
      <c r="L118" s="102" t="str" cm="1">
        <f t="array" ref="L118:M118">TRANSPOSE(_xlfn.UNIQUE(_xlfn._xlws.FILTER(F:F,A:A=K118)))</f>
        <v>MTEK</v>
      </c>
      <c r="M118" s="7" t="str">
        <v>LYT</v>
      </c>
      <c r="N118" s="7"/>
      <c r="O118" s="7"/>
      <c r="P118" s="7"/>
      <c r="Q118" s="173">
        <f t="shared" si="105"/>
        <v>44747</v>
      </c>
      <c r="R118" s="5" t="str">
        <f t="shared" si="106"/>
        <v>MTEK</v>
      </c>
      <c r="S118" s="165">
        <f t="shared" si="107"/>
        <v>2050</v>
      </c>
      <c r="T118" s="165">
        <f t="shared" si="108"/>
        <v>1.8464682926829266</v>
      </c>
      <c r="U118" s="165">
        <f t="shared" si="109"/>
        <v>1.8750195121951219</v>
      </c>
      <c r="V118" s="7">
        <f t="shared" si="110"/>
        <v>3785.2599999999993</v>
      </c>
      <c r="W118" s="174">
        <f t="shared" si="111"/>
        <v>3843.79</v>
      </c>
      <c r="X118" s="173">
        <f t="shared" si="112"/>
        <v>44747</v>
      </c>
      <c r="Y118" s="7" t="str">
        <f t="shared" si="113"/>
        <v>LYT</v>
      </c>
      <c r="Z118" s="165">
        <f t="shared" si="114"/>
        <v>300</v>
      </c>
      <c r="AA118" s="165">
        <f t="shared" si="115"/>
        <v>6.050466666666666</v>
      </c>
      <c r="AB118" s="165">
        <f t="shared" si="116"/>
        <v>5.8649333333333331</v>
      </c>
      <c r="AC118" s="7">
        <f t="shared" si="117"/>
        <v>1815.1399999999999</v>
      </c>
      <c r="AD118" s="174">
        <f t="shared" si="118"/>
        <v>1759.48</v>
      </c>
      <c r="AE118" s="173">
        <f t="shared" si="119"/>
        <v>44747</v>
      </c>
      <c r="AF118" s="7">
        <f t="shared" si="120"/>
        <v>0</v>
      </c>
      <c r="AG118" s="165">
        <f t="shared" si="121"/>
        <v>0</v>
      </c>
      <c r="AH118" s="165" t="e">
        <f t="shared" si="122"/>
        <v>#DIV/0!</v>
      </c>
      <c r="AI118" s="165" t="e">
        <f t="shared" si="123"/>
        <v>#DIV/0!</v>
      </c>
      <c r="AJ118" s="7">
        <f t="shared" si="124"/>
        <v>0</v>
      </c>
      <c r="AK118" s="174">
        <f t="shared" si="125"/>
        <v>0</v>
      </c>
      <c r="AL118" s="173">
        <f t="shared" si="126"/>
        <v>44747</v>
      </c>
      <c r="AM118" s="5">
        <f t="shared" si="127"/>
        <v>0</v>
      </c>
      <c r="AN118" s="165">
        <f t="shared" si="128"/>
        <v>0</v>
      </c>
      <c r="AO118" s="165" t="e">
        <f t="shared" si="129"/>
        <v>#DIV/0!</v>
      </c>
      <c r="AP118" s="165" t="e">
        <f t="shared" si="130"/>
        <v>#DIV/0!</v>
      </c>
      <c r="AQ118" s="7">
        <f t="shared" si="131"/>
        <v>0</v>
      </c>
      <c r="AR118" s="174">
        <f t="shared" si="132"/>
        <v>0</v>
      </c>
      <c r="AS118" s="173">
        <f t="shared" si="133"/>
        <v>44747</v>
      </c>
      <c r="AT118" s="5">
        <f t="shared" si="134"/>
        <v>0</v>
      </c>
      <c r="AU118" s="165">
        <f t="shared" si="135"/>
        <v>0</v>
      </c>
      <c r="AV118" s="165" t="e">
        <f t="shared" si="136"/>
        <v>#DIV/0!</v>
      </c>
      <c r="AW118" s="165" t="e">
        <f t="shared" si="137"/>
        <v>#DIV/0!</v>
      </c>
      <c r="AX118" s="7">
        <f t="shared" si="138"/>
        <v>0</v>
      </c>
      <c r="AY118" s="174">
        <f t="shared" si="139"/>
        <v>0</v>
      </c>
    </row>
    <row r="119" spans="1:51" ht="16.5" x14ac:dyDescent="0.25">
      <c r="A119" s="1">
        <v>44572</v>
      </c>
      <c r="B119" s="100">
        <v>118</v>
      </c>
      <c r="C119" s="1" t="s">
        <v>102</v>
      </c>
      <c r="D119" t="s">
        <v>98</v>
      </c>
      <c r="E119">
        <v>16</v>
      </c>
      <c r="F119" t="s">
        <v>253</v>
      </c>
      <c r="G119" s="18">
        <v>1.835</v>
      </c>
      <c r="I119" s="18">
        <v>29.36</v>
      </c>
      <c r="J119" s="13">
        <v>44748</v>
      </c>
      <c r="K119" s="130">
        <v>44748</v>
      </c>
      <c r="L119" s="102" t="str" cm="1">
        <f t="array" ref="L119:M119">TRANSPOSE(_xlfn.UNIQUE(_xlfn._xlws.FILTER(F:F,A:A=K119)))</f>
        <v>REV</v>
      </c>
      <c r="M119" s="7" t="str">
        <v>IINN</v>
      </c>
      <c r="N119" s="7"/>
      <c r="O119" s="7"/>
      <c r="P119" s="7"/>
      <c r="Q119" s="173">
        <f t="shared" si="105"/>
        <v>44748</v>
      </c>
      <c r="R119" s="5" t="str">
        <f t="shared" si="106"/>
        <v>REV</v>
      </c>
      <c r="S119" s="165">
        <f t="shared" si="107"/>
        <v>900</v>
      </c>
      <c r="T119" s="165">
        <f t="shared" si="108"/>
        <v>6.3003777777777783</v>
      </c>
      <c r="U119" s="165">
        <f t="shared" si="109"/>
        <v>6.2098444444444443</v>
      </c>
      <c r="V119" s="7">
        <f t="shared" si="110"/>
        <v>5670.34</v>
      </c>
      <c r="W119" s="174">
        <f t="shared" si="111"/>
        <v>5588.86</v>
      </c>
      <c r="X119" s="173">
        <f t="shared" si="112"/>
        <v>44748</v>
      </c>
      <c r="Y119" s="7" t="str">
        <f t="shared" si="113"/>
        <v>IINN</v>
      </c>
      <c r="Z119" s="165">
        <f t="shared" si="114"/>
        <v>1050</v>
      </c>
      <c r="AA119" s="165">
        <f t="shared" si="115"/>
        <v>2.3013523809523808</v>
      </c>
      <c r="AB119" s="165">
        <f t="shared" si="116"/>
        <v>2.1659809523809521</v>
      </c>
      <c r="AC119" s="7">
        <f t="shared" si="117"/>
        <v>2416.42</v>
      </c>
      <c r="AD119" s="174">
        <f t="shared" si="118"/>
        <v>2274.2799999999997</v>
      </c>
      <c r="AE119" s="173">
        <f t="shared" si="119"/>
        <v>44748</v>
      </c>
      <c r="AF119" s="7">
        <f t="shared" si="120"/>
        <v>0</v>
      </c>
      <c r="AG119" s="165">
        <f t="shared" si="121"/>
        <v>0</v>
      </c>
      <c r="AH119" s="165" t="e">
        <f t="shared" si="122"/>
        <v>#DIV/0!</v>
      </c>
      <c r="AI119" s="165" t="e">
        <f t="shared" si="123"/>
        <v>#DIV/0!</v>
      </c>
      <c r="AJ119" s="7">
        <f t="shared" si="124"/>
        <v>0</v>
      </c>
      <c r="AK119" s="174">
        <f t="shared" si="125"/>
        <v>0</v>
      </c>
      <c r="AL119" s="173">
        <f t="shared" si="126"/>
        <v>44748</v>
      </c>
      <c r="AM119" s="5">
        <f t="shared" si="127"/>
        <v>0</v>
      </c>
      <c r="AN119" s="165">
        <f t="shared" si="128"/>
        <v>0</v>
      </c>
      <c r="AO119" s="165" t="e">
        <f t="shared" si="129"/>
        <v>#DIV/0!</v>
      </c>
      <c r="AP119" s="165" t="e">
        <f t="shared" si="130"/>
        <v>#DIV/0!</v>
      </c>
      <c r="AQ119" s="7">
        <f t="shared" si="131"/>
        <v>0</v>
      </c>
      <c r="AR119" s="174">
        <f t="shared" si="132"/>
        <v>0</v>
      </c>
      <c r="AS119" s="173">
        <f t="shared" si="133"/>
        <v>44748</v>
      </c>
      <c r="AT119" s="5">
        <f t="shared" si="134"/>
        <v>0</v>
      </c>
      <c r="AU119" s="165">
        <f t="shared" si="135"/>
        <v>0</v>
      </c>
      <c r="AV119" s="165" t="e">
        <f t="shared" si="136"/>
        <v>#DIV/0!</v>
      </c>
      <c r="AW119" s="165" t="e">
        <f t="shared" si="137"/>
        <v>#DIV/0!</v>
      </c>
      <c r="AX119" s="7">
        <f t="shared" si="138"/>
        <v>0</v>
      </c>
      <c r="AY119" s="174">
        <f t="shared" si="139"/>
        <v>0</v>
      </c>
    </row>
    <row r="120" spans="1:51" ht="16.5" x14ac:dyDescent="0.25">
      <c r="A120" s="1">
        <v>44572</v>
      </c>
      <c r="B120" s="100">
        <v>119</v>
      </c>
      <c r="C120" s="1" t="s">
        <v>102</v>
      </c>
      <c r="D120" t="s">
        <v>97</v>
      </c>
      <c r="E120">
        <v>28</v>
      </c>
      <c r="F120" t="s">
        <v>253</v>
      </c>
      <c r="G120" s="18">
        <v>1.78</v>
      </c>
      <c r="I120" s="18">
        <v>-49.84</v>
      </c>
      <c r="J120" s="13">
        <v>44753</v>
      </c>
      <c r="K120" s="130">
        <v>44753</v>
      </c>
      <c r="L120" s="102" t="str" cm="1">
        <f t="array" ref="L120:N120">TRANSPOSE(_xlfn.UNIQUE(_xlfn._xlws.FILTER(F:F,A:A=K120)))</f>
        <v>VLCN</v>
      </c>
      <c r="M120" s="7" t="str">
        <v>RDHL</v>
      </c>
      <c r="N120" s="7" t="str">
        <v>IINN</v>
      </c>
      <c r="O120" s="7"/>
      <c r="P120" s="7"/>
      <c r="Q120" s="173">
        <f t="shared" si="105"/>
        <v>44753</v>
      </c>
      <c r="R120" s="5" t="str">
        <f t="shared" si="106"/>
        <v>VLCN</v>
      </c>
      <c r="S120" s="165">
        <f t="shared" si="107"/>
        <v>1400</v>
      </c>
      <c r="T120" s="165">
        <f t="shared" si="108"/>
        <v>2.0282714285714287</v>
      </c>
      <c r="U120" s="165">
        <f t="shared" si="109"/>
        <v>1.9917</v>
      </c>
      <c r="V120" s="7">
        <f t="shared" si="110"/>
        <v>2839.5800000000004</v>
      </c>
      <c r="W120" s="174">
        <f t="shared" si="111"/>
        <v>2788.38</v>
      </c>
      <c r="X120" s="173">
        <f t="shared" si="112"/>
        <v>44753</v>
      </c>
      <c r="Y120" s="7" t="str">
        <f t="shared" si="113"/>
        <v>RDHL</v>
      </c>
      <c r="Z120" s="165">
        <f t="shared" si="114"/>
        <v>900</v>
      </c>
      <c r="AA120" s="165">
        <f t="shared" si="115"/>
        <v>1.1964333333333332</v>
      </c>
      <c r="AB120" s="165">
        <f t="shared" si="116"/>
        <v>1.1632777777777779</v>
      </c>
      <c r="AC120" s="7">
        <f t="shared" si="117"/>
        <v>1076.79</v>
      </c>
      <c r="AD120" s="174">
        <f t="shared" si="118"/>
        <v>1046.95</v>
      </c>
      <c r="AE120" s="173">
        <f t="shared" si="119"/>
        <v>44753</v>
      </c>
      <c r="AF120" s="7" t="str">
        <f t="shared" si="120"/>
        <v>IINN</v>
      </c>
      <c r="AG120" s="165">
        <f t="shared" si="121"/>
        <v>100</v>
      </c>
      <c r="AH120" s="165">
        <f t="shared" si="122"/>
        <v>2.5649999999999999</v>
      </c>
      <c r="AI120" s="165">
        <f t="shared" si="123"/>
        <v>2.2599999999999998</v>
      </c>
      <c r="AJ120" s="7">
        <f t="shared" si="124"/>
        <v>256.5</v>
      </c>
      <c r="AK120" s="174">
        <f t="shared" si="125"/>
        <v>226</v>
      </c>
      <c r="AL120" s="173">
        <f t="shared" si="126"/>
        <v>44753</v>
      </c>
      <c r="AM120" s="5">
        <f t="shared" si="127"/>
        <v>0</v>
      </c>
      <c r="AN120" s="165">
        <f t="shared" si="128"/>
        <v>0</v>
      </c>
      <c r="AO120" s="165" t="e">
        <f t="shared" si="129"/>
        <v>#DIV/0!</v>
      </c>
      <c r="AP120" s="165" t="e">
        <f t="shared" si="130"/>
        <v>#DIV/0!</v>
      </c>
      <c r="AQ120" s="7">
        <f t="shared" si="131"/>
        <v>0</v>
      </c>
      <c r="AR120" s="174">
        <f t="shared" si="132"/>
        <v>0</v>
      </c>
      <c r="AS120" s="173">
        <f t="shared" si="133"/>
        <v>44753</v>
      </c>
      <c r="AT120" s="5">
        <f t="shared" si="134"/>
        <v>0</v>
      </c>
      <c r="AU120" s="165">
        <f t="shared" si="135"/>
        <v>0</v>
      </c>
      <c r="AV120" s="165" t="e">
        <f t="shared" si="136"/>
        <v>#DIV/0!</v>
      </c>
      <c r="AW120" s="165" t="e">
        <f t="shared" si="137"/>
        <v>#DIV/0!</v>
      </c>
      <c r="AX120" s="7">
        <f t="shared" si="138"/>
        <v>0</v>
      </c>
      <c r="AY120" s="174">
        <f t="shared" si="139"/>
        <v>0</v>
      </c>
    </row>
    <row r="121" spans="1:51" ht="16.5" x14ac:dyDescent="0.25">
      <c r="A121" s="1">
        <v>44572</v>
      </c>
      <c r="B121" s="100">
        <v>120</v>
      </c>
      <c r="C121" s="1" t="s">
        <v>102</v>
      </c>
      <c r="D121" t="s">
        <v>97</v>
      </c>
      <c r="E121">
        <v>9</v>
      </c>
      <c r="F121" t="s">
        <v>253</v>
      </c>
      <c r="G121" s="18">
        <v>1.78</v>
      </c>
      <c r="I121" s="18">
        <v>-16.02</v>
      </c>
      <c r="J121" s="13">
        <v>44754</v>
      </c>
      <c r="K121" s="130">
        <v>44754</v>
      </c>
      <c r="L121" s="102" t="str" cm="1">
        <f t="array" ref="L121:M121">TRANSPOSE(_xlfn.UNIQUE(_xlfn._xlws.FILTER(F:F,A:A=K121)))</f>
        <v>ORMP</v>
      </c>
      <c r="M121" s="7" t="str">
        <v>GOEV</v>
      </c>
      <c r="N121" s="7"/>
      <c r="O121" s="7"/>
      <c r="P121" s="7"/>
      <c r="Q121" s="173">
        <f t="shared" si="105"/>
        <v>44754</v>
      </c>
      <c r="R121" s="5" t="str">
        <f t="shared" si="106"/>
        <v>ORMP</v>
      </c>
      <c r="S121" s="165">
        <f t="shared" si="107"/>
        <v>120</v>
      </c>
      <c r="T121" s="165">
        <f t="shared" si="108"/>
        <v>10.519166666666669</v>
      </c>
      <c r="U121" s="165">
        <f t="shared" si="109"/>
        <v>10.892166666666666</v>
      </c>
      <c r="V121" s="7">
        <f t="shared" si="110"/>
        <v>1262.3000000000002</v>
      </c>
      <c r="W121" s="174">
        <f t="shared" si="111"/>
        <v>1307.06</v>
      </c>
      <c r="X121" s="173">
        <f t="shared" si="112"/>
        <v>44754</v>
      </c>
      <c r="Y121" s="7" t="str">
        <f t="shared" si="113"/>
        <v>GOEV</v>
      </c>
      <c r="Z121" s="165">
        <f t="shared" si="114"/>
        <v>150</v>
      </c>
      <c r="AA121" s="165">
        <f t="shared" si="115"/>
        <v>4.4439333333333337</v>
      </c>
      <c r="AB121" s="165">
        <f t="shared" si="116"/>
        <v>4.5021333333333331</v>
      </c>
      <c r="AC121" s="7">
        <f t="shared" si="117"/>
        <v>666.59</v>
      </c>
      <c r="AD121" s="174">
        <f t="shared" si="118"/>
        <v>675.31999999999994</v>
      </c>
      <c r="AE121" s="173">
        <f t="shared" si="119"/>
        <v>44754</v>
      </c>
      <c r="AF121" s="7">
        <f t="shared" si="120"/>
        <v>0</v>
      </c>
      <c r="AG121" s="165">
        <f t="shared" si="121"/>
        <v>0</v>
      </c>
      <c r="AH121" s="165" t="e">
        <f t="shared" si="122"/>
        <v>#DIV/0!</v>
      </c>
      <c r="AI121" s="165" t="e">
        <f t="shared" si="123"/>
        <v>#DIV/0!</v>
      </c>
      <c r="AJ121" s="7">
        <f t="shared" si="124"/>
        <v>0</v>
      </c>
      <c r="AK121" s="174">
        <f t="shared" si="125"/>
        <v>0</v>
      </c>
      <c r="AL121" s="173">
        <f t="shared" si="126"/>
        <v>44754</v>
      </c>
      <c r="AM121" s="5">
        <f t="shared" si="127"/>
        <v>0</v>
      </c>
      <c r="AN121" s="165">
        <f t="shared" si="128"/>
        <v>0</v>
      </c>
      <c r="AO121" s="165" t="e">
        <f t="shared" si="129"/>
        <v>#DIV/0!</v>
      </c>
      <c r="AP121" s="165" t="e">
        <f t="shared" si="130"/>
        <v>#DIV/0!</v>
      </c>
      <c r="AQ121" s="7">
        <f t="shared" si="131"/>
        <v>0</v>
      </c>
      <c r="AR121" s="174">
        <f t="shared" si="132"/>
        <v>0</v>
      </c>
      <c r="AS121" s="173">
        <f t="shared" si="133"/>
        <v>44754</v>
      </c>
      <c r="AT121" s="5">
        <f t="shared" si="134"/>
        <v>0</v>
      </c>
      <c r="AU121" s="165">
        <f t="shared" si="135"/>
        <v>0</v>
      </c>
      <c r="AV121" s="165" t="e">
        <f t="shared" si="136"/>
        <v>#DIV/0!</v>
      </c>
      <c r="AW121" s="165" t="e">
        <f t="shared" si="137"/>
        <v>#DIV/0!</v>
      </c>
      <c r="AX121" s="7">
        <f t="shared" si="138"/>
        <v>0</v>
      </c>
      <c r="AY121" s="174">
        <f t="shared" si="139"/>
        <v>0</v>
      </c>
    </row>
    <row r="122" spans="1:51" ht="16.5" x14ac:dyDescent="0.25">
      <c r="A122" s="1">
        <v>44572</v>
      </c>
      <c r="B122" s="100">
        <v>121</v>
      </c>
      <c r="C122" s="1" t="s">
        <v>102</v>
      </c>
      <c r="D122" t="s">
        <v>97</v>
      </c>
      <c r="E122">
        <v>19</v>
      </c>
      <c r="F122" t="s">
        <v>253</v>
      </c>
      <c r="G122" s="18">
        <v>1.7849999999999999</v>
      </c>
      <c r="I122" s="18">
        <v>-33.92</v>
      </c>
      <c r="J122" s="13">
        <v>44755</v>
      </c>
      <c r="K122" s="130">
        <v>44755</v>
      </c>
      <c r="L122" s="102" t="str" cm="1">
        <f t="array" ref="L122:M122">TRANSPOSE(_xlfn.UNIQUE(_xlfn._xlws.FILTER(F:F,A:A=K122)))</f>
        <v>BOXD</v>
      </c>
      <c r="M122" s="7" t="str">
        <v>CLVS</v>
      </c>
      <c r="N122" s="7"/>
      <c r="O122" s="7"/>
      <c r="P122" s="7"/>
      <c r="Q122" s="173">
        <f t="shared" si="105"/>
        <v>44755</v>
      </c>
      <c r="R122" s="5" t="str">
        <f t="shared" si="106"/>
        <v>BOXD</v>
      </c>
      <c r="S122" s="165">
        <f t="shared" si="107"/>
        <v>450</v>
      </c>
      <c r="T122" s="165">
        <f t="shared" si="108"/>
        <v>2.0186444444444445</v>
      </c>
      <c r="U122" s="165">
        <f t="shared" si="109"/>
        <v>2.0551333333333335</v>
      </c>
      <c r="V122" s="7">
        <f t="shared" si="110"/>
        <v>908.3900000000001</v>
      </c>
      <c r="W122" s="174">
        <f t="shared" si="111"/>
        <v>924.81000000000006</v>
      </c>
      <c r="X122" s="173">
        <f t="shared" si="112"/>
        <v>44755</v>
      </c>
      <c r="Y122" s="7" t="str">
        <f t="shared" si="113"/>
        <v>CLVS</v>
      </c>
      <c r="Z122" s="165">
        <f t="shared" si="114"/>
        <v>200</v>
      </c>
      <c r="AA122" s="165">
        <f t="shared" si="115"/>
        <v>2.7949999999999999</v>
      </c>
      <c r="AB122" s="165">
        <f t="shared" si="116"/>
        <v>2.6870000000000003</v>
      </c>
      <c r="AC122" s="7">
        <f t="shared" si="117"/>
        <v>559</v>
      </c>
      <c r="AD122" s="174">
        <f t="shared" si="118"/>
        <v>537.40000000000009</v>
      </c>
      <c r="AE122" s="173">
        <f t="shared" si="119"/>
        <v>44755</v>
      </c>
      <c r="AF122" s="7">
        <f t="shared" si="120"/>
        <v>0</v>
      </c>
      <c r="AG122" s="165">
        <f t="shared" si="121"/>
        <v>0</v>
      </c>
      <c r="AH122" s="165" t="e">
        <f t="shared" si="122"/>
        <v>#DIV/0!</v>
      </c>
      <c r="AI122" s="165" t="e">
        <f t="shared" si="123"/>
        <v>#DIV/0!</v>
      </c>
      <c r="AJ122" s="7">
        <f t="shared" si="124"/>
        <v>0</v>
      </c>
      <c r="AK122" s="174">
        <f t="shared" si="125"/>
        <v>0</v>
      </c>
      <c r="AL122" s="173">
        <f t="shared" si="126"/>
        <v>44755</v>
      </c>
      <c r="AM122" s="5">
        <f t="shared" si="127"/>
        <v>0</v>
      </c>
      <c r="AN122" s="165">
        <f t="shared" si="128"/>
        <v>0</v>
      </c>
      <c r="AO122" s="165" t="e">
        <f t="shared" si="129"/>
        <v>#DIV/0!</v>
      </c>
      <c r="AP122" s="165" t="e">
        <f t="shared" si="130"/>
        <v>#DIV/0!</v>
      </c>
      <c r="AQ122" s="7">
        <f t="shared" si="131"/>
        <v>0</v>
      </c>
      <c r="AR122" s="174">
        <f t="shared" si="132"/>
        <v>0</v>
      </c>
      <c r="AS122" s="173">
        <f t="shared" si="133"/>
        <v>44755</v>
      </c>
      <c r="AT122" s="5">
        <f t="shared" si="134"/>
        <v>0</v>
      </c>
      <c r="AU122" s="165">
        <f t="shared" si="135"/>
        <v>0</v>
      </c>
      <c r="AV122" s="165" t="e">
        <f t="shared" si="136"/>
        <v>#DIV/0!</v>
      </c>
      <c r="AW122" s="165" t="e">
        <f t="shared" si="137"/>
        <v>#DIV/0!</v>
      </c>
      <c r="AX122" s="7">
        <f t="shared" si="138"/>
        <v>0</v>
      </c>
      <c r="AY122" s="174">
        <f t="shared" si="139"/>
        <v>0</v>
      </c>
    </row>
    <row r="123" spans="1:51" ht="16.5" x14ac:dyDescent="0.25">
      <c r="A123" s="1">
        <v>44572</v>
      </c>
      <c r="B123" s="100">
        <v>122</v>
      </c>
      <c r="C123" s="1" t="s">
        <v>102</v>
      </c>
      <c r="D123" t="s">
        <v>97</v>
      </c>
      <c r="E123">
        <v>28</v>
      </c>
      <c r="F123" t="s">
        <v>253</v>
      </c>
      <c r="G123" s="18">
        <v>1.7699</v>
      </c>
      <c r="I123" s="18">
        <v>-49.56</v>
      </c>
      <c r="J123" s="13">
        <v>44756</v>
      </c>
      <c r="K123" s="130">
        <v>44756</v>
      </c>
      <c r="L123" s="102" t="str" cm="1">
        <f t="array" ref="L123:M123">TRANSPOSE(_xlfn.UNIQUE(_xlfn._xlws.FILTER(F:F,A:A=K123)))</f>
        <v>GOEV</v>
      </c>
      <c r="M123" s="7" t="str">
        <v>CLNN</v>
      </c>
      <c r="N123" s="7"/>
      <c r="O123" s="7"/>
      <c r="P123" s="7"/>
      <c r="Q123" s="173">
        <f t="shared" si="105"/>
        <v>44756</v>
      </c>
      <c r="R123" s="5" t="str">
        <f t="shared" si="106"/>
        <v>GOEV</v>
      </c>
      <c r="S123" s="165">
        <f t="shared" si="107"/>
        <v>650</v>
      </c>
      <c r="T123" s="165">
        <f t="shared" si="108"/>
        <v>4.1608615384615382</v>
      </c>
      <c r="U123" s="165">
        <f t="shared" si="109"/>
        <v>4.2750153846153847</v>
      </c>
      <c r="V123" s="7">
        <f t="shared" si="110"/>
        <v>2704.56</v>
      </c>
      <c r="W123" s="174">
        <f t="shared" si="111"/>
        <v>2778.76</v>
      </c>
      <c r="X123" s="173">
        <f t="shared" si="112"/>
        <v>44756</v>
      </c>
      <c r="Y123" s="7" t="str">
        <f t="shared" si="113"/>
        <v>CLNN</v>
      </c>
      <c r="Z123" s="165">
        <f t="shared" si="114"/>
        <v>1450</v>
      </c>
      <c r="AA123" s="165">
        <f t="shared" si="115"/>
        <v>3.6798000000000002</v>
      </c>
      <c r="AB123" s="165">
        <f t="shared" si="116"/>
        <v>3.7103310344827585</v>
      </c>
      <c r="AC123" s="7">
        <f t="shared" si="117"/>
        <v>5335.71</v>
      </c>
      <c r="AD123" s="174">
        <f t="shared" si="118"/>
        <v>5379.98</v>
      </c>
      <c r="AE123" s="173">
        <f t="shared" si="119"/>
        <v>44756</v>
      </c>
      <c r="AF123" s="7">
        <f t="shared" si="120"/>
        <v>0</v>
      </c>
      <c r="AG123" s="165">
        <f t="shared" si="121"/>
        <v>0</v>
      </c>
      <c r="AH123" s="165" t="e">
        <f t="shared" si="122"/>
        <v>#DIV/0!</v>
      </c>
      <c r="AI123" s="165" t="e">
        <f t="shared" si="123"/>
        <v>#DIV/0!</v>
      </c>
      <c r="AJ123" s="7">
        <f t="shared" si="124"/>
        <v>0</v>
      </c>
      <c r="AK123" s="174">
        <f t="shared" si="125"/>
        <v>0</v>
      </c>
      <c r="AL123" s="173">
        <f t="shared" si="126"/>
        <v>44756</v>
      </c>
      <c r="AM123" s="5">
        <f t="shared" si="127"/>
        <v>0</v>
      </c>
      <c r="AN123" s="165">
        <f t="shared" si="128"/>
        <v>0</v>
      </c>
      <c r="AO123" s="165" t="e">
        <f t="shared" si="129"/>
        <v>#DIV/0!</v>
      </c>
      <c r="AP123" s="165" t="e">
        <f t="shared" si="130"/>
        <v>#DIV/0!</v>
      </c>
      <c r="AQ123" s="7">
        <f t="shared" si="131"/>
        <v>0</v>
      </c>
      <c r="AR123" s="174">
        <f t="shared" si="132"/>
        <v>0</v>
      </c>
      <c r="AS123" s="173">
        <f t="shared" si="133"/>
        <v>44756</v>
      </c>
      <c r="AT123" s="5">
        <f t="shared" si="134"/>
        <v>0</v>
      </c>
      <c r="AU123" s="165">
        <f t="shared" si="135"/>
        <v>0</v>
      </c>
      <c r="AV123" s="165" t="e">
        <f t="shared" si="136"/>
        <v>#DIV/0!</v>
      </c>
      <c r="AW123" s="165" t="e">
        <f t="shared" si="137"/>
        <v>#DIV/0!</v>
      </c>
      <c r="AX123" s="7">
        <f t="shared" si="138"/>
        <v>0</v>
      </c>
      <c r="AY123" s="174">
        <f t="shared" si="139"/>
        <v>0</v>
      </c>
    </row>
    <row r="124" spans="1:51" ht="16.5" x14ac:dyDescent="0.25">
      <c r="A124" s="1">
        <v>44572</v>
      </c>
      <c r="B124" s="100">
        <v>123</v>
      </c>
      <c r="C124" s="1" t="s">
        <v>102</v>
      </c>
      <c r="D124" t="s">
        <v>98</v>
      </c>
      <c r="E124">
        <v>8</v>
      </c>
      <c r="F124" t="s">
        <v>253</v>
      </c>
      <c r="G124" s="18">
        <v>1.8716999999999999</v>
      </c>
      <c r="I124" s="18">
        <v>14.97</v>
      </c>
      <c r="J124" s="13">
        <v>44760</v>
      </c>
      <c r="K124" s="130">
        <v>44760</v>
      </c>
      <c r="L124" s="102" t="str" cm="1">
        <f t="array" ref="L124:M124">TRANSPOSE(_xlfn.UNIQUE(_xlfn._xlws.FILTER(F:F,A:A=K124)))</f>
        <v>ILAG</v>
      </c>
      <c r="M124" s="7" t="str">
        <v>ADN</v>
      </c>
      <c r="N124" s="7"/>
      <c r="O124" s="7"/>
      <c r="P124" s="7"/>
      <c r="Q124" s="173">
        <f t="shared" si="105"/>
        <v>44760</v>
      </c>
      <c r="R124" s="5" t="str">
        <f t="shared" si="106"/>
        <v>ILAG</v>
      </c>
      <c r="S124" s="165">
        <f t="shared" si="107"/>
        <v>1300</v>
      </c>
      <c r="T124" s="165">
        <f t="shared" si="108"/>
        <v>4.1002846153846155</v>
      </c>
      <c r="U124" s="165">
        <f t="shared" si="109"/>
        <v>3.8013384615384616</v>
      </c>
      <c r="V124" s="7">
        <f t="shared" si="110"/>
        <v>5330.37</v>
      </c>
      <c r="W124" s="174">
        <f t="shared" si="111"/>
        <v>4941.74</v>
      </c>
      <c r="X124" s="173">
        <f t="shared" si="112"/>
        <v>44760</v>
      </c>
      <c r="Y124" s="7" t="str">
        <f t="shared" si="113"/>
        <v>ADN</v>
      </c>
      <c r="Z124" s="165">
        <f t="shared" si="114"/>
        <v>600</v>
      </c>
      <c r="AA124" s="165">
        <f t="shared" si="115"/>
        <v>3.3587000000000002</v>
      </c>
      <c r="AB124" s="165">
        <f t="shared" si="116"/>
        <v>3.2494666666666667</v>
      </c>
      <c r="AC124" s="7">
        <f t="shared" si="117"/>
        <v>2015.22</v>
      </c>
      <c r="AD124" s="174">
        <f t="shared" si="118"/>
        <v>1949.68</v>
      </c>
      <c r="AE124" s="173">
        <f t="shared" si="119"/>
        <v>44760</v>
      </c>
      <c r="AF124" s="7">
        <f t="shared" si="120"/>
        <v>0</v>
      </c>
      <c r="AG124" s="165">
        <f t="shared" si="121"/>
        <v>0</v>
      </c>
      <c r="AH124" s="165" t="e">
        <f t="shared" si="122"/>
        <v>#DIV/0!</v>
      </c>
      <c r="AI124" s="165" t="e">
        <f t="shared" si="123"/>
        <v>#DIV/0!</v>
      </c>
      <c r="AJ124" s="7">
        <f t="shared" si="124"/>
        <v>0</v>
      </c>
      <c r="AK124" s="174">
        <f t="shared" si="125"/>
        <v>0</v>
      </c>
      <c r="AL124" s="173">
        <f t="shared" si="126"/>
        <v>44760</v>
      </c>
      <c r="AM124" s="5">
        <f t="shared" si="127"/>
        <v>0</v>
      </c>
      <c r="AN124" s="165">
        <f t="shared" si="128"/>
        <v>0</v>
      </c>
      <c r="AO124" s="165" t="e">
        <f t="shared" si="129"/>
        <v>#DIV/0!</v>
      </c>
      <c r="AP124" s="165" t="e">
        <f t="shared" si="130"/>
        <v>#DIV/0!</v>
      </c>
      <c r="AQ124" s="7">
        <f t="shared" si="131"/>
        <v>0</v>
      </c>
      <c r="AR124" s="174">
        <f t="shared" si="132"/>
        <v>0</v>
      </c>
      <c r="AS124" s="173">
        <f t="shared" si="133"/>
        <v>44760</v>
      </c>
      <c r="AT124" s="5">
        <f t="shared" si="134"/>
        <v>0</v>
      </c>
      <c r="AU124" s="165">
        <f t="shared" si="135"/>
        <v>0</v>
      </c>
      <c r="AV124" s="165" t="e">
        <f t="shared" si="136"/>
        <v>#DIV/0!</v>
      </c>
      <c r="AW124" s="165" t="e">
        <f t="shared" si="137"/>
        <v>#DIV/0!</v>
      </c>
      <c r="AX124" s="7">
        <f t="shared" si="138"/>
        <v>0</v>
      </c>
      <c r="AY124" s="174">
        <f t="shared" si="139"/>
        <v>0</v>
      </c>
    </row>
    <row r="125" spans="1:51" ht="16.5" x14ac:dyDescent="0.25">
      <c r="A125" s="1">
        <v>44572</v>
      </c>
      <c r="B125" s="100">
        <v>124</v>
      </c>
      <c r="C125" s="1" t="s">
        <v>102</v>
      </c>
      <c r="D125" t="s">
        <v>98</v>
      </c>
      <c r="E125">
        <v>16</v>
      </c>
      <c r="F125" t="s">
        <v>253</v>
      </c>
      <c r="G125" s="18">
        <v>1.8105</v>
      </c>
      <c r="I125" s="18">
        <v>28.97</v>
      </c>
      <c r="J125" s="13">
        <v>44761</v>
      </c>
      <c r="K125" s="130">
        <v>44761</v>
      </c>
      <c r="L125" s="102" t="str" cm="1">
        <f t="array" ref="L125:M125">TRANSPOSE(_xlfn.UNIQUE(_xlfn._xlws.FILTER(F:F,A:A=K125)))</f>
        <v>ILAG</v>
      </c>
      <c r="M125" s="7" t="str">
        <v>FTCH</v>
      </c>
      <c r="N125" s="7"/>
      <c r="O125" s="7"/>
      <c r="P125" s="7"/>
      <c r="Q125" s="173">
        <f t="shared" si="105"/>
        <v>44761</v>
      </c>
      <c r="R125" s="5" t="str">
        <f t="shared" si="106"/>
        <v>ILAG</v>
      </c>
      <c r="S125" s="165">
        <f t="shared" si="107"/>
        <v>400</v>
      </c>
      <c r="T125" s="165">
        <f t="shared" si="108"/>
        <v>3.2749000000000001</v>
      </c>
      <c r="U125" s="165">
        <f t="shared" si="109"/>
        <v>3.22255</v>
      </c>
      <c r="V125" s="7">
        <f t="shared" si="110"/>
        <v>1309.96</v>
      </c>
      <c r="W125" s="174">
        <f t="shared" si="111"/>
        <v>1289.02</v>
      </c>
      <c r="X125" s="173">
        <f t="shared" si="112"/>
        <v>44761</v>
      </c>
      <c r="Y125" s="7" t="str">
        <f t="shared" si="113"/>
        <v>FTCH</v>
      </c>
      <c r="Z125" s="165">
        <f t="shared" si="114"/>
        <v>300</v>
      </c>
      <c r="AA125" s="165">
        <f t="shared" si="115"/>
        <v>7.5883666666666674</v>
      </c>
      <c r="AB125" s="165">
        <f t="shared" si="116"/>
        <v>7.5521666666666674</v>
      </c>
      <c r="AC125" s="7">
        <f t="shared" si="117"/>
        <v>2276.5100000000002</v>
      </c>
      <c r="AD125" s="174">
        <f t="shared" si="118"/>
        <v>2265.65</v>
      </c>
      <c r="AE125" s="173">
        <f t="shared" si="119"/>
        <v>44761</v>
      </c>
      <c r="AF125" s="7">
        <f t="shared" si="120"/>
        <v>0</v>
      </c>
      <c r="AG125" s="165">
        <f t="shared" si="121"/>
        <v>0</v>
      </c>
      <c r="AH125" s="165" t="e">
        <f t="shared" si="122"/>
        <v>#DIV/0!</v>
      </c>
      <c r="AI125" s="165" t="e">
        <f t="shared" si="123"/>
        <v>#DIV/0!</v>
      </c>
      <c r="AJ125" s="7">
        <f t="shared" si="124"/>
        <v>0</v>
      </c>
      <c r="AK125" s="174">
        <f t="shared" si="125"/>
        <v>0</v>
      </c>
      <c r="AL125" s="173">
        <f t="shared" si="126"/>
        <v>44761</v>
      </c>
      <c r="AM125" s="5">
        <f t="shared" si="127"/>
        <v>0</v>
      </c>
      <c r="AN125" s="165">
        <f t="shared" si="128"/>
        <v>0</v>
      </c>
      <c r="AO125" s="165" t="e">
        <f t="shared" si="129"/>
        <v>#DIV/0!</v>
      </c>
      <c r="AP125" s="165" t="e">
        <f t="shared" si="130"/>
        <v>#DIV/0!</v>
      </c>
      <c r="AQ125" s="7">
        <f t="shared" si="131"/>
        <v>0</v>
      </c>
      <c r="AR125" s="174">
        <f t="shared" si="132"/>
        <v>0</v>
      </c>
      <c r="AS125" s="173">
        <f t="shared" si="133"/>
        <v>44761</v>
      </c>
      <c r="AT125" s="5">
        <f t="shared" si="134"/>
        <v>0</v>
      </c>
      <c r="AU125" s="165">
        <f t="shared" si="135"/>
        <v>0</v>
      </c>
      <c r="AV125" s="165" t="e">
        <f t="shared" si="136"/>
        <v>#DIV/0!</v>
      </c>
      <c r="AW125" s="165" t="e">
        <f t="shared" si="137"/>
        <v>#DIV/0!</v>
      </c>
      <c r="AX125" s="7">
        <f t="shared" si="138"/>
        <v>0</v>
      </c>
      <c r="AY125" s="174">
        <f t="shared" si="139"/>
        <v>0</v>
      </c>
    </row>
    <row r="126" spans="1:51" ht="16.5" x14ac:dyDescent="0.25">
      <c r="A126" s="1">
        <v>44572</v>
      </c>
      <c r="B126" s="100">
        <v>125</v>
      </c>
      <c r="C126" s="1" t="s">
        <v>102</v>
      </c>
      <c r="D126" t="s">
        <v>98</v>
      </c>
      <c r="E126">
        <v>16</v>
      </c>
      <c r="F126" t="s">
        <v>253</v>
      </c>
      <c r="G126" s="18">
        <v>1.8049999999999999</v>
      </c>
      <c r="I126" s="18">
        <v>28.88</v>
      </c>
      <c r="J126" s="13">
        <v>44762</v>
      </c>
      <c r="K126" s="130">
        <v>44762</v>
      </c>
      <c r="L126" s="102" t="str" cm="1">
        <f t="array" ref="L126:M126">TRANSPOSE(_xlfn.UNIQUE(_xlfn._xlws.FILTER(F:F,A:A=K126)))</f>
        <v>TBLT</v>
      </c>
      <c r="M126" s="7" t="str">
        <v>SDIG</v>
      </c>
      <c r="N126" s="7"/>
      <c r="O126" s="7"/>
      <c r="P126" s="7"/>
      <c r="Q126" s="173">
        <f t="shared" si="105"/>
        <v>44762</v>
      </c>
      <c r="R126" s="5" t="str">
        <f t="shared" si="106"/>
        <v>TBLT</v>
      </c>
      <c r="S126" s="165">
        <f t="shared" si="107"/>
        <v>600</v>
      </c>
      <c r="T126" s="165">
        <f t="shared" si="108"/>
        <v>3.6863333333333337</v>
      </c>
      <c r="U126" s="165">
        <f t="shared" si="109"/>
        <v>3.5918333333333332</v>
      </c>
      <c r="V126" s="7">
        <f t="shared" si="110"/>
        <v>2211.8000000000002</v>
      </c>
      <c r="W126" s="174">
        <f t="shared" si="111"/>
        <v>2155.1</v>
      </c>
      <c r="X126" s="173">
        <f t="shared" si="112"/>
        <v>44762</v>
      </c>
      <c r="Y126" s="7" t="str">
        <f t="shared" si="113"/>
        <v>SDIG</v>
      </c>
      <c r="Z126" s="165">
        <f t="shared" si="114"/>
        <v>150</v>
      </c>
      <c r="AA126" s="165">
        <f t="shared" si="115"/>
        <v>3.0299333333333336</v>
      </c>
      <c r="AB126" s="165">
        <f t="shared" si="116"/>
        <v>3.0335333333333336</v>
      </c>
      <c r="AC126" s="7">
        <f t="shared" si="117"/>
        <v>454.49</v>
      </c>
      <c r="AD126" s="174">
        <f t="shared" si="118"/>
        <v>455.03000000000003</v>
      </c>
      <c r="AE126" s="173">
        <f t="shared" si="119"/>
        <v>44762</v>
      </c>
      <c r="AF126" s="7">
        <f t="shared" si="120"/>
        <v>0</v>
      </c>
      <c r="AG126" s="165">
        <f t="shared" si="121"/>
        <v>0</v>
      </c>
      <c r="AH126" s="165" t="e">
        <f t="shared" si="122"/>
        <v>#DIV/0!</v>
      </c>
      <c r="AI126" s="165" t="e">
        <f t="shared" si="123"/>
        <v>#DIV/0!</v>
      </c>
      <c r="AJ126" s="7">
        <f t="shared" si="124"/>
        <v>0</v>
      </c>
      <c r="AK126" s="174">
        <f t="shared" si="125"/>
        <v>0</v>
      </c>
      <c r="AL126" s="173">
        <f t="shared" si="126"/>
        <v>44762</v>
      </c>
      <c r="AM126" s="5">
        <f t="shared" si="127"/>
        <v>0</v>
      </c>
      <c r="AN126" s="165">
        <f t="shared" si="128"/>
        <v>0</v>
      </c>
      <c r="AO126" s="165" t="e">
        <f t="shared" si="129"/>
        <v>#DIV/0!</v>
      </c>
      <c r="AP126" s="165" t="e">
        <f t="shared" si="130"/>
        <v>#DIV/0!</v>
      </c>
      <c r="AQ126" s="7">
        <f t="shared" si="131"/>
        <v>0</v>
      </c>
      <c r="AR126" s="174">
        <f t="shared" si="132"/>
        <v>0</v>
      </c>
      <c r="AS126" s="173">
        <f t="shared" si="133"/>
        <v>44762</v>
      </c>
      <c r="AT126" s="5">
        <f t="shared" si="134"/>
        <v>0</v>
      </c>
      <c r="AU126" s="165">
        <f t="shared" si="135"/>
        <v>0</v>
      </c>
      <c r="AV126" s="165" t="e">
        <f t="shared" si="136"/>
        <v>#DIV/0!</v>
      </c>
      <c r="AW126" s="165" t="e">
        <f t="shared" si="137"/>
        <v>#DIV/0!</v>
      </c>
      <c r="AX126" s="7">
        <f t="shared" si="138"/>
        <v>0</v>
      </c>
      <c r="AY126" s="174">
        <f t="shared" si="139"/>
        <v>0</v>
      </c>
    </row>
    <row r="127" spans="1:51" ht="16.5" x14ac:dyDescent="0.25">
      <c r="A127" s="1">
        <v>44572</v>
      </c>
      <c r="B127" s="100">
        <v>126</v>
      </c>
      <c r="C127" s="1" t="s">
        <v>102</v>
      </c>
      <c r="D127" t="s">
        <v>98</v>
      </c>
      <c r="E127">
        <v>16</v>
      </c>
      <c r="F127" t="s">
        <v>253</v>
      </c>
      <c r="G127" s="18">
        <v>1.56</v>
      </c>
      <c r="I127" s="18">
        <v>24.96</v>
      </c>
      <c r="J127" s="13">
        <v>44763</v>
      </c>
      <c r="K127" s="130">
        <v>44763</v>
      </c>
      <c r="L127" s="102" t="str" cm="1">
        <f t="array" ref="L127:N127">TRANSPOSE(_xlfn.UNIQUE(_xlfn._xlws.FILTER(F:F,A:A=K127)))</f>
        <v>TBLT</v>
      </c>
      <c r="M127" s="7" t="str">
        <v>SIDU</v>
      </c>
      <c r="N127" s="7" t="str">
        <v>ADXN</v>
      </c>
      <c r="O127" s="7"/>
      <c r="P127" s="7"/>
      <c r="Q127" s="173">
        <f t="shared" si="105"/>
        <v>44763</v>
      </c>
      <c r="R127" s="5" t="str">
        <f t="shared" si="106"/>
        <v>TBLT</v>
      </c>
      <c r="S127" s="165">
        <f t="shared" si="107"/>
        <v>1050</v>
      </c>
      <c r="T127" s="165">
        <f t="shared" si="108"/>
        <v>5.2526761904761905</v>
      </c>
      <c r="U127" s="165">
        <f t="shared" si="109"/>
        <v>5.2739142857142864</v>
      </c>
      <c r="V127" s="7">
        <f t="shared" si="110"/>
        <v>5515.31</v>
      </c>
      <c r="W127" s="174">
        <f t="shared" si="111"/>
        <v>5537.6100000000006</v>
      </c>
      <c r="X127" s="173">
        <f t="shared" si="112"/>
        <v>44763</v>
      </c>
      <c r="Y127" s="7" t="str">
        <f t="shared" si="113"/>
        <v>SIDU</v>
      </c>
      <c r="Z127" s="165">
        <f t="shared" si="114"/>
        <v>150</v>
      </c>
      <c r="AA127" s="165">
        <f t="shared" si="115"/>
        <v>4.8099999999999996</v>
      </c>
      <c r="AB127" s="165">
        <f t="shared" si="116"/>
        <v>4.8562000000000003</v>
      </c>
      <c r="AC127" s="7">
        <f t="shared" si="117"/>
        <v>721.5</v>
      </c>
      <c r="AD127" s="174">
        <f t="shared" si="118"/>
        <v>728.43000000000006</v>
      </c>
      <c r="AE127" s="173">
        <f t="shared" si="119"/>
        <v>44763</v>
      </c>
      <c r="AF127" s="7" t="str">
        <f t="shared" si="120"/>
        <v>ADXN</v>
      </c>
      <c r="AG127" s="165">
        <f t="shared" si="121"/>
        <v>600</v>
      </c>
      <c r="AH127" s="165">
        <f t="shared" si="122"/>
        <v>1.6744166666666669</v>
      </c>
      <c r="AI127" s="165">
        <f t="shared" si="123"/>
        <v>1.6611166666666666</v>
      </c>
      <c r="AJ127" s="7">
        <f t="shared" si="124"/>
        <v>1004.6500000000001</v>
      </c>
      <c r="AK127" s="174">
        <f t="shared" si="125"/>
        <v>996.67</v>
      </c>
      <c r="AL127" s="173">
        <f t="shared" si="126"/>
        <v>44763</v>
      </c>
      <c r="AM127" s="5">
        <f t="shared" si="127"/>
        <v>0</v>
      </c>
      <c r="AN127" s="165">
        <f t="shared" si="128"/>
        <v>0</v>
      </c>
      <c r="AO127" s="165" t="e">
        <f t="shared" si="129"/>
        <v>#DIV/0!</v>
      </c>
      <c r="AP127" s="165" t="e">
        <f t="shared" si="130"/>
        <v>#DIV/0!</v>
      </c>
      <c r="AQ127" s="7">
        <f t="shared" si="131"/>
        <v>0</v>
      </c>
      <c r="AR127" s="174">
        <f t="shared" si="132"/>
        <v>0</v>
      </c>
      <c r="AS127" s="173">
        <f t="shared" si="133"/>
        <v>44763</v>
      </c>
      <c r="AT127" s="5">
        <f t="shared" si="134"/>
        <v>0</v>
      </c>
      <c r="AU127" s="165">
        <f t="shared" si="135"/>
        <v>0</v>
      </c>
      <c r="AV127" s="165" t="e">
        <f t="shared" si="136"/>
        <v>#DIV/0!</v>
      </c>
      <c r="AW127" s="165" t="e">
        <f t="shared" si="137"/>
        <v>#DIV/0!</v>
      </c>
      <c r="AX127" s="7">
        <f t="shared" si="138"/>
        <v>0</v>
      </c>
      <c r="AY127" s="174">
        <f t="shared" si="139"/>
        <v>0</v>
      </c>
    </row>
    <row r="128" spans="1:51" ht="16.5" x14ac:dyDescent="0.25">
      <c r="A128" s="1">
        <v>44572</v>
      </c>
      <c r="B128" s="100">
        <v>127</v>
      </c>
      <c r="C128" s="1" t="s">
        <v>102</v>
      </c>
      <c r="D128" t="s">
        <v>97</v>
      </c>
      <c r="E128">
        <v>28</v>
      </c>
      <c r="F128" t="s">
        <v>253</v>
      </c>
      <c r="G128" s="18">
        <v>1.68</v>
      </c>
      <c r="I128" s="18">
        <v>-47.04</v>
      </c>
      <c r="J128" s="13">
        <v>44767</v>
      </c>
      <c r="K128" s="130">
        <v>44767</v>
      </c>
      <c r="L128" s="102" cm="1">
        <f t="array" ref="L128">TRANSPOSE(_xlfn.UNIQUE(_xlfn._xlws.FILTER(F:F,A:A=K128)))</f>
        <v>0</v>
      </c>
      <c r="M128" s="7"/>
      <c r="N128" s="7"/>
      <c r="O128" s="7"/>
      <c r="P128" s="7"/>
      <c r="Q128" s="173">
        <f t="shared" si="105"/>
        <v>44767</v>
      </c>
      <c r="R128" s="5">
        <f t="shared" si="106"/>
        <v>0</v>
      </c>
      <c r="S128" s="165">
        <f t="shared" si="107"/>
        <v>0</v>
      </c>
      <c r="T128" s="165" t="e">
        <f t="shared" si="108"/>
        <v>#DIV/0!</v>
      </c>
      <c r="U128" s="165" t="e">
        <f t="shared" si="109"/>
        <v>#DIV/0!</v>
      </c>
      <c r="V128" s="7">
        <f t="shared" si="110"/>
        <v>0</v>
      </c>
      <c r="W128" s="174">
        <f t="shared" si="111"/>
        <v>0</v>
      </c>
      <c r="X128" s="173">
        <f t="shared" si="112"/>
        <v>44767</v>
      </c>
      <c r="Y128" s="7">
        <f t="shared" si="113"/>
        <v>0</v>
      </c>
      <c r="Z128" s="165">
        <f t="shared" si="114"/>
        <v>0</v>
      </c>
      <c r="AA128" s="165" t="e">
        <f t="shared" si="115"/>
        <v>#DIV/0!</v>
      </c>
      <c r="AB128" s="165" t="e">
        <f t="shared" si="116"/>
        <v>#DIV/0!</v>
      </c>
      <c r="AC128" s="7">
        <f t="shared" si="117"/>
        <v>0</v>
      </c>
      <c r="AD128" s="174">
        <f t="shared" si="118"/>
        <v>0</v>
      </c>
      <c r="AE128" s="173">
        <f t="shared" si="119"/>
        <v>44767</v>
      </c>
      <c r="AF128" s="7">
        <f t="shared" si="120"/>
        <v>0</v>
      </c>
      <c r="AG128" s="165">
        <f t="shared" si="121"/>
        <v>0</v>
      </c>
      <c r="AH128" s="165" t="e">
        <f t="shared" si="122"/>
        <v>#DIV/0!</v>
      </c>
      <c r="AI128" s="165" t="e">
        <f t="shared" si="123"/>
        <v>#DIV/0!</v>
      </c>
      <c r="AJ128" s="7">
        <f t="shared" si="124"/>
        <v>0</v>
      </c>
      <c r="AK128" s="174">
        <f t="shared" si="125"/>
        <v>0</v>
      </c>
      <c r="AL128" s="173">
        <f t="shared" si="126"/>
        <v>44767</v>
      </c>
      <c r="AM128" s="5">
        <f t="shared" si="127"/>
        <v>0</v>
      </c>
      <c r="AN128" s="165">
        <f t="shared" si="128"/>
        <v>0</v>
      </c>
      <c r="AO128" s="165" t="e">
        <f t="shared" si="129"/>
        <v>#DIV/0!</v>
      </c>
      <c r="AP128" s="165" t="e">
        <f t="shared" si="130"/>
        <v>#DIV/0!</v>
      </c>
      <c r="AQ128" s="7">
        <f t="shared" si="131"/>
        <v>0</v>
      </c>
      <c r="AR128" s="174">
        <f t="shared" si="132"/>
        <v>0</v>
      </c>
      <c r="AS128" s="173">
        <f t="shared" si="133"/>
        <v>44767</v>
      </c>
      <c r="AT128" s="5">
        <f t="shared" si="134"/>
        <v>0</v>
      </c>
      <c r="AU128" s="165">
        <f t="shared" si="135"/>
        <v>0</v>
      </c>
      <c r="AV128" s="165" t="e">
        <f t="shared" si="136"/>
        <v>#DIV/0!</v>
      </c>
      <c r="AW128" s="165" t="e">
        <f t="shared" si="137"/>
        <v>#DIV/0!</v>
      </c>
      <c r="AX128" s="7">
        <f t="shared" si="138"/>
        <v>0</v>
      </c>
      <c r="AY128" s="174">
        <f t="shared" si="139"/>
        <v>0</v>
      </c>
    </row>
    <row r="129" spans="1:51" ht="16.5" x14ac:dyDescent="0.25">
      <c r="A129" s="1">
        <v>44572</v>
      </c>
      <c r="B129" s="100">
        <v>128</v>
      </c>
      <c r="C129" s="1" t="s">
        <v>102</v>
      </c>
      <c r="D129" t="s">
        <v>97</v>
      </c>
      <c r="E129">
        <v>28</v>
      </c>
      <c r="F129" t="s">
        <v>253</v>
      </c>
      <c r="G129" s="18">
        <v>1.77</v>
      </c>
      <c r="I129" s="18">
        <v>-49.56</v>
      </c>
      <c r="J129" s="13">
        <v>44768</v>
      </c>
      <c r="K129" s="130">
        <v>44768</v>
      </c>
      <c r="L129" s="102" t="str" cm="1">
        <f t="array" ref="L129">TRANSPOSE(_xlfn.UNIQUE(_xlfn._xlws.FILTER(F:F,A:A=K129)))</f>
        <v>USEA</v>
      </c>
      <c r="M129" s="7"/>
      <c r="N129" s="7"/>
      <c r="O129" s="7"/>
      <c r="P129" s="7"/>
      <c r="Q129" s="173">
        <f t="shared" si="105"/>
        <v>44768</v>
      </c>
      <c r="R129" s="5" t="str">
        <f t="shared" si="106"/>
        <v>USEA</v>
      </c>
      <c r="S129" s="165">
        <f t="shared" si="107"/>
        <v>1850</v>
      </c>
      <c r="T129" s="165">
        <f t="shared" si="108"/>
        <v>2.4376702702702699</v>
      </c>
      <c r="U129" s="165">
        <f t="shared" si="109"/>
        <v>2.4078594594594596</v>
      </c>
      <c r="V129" s="7">
        <f t="shared" si="110"/>
        <v>4509.6899999999996</v>
      </c>
      <c r="W129" s="174">
        <f t="shared" si="111"/>
        <v>4454.54</v>
      </c>
      <c r="X129" s="173">
        <f t="shared" si="112"/>
        <v>44768</v>
      </c>
      <c r="Y129" s="7">
        <f t="shared" si="113"/>
        <v>0</v>
      </c>
      <c r="Z129" s="165">
        <f t="shared" si="114"/>
        <v>0</v>
      </c>
      <c r="AA129" s="165" t="e">
        <f t="shared" si="115"/>
        <v>#DIV/0!</v>
      </c>
      <c r="AB129" s="165" t="e">
        <f t="shared" si="116"/>
        <v>#DIV/0!</v>
      </c>
      <c r="AC129" s="7">
        <f t="shared" si="117"/>
        <v>0</v>
      </c>
      <c r="AD129" s="174">
        <f t="shared" si="118"/>
        <v>0</v>
      </c>
      <c r="AE129" s="173">
        <f t="shared" si="119"/>
        <v>44768</v>
      </c>
      <c r="AF129" s="7">
        <f t="shared" si="120"/>
        <v>0</v>
      </c>
      <c r="AG129" s="165">
        <f t="shared" si="121"/>
        <v>0</v>
      </c>
      <c r="AH129" s="165" t="e">
        <f t="shared" si="122"/>
        <v>#DIV/0!</v>
      </c>
      <c r="AI129" s="165" t="e">
        <f t="shared" si="123"/>
        <v>#DIV/0!</v>
      </c>
      <c r="AJ129" s="7">
        <f t="shared" si="124"/>
        <v>0</v>
      </c>
      <c r="AK129" s="174">
        <f t="shared" si="125"/>
        <v>0</v>
      </c>
      <c r="AL129" s="173">
        <f t="shared" si="126"/>
        <v>44768</v>
      </c>
      <c r="AM129" s="5">
        <f t="shared" si="127"/>
        <v>0</v>
      </c>
      <c r="AN129" s="165">
        <f t="shared" si="128"/>
        <v>0</v>
      </c>
      <c r="AO129" s="165" t="e">
        <f t="shared" si="129"/>
        <v>#DIV/0!</v>
      </c>
      <c r="AP129" s="165" t="e">
        <f t="shared" si="130"/>
        <v>#DIV/0!</v>
      </c>
      <c r="AQ129" s="7">
        <f t="shared" si="131"/>
        <v>0</v>
      </c>
      <c r="AR129" s="174">
        <f t="shared" si="132"/>
        <v>0</v>
      </c>
      <c r="AS129" s="173">
        <f t="shared" si="133"/>
        <v>44768</v>
      </c>
      <c r="AT129" s="5">
        <f t="shared" si="134"/>
        <v>0</v>
      </c>
      <c r="AU129" s="165">
        <f t="shared" si="135"/>
        <v>0</v>
      </c>
      <c r="AV129" s="165" t="e">
        <f t="shared" si="136"/>
        <v>#DIV/0!</v>
      </c>
      <c r="AW129" s="165" t="e">
        <f t="shared" si="137"/>
        <v>#DIV/0!</v>
      </c>
      <c r="AX129" s="7">
        <f t="shared" si="138"/>
        <v>0</v>
      </c>
      <c r="AY129" s="174">
        <f t="shared" si="139"/>
        <v>0</v>
      </c>
    </row>
    <row r="130" spans="1:51" ht="16.5" x14ac:dyDescent="0.25">
      <c r="A130" s="1">
        <v>44573</v>
      </c>
      <c r="B130" s="100">
        <v>129</v>
      </c>
      <c r="C130" s="1" t="s">
        <v>102</v>
      </c>
      <c r="D130" t="s">
        <v>98</v>
      </c>
      <c r="E130">
        <v>12</v>
      </c>
      <c r="F130" t="s">
        <v>187</v>
      </c>
      <c r="G130" s="18">
        <v>6.8917000000000002</v>
      </c>
      <c r="I130" s="18">
        <v>82.7</v>
      </c>
      <c r="J130" s="13">
        <v>44769</v>
      </c>
      <c r="K130" s="130">
        <v>44769</v>
      </c>
      <c r="L130" s="102" t="str" cm="1">
        <f t="array" ref="L130">TRANSPOSE(_xlfn.UNIQUE(_xlfn._xlws.FILTER(F:F,A:A=K130)))</f>
        <v>BWV</v>
      </c>
      <c r="M130" s="7"/>
      <c r="N130" s="7"/>
      <c r="O130" s="7"/>
      <c r="P130" s="7"/>
      <c r="Q130" s="173">
        <f t="shared" si="105"/>
        <v>44769</v>
      </c>
      <c r="R130" s="5" t="str">
        <f t="shared" si="106"/>
        <v>BWV</v>
      </c>
      <c r="S130" s="165">
        <f t="shared" si="107"/>
        <v>1050</v>
      </c>
      <c r="T130" s="165">
        <f t="shared" si="108"/>
        <v>3.6196952380952383</v>
      </c>
      <c r="U130" s="165">
        <f t="shared" si="109"/>
        <v>3.4914857142857141</v>
      </c>
      <c r="V130" s="7">
        <f t="shared" si="110"/>
        <v>3800.6800000000003</v>
      </c>
      <c r="W130" s="174">
        <f t="shared" si="111"/>
        <v>3666.06</v>
      </c>
      <c r="X130" s="173">
        <f t="shared" si="112"/>
        <v>44769</v>
      </c>
      <c r="Y130" s="7">
        <f t="shared" si="113"/>
        <v>0</v>
      </c>
      <c r="Z130" s="165">
        <f t="shared" si="114"/>
        <v>0</v>
      </c>
      <c r="AA130" s="165" t="e">
        <f t="shared" si="115"/>
        <v>#DIV/0!</v>
      </c>
      <c r="AB130" s="165" t="e">
        <f t="shared" si="116"/>
        <v>#DIV/0!</v>
      </c>
      <c r="AC130" s="7">
        <f t="shared" si="117"/>
        <v>0</v>
      </c>
      <c r="AD130" s="174">
        <f t="shared" si="118"/>
        <v>0</v>
      </c>
      <c r="AE130" s="173">
        <f t="shared" si="119"/>
        <v>44769</v>
      </c>
      <c r="AF130" s="7">
        <f t="shared" si="120"/>
        <v>0</v>
      </c>
      <c r="AG130" s="165">
        <f t="shared" si="121"/>
        <v>0</v>
      </c>
      <c r="AH130" s="165" t="e">
        <f t="shared" si="122"/>
        <v>#DIV/0!</v>
      </c>
      <c r="AI130" s="165" t="e">
        <f t="shared" si="123"/>
        <v>#DIV/0!</v>
      </c>
      <c r="AJ130" s="7">
        <f t="shared" si="124"/>
        <v>0</v>
      </c>
      <c r="AK130" s="174">
        <f t="shared" si="125"/>
        <v>0</v>
      </c>
      <c r="AL130" s="173">
        <f t="shared" si="126"/>
        <v>44769</v>
      </c>
      <c r="AM130" s="5">
        <f t="shared" si="127"/>
        <v>0</v>
      </c>
      <c r="AN130" s="165">
        <f t="shared" si="128"/>
        <v>0</v>
      </c>
      <c r="AO130" s="165" t="e">
        <f t="shared" si="129"/>
        <v>#DIV/0!</v>
      </c>
      <c r="AP130" s="165" t="e">
        <f t="shared" si="130"/>
        <v>#DIV/0!</v>
      </c>
      <c r="AQ130" s="7">
        <f t="shared" si="131"/>
        <v>0</v>
      </c>
      <c r="AR130" s="174">
        <f t="shared" si="132"/>
        <v>0</v>
      </c>
      <c r="AS130" s="173">
        <f t="shared" si="133"/>
        <v>44769</v>
      </c>
      <c r="AT130" s="5">
        <f t="shared" si="134"/>
        <v>0</v>
      </c>
      <c r="AU130" s="165">
        <f t="shared" si="135"/>
        <v>0</v>
      </c>
      <c r="AV130" s="165" t="e">
        <f t="shared" si="136"/>
        <v>#DIV/0!</v>
      </c>
      <c r="AW130" s="165" t="e">
        <f t="shared" si="137"/>
        <v>#DIV/0!</v>
      </c>
      <c r="AX130" s="7">
        <f t="shared" si="138"/>
        <v>0</v>
      </c>
      <c r="AY130" s="174">
        <f t="shared" si="139"/>
        <v>0</v>
      </c>
    </row>
    <row r="131" spans="1:51" ht="16.5" x14ac:dyDescent="0.25">
      <c r="A131" s="1">
        <v>44573</v>
      </c>
      <c r="B131" s="100">
        <v>130</v>
      </c>
      <c r="C131" s="1" t="s">
        <v>102</v>
      </c>
      <c r="D131" t="s">
        <v>98</v>
      </c>
      <c r="E131">
        <v>12</v>
      </c>
      <c r="F131" t="s">
        <v>187</v>
      </c>
      <c r="G131" s="18">
        <v>6.9108999999999998</v>
      </c>
      <c r="I131" s="18">
        <v>82.93</v>
      </c>
      <c r="J131" s="13">
        <v>44770</v>
      </c>
      <c r="K131" s="130">
        <v>44770</v>
      </c>
      <c r="L131" s="102" t="str" cm="1">
        <f t="array" ref="L131">TRANSPOSE(_xlfn.UNIQUE(_xlfn._xlws.FILTER(F:F,A:A=K131)))</f>
        <v>TBLT</v>
      </c>
      <c r="M131" s="7"/>
      <c r="N131" s="7"/>
      <c r="O131" s="7"/>
      <c r="P131" s="7"/>
      <c r="Q131" s="173">
        <f t="shared" si="105"/>
        <v>44770</v>
      </c>
      <c r="R131" s="5" t="str">
        <f t="shared" si="106"/>
        <v>TBLT</v>
      </c>
      <c r="S131" s="165">
        <f t="shared" si="107"/>
        <v>870</v>
      </c>
      <c r="T131" s="165">
        <f t="shared" si="108"/>
        <v>6.1354712643678155</v>
      </c>
      <c r="U131" s="165">
        <f t="shared" si="109"/>
        <v>6.2374712643678158</v>
      </c>
      <c r="V131" s="7">
        <f t="shared" si="110"/>
        <v>5337.86</v>
      </c>
      <c r="W131" s="174">
        <f t="shared" si="111"/>
        <v>5426.5999999999995</v>
      </c>
      <c r="X131" s="173">
        <f t="shared" si="112"/>
        <v>44770</v>
      </c>
      <c r="Y131" s="7">
        <f t="shared" si="113"/>
        <v>0</v>
      </c>
      <c r="Z131" s="165">
        <f t="shared" si="114"/>
        <v>0</v>
      </c>
      <c r="AA131" s="165" t="e">
        <f t="shared" si="115"/>
        <v>#DIV/0!</v>
      </c>
      <c r="AB131" s="165" t="e">
        <f t="shared" si="116"/>
        <v>#DIV/0!</v>
      </c>
      <c r="AC131" s="7">
        <f t="shared" si="117"/>
        <v>0</v>
      </c>
      <c r="AD131" s="174">
        <f t="shared" si="118"/>
        <v>0</v>
      </c>
      <c r="AE131" s="173">
        <f t="shared" si="119"/>
        <v>44770</v>
      </c>
      <c r="AF131" s="7">
        <f t="shared" si="120"/>
        <v>0</v>
      </c>
      <c r="AG131" s="165">
        <f t="shared" si="121"/>
        <v>0</v>
      </c>
      <c r="AH131" s="165" t="e">
        <f t="shared" si="122"/>
        <v>#DIV/0!</v>
      </c>
      <c r="AI131" s="165" t="e">
        <f t="shared" si="123"/>
        <v>#DIV/0!</v>
      </c>
      <c r="AJ131" s="7">
        <f t="shared" si="124"/>
        <v>0</v>
      </c>
      <c r="AK131" s="174">
        <f t="shared" si="125"/>
        <v>0</v>
      </c>
      <c r="AL131" s="173">
        <f t="shared" si="126"/>
        <v>44770</v>
      </c>
      <c r="AM131" s="5">
        <f t="shared" si="127"/>
        <v>0</v>
      </c>
      <c r="AN131" s="165">
        <f t="shared" si="128"/>
        <v>0</v>
      </c>
      <c r="AO131" s="165" t="e">
        <f t="shared" si="129"/>
        <v>#DIV/0!</v>
      </c>
      <c r="AP131" s="165" t="e">
        <f t="shared" si="130"/>
        <v>#DIV/0!</v>
      </c>
      <c r="AQ131" s="7">
        <f t="shared" si="131"/>
        <v>0</v>
      </c>
      <c r="AR131" s="174">
        <f t="shared" si="132"/>
        <v>0</v>
      </c>
      <c r="AS131" s="173">
        <f t="shared" si="133"/>
        <v>44770</v>
      </c>
      <c r="AT131" s="5">
        <f t="shared" si="134"/>
        <v>0</v>
      </c>
      <c r="AU131" s="165">
        <f t="shared" si="135"/>
        <v>0</v>
      </c>
      <c r="AV131" s="165" t="e">
        <f t="shared" si="136"/>
        <v>#DIV/0!</v>
      </c>
      <c r="AW131" s="165" t="e">
        <f t="shared" si="137"/>
        <v>#DIV/0!</v>
      </c>
      <c r="AX131" s="7">
        <f t="shared" si="138"/>
        <v>0</v>
      </c>
      <c r="AY131" s="174">
        <f t="shared" si="139"/>
        <v>0</v>
      </c>
    </row>
    <row r="132" spans="1:51" ht="16.5" x14ac:dyDescent="0.25">
      <c r="A132" s="1">
        <v>44573</v>
      </c>
      <c r="B132" s="100">
        <v>131</v>
      </c>
      <c r="C132" s="1" t="s">
        <v>102</v>
      </c>
      <c r="D132" t="s">
        <v>98</v>
      </c>
      <c r="E132">
        <v>2</v>
      </c>
      <c r="F132" t="s">
        <v>256</v>
      </c>
      <c r="G132" s="18">
        <v>65.16</v>
      </c>
      <c r="I132" s="18">
        <v>130.32</v>
      </c>
      <c r="J132" s="13">
        <v>44774</v>
      </c>
      <c r="K132" s="130">
        <v>44774</v>
      </c>
      <c r="L132" s="102" t="str" cm="1">
        <f t="array" ref="L132:N132">TRANSPOSE(_xlfn.UNIQUE(_xlfn._xlws.FILTER(F:F,A:A=K132)))</f>
        <v>VRAX</v>
      </c>
      <c r="M132" s="7" t="str">
        <v>MGAM</v>
      </c>
      <c r="N132" s="7" t="str">
        <v>TBLT</v>
      </c>
      <c r="O132" s="7"/>
      <c r="P132" s="7"/>
      <c r="Q132" s="173">
        <f t="shared" ref="Q132:Q163" si="140">K132</f>
        <v>44774</v>
      </c>
      <c r="R132" s="5" t="str">
        <f t="shared" ref="R132:R163" si="141">L132</f>
        <v>VRAX</v>
      </c>
      <c r="S132" s="165">
        <f t="shared" ref="S132:S163" si="142">SUMIFS(E:E,F:F,R132,D:D,"Buy",A:A,Q132)</f>
        <v>310</v>
      </c>
      <c r="T132" s="165">
        <f t="shared" ref="T132:T163" si="143">(V132/S132)</f>
        <v>8.0598064516129035</v>
      </c>
      <c r="U132" s="165">
        <f t="shared" ref="U132:U163" si="144">W132/S132</f>
        <v>7.9877419354838706</v>
      </c>
      <c r="V132" s="7">
        <f t="shared" ref="V132:V163" si="145">SUMIFS(I:I,F:F,R132,D:D,"Buy",A:A,Q132)*-1</f>
        <v>2498.54</v>
      </c>
      <c r="W132" s="174">
        <f t="shared" ref="W132:W163" si="146">SUMIFS(I:I,F:F,R132,D:D,"Sell",A:A,Q132)</f>
        <v>2476.1999999999998</v>
      </c>
      <c r="X132" s="173">
        <f t="shared" ref="X132:X163" si="147">K132</f>
        <v>44774</v>
      </c>
      <c r="Y132" s="7" t="str">
        <f t="shared" ref="Y132:Y163" si="148">M132</f>
        <v>MGAM</v>
      </c>
      <c r="Z132" s="165">
        <f t="shared" ref="Z132:Z163" si="149">SUMIFS(E:E,F:F,Y132,D:D,"Buy",A:A,X132)</f>
        <v>150</v>
      </c>
      <c r="AA132" s="165">
        <f t="shared" ref="AA132:AA163" si="150">(AC132/Z132)</f>
        <v>18.825666666666667</v>
      </c>
      <c r="AB132" s="165">
        <f t="shared" ref="AB132:AB163" si="151">AD132/Z132</f>
        <v>19.399266666666669</v>
      </c>
      <c r="AC132" s="7">
        <f t="shared" ref="AC132:AC163" si="152">SUMIFS(I:I,F:F,Y132,D:D,"Buy",A:A,X132)*-1</f>
        <v>2823.85</v>
      </c>
      <c r="AD132" s="174">
        <f t="shared" ref="AD132:AD163" si="153">SUMIFS(I:I,F:F,Y132,D:D,"Sell",A:A,X132)</f>
        <v>2909.8900000000003</v>
      </c>
      <c r="AE132" s="173">
        <f t="shared" ref="AE132:AE163" si="154">K132</f>
        <v>44774</v>
      </c>
      <c r="AF132" s="7" t="str">
        <f t="shared" ref="AF132:AF163" si="155">N132</f>
        <v>TBLT</v>
      </c>
      <c r="AG132" s="165">
        <f t="shared" ref="AG132:AG163" si="156">SUMIFS(E:E,F:F,AF132,D:D,"Buy",A:A,AE132)</f>
        <v>10</v>
      </c>
      <c r="AH132" s="165">
        <f t="shared" ref="AH132:AH163" si="157">(AJ132/AG132)</f>
        <v>8.27</v>
      </c>
      <c r="AI132" s="165">
        <f t="shared" ref="AI132:AI163" si="158">AK132/AG132</f>
        <v>8.7349999999999994</v>
      </c>
      <c r="AJ132" s="7">
        <f t="shared" ref="AJ132:AJ163" si="159">SUMIFS(I:I,F:F,AF132,D:D,"Buy",A:A,AE132)*-1</f>
        <v>82.7</v>
      </c>
      <c r="AK132" s="174">
        <f t="shared" ref="AK132:AK163" si="160">SUMIFS(I:I,F:F,AF132,D:D,"Sell",A:A,AE132)</f>
        <v>87.35</v>
      </c>
      <c r="AL132" s="173">
        <f t="shared" ref="AL132:AL163" si="161">K132</f>
        <v>44774</v>
      </c>
      <c r="AM132" s="5">
        <f t="shared" ref="AM132:AM163" si="162">O132</f>
        <v>0</v>
      </c>
      <c r="AN132" s="165">
        <f t="shared" ref="AN132:AN163" si="163">SUMIFS(E:E,F:F,AM132,D:D,"Buy",A:A,AL132)</f>
        <v>0</v>
      </c>
      <c r="AO132" s="165" t="e">
        <f t="shared" ref="AO132:AO163" si="164">(AQ132/AN132)</f>
        <v>#DIV/0!</v>
      </c>
      <c r="AP132" s="165" t="e">
        <f t="shared" ref="AP132:AP163" si="165">AR132/AN132</f>
        <v>#DIV/0!</v>
      </c>
      <c r="AQ132" s="7">
        <f t="shared" ref="AQ132:AQ163" si="166">SUMIFS(I:I,F:F,AM132,D:D,"Buy",A:A,AL132)*-1</f>
        <v>0</v>
      </c>
      <c r="AR132" s="174">
        <f t="shared" ref="AR132:AR163" si="167">SUMIFS(I:I,F:F,AM132,D:D,"Sell",A:A,AL132)</f>
        <v>0</v>
      </c>
      <c r="AS132" s="173">
        <f t="shared" ref="AS132:AS163" si="168">K132</f>
        <v>44774</v>
      </c>
      <c r="AT132" s="5">
        <f t="shared" ref="AT132:AT163" si="169">P132</f>
        <v>0</v>
      </c>
      <c r="AU132" s="165">
        <f t="shared" ref="AU132:AU163" si="170">SUMIFS(E:E,F:F,AT132,D:D,"Buy",A:A,AS132)</f>
        <v>0</v>
      </c>
      <c r="AV132" s="165" t="e">
        <f t="shared" ref="AV132:AV163" si="171">(AX132/AU132)</f>
        <v>#DIV/0!</v>
      </c>
      <c r="AW132" s="165" t="e">
        <f t="shared" ref="AW132:AW163" si="172">AY132/AU132</f>
        <v>#DIV/0!</v>
      </c>
      <c r="AX132" s="7">
        <f t="shared" ref="AX132:AX163" si="173">SUMIFS(I:I,F:F,AT132,D:D,"Buy",A:A,AS132)*-1</f>
        <v>0</v>
      </c>
      <c r="AY132" s="174">
        <f t="shared" ref="AY132:AY163" si="174">SUMIFS(I:I,F:F,AT132,D:D,"Sell",A:A,AS132)</f>
        <v>0</v>
      </c>
    </row>
    <row r="133" spans="1:51" ht="16.5" x14ac:dyDescent="0.25">
      <c r="A133" s="1">
        <v>44573</v>
      </c>
      <c r="B133" s="100">
        <v>132</v>
      </c>
      <c r="C133" s="1" t="s">
        <v>102</v>
      </c>
      <c r="D133" t="s">
        <v>97</v>
      </c>
      <c r="E133">
        <v>12</v>
      </c>
      <c r="F133" t="s">
        <v>187</v>
      </c>
      <c r="G133" s="18">
        <v>7.1557000000000004</v>
      </c>
      <c r="I133" s="18">
        <v>-85.87</v>
      </c>
      <c r="J133" s="13">
        <v>44775</v>
      </c>
      <c r="K133" s="130">
        <v>44775</v>
      </c>
      <c r="L133" s="102" t="str" cm="1">
        <f t="array" ref="L133">TRANSPOSE(_xlfn.UNIQUE(_xlfn._xlws.FILTER(F:F,A:A=K133)))</f>
        <v>KRKR</v>
      </c>
      <c r="M133" s="7"/>
      <c r="N133" s="7"/>
      <c r="O133" s="7"/>
      <c r="P133" s="7"/>
      <c r="Q133" s="173">
        <f t="shared" si="140"/>
        <v>44775</v>
      </c>
      <c r="R133" s="5" t="str">
        <f t="shared" si="141"/>
        <v>KRKR</v>
      </c>
      <c r="S133" s="165">
        <f t="shared" si="142"/>
        <v>300</v>
      </c>
      <c r="T133" s="165">
        <f t="shared" si="143"/>
        <v>2.288966666666667</v>
      </c>
      <c r="U133" s="165">
        <f t="shared" si="144"/>
        <v>1.9879666666666667</v>
      </c>
      <c r="V133" s="7">
        <f t="shared" si="145"/>
        <v>686.69</v>
      </c>
      <c r="W133" s="174">
        <f t="shared" si="146"/>
        <v>596.39</v>
      </c>
      <c r="X133" s="173">
        <f t="shared" si="147"/>
        <v>44775</v>
      </c>
      <c r="Y133" s="7">
        <f t="shared" si="148"/>
        <v>0</v>
      </c>
      <c r="Z133" s="165">
        <f t="shared" si="149"/>
        <v>0</v>
      </c>
      <c r="AA133" s="165" t="e">
        <f t="shared" si="150"/>
        <v>#DIV/0!</v>
      </c>
      <c r="AB133" s="165" t="e">
        <f t="shared" si="151"/>
        <v>#DIV/0!</v>
      </c>
      <c r="AC133" s="7">
        <f t="shared" si="152"/>
        <v>0</v>
      </c>
      <c r="AD133" s="174">
        <f t="shared" si="153"/>
        <v>0</v>
      </c>
      <c r="AE133" s="173">
        <f t="shared" si="154"/>
        <v>44775</v>
      </c>
      <c r="AF133" s="7">
        <f t="shared" si="155"/>
        <v>0</v>
      </c>
      <c r="AG133" s="165">
        <f t="shared" si="156"/>
        <v>0</v>
      </c>
      <c r="AH133" s="165" t="e">
        <f t="shared" si="157"/>
        <v>#DIV/0!</v>
      </c>
      <c r="AI133" s="165" t="e">
        <f t="shared" si="158"/>
        <v>#DIV/0!</v>
      </c>
      <c r="AJ133" s="7">
        <f t="shared" si="159"/>
        <v>0</v>
      </c>
      <c r="AK133" s="174">
        <f t="shared" si="160"/>
        <v>0</v>
      </c>
      <c r="AL133" s="173">
        <f t="shared" si="161"/>
        <v>44775</v>
      </c>
      <c r="AM133" s="5">
        <f t="shared" si="162"/>
        <v>0</v>
      </c>
      <c r="AN133" s="165">
        <f t="shared" si="163"/>
        <v>0</v>
      </c>
      <c r="AO133" s="165" t="e">
        <f t="shared" si="164"/>
        <v>#DIV/0!</v>
      </c>
      <c r="AP133" s="165" t="e">
        <f t="shared" si="165"/>
        <v>#DIV/0!</v>
      </c>
      <c r="AQ133" s="7">
        <f t="shared" si="166"/>
        <v>0</v>
      </c>
      <c r="AR133" s="174">
        <f t="shared" si="167"/>
        <v>0</v>
      </c>
      <c r="AS133" s="173">
        <f t="shared" si="168"/>
        <v>44775</v>
      </c>
      <c r="AT133" s="5">
        <f t="shared" si="169"/>
        <v>0</v>
      </c>
      <c r="AU133" s="165">
        <f t="shared" si="170"/>
        <v>0</v>
      </c>
      <c r="AV133" s="165" t="e">
        <f t="shared" si="171"/>
        <v>#DIV/0!</v>
      </c>
      <c r="AW133" s="165" t="e">
        <f t="shared" si="172"/>
        <v>#DIV/0!</v>
      </c>
      <c r="AX133" s="7">
        <f t="shared" si="173"/>
        <v>0</v>
      </c>
      <c r="AY133" s="174">
        <f t="shared" si="174"/>
        <v>0</v>
      </c>
    </row>
    <row r="134" spans="1:51" ht="16.5" x14ac:dyDescent="0.25">
      <c r="A134" s="1">
        <v>44573</v>
      </c>
      <c r="B134" s="100">
        <v>133</v>
      </c>
      <c r="C134" s="1" t="s">
        <v>102</v>
      </c>
      <c r="D134" t="s">
        <v>97</v>
      </c>
      <c r="E134">
        <v>12</v>
      </c>
      <c r="F134" t="s">
        <v>187</v>
      </c>
      <c r="G134" s="18">
        <v>7.2320000000000002</v>
      </c>
      <c r="I134" s="18">
        <v>-86.78</v>
      </c>
      <c r="J134" s="13">
        <v>44776</v>
      </c>
      <c r="K134" s="130">
        <v>44776</v>
      </c>
      <c r="L134" s="102" t="str" cm="1">
        <f t="array" ref="L134">TRANSPOSE(_xlfn.UNIQUE(_xlfn._xlws.FILTER(F:F,A:A=K134)))</f>
        <v>APDN</v>
      </c>
      <c r="M134" s="7"/>
      <c r="N134" s="7"/>
      <c r="O134" s="7"/>
      <c r="P134" s="7"/>
      <c r="Q134" s="173">
        <f t="shared" si="140"/>
        <v>44776</v>
      </c>
      <c r="R134" s="5" t="str">
        <f t="shared" si="141"/>
        <v>APDN</v>
      </c>
      <c r="S134" s="165">
        <f t="shared" si="142"/>
        <v>900</v>
      </c>
      <c r="T134" s="165">
        <f t="shared" si="143"/>
        <v>4.9378666666666664</v>
      </c>
      <c r="U134" s="165">
        <f t="shared" si="144"/>
        <v>4.9736111111111114</v>
      </c>
      <c r="V134" s="7">
        <f t="shared" si="145"/>
        <v>4444.08</v>
      </c>
      <c r="W134" s="174">
        <f t="shared" si="146"/>
        <v>4476.25</v>
      </c>
      <c r="X134" s="173">
        <f t="shared" si="147"/>
        <v>44776</v>
      </c>
      <c r="Y134" s="7">
        <f t="shared" si="148"/>
        <v>0</v>
      </c>
      <c r="Z134" s="165">
        <f t="shared" si="149"/>
        <v>0</v>
      </c>
      <c r="AA134" s="165" t="e">
        <f t="shared" si="150"/>
        <v>#DIV/0!</v>
      </c>
      <c r="AB134" s="165" t="e">
        <f t="shared" si="151"/>
        <v>#DIV/0!</v>
      </c>
      <c r="AC134" s="7">
        <f t="shared" si="152"/>
        <v>0</v>
      </c>
      <c r="AD134" s="174">
        <f t="shared" si="153"/>
        <v>0</v>
      </c>
      <c r="AE134" s="173">
        <f t="shared" si="154"/>
        <v>44776</v>
      </c>
      <c r="AF134" s="7">
        <f t="shared" si="155"/>
        <v>0</v>
      </c>
      <c r="AG134" s="165">
        <f t="shared" si="156"/>
        <v>0</v>
      </c>
      <c r="AH134" s="165" t="e">
        <f t="shared" si="157"/>
        <v>#DIV/0!</v>
      </c>
      <c r="AI134" s="165" t="e">
        <f t="shared" si="158"/>
        <v>#DIV/0!</v>
      </c>
      <c r="AJ134" s="7">
        <f t="shared" si="159"/>
        <v>0</v>
      </c>
      <c r="AK134" s="174">
        <f t="shared" si="160"/>
        <v>0</v>
      </c>
      <c r="AL134" s="173">
        <f t="shared" si="161"/>
        <v>44776</v>
      </c>
      <c r="AM134" s="5">
        <f t="shared" si="162"/>
        <v>0</v>
      </c>
      <c r="AN134" s="165">
        <f t="shared" si="163"/>
        <v>0</v>
      </c>
      <c r="AO134" s="165" t="e">
        <f t="shared" si="164"/>
        <v>#DIV/0!</v>
      </c>
      <c r="AP134" s="165" t="e">
        <f t="shared" si="165"/>
        <v>#DIV/0!</v>
      </c>
      <c r="AQ134" s="7">
        <f t="shared" si="166"/>
        <v>0</v>
      </c>
      <c r="AR134" s="174">
        <f t="shared" si="167"/>
        <v>0</v>
      </c>
      <c r="AS134" s="173">
        <f t="shared" si="168"/>
        <v>44776</v>
      </c>
      <c r="AT134" s="5">
        <f t="shared" si="169"/>
        <v>0</v>
      </c>
      <c r="AU134" s="165">
        <f t="shared" si="170"/>
        <v>0</v>
      </c>
      <c r="AV134" s="165" t="e">
        <f t="shared" si="171"/>
        <v>#DIV/0!</v>
      </c>
      <c r="AW134" s="165" t="e">
        <f t="shared" si="172"/>
        <v>#DIV/0!</v>
      </c>
      <c r="AX134" s="7">
        <f t="shared" si="173"/>
        <v>0</v>
      </c>
      <c r="AY134" s="174">
        <f t="shared" si="174"/>
        <v>0</v>
      </c>
    </row>
    <row r="135" spans="1:51" ht="16.5" x14ac:dyDescent="0.25">
      <c r="A135" s="1">
        <v>44573</v>
      </c>
      <c r="B135" s="100">
        <v>134</v>
      </c>
      <c r="C135" s="1" t="s">
        <v>102</v>
      </c>
      <c r="D135" t="s">
        <v>97</v>
      </c>
      <c r="E135">
        <v>2</v>
      </c>
      <c r="F135" t="s">
        <v>256</v>
      </c>
      <c r="G135" s="18">
        <v>66.439899999999994</v>
      </c>
      <c r="I135" s="18">
        <v>-132.88</v>
      </c>
      <c r="J135" s="13">
        <v>44781</v>
      </c>
      <c r="K135" s="130">
        <v>44781</v>
      </c>
      <c r="L135" s="102" t="str" cm="1">
        <f t="array" ref="L135">TRANSPOSE(_xlfn.UNIQUE(_xlfn._xlws.FILTER(F:F,A:A=K135)))</f>
        <v>AMC</v>
      </c>
      <c r="M135" s="7"/>
      <c r="N135" s="7"/>
      <c r="O135" s="7"/>
      <c r="P135" s="7"/>
      <c r="Q135" s="173">
        <f t="shared" si="140"/>
        <v>44781</v>
      </c>
      <c r="R135" s="5" t="str">
        <f t="shared" si="141"/>
        <v>AMC</v>
      </c>
      <c r="S135" s="165">
        <f t="shared" si="142"/>
        <v>40</v>
      </c>
      <c r="T135" s="165">
        <f t="shared" si="143"/>
        <v>25.331499999999998</v>
      </c>
      <c r="U135" s="165">
        <f t="shared" si="144"/>
        <v>25.659500000000001</v>
      </c>
      <c r="V135" s="7">
        <f t="shared" si="145"/>
        <v>1013.26</v>
      </c>
      <c r="W135" s="174">
        <f t="shared" si="146"/>
        <v>1026.3800000000001</v>
      </c>
      <c r="X135" s="173">
        <f t="shared" si="147"/>
        <v>44781</v>
      </c>
      <c r="Y135" s="7">
        <f t="shared" si="148"/>
        <v>0</v>
      </c>
      <c r="Z135" s="165">
        <f t="shared" si="149"/>
        <v>0</v>
      </c>
      <c r="AA135" s="165" t="e">
        <f t="shared" si="150"/>
        <v>#DIV/0!</v>
      </c>
      <c r="AB135" s="165" t="e">
        <f t="shared" si="151"/>
        <v>#DIV/0!</v>
      </c>
      <c r="AC135" s="7">
        <f t="shared" si="152"/>
        <v>0</v>
      </c>
      <c r="AD135" s="174">
        <f t="shared" si="153"/>
        <v>0</v>
      </c>
      <c r="AE135" s="173">
        <f t="shared" si="154"/>
        <v>44781</v>
      </c>
      <c r="AF135" s="7">
        <f t="shared" si="155"/>
        <v>0</v>
      </c>
      <c r="AG135" s="165">
        <f t="shared" si="156"/>
        <v>0</v>
      </c>
      <c r="AH135" s="165" t="e">
        <f t="shared" si="157"/>
        <v>#DIV/0!</v>
      </c>
      <c r="AI135" s="165" t="e">
        <f t="shared" si="158"/>
        <v>#DIV/0!</v>
      </c>
      <c r="AJ135" s="7">
        <f t="shared" si="159"/>
        <v>0</v>
      </c>
      <c r="AK135" s="174">
        <f t="shared" si="160"/>
        <v>0</v>
      </c>
      <c r="AL135" s="173">
        <f t="shared" si="161"/>
        <v>44781</v>
      </c>
      <c r="AM135" s="5">
        <f t="shared" si="162"/>
        <v>0</v>
      </c>
      <c r="AN135" s="165">
        <f t="shared" si="163"/>
        <v>0</v>
      </c>
      <c r="AO135" s="165" t="e">
        <f t="shared" si="164"/>
        <v>#DIV/0!</v>
      </c>
      <c r="AP135" s="165" t="e">
        <f t="shared" si="165"/>
        <v>#DIV/0!</v>
      </c>
      <c r="AQ135" s="7">
        <f t="shared" si="166"/>
        <v>0</v>
      </c>
      <c r="AR135" s="174">
        <f t="shared" si="167"/>
        <v>0</v>
      </c>
      <c r="AS135" s="173">
        <f t="shared" si="168"/>
        <v>44781</v>
      </c>
      <c r="AT135" s="5">
        <f t="shared" si="169"/>
        <v>0</v>
      </c>
      <c r="AU135" s="165">
        <f t="shared" si="170"/>
        <v>0</v>
      </c>
      <c r="AV135" s="165" t="e">
        <f t="shared" si="171"/>
        <v>#DIV/0!</v>
      </c>
      <c r="AW135" s="165" t="e">
        <f t="shared" si="172"/>
        <v>#DIV/0!</v>
      </c>
      <c r="AX135" s="7">
        <f t="shared" si="173"/>
        <v>0</v>
      </c>
      <c r="AY135" s="174">
        <f t="shared" si="174"/>
        <v>0</v>
      </c>
    </row>
    <row r="136" spans="1:51" ht="16.5" x14ac:dyDescent="0.25">
      <c r="A136" s="1">
        <v>44573</v>
      </c>
      <c r="B136" s="100">
        <v>135</v>
      </c>
      <c r="C136" s="1" t="s">
        <v>102</v>
      </c>
      <c r="D136" t="s">
        <v>98</v>
      </c>
      <c r="E136">
        <v>12</v>
      </c>
      <c r="F136" t="s">
        <v>187</v>
      </c>
      <c r="G136" s="18">
        <v>6.8808999999999996</v>
      </c>
      <c r="I136" s="18">
        <v>82.57</v>
      </c>
      <c r="J136" s="13">
        <v>44782</v>
      </c>
      <c r="K136" s="130">
        <v>44782</v>
      </c>
      <c r="L136" s="102" t="str" cm="1">
        <f t="array" ref="L136">TRANSPOSE(_xlfn.UNIQUE(_xlfn._xlws.FILTER(F:F,A:A=K136)))</f>
        <v>HLBZ</v>
      </c>
      <c r="M136" s="7"/>
      <c r="N136" s="7"/>
      <c r="O136" s="7"/>
      <c r="P136" s="7"/>
      <c r="Q136" s="173">
        <f t="shared" si="140"/>
        <v>44782</v>
      </c>
      <c r="R136" s="5" t="str">
        <f t="shared" si="141"/>
        <v>HLBZ</v>
      </c>
      <c r="S136" s="165">
        <f t="shared" si="142"/>
        <v>1350</v>
      </c>
      <c r="T136" s="165">
        <f t="shared" si="143"/>
        <v>2.1559407407407409</v>
      </c>
      <c r="U136" s="165">
        <f t="shared" si="144"/>
        <v>2.1666074074074073</v>
      </c>
      <c r="V136" s="7">
        <f t="shared" si="145"/>
        <v>2910.5200000000004</v>
      </c>
      <c r="W136" s="174">
        <f t="shared" si="146"/>
        <v>2924.92</v>
      </c>
      <c r="X136" s="173">
        <f t="shared" si="147"/>
        <v>44782</v>
      </c>
      <c r="Y136" s="7">
        <f t="shared" si="148"/>
        <v>0</v>
      </c>
      <c r="Z136" s="165">
        <f t="shared" si="149"/>
        <v>0</v>
      </c>
      <c r="AA136" s="165" t="e">
        <f t="shared" si="150"/>
        <v>#DIV/0!</v>
      </c>
      <c r="AB136" s="165" t="e">
        <f t="shared" si="151"/>
        <v>#DIV/0!</v>
      </c>
      <c r="AC136" s="7">
        <f t="shared" si="152"/>
        <v>0</v>
      </c>
      <c r="AD136" s="174">
        <f t="shared" si="153"/>
        <v>0</v>
      </c>
      <c r="AE136" s="173">
        <f t="shared" si="154"/>
        <v>44782</v>
      </c>
      <c r="AF136" s="7">
        <f t="shared" si="155"/>
        <v>0</v>
      </c>
      <c r="AG136" s="165">
        <f t="shared" si="156"/>
        <v>0</v>
      </c>
      <c r="AH136" s="165" t="e">
        <f t="shared" si="157"/>
        <v>#DIV/0!</v>
      </c>
      <c r="AI136" s="165" t="e">
        <f t="shared" si="158"/>
        <v>#DIV/0!</v>
      </c>
      <c r="AJ136" s="7">
        <f t="shared" si="159"/>
        <v>0</v>
      </c>
      <c r="AK136" s="174">
        <f t="shared" si="160"/>
        <v>0</v>
      </c>
      <c r="AL136" s="173">
        <f t="shared" si="161"/>
        <v>44782</v>
      </c>
      <c r="AM136" s="5">
        <f t="shared" si="162"/>
        <v>0</v>
      </c>
      <c r="AN136" s="165">
        <f t="shared" si="163"/>
        <v>0</v>
      </c>
      <c r="AO136" s="165" t="e">
        <f t="shared" si="164"/>
        <v>#DIV/0!</v>
      </c>
      <c r="AP136" s="165" t="e">
        <f t="shared" si="165"/>
        <v>#DIV/0!</v>
      </c>
      <c r="AQ136" s="7">
        <f t="shared" si="166"/>
        <v>0</v>
      </c>
      <c r="AR136" s="174">
        <f t="shared" si="167"/>
        <v>0</v>
      </c>
      <c r="AS136" s="173">
        <f t="shared" si="168"/>
        <v>44782</v>
      </c>
      <c r="AT136" s="5">
        <f t="shared" si="169"/>
        <v>0</v>
      </c>
      <c r="AU136" s="165">
        <f t="shared" si="170"/>
        <v>0</v>
      </c>
      <c r="AV136" s="165" t="e">
        <f t="shared" si="171"/>
        <v>#DIV/0!</v>
      </c>
      <c r="AW136" s="165" t="e">
        <f t="shared" si="172"/>
        <v>#DIV/0!</v>
      </c>
      <c r="AX136" s="7">
        <f t="shared" si="173"/>
        <v>0</v>
      </c>
      <c r="AY136" s="174">
        <f t="shared" si="174"/>
        <v>0</v>
      </c>
    </row>
    <row r="137" spans="1:51" ht="16.5" x14ac:dyDescent="0.25">
      <c r="A137" s="1">
        <v>44573</v>
      </c>
      <c r="B137" s="100">
        <v>136</v>
      </c>
      <c r="C137" s="1" t="s">
        <v>102</v>
      </c>
      <c r="D137" t="s">
        <v>97</v>
      </c>
      <c r="E137">
        <v>12</v>
      </c>
      <c r="F137" t="s">
        <v>187</v>
      </c>
      <c r="G137" s="18">
        <v>7.0857999999999999</v>
      </c>
      <c r="I137" s="18">
        <v>-85.03</v>
      </c>
      <c r="J137" s="13">
        <v>44784</v>
      </c>
      <c r="K137" s="130">
        <v>44784</v>
      </c>
      <c r="L137" s="102" t="str" cm="1">
        <f t="array" ref="L137:P137">TRANSPOSE(_xlfn.UNIQUE(_xlfn._xlws.FILTER(F:F,A:A=K137)))</f>
        <v>PACB</v>
      </c>
      <c r="M137" s="7" t="str">
        <v>BNGO</v>
      </c>
      <c r="N137" s="7" t="str">
        <v>MTTR</v>
      </c>
      <c r="O137" s="7" t="str">
        <v>VRM</v>
      </c>
      <c r="P137" s="7" t="str">
        <v>VERU</v>
      </c>
      <c r="Q137" s="173">
        <f t="shared" si="140"/>
        <v>44784</v>
      </c>
      <c r="R137" s="5" t="str">
        <f t="shared" si="141"/>
        <v>PACB</v>
      </c>
      <c r="S137" s="165">
        <f t="shared" si="142"/>
        <v>150</v>
      </c>
      <c r="T137" s="165">
        <f t="shared" si="143"/>
        <v>10.836933333333333</v>
      </c>
      <c r="U137" s="165">
        <f t="shared" si="144"/>
        <v>11.173133333333334</v>
      </c>
      <c r="V137" s="7">
        <f t="shared" si="145"/>
        <v>1625.54</v>
      </c>
      <c r="W137" s="174">
        <f t="shared" si="146"/>
        <v>1675.97</v>
      </c>
      <c r="X137" s="173">
        <f t="shared" si="147"/>
        <v>44784</v>
      </c>
      <c r="Y137" s="7" t="str">
        <f t="shared" si="148"/>
        <v>BNGO</v>
      </c>
      <c r="Z137" s="165">
        <f t="shared" si="149"/>
        <v>300</v>
      </c>
      <c r="AA137" s="165">
        <f t="shared" si="150"/>
        <v>3.9922666666666662</v>
      </c>
      <c r="AB137" s="165">
        <f t="shared" si="151"/>
        <v>3.9249333333333336</v>
      </c>
      <c r="AC137" s="7">
        <f t="shared" si="152"/>
        <v>1197.6799999999998</v>
      </c>
      <c r="AD137" s="174">
        <f t="shared" si="153"/>
        <v>1177.48</v>
      </c>
      <c r="AE137" s="173">
        <f t="shared" si="154"/>
        <v>44784</v>
      </c>
      <c r="AF137" s="7" t="str">
        <f t="shared" si="155"/>
        <v>MTTR</v>
      </c>
      <c r="AG137" s="165">
        <f t="shared" si="156"/>
        <v>200</v>
      </c>
      <c r="AH137" s="165">
        <f t="shared" si="157"/>
        <v>7.0717999999999996</v>
      </c>
      <c r="AI137" s="165">
        <f t="shared" si="158"/>
        <v>6.8536000000000001</v>
      </c>
      <c r="AJ137" s="7">
        <f t="shared" si="159"/>
        <v>1414.36</v>
      </c>
      <c r="AK137" s="174">
        <f t="shared" si="160"/>
        <v>1370.72</v>
      </c>
      <c r="AL137" s="173">
        <f t="shared" si="161"/>
        <v>44784</v>
      </c>
      <c r="AM137" s="5" t="str">
        <f t="shared" si="162"/>
        <v>VRM</v>
      </c>
      <c r="AN137" s="165">
        <f t="shared" si="163"/>
        <v>450</v>
      </c>
      <c r="AO137" s="165">
        <f t="shared" si="164"/>
        <v>1.9680222222222223</v>
      </c>
      <c r="AP137" s="165">
        <f t="shared" si="165"/>
        <v>1.9876222222222224</v>
      </c>
      <c r="AQ137" s="7">
        <f t="shared" si="166"/>
        <v>885.61</v>
      </c>
      <c r="AR137" s="174">
        <f t="shared" si="167"/>
        <v>894.43000000000006</v>
      </c>
      <c r="AS137" s="173">
        <f t="shared" si="168"/>
        <v>44784</v>
      </c>
      <c r="AT137" s="5" t="str">
        <f t="shared" si="169"/>
        <v>VERU</v>
      </c>
      <c r="AU137" s="165">
        <f t="shared" si="170"/>
        <v>31</v>
      </c>
      <c r="AV137" s="165">
        <f t="shared" si="171"/>
        <v>15.95</v>
      </c>
      <c r="AW137" s="165">
        <f t="shared" si="172"/>
        <v>16.762258064516129</v>
      </c>
      <c r="AX137" s="7">
        <f t="shared" si="173"/>
        <v>494.45</v>
      </c>
      <c r="AY137" s="174">
        <f t="shared" si="174"/>
        <v>519.63</v>
      </c>
    </row>
    <row r="138" spans="1:51" ht="16.5" x14ac:dyDescent="0.25">
      <c r="A138" s="1">
        <v>44573</v>
      </c>
      <c r="B138" s="100">
        <v>137</v>
      </c>
      <c r="C138" s="1" t="s">
        <v>102</v>
      </c>
      <c r="D138" t="s">
        <v>98</v>
      </c>
      <c r="E138">
        <v>21</v>
      </c>
      <c r="F138" t="s">
        <v>257</v>
      </c>
      <c r="G138" s="18">
        <v>4.4043000000000001</v>
      </c>
      <c r="I138" s="18">
        <v>92.49</v>
      </c>
      <c r="J138" s="13">
        <v>44788</v>
      </c>
      <c r="K138" s="130">
        <v>44788</v>
      </c>
      <c r="L138" s="102" t="str" cm="1">
        <f t="array" ref="L138:M138">TRANSPOSE(_xlfn.UNIQUE(_xlfn._xlws.FILTER(F:F,A:A=K138)))</f>
        <v>MEGL</v>
      </c>
      <c r="M138" s="7" t="str">
        <v>VRDN</v>
      </c>
      <c r="N138" s="7"/>
      <c r="O138" s="7"/>
      <c r="P138" s="7"/>
      <c r="Q138" s="173">
        <f t="shared" si="140"/>
        <v>44788</v>
      </c>
      <c r="R138" s="5" t="str">
        <f t="shared" si="141"/>
        <v>MEGL</v>
      </c>
      <c r="S138" s="165">
        <f t="shared" si="142"/>
        <v>450</v>
      </c>
      <c r="T138" s="165">
        <f t="shared" si="143"/>
        <v>10.645688888888888</v>
      </c>
      <c r="U138" s="165">
        <f t="shared" si="144"/>
        <v>11.351244444444443</v>
      </c>
      <c r="V138" s="7">
        <f t="shared" si="145"/>
        <v>4790.5599999999995</v>
      </c>
      <c r="W138" s="174">
        <f t="shared" si="146"/>
        <v>5108.0599999999995</v>
      </c>
      <c r="X138" s="173">
        <f t="shared" si="147"/>
        <v>44788</v>
      </c>
      <c r="Y138" s="7" t="str">
        <f t="shared" si="148"/>
        <v>VRDN</v>
      </c>
      <c r="Z138" s="165">
        <f t="shared" si="149"/>
        <v>20</v>
      </c>
      <c r="AA138" s="165">
        <f t="shared" si="150"/>
        <v>21.824999999999999</v>
      </c>
      <c r="AB138" s="165">
        <f t="shared" si="151"/>
        <v>22.907</v>
      </c>
      <c r="AC138" s="7">
        <f t="shared" si="152"/>
        <v>436.5</v>
      </c>
      <c r="AD138" s="174">
        <f t="shared" si="153"/>
        <v>458.14</v>
      </c>
      <c r="AE138" s="173">
        <f t="shared" si="154"/>
        <v>44788</v>
      </c>
      <c r="AF138" s="7">
        <f t="shared" si="155"/>
        <v>0</v>
      </c>
      <c r="AG138" s="165">
        <f t="shared" si="156"/>
        <v>0</v>
      </c>
      <c r="AH138" s="165" t="e">
        <f t="shared" si="157"/>
        <v>#DIV/0!</v>
      </c>
      <c r="AI138" s="165" t="e">
        <f t="shared" si="158"/>
        <v>#DIV/0!</v>
      </c>
      <c r="AJ138" s="7">
        <f t="shared" si="159"/>
        <v>0</v>
      </c>
      <c r="AK138" s="174">
        <f t="shared" si="160"/>
        <v>0</v>
      </c>
      <c r="AL138" s="173">
        <f t="shared" si="161"/>
        <v>44788</v>
      </c>
      <c r="AM138" s="5">
        <f t="shared" si="162"/>
        <v>0</v>
      </c>
      <c r="AN138" s="165">
        <f t="shared" si="163"/>
        <v>0</v>
      </c>
      <c r="AO138" s="165" t="e">
        <f t="shared" si="164"/>
        <v>#DIV/0!</v>
      </c>
      <c r="AP138" s="165" t="e">
        <f t="shared" si="165"/>
        <v>#DIV/0!</v>
      </c>
      <c r="AQ138" s="7">
        <f t="shared" si="166"/>
        <v>0</v>
      </c>
      <c r="AR138" s="174">
        <f t="shared" si="167"/>
        <v>0</v>
      </c>
      <c r="AS138" s="173">
        <f t="shared" si="168"/>
        <v>44788</v>
      </c>
      <c r="AT138" s="5">
        <f t="shared" si="169"/>
        <v>0</v>
      </c>
      <c r="AU138" s="165">
        <f t="shared" si="170"/>
        <v>0</v>
      </c>
      <c r="AV138" s="165" t="e">
        <f t="shared" si="171"/>
        <v>#DIV/0!</v>
      </c>
      <c r="AW138" s="165" t="e">
        <f t="shared" si="172"/>
        <v>#DIV/0!</v>
      </c>
      <c r="AX138" s="7">
        <f t="shared" si="173"/>
        <v>0</v>
      </c>
      <c r="AY138" s="174">
        <f t="shared" si="174"/>
        <v>0</v>
      </c>
    </row>
    <row r="139" spans="1:51" ht="16.5" x14ac:dyDescent="0.25">
      <c r="A139" s="1">
        <v>44573</v>
      </c>
      <c r="B139" s="100">
        <v>138</v>
      </c>
      <c r="C139" s="1" t="s">
        <v>102</v>
      </c>
      <c r="D139" t="s">
        <v>98</v>
      </c>
      <c r="E139">
        <v>21</v>
      </c>
      <c r="F139" t="s">
        <v>257</v>
      </c>
      <c r="G139" s="18">
        <v>4.4318999999999997</v>
      </c>
      <c r="I139" s="18">
        <v>93.07</v>
      </c>
      <c r="J139" s="13">
        <v>44789</v>
      </c>
      <c r="K139" s="130">
        <v>44789</v>
      </c>
      <c r="L139" s="102" t="str" cm="1">
        <f t="array" ref="L139">TRANSPOSE(_xlfn.UNIQUE(_xlfn._xlws.FILTER(F:F,A:A=K139)))</f>
        <v>AMTD</v>
      </c>
      <c r="M139" s="7"/>
      <c r="N139" s="7"/>
      <c r="O139" s="7"/>
      <c r="P139" s="7"/>
      <c r="Q139" s="173">
        <f t="shared" si="140"/>
        <v>44789</v>
      </c>
      <c r="R139" s="5" t="str">
        <f t="shared" si="141"/>
        <v>AMTD</v>
      </c>
      <c r="S139" s="165">
        <f t="shared" si="142"/>
        <v>200</v>
      </c>
      <c r="T139" s="165">
        <f t="shared" si="143"/>
        <v>3.25745</v>
      </c>
      <c r="U139" s="165">
        <f t="shared" si="144"/>
        <v>3.2562000000000002</v>
      </c>
      <c r="V139" s="7">
        <f t="shared" si="145"/>
        <v>651.49</v>
      </c>
      <c r="W139" s="174">
        <f t="shared" si="146"/>
        <v>651.24</v>
      </c>
      <c r="X139" s="173">
        <f t="shared" si="147"/>
        <v>44789</v>
      </c>
      <c r="Y139" s="7">
        <f t="shared" si="148"/>
        <v>0</v>
      </c>
      <c r="Z139" s="165">
        <f t="shared" si="149"/>
        <v>0</v>
      </c>
      <c r="AA139" s="165" t="e">
        <f t="shared" si="150"/>
        <v>#DIV/0!</v>
      </c>
      <c r="AB139" s="165" t="e">
        <f t="shared" si="151"/>
        <v>#DIV/0!</v>
      </c>
      <c r="AC139" s="7">
        <f t="shared" si="152"/>
        <v>0</v>
      </c>
      <c r="AD139" s="174">
        <f t="shared" si="153"/>
        <v>0</v>
      </c>
      <c r="AE139" s="173">
        <f t="shared" si="154"/>
        <v>44789</v>
      </c>
      <c r="AF139" s="7">
        <f t="shared" si="155"/>
        <v>0</v>
      </c>
      <c r="AG139" s="165">
        <f t="shared" si="156"/>
        <v>0</v>
      </c>
      <c r="AH139" s="165" t="e">
        <f t="shared" si="157"/>
        <v>#DIV/0!</v>
      </c>
      <c r="AI139" s="165" t="e">
        <f t="shared" si="158"/>
        <v>#DIV/0!</v>
      </c>
      <c r="AJ139" s="7">
        <f t="shared" si="159"/>
        <v>0</v>
      </c>
      <c r="AK139" s="174">
        <f t="shared" si="160"/>
        <v>0</v>
      </c>
      <c r="AL139" s="173">
        <f t="shared" si="161"/>
        <v>44789</v>
      </c>
      <c r="AM139" s="5">
        <f t="shared" si="162"/>
        <v>0</v>
      </c>
      <c r="AN139" s="165">
        <f t="shared" si="163"/>
        <v>0</v>
      </c>
      <c r="AO139" s="165" t="e">
        <f t="shared" si="164"/>
        <v>#DIV/0!</v>
      </c>
      <c r="AP139" s="165" t="e">
        <f t="shared" si="165"/>
        <v>#DIV/0!</v>
      </c>
      <c r="AQ139" s="7">
        <f t="shared" si="166"/>
        <v>0</v>
      </c>
      <c r="AR139" s="174">
        <f t="shared" si="167"/>
        <v>0</v>
      </c>
      <c r="AS139" s="173">
        <f t="shared" si="168"/>
        <v>44789</v>
      </c>
      <c r="AT139" s="5">
        <f t="shared" si="169"/>
        <v>0</v>
      </c>
      <c r="AU139" s="165">
        <f t="shared" si="170"/>
        <v>0</v>
      </c>
      <c r="AV139" s="165" t="e">
        <f t="shared" si="171"/>
        <v>#DIV/0!</v>
      </c>
      <c r="AW139" s="165" t="e">
        <f t="shared" si="172"/>
        <v>#DIV/0!</v>
      </c>
      <c r="AX139" s="7">
        <f t="shared" si="173"/>
        <v>0</v>
      </c>
      <c r="AY139" s="174">
        <f t="shared" si="174"/>
        <v>0</v>
      </c>
    </row>
    <row r="140" spans="1:51" ht="16.5" x14ac:dyDescent="0.25">
      <c r="A140" s="1">
        <v>44573</v>
      </c>
      <c r="B140" s="100">
        <v>139</v>
      </c>
      <c r="C140" s="1" t="s">
        <v>102</v>
      </c>
      <c r="D140" t="s">
        <v>97</v>
      </c>
      <c r="E140">
        <v>21</v>
      </c>
      <c r="F140" t="s">
        <v>257</v>
      </c>
      <c r="G140" s="18">
        <v>4.5</v>
      </c>
      <c r="I140" s="18">
        <v>-94.5</v>
      </c>
      <c r="J140" s="13">
        <v>44790</v>
      </c>
      <c r="K140" s="130">
        <v>44790</v>
      </c>
      <c r="L140" s="102" t="str" cm="1">
        <f t="array" ref="L140">TRANSPOSE(_xlfn.UNIQUE(_xlfn._xlws.FILTER(F:F,A:A=K140)))</f>
        <v>BWV</v>
      </c>
      <c r="M140" s="7"/>
      <c r="N140" s="7"/>
      <c r="O140" s="7"/>
      <c r="P140" s="7"/>
      <c r="Q140" s="173">
        <f t="shared" si="140"/>
        <v>44790</v>
      </c>
      <c r="R140" s="5" t="str">
        <f t="shared" si="141"/>
        <v>BWV</v>
      </c>
      <c r="S140" s="165">
        <f t="shared" si="142"/>
        <v>100</v>
      </c>
      <c r="T140" s="165">
        <f t="shared" si="143"/>
        <v>4.2925000000000004</v>
      </c>
      <c r="U140" s="165">
        <f t="shared" si="144"/>
        <v>4.0648999999999997</v>
      </c>
      <c r="V140" s="7">
        <f t="shared" si="145"/>
        <v>429.25</v>
      </c>
      <c r="W140" s="174">
        <f t="shared" si="146"/>
        <v>406.49</v>
      </c>
      <c r="X140" s="173">
        <f t="shared" si="147"/>
        <v>44790</v>
      </c>
      <c r="Y140" s="7">
        <f t="shared" si="148"/>
        <v>0</v>
      </c>
      <c r="Z140" s="165">
        <f t="shared" si="149"/>
        <v>0</v>
      </c>
      <c r="AA140" s="165" t="e">
        <f t="shared" si="150"/>
        <v>#DIV/0!</v>
      </c>
      <c r="AB140" s="165" t="e">
        <f t="shared" si="151"/>
        <v>#DIV/0!</v>
      </c>
      <c r="AC140" s="7">
        <f t="shared" si="152"/>
        <v>0</v>
      </c>
      <c r="AD140" s="174">
        <f t="shared" si="153"/>
        <v>0</v>
      </c>
      <c r="AE140" s="173">
        <f t="shared" si="154"/>
        <v>44790</v>
      </c>
      <c r="AF140" s="7">
        <f t="shared" si="155"/>
        <v>0</v>
      </c>
      <c r="AG140" s="165">
        <f t="shared" si="156"/>
        <v>0</v>
      </c>
      <c r="AH140" s="165" t="e">
        <f t="shared" si="157"/>
        <v>#DIV/0!</v>
      </c>
      <c r="AI140" s="165" t="e">
        <f t="shared" si="158"/>
        <v>#DIV/0!</v>
      </c>
      <c r="AJ140" s="7">
        <f t="shared" si="159"/>
        <v>0</v>
      </c>
      <c r="AK140" s="174">
        <f t="shared" si="160"/>
        <v>0</v>
      </c>
      <c r="AL140" s="173">
        <f t="shared" si="161"/>
        <v>44790</v>
      </c>
      <c r="AM140" s="5">
        <f t="shared" si="162"/>
        <v>0</v>
      </c>
      <c r="AN140" s="165">
        <f t="shared" si="163"/>
        <v>0</v>
      </c>
      <c r="AO140" s="165" t="e">
        <f t="shared" si="164"/>
        <v>#DIV/0!</v>
      </c>
      <c r="AP140" s="165" t="e">
        <f t="shared" si="165"/>
        <v>#DIV/0!</v>
      </c>
      <c r="AQ140" s="7">
        <f t="shared" si="166"/>
        <v>0</v>
      </c>
      <c r="AR140" s="174">
        <f t="shared" si="167"/>
        <v>0</v>
      </c>
      <c r="AS140" s="173">
        <f t="shared" si="168"/>
        <v>44790</v>
      </c>
      <c r="AT140" s="5">
        <f t="shared" si="169"/>
        <v>0</v>
      </c>
      <c r="AU140" s="165">
        <f t="shared" si="170"/>
        <v>0</v>
      </c>
      <c r="AV140" s="165" t="e">
        <f t="shared" si="171"/>
        <v>#DIV/0!</v>
      </c>
      <c r="AW140" s="165" t="e">
        <f t="shared" si="172"/>
        <v>#DIV/0!</v>
      </c>
      <c r="AX140" s="7">
        <f t="shared" si="173"/>
        <v>0</v>
      </c>
      <c r="AY140" s="174">
        <f t="shared" si="174"/>
        <v>0</v>
      </c>
    </row>
    <row r="141" spans="1:51" ht="16.5" x14ac:dyDescent="0.25">
      <c r="A141" s="1">
        <v>44573</v>
      </c>
      <c r="B141" s="100">
        <v>140</v>
      </c>
      <c r="C141" s="1" t="s">
        <v>102</v>
      </c>
      <c r="D141" t="s">
        <v>98</v>
      </c>
      <c r="E141">
        <v>21</v>
      </c>
      <c r="F141" t="s">
        <v>257</v>
      </c>
      <c r="G141" s="18">
        <v>4.47</v>
      </c>
      <c r="I141" s="18">
        <v>93.87</v>
      </c>
      <c r="J141" s="13">
        <v>44791</v>
      </c>
      <c r="K141" s="130">
        <v>44791</v>
      </c>
      <c r="L141" s="102" t="str" cm="1">
        <f t="array" ref="L141:N141">TRANSPOSE(_xlfn.UNIQUE(_xlfn._xlws.FILTER(F:F,A:A=K141)))</f>
        <v>INDO</v>
      </c>
      <c r="M141" s="7" t="str">
        <v>DRUG</v>
      </c>
      <c r="N141" s="7" t="str">
        <v>BWV</v>
      </c>
      <c r="O141" s="7"/>
      <c r="P141" s="7"/>
      <c r="Q141" s="173">
        <f t="shared" si="140"/>
        <v>44791</v>
      </c>
      <c r="R141" s="5" t="str">
        <f t="shared" si="141"/>
        <v>INDO</v>
      </c>
      <c r="S141" s="165">
        <f t="shared" si="142"/>
        <v>500</v>
      </c>
      <c r="T141" s="165">
        <f t="shared" si="143"/>
        <v>7.4579599999999999</v>
      </c>
      <c r="U141" s="165">
        <f t="shared" si="144"/>
        <v>7.5410600000000017</v>
      </c>
      <c r="V141" s="7">
        <f t="shared" si="145"/>
        <v>3728.98</v>
      </c>
      <c r="W141" s="174">
        <f t="shared" si="146"/>
        <v>3770.5300000000007</v>
      </c>
      <c r="X141" s="173">
        <f t="shared" si="147"/>
        <v>44791</v>
      </c>
      <c r="Y141" s="7" t="str">
        <f t="shared" si="148"/>
        <v>DRUG</v>
      </c>
      <c r="Z141" s="165">
        <f t="shared" si="149"/>
        <v>150</v>
      </c>
      <c r="AA141" s="165">
        <f t="shared" si="150"/>
        <v>3.32</v>
      </c>
      <c r="AB141" s="165">
        <f t="shared" si="151"/>
        <v>3.333933333333333</v>
      </c>
      <c r="AC141" s="7">
        <f t="shared" si="152"/>
        <v>498</v>
      </c>
      <c r="AD141" s="174">
        <f t="shared" si="153"/>
        <v>500.09</v>
      </c>
      <c r="AE141" s="173">
        <f t="shared" si="154"/>
        <v>44791</v>
      </c>
      <c r="AF141" s="7" t="str">
        <f t="shared" si="155"/>
        <v>BWV</v>
      </c>
      <c r="AG141" s="165">
        <f t="shared" si="156"/>
        <v>300</v>
      </c>
      <c r="AH141" s="165">
        <f t="shared" si="157"/>
        <v>5.6081000000000003</v>
      </c>
      <c r="AI141" s="165">
        <f t="shared" si="158"/>
        <v>5.3422333333333327</v>
      </c>
      <c r="AJ141" s="7">
        <f t="shared" si="159"/>
        <v>1682.43</v>
      </c>
      <c r="AK141" s="174">
        <f t="shared" si="160"/>
        <v>1602.6699999999998</v>
      </c>
      <c r="AL141" s="173">
        <f t="shared" si="161"/>
        <v>44791</v>
      </c>
      <c r="AM141" s="5">
        <f t="shared" si="162"/>
        <v>0</v>
      </c>
      <c r="AN141" s="165">
        <f t="shared" si="163"/>
        <v>0</v>
      </c>
      <c r="AO141" s="165" t="e">
        <f t="shared" si="164"/>
        <v>#DIV/0!</v>
      </c>
      <c r="AP141" s="165" t="e">
        <f t="shared" si="165"/>
        <v>#DIV/0!</v>
      </c>
      <c r="AQ141" s="7">
        <f t="shared" si="166"/>
        <v>0</v>
      </c>
      <c r="AR141" s="174">
        <f t="shared" si="167"/>
        <v>0</v>
      </c>
      <c r="AS141" s="173">
        <f t="shared" si="168"/>
        <v>44791</v>
      </c>
      <c r="AT141" s="5">
        <f t="shared" si="169"/>
        <v>0</v>
      </c>
      <c r="AU141" s="165">
        <f t="shared" si="170"/>
        <v>0</v>
      </c>
      <c r="AV141" s="165" t="e">
        <f t="shared" si="171"/>
        <v>#DIV/0!</v>
      </c>
      <c r="AW141" s="165" t="e">
        <f t="shared" si="172"/>
        <v>#DIV/0!</v>
      </c>
      <c r="AX141" s="7">
        <f t="shared" si="173"/>
        <v>0</v>
      </c>
      <c r="AY141" s="174">
        <f t="shared" si="174"/>
        <v>0</v>
      </c>
    </row>
    <row r="142" spans="1:51" ht="16.5" x14ac:dyDescent="0.25">
      <c r="A142" s="1">
        <v>44573</v>
      </c>
      <c r="B142" s="100">
        <v>141</v>
      </c>
      <c r="C142" s="1" t="s">
        <v>102</v>
      </c>
      <c r="D142" t="s">
        <v>97</v>
      </c>
      <c r="E142">
        <v>21</v>
      </c>
      <c r="F142" t="s">
        <v>257</v>
      </c>
      <c r="G142" s="18">
        <v>4.5763999999999996</v>
      </c>
      <c r="I142" s="18">
        <v>-96.1</v>
      </c>
      <c r="J142" s="13">
        <v>44795</v>
      </c>
      <c r="K142" s="130">
        <v>44795</v>
      </c>
      <c r="L142" s="102" t="str" cm="1">
        <f t="array" ref="L142">TRANSPOSE(_xlfn.UNIQUE(_xlfn._xlws.FILTER(F:F,A:A=K142)))</f>
        <v>SMMT</v>
      </c>
      <c r="M142" s="7"/>
      <c r="N142" s="7"/>
      <c r="O142" s="7"/>
      <c r="P142" s="7"/>
      <c r="Q142" s="173">
        <f t="shared" si="140"/>
        <v>44795</v>
      </c>
      <c r="R142" s="5" t="str">
        <f t="shared" si="141"/>
        <v>SMMT</v>
      </c>
      <c r="S142" s="165">
        <f t="shared" si="142"/>
        <v>950</v>
      </c>
      <c r="T142" s="165">
        <f t="shared" si="143"/>
        <v>1.4292105263157895</v>
      </c>
      <c r="U142" s="165">
        <f t="shared" si="144"/>
        <v>1.3621684210526315</v>
      </c>
      <c r="V142" s="7">
        <f t="shared" si="145"/>
        <v>1357.75</v>
      </c>
      <c r="W142" s="174">
        <f t="shared" si="146"/>
        <v>1294.06</v>
      </c>
      <c r="X142" s="173">
        <f t="shared" si="147"/>
        <v>44795</v>
      </c>
      <c r="Y142" s="7">
        <f t="shared" si="148"/>
        <v>0</v>
      </c>
      <c r="Z142" s="165">
        <f t="shared" si="149"/>
        <v>0</v>
      </c>
      <c r="AA142" s="165" t="e">
        <f t="shared" si="150"/>
        <v>#DIV/0!</v>
      </c>
      <c r="AB142" s="165" t="e">
        <f t="shared" si="151"/>
        <v>#DIV/0!</v>
      </c>
      <c r="AC142" s="7">
        <f t="shared" si="152"/>
        <v>0</v>
      </c>
      <c r="AD142" s="174">
        <f t="shared" si="153"/>
        <v>0</v>
      </c>
      <c r="AE142" s="173">
        <f t="shared" si="154"/>
        <v>44795</v>
      </c>
      <c r="AF142" s="7">
        <f t="shared" si="155"/>
        <v>0</v>
      </c>
      <c r="AG142" s="165">
        <f t="shared" si="156"/>
        <v>0</v>
      </c>
      <c r="AH142" s="165" t="e">
        <f t="shared" si="157"/>
        <v>#DIV/0!</v>
      </c>
      <c r="AI142" s="165" t="e">
        <f t="shared" si="158"/>
        <v>#DIV/0!</v>
      </c>
      <c r="AJ142" s="7">
        <f t="shared" si="159"/>
        <v>0</v>
      </c>
      <c r="AK142" s="174">
        <f t="shared" si="160"/>
        <v>0</v>
      </c>
      <c r="AL142" s="173">
        <f t="shared" si="161"/>
        <v>44795</v>
      </c>
      <c r="AM142" s="5">
        <f t="shared" si="162"/>
        <v>0</v>
      </c>
      <c r="AN142" s="165">
        <f t="shared" si="163"/>
        <v>0</v>
      </c>
      <c r="AO142" s="165" t="e">
        <f t="shared" si="164"/>
        <v>#DIV/0!</v>
      </c>
      <c r="AP142" s="165" t="e">
        <f t="shared" si="165"/>
        <v>#DIV/0!</v>
      </c>
      <c r="AQ142" s="7">
        <f t="shared" si="166"/>
        <v>0</v>
      </c>
      <c r="AR142" s="174">
        <f t="shared" si="167"/>
        <v>0</v>
      </c>
      <c r="AS142" s="173">
        <f t="shared" si="168"/>
        <v>44795</v>
      </c>
      <c r="AT142" s="5">
        <f t="shared" si="169"/>
        <v>0</v>
      </c>
      <c r="AU142" s="165">
        <f t="shared" si="170"/>
        <v>0</v>
      </c>
      <c r="AV142" s="165" t="e">
        <f t="shared" si="171"/>
        <v>#DIV/0!</v>
      </c>
      <c r="AW142" s="165" t="e">
        <f t="shared" si="172"/>
        <v>#DIV/0!</v>
      </c>
      <c r="AX142" s="7">
        <f t="shared" si="173"/>
        <v>0</v>
      </c>
      <c r="AY142" s="174">
        <f t="shared" si="174"/>
        <v>0</v>
      </c>
    </row>
    <row r="143" spans="1:51" ht="16.5" x14ac:dyDescent="0.25">
      <c r="A143" s="1">
        <v>44573</v>
      </c>
      <c r="B143" s="100">
        <v>142</v>
      </c>
      <c r="C143" s="1" t="s">
        <v>102</v>
      </c>
      <c r="D143" t="s">
        <v>97</v>
      </c>
      <c r="E143">
        <v>21</v>
      </c>
      <c r="F143" t="s">
        <v>257</v>
      </c>
      <c r="G143" s="18">
        <v>4.5862999999999996</v>
      </c>
      <c r="I143" s="18">
        <v>-96.31</v>
      </c>
      <c r="J143" s="13">
        <v>44797</v>
      </c>
      <c r="K143" s="130">
        <v>44797</v>
      </c>
      <c r="L143" s="102" t="str" cm="1">
        <f t="array" ref="L143:N143">TRANSPOSE(_xlfn.UNIQUE(_xlfn._xlws.FILTER(F:F,A:A=K143)))</f>
        <v>DRUG</v>
      </c>
      <c r="M143" s="7" t="str">
        <v>NERV</v>
      </c>
      <c r="N143" s="7" t="str">
        <v>APE</v>
      </c>
      <c r="O143" s="7"/>
      <c r="P143" s="7"/>
      <c r="Q143" s="173">
        <f t="shared" si="140"/>
        <v>44797</v>
      </c>
      <c r="R143" s="5" t="str">
        <f t="shared" si="141"/>
        <v>DRUG</v>
      </c>
      <c r="S143" s="165">
        <f t="shared" si="142"/>
        <v>900</v>
      </c>
      <c r="T143" s="165">
        <f t="shared" si="143"/>
        <v>2.4148666666666667</v>
      </c>
      <c r="U143" s="165">
        <f t="shared" si="144"/>
        <v>2.3545444444444446</v>
      </c>
      <c r="V143" s="7">
        <f t="shared" si="145"/>
        <v>2173.38</v>
      </c>
      <c r="W143" s="174">
        <f t="shared" si="146"/>
        <v>2119.09</v>
      </c>
      <c r="X143" s="173">
        <f t="shared" si="147"/>
        <v>44797</v>
      </c>
      <c r="Y143" s="7" t="str">
        <f t="shared" si="148"/>
        <v>NERV</v>
      </c>
      <c r="Z143" s="165">
        <f t="shared" si="149"/>
        <v>350</v>
      </c>
      <c r="AA143" s="165">
        <f t="shared" si="150"/>
        <v>6.0725714285714272</v>
      </c>
      <c r="AB143" s="165">
        <f t="shared" si="151"/>
        <v>6.3584000000000005</v>
      </c>
      <c r="AC143" s="7">
        <f t="shared" si="152"/>
        <v>2125.3999999999996</v>
      </c>
      <c r="AD143" s="174">
        <f t="shared" si="153"/>
        <v>2225.44</v>
      </c>
      <c r="AE143" s="173">
        <f t="shared" si="154"/>
        <v>44797</v>
      </c>
      <c r="AF143" s="7" t="str">
        <f t="shared" si="155"/>
        <v>APE</v>
      </c>
      <c r="AG143" s="165">
        <f t="shared" si="156"/>
        <v>250</v>
      </c>
      <c r="AH143" s="165">
        <f t="shared" si="157"/>
        <v>7.3544400000000003</v>
      </c>
      <c r="AI143" s="165">
        <f t="shared" si="158"/>
        <v>7.1433599999999995</v>
      </c>
      <c r="AJ143" s="7">
        <f t="shared" si="159"/>
        <v>1838.6100000000001</v>
      </c>
      <c r="AK143" s="174">
        <f t="shared" si="160"/>
        <v>1785.84</v>
      </c>
      <c r="AL143" s="173">
        <f t="shared" si="161"/>
        <v>44797</v>
      </c>
      <c r="AM143" s="5">
        <f t="shared" si="162"/>
        <v>0</v>
      </c>
      <c r="AN143" s="165">
        <f t="shared" si="163"/>
        <v>0</v>
      </c>
      <c r="AO143" s="165" t="e">
        <f t="shared" si="164"/>
        <v>#DIV/0!</v>
      </c>
      <c r="AP143" s="165" t="e">
        <f t="shared" si="165"/>
        <v>#DIV/0!</v>
      </c>
      <c r="AQ143" s="7">
        <f t="shared" si="166"/>
        <v>0</v>
      </c>
      <c r="AR143" s="174">
        <f t="shared" si="167"/>
        <v>0</v>
      </c>
      <c r="AS143" s="173">
        <f t="shared" si="168"/>
        <v>44797</v>
      </c>
      <c r="AT143" s="5">
        <f t="shared" si="169"/>
        <v>0</v>
      </c>
      <c r="AU143" s="165">
        <f t="shared" si="170"/>
        <v>0</v>
      </c>
      <c r="AV143" s="165" t="e">
        <f t="shared" si="171"/>
        <v>#DIV/0!</v>
      </c>
      <c r="AW143" s="165" t="e">
        <f t="shared" si="172"/>
        <v>#DIV/0!</v>
      </c>
      <c r="AX143" s="7">
        <f t="shared" si="173"/>
        <v>0</v>
      </c>
      <c r="AY143" s="174">
        <f t="shared" si="174"/>
        <v>0</v>
      </c>
    </row>
    <row r="144" spans="1:51" ht="16.5" x14ac:dyDescent="0.25">
      <c r="A144" s="1">
        <v>44573</v>
      </c>
      <c r="B144" s="100">
        <v>143</v>
      </c>
      <c r="C144" s="1" t="s">
        <v>102</v>
      </c>
      <c r="D144" t="s">
        <v>98</v>
      </c>
      <c r="E144">
        <v>5</v>
      </c>
      <c r="F144" t="s">
        <v>257</v>
      </c>
      <c r="G144" s="18">
        <v>4.62</v>
      </c>
      <c r="I144" s="18">
        <v>23.1</v>
      </c>
      <c r="J144" s="13">
        <v>44799</v>
      </c>
      <c r="K144" s="130">
        <v>44799</v>
      </c>
      <c r="L144" s="102" t="str" cm="1">
        <f t="array" ref="L144">TRANSPOSE(_xlfn.UNIQUE(_xlfn._xlws.FILTER(F:F,A:A=K144)))</f>
        <v>DRUG</v>
      </c>
      <c r="M144" s="7"/>
      <c r="N144" s="7"/>
      <c r="O144" s="7"/>
      <c r="P144" s="7"/>
      <c r="Q144" s="173">
        <f t="shared" si="140"/>
        <v>44799</v>
      </c>
      <c r="R144" s="5" t="str">
        <f t="shared" si="141"/>
        <v>DRUG</v>
      </c>
      <c r="S144" s="165">
        <f t="shared" si="142"/>
        <v>1650</v>
      </c>
      <c r="T144" s="165">
        <f t="shared" si="143"/>
        <v>3.7641212121212129</v>
      </c>
      <c r="U144" s="165">
        <f t="shared" si="144"/>
        <v>3.6556787878787871</v>
      </c>
      <c r="V144" s="7">
        <f t="shared" si="145"/>
        <v>6210.8000000000011</v>
      </c>
      <c r="W144" s="174">
        <f t="shared" si="146"/>
        <v>6031.869999999999</v>
      </c>
      <c r="X144" s="173">
        <f t="shared" si="147"/>
        <v>44799</v>
      </c>
      <c r="Y144" s="7">
        <f t="shared" si="148"/>
        <v>0</v>
      </c>
      <c r="Z144" s="165">
        <f t="shared" si="149"/>
        <v>0</v>
      </c>
      <c r="AA144" s="165" t="e">
        <f t="shared" si="150"/>
        <v>#DIV/0!</v>
      </c>
      <c r="AB144" s="165" t="e">
        <f t="shared" si="151"/>
        <v>#DIV/0!</v>
      </c>
      <c r="AC144" s="7">
        <f t="shared" si="152"/>
        <v>0</v>
      </c>
      <c r="AD144" s="174">
        <f t="shared" si="153"/>
        <v>0</v>
      </c>
      <c r="AE144" s="173">
        <f t="shared" si="154"/>
        <v>44799</v>
      </c>
      <c r="AF144" s="7">
        <f t="shared" si="155"/>
        <v>0</v>
      </c>
      <c r="AG144" s="165">
        <f t="shared" si="156"/>
        <v>0</v>
      </c>
      <c r="AH144" s="165" t="e">
        <f t="shared" si="157"/>
        <v>#DIV/0!</v>
      </c>
      <c r="AI144" s="165" t="e">
        <f t="shared" si="158"/>
        <v>#DIV/0!</v>
      </c>
      <c r="AJ144" s="7">
        <f t="shared" si="159"/>
        <v>0</v>
      </c>
      <c r="AK144" s="174">
        <f t="shared" si="160"/>
        <v>0</v>
      </c>
      <c r="AL144" s="173">
        <f t="shared" si="161"/>
        <v>44799</v>
      </c>
      <c r="AM144" s="5">
        <f t="shared" si="162"/>
        <v>0</v>
      </c>
      <c r="AN144" s="165">
        <f t="shared" si="163"/>
        <v>0</v>
      </c>
      <c r="AO144" s="165" t="e">
        <f t="shared" si="164"/>
        <v>#DIV/0!</v>
      </c>
      <c r="AP144" s="165" t="e">
        <f t="shared" si="165"/>
        <v>#DIV/0!</v>
      </c>
      <c r="AQ144" s="7">
        <f t="shared" si="166"/>
        <v>0</v>
      </c>
      <c r="AR144" s="174">
        <f t="shared" si="167"/>
        <v>0</v>
      </c>
      <c r="AS144" s="173">
        <f t="shared" si="168"/>
        <v>44799</v>
      </c>
      <c r="AT144" s="5">
        <f t="shared" si="169"/>
        <v>0</v>
      </c>
      <c r="AU144" s="165">
        <f t="shared" si="170"/>
        <v>0</v>
      </c>
      <c r="AV144" s="165" t="e">
        <f t="shared" si="171"/>
        <v>#DIV/0!</v>
      </c>
      <c r="AW144" s="165" t="e">
        <f t="shared" si="172"/>
        <v>#DIV/0!</v>
      </c>
      <c r="AX144" s="7">
        <f t="shared" si="173"/>
        <v>0</v>
      </c>
      <c r="AY144" s="174">
        <f t="shared" si="174"/>
        <v>0</v>
      </c>
    </row>
    <row r="145" spans="1:51" ht="16.5" x14ac:dyDescent="0.25">
      <c r="A145" s="1">
        <v>44573</v>
      </c>
      <c r="B145" s="100">
        <v>144</v>
      </c>
      <c r="C145" s="1" t="s">
        <v>102</v>
      </c>
      <c r="D145" t="s">
        <v>97</v>
      </c>
      <c r="E145">
        <v>5</v>
      </c>
      <c r="F145" t="s">
        <v>257</v>
      </c>
      <c r="G145" s="18">
        <v>4.55</v>
      </c>
      <c r="I145" s="18">
        <v>-22.75</v>
      </c>
      <c r="J145" s="13">
        <v>44803</v>
      </c>
      <c r="K145" s="130">
        <v>44803</v>
      </c>
      <c r="L145" s="102" t="str" cm="1">
        <f t="array" ref="L145:M145">TRANSPOSE(_xlfn.UNIQUE(_xlfn._xlws.FILTER(F:F,A:A=K145)))</f>
        <v>BWV</v>
      </c>
      <c r="M145" s="7" t="str">
        <v>INAB</v>
      </c>
      <c r="N145" s="7"/>
      <c r="O145" s="7"/>
      <c r="P145" s="7"/>
      <c r="Q145" s="173">
        <f t="shared" si="140"/>
        <v>44803</v>
      </c>
      <c r="R145" s="5" t="str">
        <f t="shared" si="141"/>
        <v>BWV</v>
      </c>
      <c r="S145" s="165">
        <f t="shared" si="142"/>
        <v>300</v>
      </c>
      <c r="T145" s="165">
        <f t="shared" si="143"/>
        <v>3.1517999999999997</v>
      </c>
      <c r="U145" s="165">
        <f t="shared" si="144"/>
        <v>3.2107333333333332</v>
      </c>
      <c r="V145" s="7">
        <f t="shared" si="145"/>
        <v>945.54</v>
      </c>
      <c r="W145" s="174">
        <f t="shared" si="146"/>
        <v>963.22</v>
      </c>
      <c r="X145" s="173">
        <f t="shared" si="147"/>
        <v>44803</v>
      </c>
      <c r="Y145" s="7" t="str">
        <f t="shared" si="148"/>
        <v>INAB</v>
      </c>
      <c r="Z145" s="165">
        <f t="shared" si="149"/>
        <v>1750</v>
      </c>
      <c r="AA145" s="165">
        <f t="shared" si="150"/>
        <v>2.9706000000000001</v>
      </c>
      <c r="AB145" s="165">
        <f t="shared" si="151"/>
        <v>3.0380857142857143</v>
      </c>
      <c r="AC145" s="7">
        <f t="shared" si="152"/>
        <v>5198.55</v>
      </c>
      <c r="AD145" s="174">
        <f t="shared" si="153"/>
        <v>5316.65</v>
      </c>
      <c r="AE145" s="173">
        <f t="shared" si="154"/>
        <v>44803</v>
      </c>
      <c r="AF145" s="7">
        <f t="shared" si="155"/>
        <v>0</v>
      </c>
      <c r="AG145" s="165">
        <f t="shared" si="156"/>
        <v>0</v>
      </c>
      <c r="AH145" s="165" t="e">
        <f t="shared" si="157"/>
        <v>#DIV/0!</v>
      </c>
      <c r="AI145" s="165" t="e">
        <f t="shared" si="158"/>
        <v>#DIV/0!</v>
      </c>
      <c r="AJ145" s="7">
        <f t="shared" si="159"/>
        <v>0</v>
      </c>
      <c r="AK145" s="174">
        <f t="shared" si="160"/>
        <v>0</v>
      </c>
      <c r="AL145" s="173">
        <f t="shared" si="161"/>
        <v>44803</v>
      </c>
      <c r="AM145" s="5">
        <f t="shared" si="162"/>
        <v>0</v>
      </c>
      <c r="AN145" s="165">
        <f t="shared" si="163"/>
        <v>0</v>
      </c>
      <c r="AO145" s="165" t="e">
        <f t="shared" si="164"/>
        <v>#DIV/0!</v>
      </c>
      <c r="AP145" s="165" t="e">
        <f t="shared" si="165"/>
        <v>#DIV/0!</v>
      </c>
      <c r="AQ145" s="7">
        <f t="shared" si="166"/>
        <v>0</v>
      </c>
      <c r="AR145" s="174">
        <f t="shared" si="167"/>
        <v>0</v>
      </c>
      <c r="AS145" s="173">
        <f t="shared" si="168"/>
        <v>44803</v>
      </c>
      <c r="AT145" s="5">
        <f t="shared" si="169"/>
        <v>0</v>
      </c>
      <c r="AU145" s="165">
        <f t="shared" si="170"/>
        <v>0</v>
      </c>
      <c r="AV145" s="165" t="e">
        <f t="shared" si="171"/>
        <v>#DIV/0!</v>
      </c>
      <c r="AW145" s="165" t="e">
        <f t="shared" si="172"/>
        <v>#DIV/0!</v>
      </c>
      <c r="AX145" s="7">
        <f t="shared" si="173"/>
        <v>0</v>
      </c>
      <c r="AY145" s="174">
        <f t="shared" si="174"/>
        <v>0</v>
      </c>
    </row>
    <row r="146" spans="1:51" ht="16.5" x14ac:dyDescent="0.25">
      <c r="A146" s="1">
        <v>44574</v>
      </c>
      <c r="B146" s="100">
        <v>145</v>
      </c>
      <c r="C146" s="1" t="s">
        <v>102</v>
      </c>
      <c r="D146" t="s">
        <v>98</v>
      </c>
      <c r="E146">
        <v>16</v>
      </c>
      <c r="F146" t="s">
        <v>231</v>
      </c>
      <c r="G146" s="18">
        <v>3.1606999999999998</v>
      </c>
      <c r="I146" s="18">
        <v>50.57</v>
      </c>
      <c r="J146" s="13">
        <v>44805</v>
      </c>
      <c r="K146" s="130">
        <v>44805</v>
      </c>
      <c r="L146" s="102" t="str" cm="1">
        <f t="array" ref="L146:M146">TRANSPOSE(_xlfn.UNIQUE(_xlfn._xlws.FILTER(F:F,A:A=K146)))</f>
        <v>BGXX</v>
      </c>
      <c r="M146" s="7" t="str">
        <v>CMRA</v>
      </c>
      <c r="N146" s="7"/>
      <c r="O146" s="7"/>
      <c r="P146" s="7"/>
      <c r="Q146" s="173">
        <f t="shared" si="140"/>
        <v>44805</v>
      </c>
      <c r="R146" s="5" t="str">
        <f t="shared" si="141"/>
        <v>BGXX</v>
      </c>
      <c r="S146" s="165">
        <f t="shared" si="142"/>
        <v>2400</v>
      </c>
      <c r="T146" s="165">
        <f t="shared" si="143"/>
        <v>2.1309083333333332</v>
      </c>
      <c r="U146" s="165">
        <f t="shared" si="144"/>
        <v>2.0896166666666671</v>
      </c>
      <c r="V146" s="7">
        <f t="shared" si="145"/>
        <v>5114.1799999999994</v>
      </c>
      <c r="W146" s="174">
        <f t="shared" si="146"/>
        <v>5015.0800000000008</v>
      </c>
      <c r="X146" s="173">
        <f t="shared" si="147"/>
        <v>44805</v>
      </c>
      <c r="Y146" s="7" t="str">
        <f t="shared" si="148"/>
        <v>CMRA</v>
      </c>
      <c r="Z146" s="165">
        <f t="shared" si="149"/>
        <v>500</v>
      </c>
      <c r="AA146" s="165">
        <f t="shared" si="150"/>
        <v>2.3194400000000002</v>
      </c>
      <c r="AB146" s="165">
        <f t="shared" si="151"/>
        <v>2.2366800000000002</v>
      </c>
      <c r="AC146" s="7">
        <f t="shared" si="152"/>
        <v>1159.72</v>
      </c>
      <c r="AD146" s="174">
        <f t="shared" si="153"/>
        <v>1118.3400000000001</v>
      </c>
      <c r="AE146" s="173">
        <f t="shared" si="154"/>
        <v>44805</v>
      </c>
      <c r="AF146" s="7">
        <f t="shared" si="155"/>
        <v>0</v>
      </c>
      <c r="AG146" s="165">
        <f t="shared" si="156"/>
        <v>0</v>
      </c>
      <c r="AH146" s="165" t="e">
        <f t="shared" si="157"/>
        <v>#DIV/0!</v>
      </c>
      <c r="AI146" s="165" t="e">
        <f t="shared" si="158"/>
        <v>#DIV/0!</v>
      </c>
      <c r="AJ146" s="7">
        <f t="shared" si="159"/>
        <v>0</v>
      </c>
      <c r="AK146" s="174">
        <f t="shared" si="160"/>
        <v>0</v>
      </c>
      <c r="AL146" s="173">
        <f t="shared" si="161"/>
        <v>44805</v>
      </c>
      <c r="AM146" s="5">
        <f t="shared" si="162"/>
        <v>0</v>
      </c>
      <c r="AN146" s="165">
        <f t="shared" si="163"/>
        <v>0</v>
      </c>
      <c r="AO146" s="165" t="e">
        <f t="shared" si="164"/>
        <v>#DIV/0!</v>
      </c>
      <c r="AP146" s="165" t="e">
        <f t="shared" si="165"/>
        <v>#DIV/0!</v>
      </c>
      <c r="AQ146" s="7">
        <f t="shared" si="166"/>
        <v>0</v>
      </c>
      <c r="AR146" s="174">
        <f t="shared" si="167"/>
        <v>0</v>
      </c>
      <c r="AS146" s="173">
        <f t="shared" si="168"/>
        <v>44805</v>
      </c>
      <c r="AT146" s="5">
        <f t="shared" si="169"/>
        <v>0</v>
      </c>
      <c r="AU146" s="165">
        <f t="shared" si="170"/>
        <v>0</v>
      </c>
      <c r="AV146" s="165" t="e">
        <f t="shared" si="171"/>
        <v>#DIV/0!</v>
      </c>
      <c r="AW146" s="165" t="e">
        <f t="shared" si="172"/>
        <v>#DIV/0!</v>
      </c>
      <c r="AX146" s="7">
        <f t="shared" si="173"/>
        <v>0</v>
      </c>
      <c r="AY146" s="174">
        <f t="shared" si="174"/>
        <v>0</v>
      </c>
    </row>
    <row r="147" spans="1:51" ht="16.5" x14ac:dyDescent="0.25">
      <c r="A147" s="1">
        <v>44574</v>
      </c>
      <c r="B147" s="100">
        <v>146</v>
      </c>
      <c r="C147" s="1" t="s">
        <v>102</v>
      </c>
      <c r="D147" t="s">
        <v>98</v>
      </c>
      <c r="E147">
        <v>16</v>
      </c>
      <c r="F147" t="s">
        <v>231</v>
      </c>
      <c r="G147" s="18">
        <v>3.1143000000000001</v>
      </c>
      <c r="I147" s="18">
        <v>49.83</v>
      </c>
      <c r="J147" s="13">
        <v>44811</v>
      </c>
      <c r="K147" s="130">
        <v>44811</v>
      </c>
      <c r="L147" s="102" t="str" cm="1">
        <f t="array" ref="L147:M147">TRANSPOSE(_xlfn.UNIQUE(_xlfn._xlws.FILTER(F:F,A:A=K147)))</f>
        <v>IMRA</v>
      </c>
      <c r="M147" s="7" t="str">
        <v>BIAF</v>
      </c>
      <c r="N147" s="7"/>
      <c r="O147" s="7"/>
      <c r="P147" s="7"/>
      <c r="Q147" s="173">
        <f t="shared" si="140"/>
        <v>44811</v>
      </c>
      <c r="R147" s="5" t="str">
        <f t="shared" si="141"/>
        <v>IMRA</v>
      </c>
      <c r="S147" s="165">
        <f t="shared" si="142"/>
        <v>600</v>
      </c>
      <c r="T147" s="165">
        <f t="shared" si="143"/>
        <v>1.5953333333333335</v>
      </c>
      <c r="U147" s="165">
        <f t="shared" si="144"/>
        <v>1.5735666666666666</v>
      </c>
      <c r="V147" s="7">
        <f t="shared" si="145"/>
        <v>957.2</v>
      </c>
      <c r="W147" s="174">
        <f t="shared" si="146"/>
        <v>944.14</v>
      </c>
      <c r="X147" s="173">
        <f t="shared" si="147"/>
        <v>44811</v>
      </c>
      <c r="Y147" s="7" t="str">
        <f t="shared" si="148"/>
        <v>BIAF</v>
      </c>
      <c r="Z147" s="165">
        <f t="shared" si="149"/>
        <v>100</v>
      </c>
      <c r="AA147" s="165">
        <f t="shared" si="150"/>
        <v>7.01</v>
      </c>
      <c r="AB147" s="165">
        <f t="shared" si="151"/>
        <v>6.4934999999999992</v>
      </c>
      <c r="AC147" s="7">
        <f t="shared" si="152"/>
        <v>701</v>
      </c>
      <c r="AD147" s="174">
        <f t="shared" si="153"/>
        <v>649.34999999999991</v>
      </c>
      <c r="AE147" s="173">
        <f t="shared" si="154"/>
        <v>44811</v>
      </c>
      <c r="AF147" s="7">
        <f t="shared" si="155"/>
        <v>0</v>
      </c>
      <c r="AG147" s="165">
        <f t="shared" si="156"/>
        <v>0</v>
      </c>
      <c r="AH147" s="165" t="e">
        <f t="shared" si="157"/>
        <v>#DIV/0!</v>
      </c>
      <c r="AI147" s="165" t="e">
        <f t="shared" si="158"/>
        <v>#DIV/0!</v>
      </c>
      <c r="AJ147" s="7">
        <f t="shared" si="159"/>
        <v>0</v>
      </c>
      <c r="AK147" s="174">
        <f t="shared" si="160"/>
        <v>0</v>
      </c>
      <c r="AL147" s="173">
        <f t="shared" si="161"/>
        <v>44811</v>
      </c>
      <c r="AM147" s="5">
        <f t="shared" si="162"/>
        <v>0</v>
      </c>
      <c r="AN147" s="165">
        <f t="shared" si="163"/>
        <v>0</v>
      </c>
      <c r="AO147" s="165" t="e">
        <f t="shared" si="164"/>
        <v>#DIV/0!</v>
      </c>
      <c r="AP147" s="165" t="e">
        <f t="shared" si="165"/>
        <v>#DIV/0!</v>
      </c>
      <c r="AQ147" s="7">
        <f t="shared" si="166"/>
        <v>0</v>
      </c>
      <c r="AR147" s="174">
        <f t="shared" si="167"/>
        <v>0</v>
      </c>
      <c r="AS147" s="173">
        <f t="shared" si="168"/>
        <v>44811</v>
      </c>
      <c r="AT147" s="5">
        <f t="shared" si="169"/>
        <v>0</v>
      </c>
      <c r="AU147" s="165">
        <f t="shared" si="170"/>
        <v>0</v>
      </c>
      <c r="AV147" s="165" t="e">
        <f t="shared" si="171"/>
        <v>#DIV/0!</v>
      </c>
      <c r="AW147" s="165" t="e">
        <f t="shared" si="172"/>
        <v>#DIV/0!</v>
      </c>
      <c r="AX147" s="7">
        <f t="shared" si="173"/>
        <v>0</v>
      </c>
      <c r="AY147" s="174">
        <f t="shared" si="174"/>
        <v>0</v>
      </c>
    </row>
    <row r="148" spans="1:51" ht="16.5" x14ac:dyDescent="0.25">
      <c r="A148" s="1">
        <v>44574</v>
      </c>
      <c r="B148" s="100">
        <v>147</v>
      </c>
      <c r="C148" s="1" t="s">
        <v>102</v>
      </c>
      <c r="D148" t="s">
        <v>98</v>
      </c>
      <c r="E148">
        <v>16</v>
      </c>
      <c r="F148" t="s">
        <v>231</v>
      </c>
      <c r="G148" s="18">
        <v>3.085</v>
      </c>
      <c r="I148" s="18">
        <v>49.36</v>
      </c>
      <c r="J148" s="13">
        <v>44812</v>
      </c>
      <c r="K148" s="130">
        <v>44812</v>
      </c>
      <c r="L148" s="102" t="str" cm="1">
        <f t="array" ref="L148">TRANSPOSE(_xlfn.UNIQUE(_xlfn._xlws.FILTER(F:F,A:A=K148)))</f>
        <v>IMRA</v>
      </c>
      <c r="M148" s="7"/>
      <c r="N148" s="7"/>
      <c r="O148" s="7"/>
      <c r="P148" s="7"/>
      <c r="Q148" s="173">
        <f t="shared" si="140"/>
        <v>44812</v>
      </c>
      <c r="R148" s="5" t="str">
        <f t="shared" si="141"/>
        <v>IMRA</v>
      </c>
      <c r="S148" s="165">
        <f t="shared" si="142"/>
        <v>450</v>
      </c>
      <c r="T148" s="165">
        <f t="shared" si="143"/>
        <v>2.2399111111111112</v>
      </c>
      <c r="U148" s="165">
        <f t="shared" si="144"/>
        <v>2.1635555555555555</v>
      </c>
      <c r="V148" s="7">
        <f t="shared" si="145"/>
        <v>1007.96</v>
      </c>
      <c r="W148" s="174">
        <f t="shared" si="146"/>
        <v>973.59999999999991</v>
      </c>
      <c r="X148" s="173">
        <f t="shared" si="147"/>
        <v>44812</v>
      </c>
      <c r="Y148" s="7">
        <f t="shared" si="148"/>
        <v>0</v>
      </c>
      <c r="Z148" s="165">
        <f t="shared" si="149"/>
        <v>0</v>
      </c>
      <c r="AA148" s="165" t="e">
        <f t="shared" si="150"/>
        <v>#DIV/0!</v>
      </c>
      <c r="AB148" s="165" t="e">
        <f t="shared" si="151"/>
        <v>#DIV/0!</v>
      </c>
      <c r="AC148" s="7">
        <f t="shared" si="152"/>
        <v>0</v>
      </c>
      <c r="AD148" s="174">
        <f t="shared" si="153"/>
        <v>0</v>
      </c>
      <c r="AE148" s="173">
        <f t="shared" si="154"/>
        <v>44812</v>
      </c>
      <c r="AF148" s="7">
        <f t="shared" si="155"/>
        <v>0</v>
      </c>
      <c r="AG148" s="165">
        <f t="shared" si="156"/>
        <v>0</v>
      </c>
      <c r="AH148" s="165" t="e">
        <f t="shared" si="157"/>
        <v>#DIV/0!</v>
      </c>
      <c r="AI148" s="165" t="e">
        <f t="shared" si="158"/>
        <v>#DIV/0!</v>
      </c>
      <c r="AJ148" s="7">
        <f t="shared" si="159"/>
        <v>0</v>
      </c>
      <c r="AK148" s="174">
        <f t="shared" si="160"/>
        <v>0</v>
      </c>
      <c r="AL148" s="173">
        <f t="shared" si="161"/>
        <v>44812</v>
      </c>
      <c r="AM148" s="5">
        <f t="shared" si="162"/>
        <v>0</v>
      </c>
      <c r="AN148" s="165">
        <f t="shared" si="163"/>
        <v>0</v>
      </c>
      <c r="AO148" s="165" t="e">
        <f t="shared" si="164"/>
        <v>#DIV/0!</v>
      </c>
      <c r="AP148" s="165" t="e">
        <f t="shared" si="165"/>
        <v>#DIV/0!</v>
      </c>
      <c r="AQ148" s="7">
        <f t="shared" si="166"/>
        <v>0</v>
      </c>
      <c r="AR148" s="174">
        <f t="shared" si="167"/>
        <v>0</v>
      </c>
      <c r="AS148" s="173">
        <f t="shared" si="168"/>
        <v>44812</v>
      </c>
      <c r="AT148" s="5">
        <f t="shared" si="169"/>
        <v>0</v>
      </c>
      <c r="AU148" s="165">
        <f t="shared" si="170"/>
        <v>0</v>
      </c>
      <c r="AV148" s="165" t="e">
        <f t="shared" si="171"/>
        <v>#DIV/0!</v>
      </c>
      <c r="AW148" s="165" t="e">
        <f t="shared" si="172"/>
        <v>#DIV/0!</v>
      </c>
      <c r="AX148" s="7">
        <f t="shared" si="173"/>
        <v>0</v>
      </c>
      <c r="AY148" s="174">
        <f t="shared" si="174"/>
        <v>0</v>
      </c>
    </row>
    <row r="149" spans="1:51" ht="16.5" x14ac:dyDescent="0.25">
      <c r="A149" s="1">
        <v>44574</v>
      </c>
      <c r="B149" s="100">
        <v>148</v>
      </c>
      <c r="C149" s="1" t="s">
        <v>102</v>
      </c>
      <c r="D149" t="s">
        <v>98</v>
      </c>
      <c r="E149">
        <v>16</v>
      </c>
      <c r="F149" t="s">
        <v>231</v>
      </c>
      <c r="G149" s="18">
        <v>3.0649999999999999</v>
      </c>
      <c r="I149" s="18">
        <v>49.04</v>
      </c>
      <c r="J149" s="13">
        <v>44813</v>
      </c>
      <c r="K149" s="130">
        <v>44813</v>
      </c>
      <c r="L149" s="102" t="str" cm="1">
        <f t="array" ref="L149:N149">TRANSPOSE(_xlfn.UNIQUE(_xlfn._xlws.FILTER(F:F,A:A=K149)))</f>
        <v>NVTA</v>
      </c>
      <c r="M149" s="7" t="str">
        <v>DMS</v>
      </c>
      <c r="N149" s="7" t="str">
        <v>BDSX</v>
      </c>
      <c r="O149" s="7"/>
      <c r="P149" s="7"/>
      <c r="Q149" s="173">
        <f t="shared" si="140"/>
        <v>44813</v>
      </c>
      <c r="R149" s="5" t="str">
        <f t="shared" si="141"/>
        <v>NVTA</v>
      </c>
      <c r="S149" s="165">
        <f t="shared" si="142"/>
        <v>300</v>
      </c>
      <c r="T149" s="165">
        <f t="shared" si="143"/>
        <v>4.0657666666666668</v>
      </c>
      <c r="U149" s="165">
        <f t="shared" si="144"/>
        <v>3.9711666666666665</v>
      </c>
      <c r="V149" s="7">
        <f t="shared" si="145"/>
        <v>1219.73</v>
      </c>
      <c r="W149" s="174">
        <f t="shared" si="146"/>
        <v>1191.3499999999999</v>
      </c>
      <c r="X149" s="173">
        <f t="shared" si="147"/>
        <v>44813</v>
      </c>
      <c r="Y149" s="7" t="str">
        <f t="shared" si="148"/>
        <v>DMS</v>
      </c>
      <c r="Z149" s="165">
        <f t="shared" si="149"/>
        <v>1350</v>
      </c>
      <c r="AA149" s="165">
        <f t="shared" si="150"/>
        <v>2.2936074074074075</v>
      </c>
      <c r="AB149" s="165">
        <f t="shared" si="151"/>
        <v>2.1699333333333333</v>
      </c>
      <c r="AC149" s="7">
        <f t="shared" si="152"/>
        <v>3096.37</v>
      </c>
      <c r="AD149" s="174">
        <f t="shared" si="153"/>
        <v>2929.41</v>
      </c>
      <c r="AE149" s="173">
        <f t="shared" si="154"/>
        <v>44813</v>
      </c>
      <c r="AF149" s="7" t="str">
        <f t="shared" si="155"/>
        <v>BDSX</v>
      </c>
      <c r="AG149" s="165">
        <f t="shared" si="156"/>
        <v>450</v>
      </c>
      <c r="AH149" s="165">
        <f t="shared" si="157"/>
        <v>1.9557555555555557</v>
      </c>
      <c r="AI149" s="165">
        <f t="shared" si="158"/>
        <v>1.9330888888888891</v>
      </c>
      <c r="AJ149" s="7">
        <f t="shared" si="159"/>
        <v>880.09</v>
      </c>
      <c r="AK149" s="174">
        <f t="shared" si="160"/>
        <v>869.8900000000001</v>
      </c>
      <c r="AL149" s="173">
        <f t="shared" si="161"/>
        <v>44813</v>
      </c>
      <c r="AM149" s="5">
        <f t="shared" si="162"/>
        <v>0</v>
      </c>
      <c r="AN149" s="165">
        <f t="shared" si="163"/>
        <v>0</v>
      </c>
      <c r="AO149" s="165" t="e">
        <f t="shared" si="164"/>
        <v>#DIV/0!</v>
      </c>
      <c r="AP149" s="165" t="e">
        <f t="shared" si="165"/>
        <v>#DIV/0!</v>
      </c>
      <c r="AQ149" s="7">
        <f t="shared" si="166"/>
        <v>0</v>
      </c>
      <c r="AR149" s="174">
        <f t="shared" si="167"/>
        <v>0</v>
      </c>
      <c r="AS149" s="173">
        <f t="shared" si="168"/>
        <v>44813</v>
      </c>
      <c r="AT149" s="5">
        <f t="shared" si="169"/>
        <v>0</v>
      </c>
      <c r="AU149" s="165">
        <f t="shared" si="170"/>
        <v>0</v>
      </c>
      <c r="AV149" s="165" t="e">
        <f t="shared" si="171"/>
        <v>#DIV/0!</v>
      </c>
      <c r="AW149" s="165" t="e">
        <f t="shared" si="172"/>
        <v>#DIV/0!</v>
      </c>
      <c r="AX149" s="7">
        <f t="shared" si="173"/>
        <v>0</v>
      </c>
      <c r="AY149" s="174">
        <f t="shared" si="174"/>
        <v>0</v>
      </c>
    </row>
    <row r="150" spans="1:51" ht="16.5" x14ac:dyDescent="0.25">
      <c r="A150" s="1">
        <v>44574</v>
      </c>
      <c r="B150" s="100">
        <v>149</v>
      </c>
      <c r="C150" s="1" t="s">
        <v>102</v>
      </c>
      <c r="D150" t="s">
        <v>98</v>
      </c>
      <c r="E150">
        <v>4</v>
      </c>
      <c r="F150" t="s">
        <v>254</v>
      </c>
      <c r="G150" s="18">
        <v>6.4710000000000001</v>
      </c>
      <c r="I150" s="18">
        <v>25.88</v>
      </c>
      <c r="J150" s="13">
        <v>44816</v>
      </c>
      <c r="K150" s="130">
        <v>44816</v>
      </c>
      <c r="L150" s="102" t="str" cm="1">
        <f t="array" ref="L150:M150">TRANSPOSE(_xlfn.UNIQUE(_xlfn._xlws.FILTER(F:F,A:A=K150)))</f>
        <v>GOVX</v>
      </c>
      <c r="M150" s="7" t="str">
        <v>ARQQ</v>
      </c>
      <c r="N150" s="7"/>
      <c r="O150" s="7"/>
      <c r="P150" s="7"/>
      <c r="Q150" s="173">
        <f t="shared" si="140"/>
        <v>44816</v>
      </c>
      <c r="R150" s="5" t="str">
        <f t="shared" si="141"/>
        <v>GOVX</v>
      </c>
      <c r="S150" s="165">
        <f t="shared" si="142"/>
        <v>1500</v>
      </c>
      <c r="T150" s="165">
        <f t="shared" si="143"/>
        <v>1.7256933333333333</v>
      </c>
      <c r="U150" s="165">
        <f t="shared" si="144"/>
        <v>1.6802466666666667</v>
      </c>
      <c r="V150" s="7">
        <f t="shared" si="145"/>
        <v>2588.54</v>
      </c>
      <c r="W150" s="174">
        <f t="shared" si="146"/>
        <v>2520.37</v>
      </c>
      <c r="X150" s="173">
        <f t="shared" si="147"/>
        <v>44816</v>
      </c>
      <c r="Y150" s="7" t="str">
        <f t="shared" si="148"/>
        <v>ARQQ</v>
      </c>
      <c r="Z150" s="165">
        <f t="shared" si="149"/>
        <v>500</v>
      </c>
      <c r="AA150" s="165">
        <f t="shared" si="150"/>
        <v>7.5098399999999996</v>
      </c>
      <c r="AB150" s="165">
        <f t="shared" si="151"/>
        <v>7.2906400000000016</v>
      </c>
      <c r="AC150" s="7">
        <f t="shared" si="152"/>
        <v>3754.9199999999996</v>
      </c>
      <c r="AD150" s="174">
        <f t="shared" si="153"/>
        <v>3645.3200000000006</v>
      </c>
      <c r="AE150" s="173">
        <f t="shared" si="154"/>
        <v>44816</v>
      </c>
      <c r="AF150" s="7">
        <f t="shared" si="155"/>
        <v>0</v>
      </c>
      <c r="AG150" s="165">
        <f t="shared" si="156"/>
        <v>0</v>
      </c>
      <c r="AH150" s="165" t="e">
        <f t="shared" si="157"/>
        <v>#DIV/0!</v>
      </c>
      <c r="AI150" s="165" t="e">
        <f t="shared" si="158"/>
        <v>#DIV/0!</v>
      </c>
      <c r="AJ150" s="7">
        <f t="shared" si="159"/>
        <v>0</v>
      </c>
      <c r="AK150" s="174">
        <f t="shared" si="160"/>
        <v>0</v>
      </c>
      <c r="AL150" s="173">
        <f t="shared" si="161"/>
        <v>44816</v>
      </c>
      <c r="AM150" s="5">
        <f t="shared" si="162"/>
        <v>0</v>
      </c>
      <c r="AN150" s="165">
        <f t="shared" si="163"/>
        <v>0</v>
      </c>
      <c r="AO150" s="165" t="e">
        <f t="shared" si="164"/>
        <v>#DIV/0!</v>
      </c>
      <c r="AP150" s="165" t="e">
        <f t="shared" si="165"/>
        <v>#DIV/0!</v>
      </c>
      <c r="AQ150" s="7">
        <f t="shared" si="166"/>
        <v>0</v>
      </c>
      <c r="AR150" s="174">
        <f t="shared" si="167"/>
        <v>0</v>
      </c>
      <c r="AS150" s="173">
        <f t="shared" si="168"/>
        <v>44816</v>
      </c>
      <c r="AT150" s="5">
        <f t="shared" si="169"/>
        <v>0</v>
      </c>
      <c r="AU150" s="165">
        <f t="shared" si="170"/>
        <v>0</v>
      </c>
      <c r="AV150" s="165" t="e">
        <f t="shared" si="171"/>
        <v>#DIV/0!</v>
      </c>
      <c r="AW150" s="165" t="e">
        <f t="shared" si="172"/>
        <v>#DIV/0!</v>
      </c>
      <c r="AX150" s="7">
        <f t="shared" si="173"/>
        <v>0</v>
      </c>
      <c r="AY150" s="174">
        <f t="shared" si="174"/>
        <v>0</v>
      </c>
    </row>
    <row r="151" spans="1:51" ht="16.5" x14ac:dyDescent="0.25">
      <c r="A151" s="1">
        <v>44574</v>
      </c>
      <c r="B151" s="100">
        <v>150</v>
      </c>
      <c r="C151" s="1" t="s">
        <v>102</v>
      </c>
      <c r="D151" t="s">
        <v>98</v>
      </c>
      <c r="E151">
        <v>3</v>
      </c>
      <c r="F151" t="s">
        <v>254</v>
      </c>
      <c r="G151" s="18">
        <v>6.74</v>
      </c>
      <c r="I151" s="18">
        <v>20.22</v>
      </c>
      <c r="J151" s="13">
        <v>44818</v>
      </c>
      <c r="K151" s="130">
        <v>44818</v>
      </c>
      <c r="L151" s="102" t="str" cm="1">
        <f t="array" ref="L151:M151">TRANSPOSE(_xlfn.UNIQUE(_xlfn._xlws.FILTER(F:F,A:A=K151)))</f>
        <v>BIAF</v>
      </c>
      <c r="M151" s="7" t="str">
        <v>SPRC</v>
      </c>
      <c r="N151" s="7"/>
      <c r="O151" s="7"/>
      <c r="P151" s="7"/>
      <c r="Q151" s="173">
        <f t="shared" si="140"/>
        <v>44818</v>
      </c>
      <c r="R151" s="5" t="str">
        <f t="shared" si="141"/>
        <v>BIAF</v>
      </c>
      <c r="S151" s="165">
        <f t="shared" si="142"/>
        <v>300</v>
      </c>
      <c r="T151" s="165">
        <f t="shared" si="143"/>
        <v>6.3913333333333338</v>
      </c>
      <c r="U151" s="165">
        <f t="shared" si="144"/>
        <v>6.143766666666667</v>
      </c>
      <c r="V151" s="7">
        <f t="shared" si="145"/>
        <v>1917.4</v>
      </c>
      <c r="W151" s="174">
        <f t="shared" si="146"/>
        <v>1843.13</v>
      </c>
      <c r="X151" s="173">
        <f t="shared" si="147"/>
        <v>44818</v>
      </c>
      <c r="Y151" s="7" t="str">
        <f t="shared" si="148"/>
        <v>SPRC</v>
      </c>
      <c r="Z151" s="165">
        <f t="shared" si="149"/>
        <v>900</v>
      </c>
      <c r="AA151" s="165">
        <f t="shared" si="150"/>
        <v>1.2682666666666667</v>
      </c>
      <c r="AB151" s="165">
        <f t="shared" si="151"/>
        <v>1.3174777777777777</v>
      </c>
      <c r="AC151" s="7">
        <f t="shared" si="152"/>
        <v>1141.44</v>
      </c>
      <c r="AD151" s="174">
        <f t="shared" si="153"/>
        <v>1185.73</v>
      </c>
      <c r="AE151" s="173">
        <f t="shared" si="154"/>
        <v>44818</v>
      </c>
      <c r="AF151" s="7">
        <f t="shared" si="155"/>
        <v>0</v>
      </c>
      <c r="AG151" s="165">
        <f t="shared" si="156"/>
        <v>0</v>
      </c>
      <c r="AH151" s="165" t="e">
        <f t="shared" si="157"/>
        <v>#DIV/0!</v>
      </c>
      <c r="AI151" s="165" t="e">
        <f t="shared" si="158"/>
        <v>#DIV/0!</v>
      </c>
      <c r="AJ151" s="7">
        <f t="shared" si="159"/>
        <v>0</v>
      </c>
      <c r="AK151" s="174">
        <f t="shared" si="160"/>
        <v>0</v>
      </c>
      <c r="AL151" s="173">
        <f t="shared" si="161"/>
        <v>44818</v>
      </c>
      <c r="AM151" s="5">
        <f t="shared" si="162"/>
        <v>0</v>
      </c>
      <c r="AN151" s="165">
        <f t="shared" si="163"/>
        <v>0</v>
      </c>
      <c r="AO151" s="165" t="e">
        <f t="shared" si="164"/>
        <v>#DIV/0!</v>
      </c>
      <c r="AP151" s="165" t="e">
        <f t="shared" si="165"/>
        <v>#DIV/0!</v>
      </c>
      <c r="AQ151" s="7">
        <f t="shared" si="166"/>
        <v>0</v>
      </c>
      <c r="AR151" s="174">
        <f t="shared" si="167"/>
        <v>0</v>
      </c>
      <c r="AS151" s="173">
        <f t="shared" si="168"/>
        <v>44818</v>
      </c>
      <c r="AT151" s="5">
        <f t="shared" si="169"/>
        <v>0</v>
      </c>
      <c r="AU151" s="165">
        <f t="shared" si="170"/>
        <v>0</v>
      </c>
      <c r="AV151" s="165" t="e">
        <f t="shared" si="171"/>
        <v>#DIV/0!</v>
      </c>
      <c r="AW151" s="165" t="e">
        <f t="shared" si="172"/>
        <v>#DIV/0!</v>
      </c>
      <c r="AX151" s="7">
        <f t="shared" si="173"/>
        <v>0</v>
      </c>
      <c r="AY151" s="174">
        <f t="shared" si="174"/>
        <v>0</v>
      </c>
    </row>
    <row r="152" spans="1:51" ht="16.5" x14ac:dyDescent="0.25">
      <c r="A152" s="1">
        <v>44574</v>
      </c>
      <c r="B152" s="100">
        <v>151</v>
      </c>
      <c r="C152" s="1" t="s">
        <v>102</v>
      </c>
      <c r="D152" t="s">
        <v>98</v>
      </c>
      <c r="E152">
        <v>14</v>
      </c>
      <c r="F152" t="s">
        <v>254</v>
      </c>
      <c r="G152" s="18">
        <v>6.6101999999999999</v>
      </c>
      <c r="I152" s="18">
        <v>92.54</v>
      </c>
      <c r="J152" s="13">
        <v>44819</v>
      </c>
      <c r="K152" s="130">
        <v>44819</v>
      </c>
      <c r="L152" s="102" t="str" cm="1">
        <f t="array" ref="L152:M152">TRANSPOSE(_xlfn.UNIQUE(_xlfn._xlws.FILTER(F:F,A:A=K152)))</f>
        <v>BEAT</v>
      </c>
      <c r="M152" s="7" t="str">
        <v>AMTD</v>
      </c>
      <c r="N152" s="7"/>
      <c r="O152" s="7"/>
      <c r="P152" s="7"/>
      <c r="Q152" s="173">
        <f t="shared" si="140"/>
        <v>44819</v>
      </c>
      <c r="R152" s="5" t="str">
        <f t="shared" si="141"/>
        <v>BEAT</v>
      </c>
      <c r="S152" s="165">
        <f t="shared" si="142"/>
        <v>1300</v>
      </c>
      <c r="T152" s="165">
        <f t="shared" si="143"/>
        <v>2.1088769230769229</v>
      </c>
      <c r="U152" s="165">
        <f t="shared" si="144"/>
        <v>2.0651923076923078</v>
      </c>
      <c r="V152" s="7">
        <f t="shared" si="145"/>
        <v>2741.54</v>
      </c>
      <c r="W152" s="174">
        <f t="shared" si="146"/>
        <v>2684.75</v>
      </c>
      <c r="X152" s="173">
        <f t="shared" si="147"/>
        <v>44819</v>
      </c>
      <c r="Y152" s="7" t="str">
        <f t="shared" si="148"/>
        <v>AMTD</v>
      </c>
      <c r="Z152" s="165">
        <f t="shared" si="149"/>
        <v>1000</v>
      </c>
      <c r="AA152" s="165">
        <f t="shared" si="150"/>
        <v>2.2588000000000004</v>
      </c>
      <c r="AB152" s="165">
        <f t="shared" si="151"/>
        <v>2.18086</v>
      </c>
      <c r="AC152" s="7">
        <f t="shared" si="152"/>
        <v>2258.8000000000002</v>
      </c>
      <c r="AD152" s="174">
        <f t="shared" si="153"/>
        <v>2180.86</v>
      </c>
      <c r="AE152" s="173">
        <f t="shared" si="154"/>
        <v>44819</v>
      </c>
      <c r="AF152" s="7">
        <f t="shared" si="155"/>
        <v>0</v>
      </c>
      <c r="AG152" s="165">
        <f t="shared" si="156"/>
        <v>0</v>
      </c>
      <c r="AH152" s="165" t="e">
        <f t="shared" si="157"/>
        <v>#DIV/0!</v>
      </c>
      <c r="AI152" s="165" t="e">
        <f t="shared" si="158"/>
        <v>#DIV/0!</v>
      </c>
      <c r="AJ152" s="7">
        <f t="shared" si="159"/>
        <v>0</v>
      </c>
      <c r="AK152" s="174">
        <f t="shared" si="160"/>
        <v>0</v>
      </c>
      <c r="AL152" s="173">
        <f t="shared" si="161"/>
        <v>44819</v>
      </c>
      <c r="AM152" s="5">
        <f t="shared" si="162"/>
        <v>0</v>
      </c>
      <c r="AN152" s="165">
        <f t="shared" si="163"/>
        <v>0</v>
      </c>
      <c r="AO152" s="165" t="e">
        <f t="shared" si="164"/>
        <v>#DIV/0!</v>
      </c>
      <c r="AP152" s="165" t="e">
        <f t="shared" si="165"/>
        <v>#DIV/0!</v>
      </c>
      <c r="AQ152" s="7">
        <f t="shared" si="166"/>
        <v>0</v>
      </c>
      <c r="AR152" s="174">
        <f t="shared" si="167"/>
        <v>0</v>
      </c>
      <c r="AS152" s="173">
        <f t="shared" si="168"/>
        <v>44819</v>
      </c>
      <c r="AT152" s="5">
        <f t="shared" si="169"/>
        <v>0</v>
      </c>
      <c r="AU152" s="165">
        <f t="shared" si="170"/>
        <v>0</v>
      </c>
      <c r="AV152" s="165" t="e">
        <f t="shared" si="171"/>
        <v>#DIV/0!</v>
      </c>
      <c r="AW152" s="165" t="e">
        <f t="shared" si="172"/>
        <v>#DIV/0!</v>
      </c>
      <c r="AX152" s="7">
        <f t="shared" si="173"/>
        <v>0</v>
      </c>
      <c r="AY152" s="174">
        <f t="shared" si="174"/>
        <v>0</v>
      </c>
    </row>
    <row r="153" spans="1:51" ht="16.5" x14ac:dyDescent="0.25">
      <c r="A153" s="1">
        <v>44574</v>
      </c>
      <c r="B153" s="100">
        <v>152</v>
      </c>
      <c r="C153" s="1" t="s">
        <v>102</v>
      </c>
      <c r="D153" t="s">
        <v>97</v>
      </c>
      <c r="E153">
        <v>7</v>
      </c>
      <c r="F153" t="s">
        <v>254</v>
      </c>
      <c r="G153" s="18">
        <v>6.6849999999999996</v>
      </c>
      <c r="I153" s="18">
        <v>-46.8</v>
      </c>
      <c r="J153" s="13">
        <v>44820</v>
      </c>
      <c r="K153" s="130">
        <v>44820</v>
      </c>
      <c r="L153" s="102" t="str" cm="1">
        <f t="array" ref="L153">TRANSPOSE(_xlfn.UNIQUE(_xlfn._xlws.FILTER(F:F,A:A=K153)))</f>
        <v>AAOI</v>
      </c>
      <c r="M153" s="7"/>
      <c r="N153" s="7"/>
      <c r="O153" s="7"/>
      <c r="P153" s="7"/>
      <c r="Q153" s="173">
        <f t="shared" si="140"/>
        <v>44820</v>
      </c>
      <c r="R153" s="5" t="str">
        <f t="shared" si="141"/>
        <v>AAOI</v>
      </c>
      <c r="S153" s="165">
        <f t="shared" si="142"/>
        <v>300</v>
      </c>
      <c r="T153" s="165">
        <f t="shared" si="143"/>
        <v>3.3167</v>
      </c>
      <c r="U153" s="165">
        <f t="shared" si="144"/>
        <v>3.4404333333333339</v>
      </c>
      <c r="V153" s="7">
        <f t="shared" si="145"/>
        <v>995.01</v>
      </c>
      <c r="W153" s="174">
        <f t="shared" si="146"/>
        <v>1032.1300000000001</v>
      </c>
      <c r="X153" s="173">
        <f t="shared" si="147"/>
        <v>44820</v>
      </c>
      <c r="Y153" s="7">
        <f t="shared" si="148"/>
        <v>0</v>
      </c>
      <c r="Z153" s="165">
        <f t="shared" si="149"/>
        <v>0</v>
      </c>
      <c r="AA153" s="165" t="e">
        <f t="shared" si="150"/>
        <v>#DIV/0!</v>
      </c>
      <c r="AB153" s="165" t="e">
        <f t="shared" si="151"/>
        <v>#DIV/0!</v>
      </c>
      <c r="AC153" s="7">
        <f t="shared" si="152"/>
        <v>0</v>
      </c>
      <c r="AD153" s="174">
        <f t="shared" si="153"/>
        <v>0</v>
      </c>
      <c r="AE153" s="173">
        <f t="shared" si="154"/>
        <v>44820</v>
      </c>
      <c r="AF153" s="7">
        <f t="shared" si="155"/>
        <v>0</v>
      </c>
      <c r="AG153" s="165">
        <f t="shared" si="156"/>
        <v>0</v>
      </c>
      <c r="AH153" s="165" t="e">
        <f t="shared" si="157"/>
        <v>#DIV/0!</v>
      </c>
      <c r="AI153" s="165" t="e">
        <f t="shared" si="158"/>
        <v>#DIV/0!</v>
      </c>
      <c r="AJ153" s="7">
        <f t="shared" si="159"/>
        <v>0</v>
      </c>
      <c r="AK153" s="174">
        <f t="shared" si="160"/>
        <v>0</v>
      </c>
      <c r="AL153" s="173">
        <f t="shared" si="161"/>
        <v>44820</v>
      </c>
      <c r="AM153" s="5">
        <f t="shared" si="162"/>
        <v>0</v>
      </c>
      <c r="AN153" s="165">
        <f t="shared" si="163"/>
        <v>0</v>
      </c>
      <c r="AO153" s="165" t="e">
        <f t="shared" si="164"/>
        <v>#DIV/0!</v>
      </c>
      <c r="AP153" s="165" t="e">
        <f t="shared" si="165"/>
        <v>#DIV/0!</v>
      </c>
      <c r="AQ153" s="7">
        <f t="shared" si="166"/>
        <v>0</v>
      </c>
      <c r="AR153" s="174">
        <f t="shared" si="167"/>
        <v>0</v>
      </c>
      <c r="AS153" s="173">
        <f t="shared" si="168"/>
        <v>44820</v>
      </c>
      <c r="AT153" s="5">
        <f t="shared" si="169"/>
        <v>0</v>
      </c>
      <c r="AU153" s="165">
        <f t="shared" si="170"/>
        <v>0</v>
      </c>
      <c r="AV153" s="165" t="e">
        <f t="shared" si="171"/>
        <v>#DIV/0!</v>
      </c>
      <c r="AW153" s="165" t="e">
        <f t="shared" si="172"/>
        <v>#DIV/0!</v>
      </c>
      <c r="AX153" s="7">
        <f t="shared" si="173"/>
        <v>0</v>
      </c>
      <c r="AY153" s="174">
        <f t="shared" si="174"/>
        <v>0</v>
      </c>
    </row>
    <row r="154" spans="1:51" ht="16.5" x14ac:dyDescent="0.25">
      <c r="A154" s="1">
        <v>44574</v>
      </c>
      <c r="B154" s="100">
        <v>153</v>
      </c>
      <c r="C154" s="1" t="s">
        <v>102</v>
      </c>
      <c r="D154" t="s">
        <v>97</v>
      </c>
      <c r="E154">
        <v>14</v>
      </c>
      <c r="F154" t="s">
        <v>254</v>
      </c>
      <c r="G154" s="18">
        <v>6.7667999999999999</v>
      </c>
      <c r="I154" s="18">
        <v>-94.74</v>
      </c>
      <c r="J154" s="13">
        <v>44823</v>
      </c>
      <c r="K154" s="130">
        <v>44823</v>
      </c>
      <c r="L154" s="102" t="str" cm="1">
        <f t="array" ref="L154:M154">TRANSPOSE(_xlfn.UNIQUE(_xlfn._xlws.FILTER(F:F,A:A=K154)))</f>
        <v>ALLK</v>
      </c>
      <c r="M154" s="7" t="str">
        <v>PRPL</v>
      </c>
      <c r="N154" s="7"/>
      <c r="O154" s="7"/>
      <c r="P154" s="7"/>
      <c r="Q154" s="173">
        <f t="shared" si="140"/>
        <v>44823</v>
      </c>
      <c r="R154" s="5" t="str">
        <f t="shared" si="141"/>
        <v>ALLK</v>
      </c>
      <c r="S154" s="165">
        <f t="shared" si="142"/>
        <v>670</v>
      </c>
      <c r="T154" s="165">
        <f t="shared" si="143"/>
        <v>5.910014925373134</v>
      </c>
      <c r="U154" s="165">
        <f t="shared" si="144"/>
        <v>5.9204925373134332</v>
      </c>
      <c r="V154" s="7">
        <f t="shared" si="145"/>
        <v>3959.71</v>
      </c>
      <c r="W154" s="174">
        <f t="shared" si="146"/>
        <v>3966.73</v>
      </c>
      <c r="X154" s="173">
        <f t="shared" si="147"/>
        <v>44823</v>
      </c>
      <c r="Y154" s="7" t="str">
        <f t="shared" si="148"/>
        <v>PRPL</v>
      </c>
      <c r="Z154" s="165">
        <f t="shared" si="149"/>
        <v>675</v>
      </c>
      <c r="AA154" s="165">
        <f t="shared" si="150"/>
        <v>3.9055703703703699</v>
      </c>
      <c r="AB154" s="165">
        <f t="shared" si="151"/>
        <v>3.8142222222222228</v>
      </c>
      <c r="AC154" s="7">
        <f t="shared" si="152"/>
        <v>2636.2599999999998</v>
      </c>
      <c r="AD154" s="174">
        <f t="shared" si="153"/>
        <v>2574.6000000000004</v>
      </c>
      <c r="AE154" s="173">
        <f t="shared" si="154"/>
        <v>44823</v>
      </c>
      <c r="AF154" s="7">
        <f t="shared" si="155"/>
        <v>0</v>
      </c>
      <c r="AG154" s="165">
        <f t="shared" si="156"/>
        <v>0</v>
      </c>
      <c r="AH154" s="165" t="e">
        <f t="shared" si="157"/>
        <v>#DIV/0!</v>
      </c>
      <c r="AI154" s="165" t="e">
        <f t="shared" si="158"/>
        <v>#DIV/0!</v>
      </c>
      <c r="AJ154" s="7">
        <f t="shared" si="159"/>
        <v>0</v>
      </c>
      <c r="AK154" s="174">
        <f t="shared" si="160"/>
        <v>0</v>
      </c>
      <c r="AL154" s="173">
        <f t="shared" si="161"/>
        <v>44823</v>
      </c>
      <c r="AM154" s="5">
        <f t="shared" si="162"/>
        <v>0</v>
      </c>
      <c r="AN154" s="165">
        <f t="shared" si="163"/>
        <v>0</v>
      </c>
      <c r="AO154" s="165" t="e">
        <f t="shared" si="164"/>
        <v>#DIV/0!</v>
      </c>
      <c r="AP154" s="165" t="e">
        <f t="shared" si="165"/>
        <v>#DIV/0!</v>
      </c>
      <c r="AQ154" s="7">
        <f t="shared" si="166"/>
        <v>0</v>
      </c>
      <c r="AR154" s="174">
        <f t="shared" si="167"/>
        <v>0</v>
      </c>
      <c r="AS154" s="173">
        <f t="shared" si="168"/>
        <v>44823</v>
      </c>
      <c r="AT154" s="5">
        <f t="shared" si="169"/>
        <v>0</v>
      </c>
      <c r="AU154" s="165">
        <f t="shared" si="170"/>
        <v>0</v>
      </c>
      <c r="AV154" s="165" t="e">
        <f t="shared" si="171"/>
        <v>#DIV/0!</v>
      </c>
      <c r="AW154" s="165" t="e">
        <f t="shared" si="172"/>
        <v>#DIV/0!</v>
      </c>
      <c r="AX154" s="7">
        <f t="shared" si="173"/>
        <v>0</v>
      </c>
      <c r="AY154" s="174">
        <f t="shared" si="174"/>
        <v>0</v>
      </c>
    </row>
    <row r="155" spans="1:51" ht="16.5" x14ac:dyDescent="0.25">
      <c r="A155" s="1">
        <v>44574</v>
      </c>
      <c r="B155" s="100">
        <v>154</v>
      </c>
      <c r="C155" s="1" t="s">
        <v>102</v>
      </c>
      <c r="D155" t="s">
        <v>97</v>
      </c>
      <c r="E155">
        <v>16</v>
      </c>
      <c r="F155" t="s">
        <v>231</v>
      </c>
      <c r="G155" s="18">
        <v>2.9298999999999999</v>
      </c>
      <c r="I155" s="18">
        <v>-46.88</v>
      </c>
      <c r="J155" s="13">
        <v>44826</v>
      </c>
      <c r="K155" s="130">
        <v>44826</v>
      </c>
      <c r="L155" s="102" t="str" cm="1">
        <f t="array" ref="L155:N155">TRANSPOSE(_xlfn.UNIQUE(_xlfn._xlws.FILTER(F:F,A:A=K155)))</f>
        <v>SONN</v>
      </c>
      <c r="M155" s="7" t="str">
        <v>BEAT</v>
      </c>
      <c r="N155" s="7" t="str">
        <v>SPRO</v>
      </c>
      <c r="O155" s="7"/>
      <c r="P155" s="7"/>
      <c r="Q155" s="173">
        <f t="shared" si="140"/>
        <v>44826</v>
      </c>
      <c r="R155" s="5" t="str">
        <f t="shared" si="141"/>
        <v>SONN</v>
      </c>
      <c r="S155" s="165">
        <f t="shared" si="142"/>
        <v>1150</v>
      </c>
      <c r="T155" s="165">
        <f t="shared" si="143"/>
        <v>1.7375304347826086</v>
      </c>
      <c r="U155" s="165">
        <f t="shared" si="144"/>
        <v>1.7757652173913046</v>
      </c>
      <c r="V155" s="7">
        <f t="shared" si="145"/>
        <v>1998.1599999999999</v>
      </c>
      <c r="W155" s="174">
        <f t="shared" si="146"/>
        <v>2042.13</v>
      </c>
      <c r="X155" s="173">
        <f t="shared" si="147"/>
        <v>44826</v>
      </c>
      <c r="Y155" s="7" t="str">
        <f t="shared" si="148"/>
        <v>BEAT</v>
      </c>
      <c r="Z155" s="165">
        <f t="shared" si="149"/>
        <v>300</v>
      </c>
      <c r="AA155" s="165">
        <f t="shared" si="150"/>
        <v>1.9843333333333333</v>
      </c>
      <c r="AB155" s="165">
        <f t="shared" si="151"/>
        <v>1.9580333333333335</v>
      </c>
      <c r="AC155" s="7">
        <f t="shared" si="152"/>
        <v>595.29999999999995</v>
      </c>
      <c r="AD155" s="174">
        <f t="shared" si="153"/>
        <v>587.41000000000008</v>
      </c>
      <c r="AE155" s="173">
        <f t="shared" si="154"/>
        <v>44826</v>
      </c>
      <c r="AF155" s="7" t="str">
        <f t="shared" si="155"/>
        <v>SPRO</v>
      </c>
      <c r="AG155" s="165">
        <f t="shared" si="156"/>
        <v>300</v>
      </c>
      <c r="AH155" s="165">
        <f t="shared" si="157"/>
        <v>2.1833</v>
      </c>
      <c r="AI155" s="165">
        <f t="shared" si="158"/>
        <v>2.2178999999999998</v>
      </c>
      <c r="AJ155" s="7">
        <f t="shared" si="159"/>
        <v>654.99</v>
      </c>
      <c r="AK155" s="174">
        <f t="shared" si="160"/>
        <v>665.36999999999989</v>
      </c>
      <c r="AL155" s="173">
        <f t="shared" si="161"/>
        <v>44826</v>
      </c>
      <c r="AM155" s="5">
        <f t="shared" si="162"/>
        <v>0</v>
      </c>
      <c r="AN155" s="165">
        <f t="shared" si="163"/>
        <v>0</v>
      </c>
      <c r="AO155" s="165" t="e">
        <f t="shared" si="164"/>
        <v>#DIV/0!</v>
      </c>
      <c r="AP155" s="165" t="e">
        <f t="shared" si="165"/>
        <v>#DIV/0!</v>
      </c>
      <c r="AQ155" s="7">
        <f t="shared" si="166"/>
        <v>0</v>
      </c>
      <c r="AR155" s="174">
        <f t="shared" si="167"/>
        <v>0</v>
      </c>
      <c r="AS155" s="173">
        <f t="shared" si="168"/>
        <v>44826</v>
      </c>
      <c r="AT155" s="5">
        <f t="shared" si="169"/>
        <v>0</v>
      </c>
      <c r="AU155" s="165">
        <f t="shared" si="170"/>
        <v>0</v>
      </c>
      <c r="AV155" s="165" t="e">
        <f t="shared" si="171"/>
        <v>#DIV/0!</v>
      </c>
      <c r="AW155" s="165" t="e">
        <f t="shared" si="172"/>
        <v>#DIV/0!</v>
      </c>
      <c r="AX155" s="7">
        <f t="shared" si="173"/>
        <v>0</v>
      </c>
      <c r="AY155" s="174">
        <f t="shared" si="174"/>
        <v>0</v>
      </c>
    </row>
    <row r="156" spans="1:51" ht="16.5" x14ac:dyDescent="0.25">
      <c r="A156" s="1">
        <v>44574</v>
      </c>
      <c r="B156" s="100">
        <v>155</v>
      </c>
      <c r="C156" s="1" t="s">
        <v>102</v>
      </c>
      <c r="D156" t="s">
        <v>98</v>
      </c>
      <c r="E156">
        <v>17</v>
      </c>
      <c r="F156" t="s">
        <v>254</v>
      </c>
      <c r="G156" s="18">
        <v>6.7744</v>
      </c>
      <c r="I156" s="18">
        <v>115.16</v>
      </c>
      <c r="J156" s="13">
        <v>44827</v>
      </c>
      <c r="K156" s="130">
        <v>44827</v>
      </c>
      <c r="L156" s="102" t="str" cm="1">
        <f t="array" ref="L156:M156">TRANSPOSE(_xlfn.UNIQUE(_xlfn._xlws.FILTER(F:F,A:A=K156)))</f>
        <v>AMPX</v>
      </c>
      <c r="M156" s="7" t="str">
        <v>LITM</v>
      </c>
      <c r="N156" s="7"/>
      <c r="O156" s="7"/>
      <c r="P156" s="7"/>
      <c r="Q156" s="173">
        <f t="shared" si="140"/>
        <v>44827</v>
      </c>
      <c r="R156" s="5" t="str">
        <f t="shared" si="141"/>
        <v>AMPX</v>
      </c>
      <c r="S156" s="165">
        <f t="shared" si="142"/>
        <v>500</v>
      </c>
      <c r="T156" s="165">
        <f t="shared" si="143"/>
        <v>12.439800000000002</v>
      </c>
      <c r="U156" s="165">
        <f t="shared" si="144"/>
        <v>12.433920000000002</v>
      </c>
      <c r="V156" s="7">
        <f t="shared" si="145"/>
        <v>6219.9000000000005</v>
      </c>
      <c r="W156" s="174">
        <f t="shared" si="146"/>
        <v>6216.9600000000009</v>
      </c>
      <c r="X156" s="173">
        <f t="shared" si="147"/>
        <v>44827</v>
      </c>
      <c r="Y156" s="7" t="str">
        <f t="shared" si="148"/>
        <v>LITM</v>
      </c>
      <c r="Z156" s="165">
        <f t="shared" si="149"/>
        <v>150</v>
      </c>
      <c r="AA156" s="165">
        <f t="shared" si="150"/>
        <v>2.7898000000000001</v>
      </c>
      <c r="AB156" s="165">
        <f t="shared" si="151"/>
        <v>2.7116666666666664</v>
      </c>
      <c r="AC156" s="7">
        <f t="shared" si="152"/>
        <v>418.47</v>
      </c>
      <c r="AD156" s="174">
        <f t="shared" si="153"/>
        <v>406.75</v>
      </c>
      <c r="AE156" s="173">
        <f t="shared" si="154"/>
        <v>44827</v>
      </c>
      <c r="AF156" s="7">
        <f t="shared" si="155"/>
        <v>0</v>
      </c>
      <c r="AG156" s="165">
        <f t="shared" si="156"/>
        <v>0</v>
      </c>
      <c r="AH156" s="165" t="e">
        <f t="shared" si="157"/>
        <v>#DIV/0!</v>
      </c>
      <c r="AI156" s="165" t="e">
        <f t="shared" si="158"/>
        <v>#DIV/0!</v>
      </c>
      <c r="AJ156" s="7">
        <f t="shared" si="159"/>
        <v>0</v>
      </c>
      <c r="AK156" s="174">
        <f t="shared" si="160"/>
        <v>0</v>
      </c>
      <c r="AL156" s="173">
        <f t="shared" si="161"/>
        <v>44827</v>
      </c>
      <c r="AM156" s="5">
        <f t="shared" si="162"/>
        <v>0</v>
      </c>
      <c r="AN156" s="165">
        <f t="shared" si="163"/>
        <v>0</v>
      </c>
      <c r="AO156" s="165" t="e">
        <f t="shared" si="164"/>
        <v>#DIV/0!</v>
      </c>
      <c r="AP156" s="165" t="e">
        <f t="shared" si="165"/>
        <v>#DIV/0!</v>
      </c>
      <c r="AQ156" s="7">
        <f t="shared" si="166"/>
        <v>0</v>
      </c>
      <c r="AR156" s="174">
        <f t="shared" si="167"/>
        <v>0</v>
      </c>
      <c r="AS156" s="173">
        <f t="shared" si="168"/>
        <v>44827</v>
      </c>
      <c r="AT156" s="5">
        <f t="shared" si="169"/>
        <v>0</v>
      </c>
      <c r="AU156" s="165">
        <f t="shared" si="170"/>
        <v>0</v>
      </c>
      <c r="AV156" s="165" t="e">
        <f t="shared" si="171"/>
        <v>#DIV/0!</v>
      </c>
      <c r="AW156" s="165" t="e">
        <f t="shared" si="172"/>
        <v>#DIV/0!</v>
      </c>
      <c r="AX156" s="7">
        <f t="shared" si="173"/>
        <v>0</v>
      </c>
      <c r="AY156" s="174">
        <f t="shared" si="174"/>
        <v>0</v>
      </c>
    </row>
    <row r="157" spans="1:51" ht="16.5" x14ac:dyDescent="0.25">
      <c r="A157" s="1">
        <v>44574</v>
      </c>
      <c r="B157" s="100">
        <v>156</v>
      </c>
      <c r="C157" s="1" t="s">
        <v>102</v>
      </c>
      <c r="D157" t="s">
        <v>98</v>
      </c>
      <c r="E157">
        <v>17</v>
      </c>
      <c r="F157" t="s">
        <v>254</v>
      </c>
      <c r="G157" s="18">
        <v>7.07</v>
      </c>
      <c r="I157" s="18">
        <v>120.19</v>
      </c>
      <c r="J157" s="13">
        <v>44830</v>
      </c>
      <c r="K157" s="130">
        <v>44830</v>
      </c>
      <c r="L157" s="102" t="str" cm="1">
        <f t="array" ref="L157:N157">TRANSPOSE(_xlfn.UNIQUE(_xlfn._xlws.FILTER(F:F,A:A=K157)))</f>
        <v>ALLK</v>
      </c>
      <c r="M157" s="7" t="str">
        <v>ADTX</v>
      </c>
      <c r="N157" s="7" t="str">
        <v>FFIE</v>
      </c>
      <c r="O157" s="7"/>
      <c r="P157" s="7"/>
      <c r="Q157" s="173">
        <f t="shared" si="140"/>
        <v>44830</v>
      </c>
      <c r="R157" s="5" t="str">
        <f t="shared" si="141"/>
        <v>ALLK</v>
      </c>
      <c r="S157" s="165">
        <f t="shared" si="142"/>
        <v>300</v>
      </c>
      <c r="T157" s="165">
        <f t="shared" si="143"/>
        <v>6.3424666666666667</v>
      </c>
      <c r="U157" s="165">
        <f t="shared" si="144"/>
        <v>6.220766666666667</v>
      </c>
      <c r="V157" s="7">
        <f t="shared" si="145"/>
        <v>1902.74</v>
      </c>
      <c r="W157" s="174">
        <f t="shared" si="146"/>
        <v>1866.23</v>
      </c>
      <c r="X157" s="173">
        <f t="shared" si="147"/>
        <v>44830</v>
      </c>
      <c r="Y157" s="7" t="str">
        <f t="shared" si="148"/>
        <v>ADTX</v>
      </c>
      <c r="Z157" s="165">
        <f t="shared" si="149"/>
        <v>750</v>
      </c>
      <c r="AA157" s="165">
        <f t="shared" si="150"/>
        <v>3.4206533333333331</v>
      </c>
      <c r="AB157" s="165">
        <f t="shared" si="151"/>
        <v>3.3940799999999998</v>
      </c>
      <c r="AC157" s="7">
        <f t="shared" si="152"/>
        <v>2565.4899999999998</v>
      </c>
      <c r="AD157" s="174">
        <f t="shared" si="153"/>
        <v>2545.56</v>
      </c>
      <c r="AE157" s="173">
        <f t="shared" si="154"/>
        <v>44830</v>
      </c>
      <c r="AF157" s="7" t="str">
        <f t="shared" si="155"/>
        <v>FFIE</v>
      </c>
      <c r="AG157" s="165">
        <f t="shared" si="156"/>
        <v>850</v>
      </c>
      <c r="AH157" s="165">
        <f t="shared" si="157"/>
        <v>1.0629882352941176</v>
      </c>
      <c r="AI157" s="165">
        <f t="shared" si="158"/>
        <v>1.0347764705882352</v>
      </c>
      <c r="AJ157" s="7">
        <f t="shared" si="159"/>
        <v>903.54</v>
      </c>
      <c r="AK157" s="174">
        <f t="shared" si="160"/>
        <v>879.56</v>
      </c>
      <c r="AL157" s="173">
        <f t="shared" si="161"/>
        <v>44830</v>
      </c>
      <c r="AM157" s="5">
        <f t="shared" si="162"/>
        <v>0</v>
      </c>
      <c r="AN157" s="165">
        <f t="shared" si="163"/>
        <v>0</v>
      </c>
      <c r="AO157" s="165" t="e">
        <f t="shared" si="164"/>
        <v>#DIV/0!</v>
      </c>
      <c r="AP157" s="165" t="e">
        <f t="shared" si="165"/>
        <v>#DIV/0!</v>
      </c>
      <c r="AQ157" s="7">
        <f t="shared" si="166"/>
        <v>0</v>
      </c>
      <c r="AR157" s="174">
        <f t="shared" si="167"/>
        <v>0</v>
      </c>
      <c r="AS157" s="173">
        <f t="shared" si="168"/>
        <v>44830</v>
      </c>
      <c r="AT157" s="5">
        <f t="shared" si="169"/>
        <v>0</v>
      </c>
      <c r="AU157" s="165">
        <f t="shared" si="170"/>
        <v>0</v>
      </c>
      <c r="AV157" s="165" t="e">
        <f t="shared" si="171"/>
        <v>#DIV/0!</v>
      </c>
      <c r="AW157" s="165" t="e">
        <f t="shared" si="172"/>
        <v>#DIV/0!</v>
      </c>
      <c r="AX157" s="7">
        <f t="shared" si="173"/>
        <v>0</v>
      </c>
      <c r="AY157" s="174">
        <f t="shared" si="174"/>
        <v>0</v>
      </c>
    </row>
    <row r="158" spans="1:51" ht="16.5" x14ac:dyDescent="0.25">
      <c r="A158" s="1">
        <v>44574</v>
      </c>
      <c r="B158" s="100">
        <v>157</v>
      </c>
      <c r="C158" s="1" t="s">
        <v>102</v>
      </c>
      <c r="D158" t="s">
        <v>98</v>
      </c>
      <c r="E158">
        <v>16</v>
      </c>
      <c r="F158" t="s">
        <v>231</v>
      </c>
      <c r="G158" s="18">
        <v>2.9007000000000001</v>
      </c>
      <c r="I158" s="18">
        <v>46.41</v>
      </c>
      <c r="J158" s="13">
        <v>44832</v>
      </c>
      <c r="K158" s="130">
        <v>44832</v>
      </c>
      <c r="L158" s="102" t="str" cm="1">
        <f t="array" ref="L158:N158">TRANSPOSE(_xlfn.UNIQUE(_xlfn._xlws.FILTER(F:F,A:A=K158)))</f>
        <v>BIAF</v>
      </c>
      <c r="M158" s="7" t="str">
        <v>TOPS</v>
      </c>
      <c r="N158" s="7" t="str">
        <v>ABOS</v>
      </c>
      <c r="O158" s="7"/>
      <c r="P158" s="7"/>
      <c r="Q158" s="173">
        <f t="shared" si="140"/>
        <v>44832</v>
      </c>
      <c r="R158" s="5" t="str">
        <f t="shared" si="141"/>
        <v>BIAF</v>
      </c>
      <c r="S158" s="165">
        <f t="shared" si="142"/>
        <v>500</v>
      </c>
      <c r="T158" s="165">
        <f t="shared" si="143"/>
        <v>3.8189000000000002</v>
      </c>
      <c r="U158" s="165">
        <f t="shared" si="144"/>
        <v>3.6019000000000001</v>
      </c>
      <c r="V158" s="7">
        <f t="shared" si="145"/>
        <v>1909.45</v>
      </c>
      <c r="W158" s="174">
        <f t="shared" si="146"/>
        <v>1800.95</v>
      </c>
      <c r="X158" s="173">
        <f t="shared" si="147"/>
        <v>44832</v>
      </c>
      <c r="Y158" s="7" t="str">
        <f t="shared" si="148"/>
        <v>TOPS</v>
      </c>
      <c r="Z158" s="165">
        <f t="shared" si="149"/>
        <v>300</v>
      </c>
      <c r="AA158" s="165">
        <f t="shared" si="150"/>
        <v>3.4677999999999995</v>
      </c>
      <c r="AB158" s="165">
        <f t="shared" si="151"/>
        <v>3.2959000000000001</v>
      </c>
      <c r="AC158" s="7">
        <f t="shared" si="152"/>
        <v>1040.3399999999999</v>
      </c>
      <c r="AD158" s="174">
        <f t="shared" si="153"/>
        <v>988.77</v>
      </c>
      <c r="AE158" s="173">
        <f t="shared" si="154"/>
        <v>44832</v>
      </c>
      <c r="AF158" s="7" t="str">
        <f t="shared" si="155"/>
        <v>ABOS</v>
      </c>
      <c r="AG158" s="165">
        <f t="shared" si="156"/>
        <v>300</v>
      </c>
      <c r="AH158" s="165">
        <f t="shared" si="157"/>
        <v>7.6800333333333342</v>
      </c>
      <c r="AI158" s="165">
        <f t="shared" si="158"/>
        <v>7.5841000000000003</v>
      </c>
      <c r="AJ158" s="7">
        <f t="shared" si="159"/>
        <v>2304.0100000000002</v>
      </c>
      <c r="AK158" s="174">
        <f t="shared" si="160"/>
        <v>2275.23</v>
      </c>
      <c r="AL158" s="173">
        <f t="shared" si="161"/>
        <v>44832</v>
      </c>
      <c r="AM158" s="5">
        <f t="shared" si="162"/>
        <v>0</v>
      </c>
      <c r="AN158" s="165">
        <f t="shared" si="163"/>
        <v>0</v>
      </c>
      <c r="AO158" s="165" t="e">
        <f t="shared" si="164"/>
        <v>#DIV/0!</v>
      </c>
      <c r="AP158" s="165" t="e">
        <f t="shared" si="165"/>
        <v>#DIV/0!</v>
      </c>
      <c r="AQ158" s="7">
        <f t="shared" si="166"/>
        <v>0</v>
      </c>
      <c r="AR158" s="174">
        <f t="shared" si="167"/>
        <v>0</v>
      </c>
      <c r="AS158" s="173">
        <f t="shared" si="168"/>
        <v>44832</v>
      </c>
      <c r="AT158" s="5">
        <f t="shared" si="169"/>
        <v>0</v>
      </c>
      <c r="AU158" s="165">
        <f t="shared" si="170"/>
        <v>0</v>
      </c>
      <c r="AV158" s="165" t="e">
        <f t="shared" si="171"/>
        <v>#DIV/0!</v>
      </c>
      <c r="AW158" s="165" t="e">
        <f t="shared" si="172"/>
        <v>#DIV/0!</v>
      </c>
      <c r="AX158" s="7">
        <f t="shared" si="173"/>
        <v>0</v>
      </c>
      <c r="AY158" s="174">
        <f t="shared" si="174"/>
        <v>0</v>
      </c>
    </row>
    <row r="159" spans="1:51" ht="16.5" x14ac:dyDescent="0.25">
      <c r="A159" s="1">
        <v>44574</v>
      </c>
      <c r="B159" s="100">
        <v>158</v>
      </c>
      <c r="C159" s="1" t="s">
        <v>102</v>
      </c>
      <c r="D159" t="s">
        <v>97</v>
      </c>
      <c r="E159">
        <v>4</v>
      </c>
      <c r="F159" t="s">
        <v>254</v>
      </c>
      <c r="G159" s="18">
        <v>6.78</v>
      </c>
      <c r="I159" s="18">
        <v>-27.12</v>
      </c>
      <c r="J159" s="13">
        <v>44833</v>
      </c>
      <c r="K159" s="130">
        <v>44833</v>
      </c>
      <c r="L159" s="102" t="str" cm="1">
        <f t="array" ref="L159:N159">TRANSPOSE(_xlfn.UNIQUE(_xlfn._xlws.FILTER(F:F,A:A=K159)))</f>
        <v>SNTI</v>
      </c>
      <c r="M159" s="7" t="str">
        <v>ABOS</v>
      </c>
      <c r="N159" s="7" t="str">
        <v>BBAI</v>
      </c>
      <c r="O159" s="7"/>
      <c r="P159" s="7"/>
      <c r="Q159" s="173">
        <f t="shared" si="140"/>
        <v>44833</v>
      </c>
      <c r="R159" s="5" t="str">
        <f t="shared" si="141"/>
        <v>SNTI</v>
      </c>
      <c r="S159" s="165">
        <f t="shared" si="142"/>
        <v>750</v>
      </c>
      <c r="T159" s="165">
        <f t="shared" si="143"/>
        <v>2.0215866666666669</v>
      </c>
      <c r="U159" s="165">
        <f t="shared" si="144"/>
        <v>2.0238933333333335</v>
      </c>
      <c r="V159" s="7">
        <f t="shared" si="145"/>
        <v>1516.19</v>
      </c>
      <c r="W159" s="174">
        <f t="shared" si="146"/>
        <v>1517.92</v>
      </c>
      <c r="X159" s="173">
        <f t="shared" si="147"/>
        <v>44833</v>
      </c>
      <c r="Y159" s="7" t="str">
        <f t="shared" si="148"/>
        <v>ABOS</v>
      </c>
      <c r="Z159" s="165">
        <f t="shared" si="149"/>
        <v>150</v>
      </c>
      <c r="AA159" s="165">
        <f t="shared" si="150"/>
        <v>9.0321999999999996</v>
      </c>
      <c r="AB159" s="165">
        <f t="shared" si="151"/>
        <v>9.1162666666666663</v>
      </c>
      <c r="AC159" s="7">
        <f t="shared" si="152"/>
        <v>1354.83</v>
      </c>
      <c r="AD159" s="174">
        <f t="shared" si="153"/>
        <v>1367.44</v>
      </c>
      <c r="AE159" s="173">
        <f t="shared" si="154"/>
        <v>44833</v>
      </c>
      <c r="AF159" s="7" t="str">
        <f t="shared" si="155"/>
        <v>BBAI</v>
      </c>
      <c r="AG159" s="165">
        <f t="shared" si="156"/>
        <v>400</v>
      </c>
      <c r="AH159" s="165">
        <f t="shared" si="157"/>
        <v>1.7084000000000001</v>
      </c>
      <c r="AI159" s="165">
        <f t="shared" si="158"/>
        <v>1.6609</v>
      </c>
      <c r="AJ159" s="7">
        <f t="shared" si="159"/>
        <v>683.36</v>
      </c>
      <c r="AK159" s="174">
        <f t="shared" si="160"/>
        <v>664.36</v>
      </c>
      <c r="AL159" s="173">
        <f t="shared" si="161"/>
        <v>44833</v>
      </c>
      <c r="AM159" s="5">
        <f t="shared" si="162"/>
        <v>0</v>
      </c>
      <c r="AN159" s="165">
        <f t="shared" si="163"/>
        <v>0</v>
      </c>
      <c r="AO159" s="165" t="e">
        <f t="shared" si="164"/>
        <v>#DIV/0!</v>
      </c>
      <c r="AP159" s="165" t="e">
        <f t="shared" si="165"/>
        <v>#DIV/0!</v>
      </c>
      <c r="AQ159" s="7">
        <f t="shared" si="166"/>
        <v>0</v>
      </c>
      <c r="AR159" s="174">
        <f t="shared" si="167"/>
        <v>0</v>
      </c>
      <c r="AS159" s="173">
        <f t="shared" si="168"/>
        <v>44833</v>
      </c>
      <c r="AT159" s="5">
        <f t="shared" si="169"/>
        <v>0</v>
      </c>
      <c r="AU159" s="165">
        <f t="shared" si="170"/>
        <v>0</v>
      </c>
      <c r="AV159" s="165" t="e">
        <f t="shared" si="171"/>
        <v>#DIV/0!</v>
      </c>
      <c r="AW159" s="165" t="e">
        <f t="shared" si="172"/>
        <v>#DIV/0!</v>
      </c>
      <c r="AX159" s="7">
        <f t="shared" si="173"/>
        <v>0</v>
      </c>
      <c r="AY159" s="174">
        <f t="shared" si="174"/>
        <v>0</v>
      </c>
    </row>
    <row r="160" spans="1:51" ht="16.5" x14ac:dyDescent="0.25">
      <c r="A160" s="1">
        <v>44574</v>
      </c>
      <c r="B160" s="100">
        <v>159</v>
      </c>
      <c r="C160" s="1" t="s">
        <v>102</v>
      </c>
      <c r="D160" t="s">
        <v>97</v>
      </c>
      <c r="E160">
        <v>13</v>
      </c>
      <c r="F160" t="s">
        <v>254</v>
      </c>
      <c r="G160" s="18">
        <v>6.78</v>
      </c>
      <c r="I160" s="18">
        <v>-88.14</v>
      </c>
      <c r="J160" s="13">
        <v>44834</v>
      </c>
      <c r="K160" s="130">
        <v>44834</v>
      </c>
      <c r="L160" s="102" t="str" cm="1">
        <f t="array" ref="L160:M160">TRANSPOSE(_xlfn.UNIQUE(_xlfn._xlws.FILTER(F:F,A:A=K160)))</f>
        <v>ATXI</v>
      </c>
      <c r="M160" s="7" t="str">
        <v>INM</v>
      </c>
      <c r="N160" s="7"/>
      <c r="O160" s="7"/>
      <c r="P160" s="7"/>
      <c r="Q160" s="173">
        <f t="shared" si="140"/>
        <v>44834</v>
      </c>
      <c r="R160" s="5" t="str">
        <f t="shared" si="141"/>
        <v>ATXI</v>
      </c>
      <c r="S160" s="165">
        <f t="shared" si="142"/>
        <v>250</v>
      </c>
      <c r="T160" s="165">
        <f t="shared" si="143"/>
        <v>9.4541199999999996</v>
      </c>
      <c r="U160" s="165">
        <f t="shared" si="144"/>
        <v>9.5834400000000013</v>
      </c>
      <c r="V160" s="7">
        <f t="shared" si="145"/>
        <v>2363.5299999999997</v>
      </c>
      <c r="W160" s="174">
        <f t="shared" si="146"/>
        <v>2395.86</v>
      </c>
      <c r="X160" s="173">
        <f t="shared" si="147"/>
        <v>44834</v>
      </c>
      <c r="Y160" s="7" t="str">
        <f t="shared" si="148"/>
        <v>INM</v>
      </c>
      <c r="Z160" s="165">
        <f t="shared" si="149"/>
        <v>250</v>
      </c>
      <c r="AA160" s="165">
        <f t="shared" si="150"/>
        <v>8.2505600000000001</v>
      </c>
      <c r="AB160" s="165">
        <f t="shared" si="151"/>
        <v>7.7199200000000001</v>
      </c>
      <c r="AC160" s="7">
        <f t="shared" si="152"/>
        <v>2062.64</v>
      </c>
      <c r="AD160" s="174">
        <f t="shared" si="153"/>
        <v>1929.98</v>
      </c>
      <c r="AE160" s="173">
        <f t="shared" si="154"/>
        <v>44834</v>
      </c>
      <c r="AF160" s="7">
        <f t="shared" si="155"/>
        <v>0</v>
      </c>
      <c r="AG160" s="165">
        <f t="shared" si="156"/>
        <v>0</v>
      </c>
      <c r="AH160" s="165" t="e">
        <f t="shared" si="157"/>
        <v>#DIV/0!</v>
      </c>
      <c r="AI160" s="165" t="e">
        <f t="shared" si="158"/>
        <v>#DIV/0!</v>
      </c>
      <c r="AJ160" s="7">
        <f t="shared" si="159"/>
        <v>0</v>
      </c>
      <c r="AK160" s="174">
        <f t="shared" si="160"/>
        <v>0</v>
      </c>
      <c r="AL160" s="173">
        <f t="shared" si="161"/>
        <v>44834</v>
      </c>
      <c r="AM160" s="5">
        <f t="shared" si="162"/>
        <v>0</v>
      </c>
      <c r="AN160" s="165">
        <f t="shared" si="163"/>
        <v>0</v>
      </c>
      <c r="AO160" s="165" t="e">
        <f t="shared" si="164"/>
        <v>#DIV/0!</v>
      </c>
      <c r="AP160" s="165" t="e">
        <f t="shared" si="165"/>
        <v>#DIV/0!</v>
      </c>
      <c r="AQ160" s="7">
        <f t="shared" si="166"/>
        <v>0</v>
      </c>
      <c r="AR160" s="174">
        <f t="shared" si="167"/>
        <v>0</v>
      </c>
      <c r="AS160" s="173">
        <f t="shared" si="168"/>
        <v>44834</v>
      </c>
      <c r="AT160" s="5">
        <f t="shared" si="169"/>
        <v>0</v>
      </c>
      <c r="AU160" s="165">
        <f t="shared" si="170"/>
        <v>0</v>
      </c>
      <c r="AV160" s="165" t="e">
        <f t="shared" si="171"/>
        <v>#DIV/0!</v>
      </c>
      <c r="AW160" s="165" t="e">
        <f t="shared" si="172"/>
        <v>#DIV/0!</v>
      </c>
      <c r="AX160" s="7">
        <f t="shared" si="173"/>
        <v>0</v>
      </c>
      <c r="AY160" s="174">
        <f t="shared" si="174"/>
        <v>0</v>
      </c>
    </row>
    <row r="161" spans="1:51" ht="16.5" x14ac:dyDescent="0.25">
      <c r="A161" s="1">
        <v>44574</v>
      </c>
      <c r="B161" s="100">
        <v>160</v>
      </c>
      <c r="C161" s="1" t="s">
        <v>102</v>
      </c>
      <c r="D161" t="s">
        <v>97</v>
      </c>
      <c r="E161">
        <v>17</v>
      </c>
      <c r="F161" t="s">
        <v>254</v>
      </c>
      <c r="G161" s="18">
        <v>6.9164000000000003</v>
      </c>
      <c r="I161" s="18">
        <v>-117.58</v>
      </c>
      <c r="J161" s="13">
        <v>44840</v>
      </c>
      <c r="K161" s="130">
        <v>44840</v>
      </c>
      <c r="L161" s="102" t="str" cm="1">
        <f t="array" ref="L161:N161">TRANSPOSE(_xlfn.UNIQUE(_xlfn._xlws.FILTER(F:F,A:A=K161)))</f>
        <v>MOTS</v>
      </c>
      <c r="M161" s="7" t="str">
        <v>PRVB</v>
      </c>
      <c r="N161" s="7">
        <v>0</v>
      </c>
      <c r="O161" s="7"/>
      <c r="P161" s="7"/>
      <c r="Q161" s="173">
        <f t="shared" si="140"/>
        <v>44840</v>
      </c>
      <c r="R161" s="5" t="str">
        <f t="shared" si="141"/>
        <v>MOTS</v>
      </c>
      <c r="S161" s="165">
        <f t="shared" si="142"/>
        <v>1050</v>
      </c>
      <c r="T161" s="165">
        <f t="shared" si="143"/>
        <v>2.7526857142857146</v>
      </c>
      <c r="U161" s="165">
        <f t="shared" si="144"/>
        <v>2.8127714285714283</v>
      </c>
      <c r="V161" s="7">
        <f t="shared" si="145"/>
        <v>2890.32</v>
      </c>
      <c r="W161" s="174">
        <f t="shared" si="146"/>
        <v>2953.41</v>
      </c>
      <c r="X161" s="173">
        <f t="shared" si="147"/>
        <v>44840</v>
      </c>
      <c r="Y161" s="7" t="str">
        <f t="shared" si="148"/>
        <v>PRVB</v>
      </c>
      <c r="Z161" s="165">
        <f t="shared" si="149"/>
        <v>300</v>
      </c>
      <c r="AA161" s="165">
        <f t="shared" si="150"/>
        <v>6.2759333333333336</v>
      </c>
      <c r="AB161" s="165">
        <f t="shared" si="151"/>
        <v>6.103533333333333</v>
      </c>
      <c r="AC161" s="7">
        <f t="shared" si="152"/>
        <v>1882.78</v>
      </c>
      <c r="AD161" s="174">
        <f t="shared" si="153"/>
        <v>1831.06</v>
      </c>
      <c r="AE161" s="173">
        <f t="shared" si="154"/>
        <v>44840</v>
      </c>
      <c r="AF161" s="7">
        <f t="shared" si="155"/>
        <v>0</v>
      </c>
      <c r="AG161" s="165">
        <f t="shared" si="156"/>
        <v>0</v>
      </c>
      <c r="AH161" s="165" t="e">
        <f t="shared" si="157"/>
        <v>#DIV/0!</v>
      </c>
      <c r="AI161" s="165" t="e">
        <f t="shared" si="158"/>
        <v>#DIV/0!</v>
      </c>
      <c r="AJ161" s="7">
        <f t="shared" si="159"/>
        <v>0</v>
      </c>
      <c r="AK161" s="174">
        <f t="shared" si="160"/>
        <v>0</v>
      </c>
      <c r="AL161" s="173">
        <f t="shared" si="161"/>
        <v>44840</v>
      </c>
      <c r="AM161" s="5">
        <f t="shared" si="162"/>
        <v>0</v>
      </c>
      <c r="AN161" s="165">
        <f t="shared" si="163"/>
        <v>0</v>
      </c>
      <c r="AO161" s="165" t="e">
        <f t="shared" si="164"/>
        <v>#DIV/0!</v>
      </c>
      <c r="AP161" s="165" t="e">
        <f t="shared" si="165"/>
        <v>#DIV/0!</v>
      </c>
      <c r="AQ161" s="7">
        <f t="shared" si="166"/>
        <v>0</v>
      </c>
      <c r="AR161" s="174">
        <f t="shared" si="167"/>
        <v>0</v>
      </c>
      <c r="AS161" s="173">
        <f t="shared" si="168"/>
        <v>44840</v>
      </c>
      <c r="AT161" s="5">
        <f t="shared" si="169"/>
        <v>0</v>
      </c>
      <c r="AU161" s="165">
        <f t="shared" si="170"/>
        <v>0</v>
      </c>
      <c r="AV161" s="165" t="e">
        <f t="shared" si="171"/>
        <v>#DIV/0!</v>
      </c>
      <c r="AW161" s="165" t="e">
        <f t="shared" si="172"/>
        <v>#DIV/0!</v>
      </c>
      <c r="AX161" s="7">
        <f t="shared" si="173"/>
        <v>0</v>
      </c>
      <c r="AY161" s="174">
        <f t="shared" si="174"/>
        <v>0</v>
      </c>
    </row>
    <row r="162" spans="1:51" ht="16.5" x14ac:dyDescent="0.25">
      <c r="A162" s="1">
        <v>44574</v>
      </c>
      <c r="B162" s="100">
        <v>161</v>
      </c>
      <c r="C162" s="1" t="s">
        <v>102</v>
      </c>
      <c r="D162" t="s">
        <v>97</v>
      </c>
      <c r="E162">
        <v>16</v>
      </c>
      <c r="F162" t="s">
        <v>231</v>
      </c>
      <c r="G162" s="18">
        <v>2.9849999999999999</v>
      </c>
      <c r="I162" s="18">
        <v>-47.76</v>
      </c>
      <c r="J162" s="13">
        <v>44841</v>
      </c>
      <c r="K162" s="130">
        <v>44841</v>
      </c>
      <c r="L162" s="102" t="str" cm="1">
        <f t="array" ref="L162">TRANSPOSE(_xlfn.UNIQUE(_xlfn._xlws.FILTER(F:F,A:A=K162)))</f>
        <v>TOPS</v>
      </c>
      <c r="M162" s="7"/>
      <c r="N162" s="7"/>
      <c r="O162" s="7"/>
      <c r="P162" s="7"/>
      <c r="Q162" s="173">
        <f t="shared" si="140"/>
        <v>44841</v>
      </c>
      <c r="R162" s="5" t="str">
        <f t="shared" si="141"/>
        <v>TOPS</v>
      </c>
      <c r="S162" s="165">
        <f t="shared" si="142"/>
        <v>500</v>
      </c>
      <c r="T162" s="165">
        <f t="shared" si="143"/>
        <v>8.5617599999999996</v>
      </c>
      <c r="U162" s="165">
        <f t="shared" si="144"/>
        <v>8.5658999999999992</v>
      </c>
      <c r="V162" s="7">
        <f t="shared" si="145"/>
        <v>4280.88</v>
      </c>
      <c r="W162" s="174">
        <f t="shared" si="146"/>
        <v>4282.95</v>
      </c>
      <c r="X162" s="173">
        <f t="shared" si="147"/>
        <v>44841</v>
      </c>
      <c r="Y162" s="7">
        <f t="shared" si="148"/>
        <v>0</v>
      </c>
      <c r="Z162" s="165">
        <f t="shared" si="149"/>
        <v>0</v>
      </c>
      <c r="AA162" s="165" t="e">
        <f t="shared" si="150"/>
        <v>#DIV/0!</v>
      </c>
      <c r="AB162" s="165" t="e">
        <f t="shared" si="151"/>
        <v>#DIV/0!</v>
      </c>
      <c r="AC162" s="7">
        <f t="shared" si="152"/>
        <v>0</v>
      </c>
      <c r="AD162" s="174">
        <f t="shared" si="153"/>
        <v>0</v>
      </c>
      <c r="AE162" s="173">
        <f t="shared" si="154"/>
        <v>44841</v>
      </c>
      <c r="AF162" s="7">
        <f t="shared" si="155"/>
        <v>0</v>
      </c>
      <c r="AG162" s="165">
        <f t="shared" si="156"/>
        <v>0</v>
      </c>
      <c r="AH162" s="165" t="e">
        <f t="shared" si="157"/>
        <v>#DIV/0!</v>
      </c>
      <c r="AI162" s="165" t="e">
        <f t="shared" si="158"/>
        <v>#DIV/0!</v>
      </c>
      <c r="AJ162" s="7">
        <f t="shared" si="159"/>
        <v>0</v>
      </c>
      <c r="AK162" s="174">
        <f t="shared" si="160"/>
        <v>0</v>
      </c>
      <c r="AL162" s="173">
        <f t="shared" si="161"/>
        <v>44841</v>
      </c>
      <c r="AM162" s="5">
        <f t="shared" si="162"/>
        <v>0</v>
      </c>
      <c r="AN162" s="165">
        <f t="shared" si="163"/>
        <v>0</v>
      </c>
      <c r="AO162" s="165" t="e">
        <f t="shared" si="164"/>
        <v>#DIV/0!</v>
      </c>
      <c r="AP162" s="165" t="e">
        <f t="shared" si="165"/>
        <v>#DIV/0!</v>
      </c>
      <c r="AQ162" s="7">
        <f t="shared" si="166"/>
        <v>0</v>
      </c>
      <c r="AR162" s="174">
        <f t="shared" si="167"/>
        <v>0</v>
      </c>
      <c r="AS162" s="173">
        <f t="shared" si="168"/>
        <v>44841</v>
      </c>
      <c r="AT162" s="5">
        <f t="shared" si="169"/>
        <v>0</v>
      </c>
      <c r="AU162" s="165">
        <f t="shared" si="170"/>
        <v>0</v>
      </c>
      <c r="AV162" s="165" t="e">
        <f t="shared" si="171"/>
        <v>#DIV/0!</v>
      </c>
      <c r="AW162" s="165" t="e">
        <f t="shared" si="172"/>
        <v>#DIV/0!</v>
      </c>
      <c r="AX162" s="7">
        <f t="shared" si="173"/>
        <v>0</v>
      </c>
      <c r="AY162" s="174">
        <f t="shared" si="174"/>
        <v>0</v>
      </c>
    </row>
    <row r="163" spans="1:51" ht="16.5" x14ac:dyDescent="0.25">
      <c r="A163" s="1">
        <v>44574</v>
      </c>
      <c r="B163" s="100">
        <v>162</v>
      </c>
      <c r="C163" s="1" t="s">
        <v>102</v>
      </c>
      <c r="D163" t="s">
        <v>98</v>
      </c>
      <c r="E163">
        <v>16</v>
      </c>
      <c r="F163" t="s">
        <v>231</v>
      </c>
      <c r="G163" s="18">
        <v>2.9449999999999998</v>
      </c>
      <c r="I163" s="18">
        <v>47.12</v>
      </c>
      <c r="J163" s="13">
        <v>44845</v>
      </c>
      <c r="K163" s="130">
        <v>44845</v>
      </c>
      <c r="L163" s="102" t="str" cm="1">
        <f t="array" ref="L163">TRANSPOSE(_xlfn.UNIQUE(_xlfn._xlws.FILTER(F:F,A:A=K163)))</f>
        <v>PEGY</v>
      </c>
      <c r="M163" s="7"/>
      <c r="N163" s="7"/>
      <c r="O163" s="7"/>
      <c r="P163" s="7"/>
      <c r="Q163" s="173">
        <f t="shared" si="140"/>
        <v>44845</v>
      </c>
      <c r="R163" s="5" t="str">
        <f t="shared" si="141"/>
        <v>PEGY</v>
      </c>
      <c r="S163" s="165">
        <f t="shared" si="142"/>
        <v>150</v>
      </c>
      <c r="T163" s="165">
        <f t="shared" si="143"/>
        <v>4.7951333333333332</v>
      </c>
      <c r="U163" s="165">
        <f t="shared" si="144"/>
        <v>4.6932666666666671</v>
      </c>
      <c r="V163" s="7">
        <f t="shared" si="145"/>
        <v>719.27</v>
      </c>
      <c r="W163" s="174">
        <f t="shared" si="146"/>
        <v>703.99</v>
      </c>
      <c r="X163" s="173">
        <f t="shared" si="147"/>
        <v>44845</v>
      </c>
      <c r="Y163" s="7">
        <f t="shared" si="148"/>
        <v>0</v>
      </c>
      <c r="Z163" s="165">
        <f t="shared" si="149"/>
        <v>0</v>
      </c>
      <c r="AA163" s="165" t="e">
        <f t="shared" si="150"/>
        <v>#DIV/0!</v>
      </c>
      <c r="AB163" s="165" t="e">
        <f t="shared" si="151"/>
        <v>#DIV/0!</v>
      </c>
      <c r="AC163" s="7">
        <f t="shared" si="152"/>
        <v>0</v>
      </c>
      <c r="AD163" s="174">
        <f t="shared" si="153"/>
        <v>0</v>
      </c>
      <c r="AE163" s="173">
        <f t="shared" si="154"/>
        <v>44845</v>
      </c>
      <c r="AF163" s="7">
        <f t="shared" si="155"/>
        <v>0</v>
      </c>
      <c r="AG163" s="165">
        <f t="shared" si="156"/>
        <v>0</v>
      </c>
      <c r="AH163" s="165" t="e">
        <f t="shared" si="157"/>
        <v>#DIV/0!</v>
      </c>
      <c r="AI163" s="165" t="e">
        <f t="shared" si="158"/>
        <v>#DIV/0!</v>
      </c>
      <c r="AJ163" s="7">
        <f t="shared" si="159"/>
        <v>0</v>
      </c>
      <c r="AK163" s="174">
        <f t="shared" si="160"/>
        <v>0</v>
      </c>
      <c r="AL163" s="173">
        <f t="shared" si="161"/>
        <v>44845</v>
      </c>
      <c r="AM163" s="5">
        <f t="shared" si="162"/>
        <v>0</v>
      </c>
      <c r="AN163" s="165">
        <f t="shared" si="163"/>
        <v>0</v>
      </c>
      <c r="AO163" s="165" t="e">
        <f t="shared" si="164"/>
        <v>#DIV/0!</v>
      </c>
      <c r="AP163" s="165" t="e">
        <f t="shared" si="165"/>
        <v>#DIV/0!</v>
      </c>
      <c r="AQ163" s="7">
        <f t="shared" si="166"/>
        <v>0</v>
      </c>
      <c r="AR163" s="174">
        <f t="shared" si="167"/>
        <v>0</v>
      </c>
      <c r="AS163" s="173">
        <f t="shared" si="168"/>
        <v>44845</v>
      </c>
      <c r="AT163" s="5">
        <f t="shared" si="169"/>
        <v>0</v>
      </c>
      <c r="AU163" s="165">
        <f t="shared" si="170"/>
        <v>0</v>
      </c>
      <c r="AV163" s="165" t="e">
        <f t="shared" si="171"/>
        <v>#DIV/0!</v>
      </c>
      <c r="AW163" s="165" t="e">
        <f t="shared" si="172"/>
        <v>#DIV/0!</v>
      </c>
      <c r="AX163" s="7">
        <f t="shared" si="173"/>
        <v>0</v>
      </c>
      <c r="AY163" s="174">
        <f t="shared" si="174"/>
        <v>0</v>
      </c>
    </row>
    <row r="164" spans="1:51" ht="16.5" x14ac:dyDescent="0.25">
      <c r="A164" s="1">
        <v>44574</v>
      </c>
      <c r="B164" s="100">
        <v>163</v>
      </c>
      <c r="C164" s="1" t="s">
        <v>102</v>
      </c>
      <c r="D164" t="s">
        <v>98</v>
      </c>
      <c r="E164">
        <v>16</v>
      </c>
      <c r="F164" t="s">
        <v>231</v>
      </c>
      <c r="G164" s="18">
        <v>2.9649999999999999</v>
      </c>
      <c r="I164" s="18">
        <v>47.44</v>
      </c>
      <c r="J164" s="13">
        <v>44846</v>
      </c>
      <c r="K164" s="130">
        <v>44846</v>
      </c>
      <c r="L164" s="102" t="str" cm="1">
        <f t="array" ref="L164:M164">TRANSPOSE(_xlfn.UNIQUE(_xlfn._xlws.FILTER(F:F,A:A=K164)))</f>
        <v>PEGY</v>
      </c>
      <c r="M164" s="7" t="str">
        <v>APDN</v>
      </c>
      <c r="N164" s="7"/>
      <c r="O164" s="7"/>
      <c r="P164" s="7"/>
      <c r="Q164" s="173">
        <f t="shared" ref="Q164:Q190" si="175">K164</f>
        <v>44846</v>
      </c>
      <c r="R164" s="5" t="str">
        <f t="shared" ref="R164:R190" si="176">L164</f>
        <v>PEGY</v>
      </c>
      <c r="S164" s="165">
        <f t="shared" ref="S164:S195" si="177">SUMIFS(E:E,F:F,R164,D:D,"Buy",A:A,Q164)</f>
        <v>500</v>
      </c>
      <c r="T164" s="165">
        <f t="shared" ref="T164:T190" si="178">(V164/S164)</f>
        <v>7.0386600000000001</v>
      </c>
      <c r="U164" s="165">
        <f t="shared" ref="U164:U190" si="179">W164/S164</f>
        <v>6.9177600000000004</v>
      </c>
      <c r="V164" s="7">
        <f t="shared" ref="V164:V195" si="180">SUMIFS(I:I,F:F,R164,D:D,"Buy",A:A,Q164)*-1</f>
        <v>3519.33</v>
      </c>
      <c r="W164" s="174">
        <f t="shared" ref="W164:W195" si="181">SUMIFS(I:I,F:F,R164,D:D,"Sell",A:A,Q164)</f>
        <v>3458.88</v>
      </c>
      <c r="X164" s="173">
        <f t="shared" ref="X164:X190" si="182">K164</f>
        <v>44846</v>
      </c>
      <c r="Y164" s="7" t="str">
        <f t="shared" ref="Y164:Y190" si="183">M164</f>
        <v>APDN</v>
      </c>
      <c r="Z164" s="165">
        <f t="shared" ref="Z164:Z195" si="184">SUMIFS(E:E,F:F,Y164,D:D,"Buy",A:A,X164)</f>
        <v>200</v>
      </c>
      <c r="AA164" s="165">
        <f t="shared" ref="AA164:AA190" si="185">(AC164/Z164)</f>
        <v>2.7850000000000001</v>
      </c>
      <c r="AB164" s="165">
        <f t="shared" ref="AB164:AB190" si="186">AD164/Z164</f>
        <v>2.7848000000000002</v>
      </c>
      <c r="AC164" s="7">
        <f t="shared" ref="AC164:AC195" si="187">SUMIFS(I:I,F:F,Y164,D:D,"Buy",A:A,X164)*-1</f>
        <v>557</v>
      </c>
      <c r="AD164" s="174">
        <f t="shared" ref="AD164:AD195" si="188">SUMIFS(I:I,F:F,Y164,D:D,"Sell",A:A,X164)</f>
        <v>556.96</v>
      </c>
      <c r="AE164" s="173">
        <f t="shared" ref="AE164:AE190" si="189">K164</f>
        <v>44846</v>
      </c>
      <c r="AF164" s="7">
        <f t="shared" ref="AF164:AF190" si="190">N164</f>
        <v>0</v>
      </c>
      <c r="AG164" s="165">
        <f t="shared" ref="AG164:AG195" si="191">SUMIFS(E:E,F:F,AF164,D:D,"Buy",A:A,AE164)</f>
        <v>0</v>
      </c>
      <c r="AH164" s="165" t="e">
        <f t="shared" ref="AH164:AH190" si="192">(AJ164/AG164)</f>
        <v>#DIV/0!</v>
      </c>
      <c r="AI164" s="165" t="e">
        <f t="shared" ref="AI164:AI190" si="193">AK164/AG164</f>
        <v>#DIV/0!</v>
      </c>
      <c r="AJ164" s="7">
        <f t="shared" ref="AJ164:AJ195" si="194">SUMIFS(I:I,F:F,AF164,D:D,"Buy",A:A,AE164)*-1</f>
        <v>0</v>
      </c>
      <c r="AK164" s="174">
        <f t="shared" ref="AK164:AK195" si="195">SUMIFS(I:I,F:F,AF164,D:D,"Sell",A:A,AE164)</f>
        <v>0</v>
      </c>
      <c r="AL164" s="173">
        <f t="shared" ref="AL164:AL190" si="196">K164</f>
        <v>44846</v>
      </c>
      <c r="AM164" s="5">
        <f t="shared" ref="AM164:AM190" si="197">O164</f>
        <v>0</v>
      </c>
      <c r="AN164" s="165">
        <f t="shared" ref="AN164:AN195" si="198">SUMIFS(E:E,F:F,AM164,D:D,"Buy",A:A,AL164)</f>
        <v>0</v>
      </c>
      <c r="AO164" s="165" t="e">
        <f t="shared" ref="AO164:AO190" si="199">(AQ164/AN164)</f>
        <v>#DIV/0!</v>
      </c>
      <c r="AP164" s="165" t="e">
        <f t="shared" ref="AP164:AP190" si="200">AR164/AN164</f>
        <v>#DIV/0!</v>
      </c>
      <c r="AQ164" s="7">
        <f t="shared" ref="AQ164:AQ195" si="201">SUMIFS(I:I,F:F,AM164,D:D,"Buy",A:A,AL164)*-1</f>
        <v>0</v>
      </c>
      <c r="AR164" s="174">
        <f t="shared" ref="AR164:AR195" si="202">SUMIFS(I:I,F:F,AM164,D:D,"Sell",A:A,AL164)</f>
        <v>0</v>
      </c>
      <c r="AS164" s="173">
        <f t="shared" ref="AS164:AS190" si="203">K164</f>
        <v>44846</v>
      </c>
      <c r="AT164" s="5">
        <f t="shared" ref="AT164:AT190" si="204">P164</f>
        <v>0</v>
      </c>
      <c r="AU164" s="165">
        <f t="shared" ref="AU164:AU195" si="205">SUMIFS(E:E,F:F,AT164,D:D,"Buy",A:A,AS164)</f>
        <v>0</v>
      </c>
      <c r="AV164" s="165" t="e">
        <f t="shared" ref="AV164:AV190" si="206">(AX164/AU164)</f>
        <v>#DIV/0!</v>
      </c>
      <c r="AW164" s="165" t="e">
        <f t="shared" ref="AW164:AW190" si="207">AY164/AU164</f>
        <v>#DIV/0!</v>
      </c>
      <c r="AX164" s="7">
        <f t="shared" ref="AX164:AX195" si="208">SUMIFS(I:I,F:F,AT164,D:D,"Buy",A:A,AS164)*-1</f>
        <v>0</v>
      </c>
      <c r="AY164" s="174">
        <f t="shared" ref="AY164:AY195" si="209">SUMIFS(I:I,F:F,AT164,D:D,"Sell",A:A,AS164)</f>
        <v>0</v>
      </c>
    </row>
    <row r="165" spans="1:51" ht="16.5" x14ac:dyDescent="0.25">
      <c r="A165" s="1">
        <v>44574</v>
      </c>
      <c r="B165" s="100">
        <v>164</v>
      </c>
      <c r="C165" s="1" t="s">
        <v>102</v>
      </c>
      <c r="D165" t="s">
        <v>97</v>
      </c>
      <c r="E165">
        <v>15</v>
      </c>
      <c r="F165" t="s">
        <v>231</v>
      </c>
      <c r="G165" s="18">
        <v>3.02</v>
      </c>
      <c r="I165" s="18">
        <v>-45.3</v>
      </c>
      <c r="J165" s="13">
        <v>44851</v>
      </c>
      <c r="K165" s="130">
        <v>44851</v>
      </c>
      <c r="L165" s="102" t="str" cm="1">
        <f t="array" ref="L165:M165">TRANSPOSE(_xlfn.UNIQUE(_xlfn._xlws.FILTER(F:F,A:A=K165)))</f>
        <v>AVCT</v>
      </c>
      <c r="M165" s="7" t="str">
        <v>FNHC</v>
      </c>
      <c r="N165" s="7"/>
      <c r="O165" s="7"/>
      <c r="P165" s="7"/>
      <c r="Q165" s="173">
        <f t="shared" si="175"/>
        <v>44851</v>
      </c>
      <c r="R165" s="5" t="str">
        <f t="shared" si="176"/>
        <v>AVCT</v>
      </c>
      <c r="S165" s="165">
        <f t="shared" si="177"/>
        <v>700</v>
      </c>
      <c r="T165" s="165">
        <f t="shared" si="178"/>
        <v>2.0284714285714287</v>
      </c>
      <c r="U165" s="165">
        <f t="shared" si="179"/>
        <v>2.1173857142857142</v>
      </c>
      <c r="V165" s="7">
        <f t="shared" si="180"/>
        <v>1419.93</v>
      </c>
      <c r="W165" s="174">
        <f t="shared" si="181"/>
        <v>1482.1699999999998</v>
      </c>
      <c r="X165" s="173">
        <f t="shared" si="182"/>
        <v>44851</v>
      </c>
      <c r="Y165" s="7" t="str">
        <f t="shared" si="183"/>
        <v>FNHC</v>
      </c>
      <c r="Z165" s="165">
        <f t="shared" si="184"/>
        <v>550</v>
      </c>
      <c r="AA165" s="165">
        <f t="shared" si="185"/>
        <v>1.0193818181818182</v>
      </c>
      <c r="AB165" s="165">
        <f t="shared" si="186"/>
        <v>1.0749818181818183</v>
      </c>
      <c r="AC165" s="7">
        <f t="shared" si="187"/>
        <v>560.66</v>
      </c>
      <c r="AD165" s="174">
        <f t="shared" si="188"/>
        <v>591.24</v>
      </c>
      <c r="AE165" s="173">
        <f t="shared" si="189"/>
        <v>44851</v>
      </c>
      <c r="AF165" s="7">
        <f t="shared" si="190"/>
        <v>0</v>
      </c>
      <c r="AG165" s="165">
        <f t="shared" si="191"/>
        <v>0</v>
      </c>
      <c r="AH165" s="165" t="e">
        <f t="shared" si="192"/>
        <v>#DIV/0!</v>
      </c>
      <c r="AI165" s="165" t="e">
        <f t="shared" si="193"/>
        <v>#DIV/0!</v>
      </c>
      <c r="AJ165" s="7">
        <f t="shared" si="194"/>
        <v>0</v>
      </c>
      <c r="AK165" s="174">
        <f t="shared" si="195"/>
        <v>0</v>
      </c>
      <c r="AL165" s="173">
        <f t="shared" si="196"/>
        <v>44851</v>
      </c>
      <c r="AM165" s="5">
        <f t="shared" si="197"/>
        <v>0</v>
      </c>
      <c r="AN165" s="165">
        <f t="shared" si="198"/>
        <v>0</v>
      </c>
      <c r="AO165" s="165" t="e">
        <f t="shared" si="199"/>
        <v>#DIV/0!</v>
      </c>
      <c r="AP165" s="165" t="e">
        <f t="shared" si="200"/>
        <v>#DIV/0!</v>
      </c>
      <c r="AQ165" s="7">
        <f t="shared" si="201"/>
        <v>0</v>
      </c>
      <c r="AR165" s="174">
        <f t="shared" si="202"/>
        <v>0</v>
      </c>
      <c r="AS165" s="173">
        <f t="shared" si="203"/>
        <v>44851</v>
      </c>
      <c r="AT165" s="5">
        <f t="shared" si="204"/>
        <v>0</v>
      </c>
      <c r="AU165" s="165">
        <f t="shared" si="205"/>
        <v>0</v>
      </c>
      <c r="AV165" s="165" t="e">
        <f t="shared" si="206"/>
        <v>#DIV/0!</v>
      </c>
      <c r="AW165" s="165" t="e">
        <f t="shared" si="207"/>
        <v>#DIV/0!</v>
      </c>
      <c r="AX165" s="7">
        <f t="shared" si="208"/>
        <v>0</v>
      </c>
      <c r="AY165" s="174">
        <f t="shared" si="209"/>
        <v>0</v>
      </c>
    </row>
    <row r="166" spans="1:51" ht="16.5" x14ac:dyDescent="0.25">
      <c r="A166" s="1">
        <v>44574</v>
      </c>
      <c r="B166" s="100">
        <v>165</v>
      </c>
      <c r="C166" s="1" t="s">
        <v>102</v>
      </c>
      <c r="D166" t="s">
        <v>97</v>
      </c>
      <c r="E166">
        <v>1</v>
      </c>
      <c r="F166" t="s">
        <v>231</v>
      </c>
      <c r="G166" s="18">
        <v>3.02</v>
      </c>
      <c r="I166" s="18">
        <v>-3.02</v>
      </c>
      <c r="J166" s="13">
        <v>44853</v>
      </c>
      <c r="K166" s="130">
        <v>44853</v>
      </c>
      <c r="L166" s="102" t="str" cm="1">
        <f t="array" ref="L166">TRANSPOSE(_xlfn.UNIQUE(_xlfn._xlws.FILTER(F:F,A:A=K166)))</f>
        <v>SOBR</v>
      </c>
      <c r="M166" s="7"/>
      <c r="N166" s="7"/>
      <c r="O166" s="7"/>
      <c r="P166" s="7"/>
      <c r="Q166" s="173">
        <f t="shared" si="175"/>
        <v>44853</v>
      </c>
      <c r="R166" s="5" t="str">
        <f t="shared" si="176"/>
        <v>SOBR</v>
      </c>
      <c r="S166" s="165">
        <f t="shared" si="177"/>
        <v>800</v>
      </c>
      <c r="T166" s="165">
        <f t="shared" si="178"/>
        <v>3.1391624999999999</v>
      </c>
      <c r="U166" s="165">
        <f t="shared" si="179"/>
        <v>3.2033874999999998</v>
      </c>
      <c r="V166" s="7">
        <f t="shared" si="180"/>
        <v>2511.33</v>
      </c>
      <c r="W166" s="174">
        <f t="shared" si="181"/>
        <v>2562.71</v>
      </c>
      <c r="X166" s="173">
        <f t="shared" si="182"/>
        <v>44853</v>
      </c>
      <c r="Y166" s="7">
        <f t="shared" si="183"/>
        <v>0</v>
      </c>
      <c r="Z166" s="165">
        <f t="shared" si="184"/>
        <v>0</v>
      </c>
      <c r="AA166" s="165" t="e">
        <f t="shared" si="185"/>
        <v>#DIV/0!</v>
      </c>
      <c r="AB166" s="165" t="e">
        <f t="shared" si="186"/>
        <v>#DIV/0!</v>
      </c>
      <c r="AC166" s="7">
        <f t="shared" si="187"/>
        <v>0</v>
      </c>
      <c r="AD166" s="174">
        <f t="shared" si="188"/>
        <v>0</v>
      </c>
      <c r="AE166" s="173">
        <f t="shared" si="189"/>
        <v>44853</v>
      </c>
      <c r="AF166" s="7">
        <f t="shared" si="190"/>
        <v>0</v>
      </c>
      <c r="AG166" s="165">
        <f t="shared" si="191"/>
        <v>0</v>
      </c>
      <c r="AH166" s="165" t="e">
        <f t="shared" si="192"/>
        <v>#DIV/0!</v>
      </c>
      <c r="AI166" s="165" t="e">
        <f t="shared" si="193"/>
        <v>#DIV/0!</v>
      </c>
      <c r="AJ166" s="7">
        <f t="shared" si="194"/>
        <v>0</v>
      </c>
      <c r="AK166" s="174">
        <f t="shared" si="195"/>
        <v>0</v>
      </c>
      <c r="AL166" s="173">
        <f t="shared" si="196"/>
        <v>44853</v>
      </c>
      <c r="AM166" s="5">
        <f t="shared" si="197"/>
        <v>0</v>
      </c>
      <c r="AN166" s="165">
        <f t="shared" si="198"/>
        <v>0</v>
      </c>
      <c r="AO166" s="165" t="e">
        <f t="shared" si="199"/>
        <v>#DIV/0!</v>
      </c>
      <c r="AP166" s="165" t="e">
        <f t="shared" si="200"/>
        <v>#DIV/0!</v>
      </c>
      <c r="AQ166" s="7">
        <f t="shared" si="201"/>
        <v>0</v>
      </c>
      <c r="AR166" s="174">
        <f t="shared" si="202"/>
        <v>0</v>
      </c>
      <c r="AS166" s="173">
        <f t="shared" si="203"/>
        <v>44853</v>
      </c>
      <c r="AT166" s="5">
        <f t="shared" si="204"/>
        <v>0</v>
      </c>
      <c r="AU166" s="165">
        <f t="shared" si="205"/>
        <v>0</v>
      </c>
      <c r="AV166" s="165" t="e">
        <f t="shared" si="206"/>
        <v>#DIV/0!</v>
      </c>
      <c r="AW166" s="165" t="e">
        <f t="shared" si="207"/>
        <v>#DIV/0!</v>
      </c>
      <c r="AX166" s="7">
        <f t="shared" si="208"/>
        <v>0</v>
      </c>
      <c r="AY166" s="174">
        <f t="shared" si="209"/>
        <v>0</v>
      </c>
    </row>
    <row r="167" spans="1:51" ht="16.5" x14ac:dyDescent="0.25">
      <c r="A167" s="1">
        <v>44574</v>
      </c>
      <c r="B167" s="100">
        <v>166</v>
      </c>
      <c r="C167" s="1" t="s">
        <v>102</v>
      </c>
      <c r="D167" t="s">
        <v>97</v>
      </c>
      <c r="E167">
        <v>16</v>
      </c>
      <c r="F167" t="s">
        <v>231</v>
      </c>
      <c r="G167" s="18">
        <v>3.0583999999999998</v>
      </c>
      <c r="I167" s="18">
        <v>-48.93</v>
      </c>
      <c r="J167" s="13">
        <v>44854</v>
      </c>
      <c r="K167" s="130">
        <v>44854</v>
      </c>
      <c r="L167" s="102" t="str" cm="1">
        <f t="array" ref="L167">TRANSPOSE(_xlfn.UNIQUE(_xlfn._xlws.FILTER(F:F,A:A=K167)))</f>
        <v>AGFY</v>
      </c>
      <c r="M167" s="7"/>
      <c r="N167" s="7"/>
      <c r="O167" s="7"/>
      <c r="P167" s="7"/>
      <c r="Q167" s="173">
        <f t="shared" si="175"/>
        <v>44854</v>
      </c>
      <c r="R167" s="5" t="str">
        <f t="shared" si="176"/>
        <v>AGFY</v>
      </c>
      <c r="S167" s="165">
        <f t="shared" si="177"/>
        <v>1950</v>
      </c>
      <c r="T167" s="165">
        <f t="shared" si="178"/>
        <v>2.7297128205128205</v>
      </c>
      <c r="U167" s="165">
        <f t="shared" si="179"/>
        <v>2.6500461538461537</v>
      </c>
      <c r="V167" s="7">
        <f t="shared" si="180"/>
        <v>5322.94</v>
      </c>
      <c r="W167" s="174">
        <f t="shared" si="181"/>
        <v>5167.59</v>
      </c>
      <c r="X167" s="173">
        <f t="shared" si="182"/>
        <v>44854</v>
      </c>
      <c r="Y167" s="7">
        <f t="shared" si="183"/>
        <v>0</v>
      </c>
      <c r="Z167" s="165">
        <f t="shared" si="184"/>
        <v>0</v>
      </c>
      <c r="AA167" s="165" t="e">
        <f t="shared" si="185"/>
        <v>#DIV/0!</v>
      </c>
      <c r="AB167" s="165" t="e">
        <f t="shared" si="186"/>
        <v>#DIV/0!</v>
      </c>
      <c r="AC167" s="7">
        <f t="shared" si="187"/>
        <v>0</v>
      </c>
      <c r="AD167" s="174">
        <f t="shared" si="188"/>
        <v>0</v>
      </c>
      <c r="AE167" s="173">
        <f t="shared" si="189"/>
        <v>44854</v>
      </c>
      <c r="AF167" s="7">
        <f t="shared" si="190"/>
        <v>0</v>
      </c>
      <c r="AG167" s="165">
        <f t="shared" si="191"/>
        <v>0</v>
      </c>
      <c r="AH167" s="165" t="e">
        <f t="shared" si="192"/>
        <v>#DIV/0!</v>
      </c>
      <c r="AI167" s="165" t="e">
        <f t="shared" si="193"/>
        <v>#DIV/0!</v>
      </c>
      <c r="AJ167" s="7">
        <f t="shared" si="194"/>
        <v>0</v>
      </c>
      <c r="AK167" s="174">
        <f t="shared" si="195"/>
        <v>0</v>
      </c>
      <c r="AL167" s="173">
        <f t="shared" si="196"/>
        <v>44854</v>
      </c>
      <c r="AM167" s="5">
        <f t="shared" si="197"/>
        <v>0</v>
      </c>
      <c r="AN167" s="165">
        <f t="shared" si="198"/>
        <v>0</v>
      </c>
      <c r="AO167" s="165" t="e">
        <f t="shared" si="199"/>
        <v>#DIV/0!</v>
      </c>
      <c r="AP167" s="165" t="e">
        <f t="shared" si="200"/>
        <v>#DIV/0!</v>
      </c>
      <c r="AQ167" s="7">
        <f t="shared" si="201"/>
        <v>0</v>
      </c>
      <c r="AR167" s="174">
        <f t="shared" si="202"/>
        <v>0</v>
      </c>
      <c r="AS167" s="173">
        <f t="shared" si="203"/>
        <v>44854</v>
      </c>
      <c r="AT167" s="5">
        <f t="shared" si="204"/>
        <v>0</v>
      </c>
      <c r="AU167" s="165">
        <f t="shared" si="205"/>
        <v>0</v>
      </c>
      <c r="AV167" s="165" t="e">
        <f t="shared" si="206"/>
        <v>#DIV/0!</v>
      </c>
      <c r="AW167" s="165" t="e">
        <f t="shared" si="207"/>
        <v>#DIV/0!</v>
      </c>
      <c r="AX167" s="7">
        <f t="shared" si="208"/>
        <v>0</v>
      </c>
      <c r="AY167" s="174">
        <f t="shared" si="209"/>
        <v>0</v>
      </c>
    </row>
    <row r="168" spans="1:51" ht="16.5" x14ac:dyDescent="0.25">
      <c r="A168" s="1">
        <v>44574</v>
      </c>
      <c r="B168" s="100">
        <v>167</v>
      </c>
      <c r="C168" s="1" t="s">
        <v>102</v>
      </c>
      <c r="D168" t="s">
        <v>97</v>
      </c>
      <c r="E168">
        <v>16</v>
      </c>
      <c r="F168" t="s">
        <v>231</v>
      </c>
      <c r="G168" s="18">
        <v>3.0484</v>
      </c>
      <c r="I168" s="18">
        <v>-48.77</v>
      </c>
      <c r="J168" s="13">
        <v>44855</v>
      </c>
      <c r="K168" s="130">
        <v>44855</v>
      </c>
      <c r="L168" s="102" t="str" cm="1">
        <f t="array" ref="L168">TRANSPOSE(_xlfn.UNIQUE(_xlfn._xlws.FILTER(F:F,A:A=K168)))</f>
        <v>MVST</v>
      </c>
      <c r="M168" s="7"/>
      <c r="N168" s="7"/>
      <c r="O168" s="7"/>
      <c r="P168" s="7"/>
      <c r="Q168" s="173">
        <f t="shared" si="175"/>
        <v>44855</v>
      </c>
      <c r="R168" s="5" t="str">
        <f t="shared" si="176"/>
        <v>MVST</v>
      </c>
      <c r="S168" s="165">
        <f t="shared" si="177"/>
        <v>800</v>
      </c>
      <c r="T168" s="165">
        <f t="shared" si="178"/>
        <v>2.3587250000000002</v>
      </c>
      <c r="U168" s="165">
        <f t="shared" si="179"/>
        <v>2.426075</v>
      </c>
      <c r="V168" s="7">
        <f t="shared" si="180"/>
        <v>1886.98</v>
      </c>
      <c r="W168" s="174">
        <f t="shared" si="181"/>
        <v>1940.8600000000001</v>
      </c>
      <c r="X168" s="173">
        <f t="shared" si="182"/>
        <v>44855</v>
      </c>
      <c r="Y168" s="7">
        <f t="shared" si="183"/>
        <v>0</v>
      </c>
      <c r="Z168" s="165">
        <f t="shared" si="184"/>
        <v>0</v>
      </c>
      <c r="AA168" s="165" t="e">
        <f t="shared" si="185"/>
        <v>#DIV/0!</v>
      </c>
      <c r="AB168" s="165" t="e">
        <f t="shared" si="186"/>
        <v>#DIV/0!</v>
      </c>
      <c r="AC168" s="7">
        <f t="shared" si="187"/>
        <v>0</v>
      </c>
      <c r="AD168" s="174">
        <f t="shared" si="188"/>
        <v>0</v>
      </c>
      <c r="AE168" s="173">
        <f t="shared" si="189"/>
        <v>44855</v>
      </c>
      <c r="AF168" s="7">
        <f t="shared" si="190"/>
        <v>0</v>
      </c>
      <c r="AG168" s="165">
        <f t="shared" si="191"/>
        <v>0</v>
      </c>
      <c r="AH168" s="165" t="e">
        <f t="shared" si="192"/>
        <v>#DIV/0!</v>
      </c>
      <c r="AI168" s="165" t="e">
        <f t="shared" si="193"/>
        <v>#DIV/0!</v>
      </c>
      <c r="AJ168" s="7">
        <f t="shared" si="194"/>
        <v>0</v>
      </c>
      <c r="AK168" s="174">
        <f t="shared" si="195"/>
        <v>0</v>
      </c>
      <c r="AL168" s="173">
        <f t="shared" si="196"/>
        <v>44855</v>
      </c>
      <c r="AM168" s="5">
        <f t="shared" si="197"/>
        <v>0</v>
      </c>
      <c r="AN168" s="165">
        <f t="shared" si="198"/>
        <v>0</v>
      </c>
      <c r="AO168" s="165" t="e">
        <f t="shared" si="199"/>
        <v>#DIV/0!</v>
      </c>
      <c r="AP168" s="165" t="e">
        <f t="shared" si="200"/>
        <v>#DIV/0!</v>
      </c>
      <c r="AQ168" s="7">
        <f t="shared" si="201"/>
        <v>0</v>
      </c>
      <c r="AR168" s="174">
        <f t="shared" si="202"/>
        <v>0</v>
      </c>
      <c r="AS168" s="173">
        <f t="shared" si="203"/>
        <v>44855</v>
      </c>
      <c r="AT168" s="5">
        <f t="shared" si="204"/>
        <v>0</v>
      </c>
      <c r="AU168" s="165">
        <f t="shared" si="205"/>
        <v>0</v>
      </c>
      <c r="AV168" s="165" t="e">
        <f t="shared" si="206"/>
        <v>#DIV/0!</v>
      </c>
      <c r="AW168" s="165" t="e">
        <f t="shared" si="207"/>
        <v>#DIV/0!</v>
      </c>
      <c r="AX168" s="7">
        <f t="shared" si="208"/>
        <v>0</v>
      </c>
      <c r="AY168" s="174">
        <f t="shared" si="209"/>
        <v>0</v>
      </c>
    </row>
    <row r="169" spans="1:51" ht="16.5" x14ac:dyDescent="0.25">
      <c r="A169" s="1">
        <v>44574</v>
      </c>
      <c r="B169" s="100">
        <v>168</v>
      </c>
      <c r="C169" s="1" t="s">
        <v>102</v>
      </c>
      <c r="D169" t="s">
        <v>97</v>
      </c>
      <c r="E169">
        <v>16</v>
      </c>
      <c r="F169" t="s">
        <v>231</v>
      </c>
      <c r="G169" s="18">
        <v>3.0750000000000002</v>
      </c>
      <c r="I169" s="18">
        <v>-49.2</v>
      </c>
      <c r="J169" s="13">
        <v>44858</v>
      </c>
      <c r="K169" s="130">
        <v>44858</v>
      </c>
      <c r="L169" s="102" t="str" cm="1">
        <f t="array" ref="L169">TRANSPOSE(_xlfn.UNIQUE(_xlfn._xlws.FILTER(F:F,A:A=K169)))</f>
        <v>MOTS</v>
      </c>
      <c r="M169" s="7"/>
      <c r="N169" s="7"/>
      <c r="O169" s="7"/>
      <c r="P169" s="7"/>
      <c r="Q169" s="173">
        <f t="shared" si="175"/>
        <v>44858</v>
      </c>
      <c r="R169" s="5" t="str">
        <f t="shared" si="176"/>
        <v>MOTS</v>
      </c>
      <c r="S169" s="165">
        <f t="shared" si="177"/>
        <v>1750</v>
      </c>
      <c r="T169" s="165">
        <f t="shared" si="178"/>
        <v>2.2657657142857142</v>
      </c>
      <c r="U169" s="165">
        <f t="shared" si="179"/>
        <v>2.2249828571428569</v>
      </c>
      <c r="V169" s="7">
        <f t="shared" si="180"/>
        <v>3965.0899999999997</v>
      </c>
      <c r="W169" s="174">
        <f t="shared" si="181"/>
        <v>3893.72</v>
      </c>
      <c r="X169" s="173">
        <f t="shared" si="182"/>
        <v>44858</v>
      </c>
      <c r="Y169" s="7">
        <f t="shared" si="183"/>
        <v>0</v>
      </c>
      <c r="Z169" s="165">
        <f t="shared" si="184"/>
        <v>0</v>
      </c>
      <c r="AA169" s="165" t="e">
        <f t="shared" si="185"/>
        <v>#DIV/0!</v>
      </c>
      <c r="AB169" s="165" t="e">
        <f t="shared" si="186"/>
        <v>#DIV/0!</v>
      </c>
      <c r="AC169" s="7">
        <f t="shared" si="187"/>
        <v>0</v>
      </c>
      <c r="AD169" s="174">
        <f t="shared" si="188"/>
        <v>0</v>
      </c>
      <c r="AE169" s="173">
        <f t="shared" si="189"/>
        <v>44858</v>
      </c>
      <c r="AF169" s="7">
        <f t="shared" si="190"/>
        <v>0</v>
      </c>
      <c r="AG169" s="165">
        <f t="shared" si="191"/>
        <v>0</v>
      </c>
      <c r="AH169" s="165" t="e">
        <f t="shared" si="192"/>
        <v>#DIV/0!</v>
      </c>
      <c r="AI169" s="165" t="e">
        <f t="shared" si="193"/>
        <v>#DIV/0!</v>
      </c>
      <c r="AJ169" s="7">
        <f t="shared" si="194"/>
        <v>0</v>
      </c>
      <c r="AK169" s="174">
        <f t="shared" si="195"/>
        <v>0</v>
      </c>
      <c r="AL169" s="173">
        <f t="shared" si="196"/>
        <v>44858</v>
      </c>
      <c r="AM169" s="5">
        <f t="shared" si="197"/>
        <v>0</v>
      </c>
      <c r="AN169" s="165">
        <f t="shared" si="198"/>
        <v>0</v>
      </c>
      <c r="AO169" s="165" t="e">
        <f t="shared" si="199"/>
        <v>#DIV/0!</v>
      </c>
      <c r="AP169" s="165" t="e">
        <f t="shared" si="200"/>
        <v>#DIV/0!</v>
      </c>
      <c r="AQ169" s="7">
        <f t="shared" si="201"/>
        <v>0</v>
      </c>
      <c r="AR169" s="174">
        <f t="shared" si="202"/>
        <v>0</v>
      </c>
      <c r="AS169" s="173">
        <f t="shared" si="203"/>
        <v>44858</v>
      </c>
      <c r="AT169" s="5">
        <f t="shared" si="204"/>
        <v>0</v>
      </c>
      <c r="AU169" s="165">
        <f t="shared" si="205"/>
        <v>0</v>
      </c>
      <c r="AV169" s="165" t="e">
        <f t="shared" si="206"/>
        <v>#DIV/0!</v>
      </c>
      <c r="AW169" s="165" t="e">
        <f t="shared" si="207"/>
        <v>#DIV/0!</v>
      </c>
      <c r="AX169" s="7">
        <f t="shared" si="208"/>
        <v>0</v>
      </c>
      <c r="AY169" s="174">
        <f t="shared" si="209"/>
        <v>0</v>
      </c>
    </row>
    <row r="170" spans="1:51" ht="16.5" x14ac:dyDescent="0.25">
      <c r="A170" s="1">
        <v>44574</v>
      </c>
      <c r="B170" s="100">
        <v>169</v>
      </c>
      <c r="C170" s="1" t="s">
        <v>102</v>
      </c>
      <c r="D170" t="s">
        <v>97</v>
      </c>
      <c r="E170">
        <v>16</v>
      </c>
      <c r="F170" t="s">
        <v>231</v>
      </c>
      <c r="G170" s="18">
        <v>3.0884</v>
      </c>
      <c r="I170" s="18">
        <v>-49.41</v>
      </c>
      <c r="J170" s="13">
        <v>44860</v>
      </c>
      <c r="K170" s="130">
        <v>44860</v>
      </c>
      <c r="L170" s="102" t="str" cm="1">
        <f t="array" ref="L170:N170">TRANSPOSE(_xlfn.UNIQUE(_xlfn._xlws.FILTER(F:F,A:A=K170)))</f>
        <v>SNAP</v>
      </c>
      <c r="M170" s="7" t="str">
        <v>EPIX</v>
      </c>
      <c r="N170" s="7" t="str">
        <v>TAL</v>
      </c>
      <c r="O170" s="7"/>
      <c r="P170" s="7"/>
      <c r="Q170" s="173">
        <f t="shared" si="175"/>
        <v>44860</v>
      </c>
      <c r="R170" s="5" t="str">
        <f t="shared" si="176"/>
        <v>SNAP</v>
      </c>
      <c r="S170" s="165">
        <f t="shared" si="177"/>
        <v>50</v>
      </c>
      <c r="T170" s="165">
        <f t="shared" si="178"/>
        <v>9.875</v>
      </c>
      <c r="U170" s="165">
        <f t="shared" si="179"/>
        <v>9.742799999999999</v>
      </c>
      <c r="V170" s="7">
        <f t="shared" si="180"/>
        <v>493.75</v>
      </c>
      <c r="W170" s="174">
        <f t="shared" si="181"/>
        <v>487.14</v>
      </c>
      <c r="X170" s="173">
        <f t="shared" si="182"/>
        <v>44860</v>
      </c>
      <c r="Y170" s="7" t="str">
        <f t="shared" si="183"/>
        <v>EPIX</v>
      </c>
      <c r="Z170" s="165">
        <f t="shared" si="184"/>
        <v>300</v>
      </c>
      <c r="AA170" s="165">
        <f t="shared" si="185"/>
        <v>2.7249666666666665</v>
      </c>
      <c r="AB170" s="165">
        <f t="shared" si="186"/>
        <v>2.8172000000000001</v>
      </c>
      <c r="AC170" s="7">
        <f t="shared" si="187"/>
        <v>817.49</v>
      </c>
      <c r="AD170" s="174">
        <f t="shared" si="188"/>
        <v>845.16000000000008</v>
      </c>
      <c r="AE170" s="173">
        <f t="shared" si="189"/>
        <v>44860</v>
      </c>
      <c r="AF170" s="7" t="str">
        <f t="shared" si="190"/>
        <v>TAL</v>
      </c>
      <c r="AG170" s="165">
        <f t="shared" si="191"/>
        <v>450</v>
      </c>
      <c r="AH170" s="165">
        <f t="shared" si="192"/>
        <v>3.7640000000000002</v>
      </c>
      <c r="AI170" s="165">
        <f t="shared" si="193"/>
        <v>3.8777555555555554</v>
      </c>
      <c r="AJ170" s="7">
        <f t="shared" si="194"/>
        <v>1693.8000000000002</v>
      </c>
      <c r="AK170" s="174">
        <f t="shared" si="195"/>
        <v>1744.99</v>
      </c>
      <c r="AL170" s="173">
        <f t="shared" si="196"/>
        <v>44860</v>
      </c>
      <c r="AM170" s="5">
        <f t="shared" si="197"/>
        <v>0</v>
      </c>
      <c r="AN170" s="165">
        <f t="shared" si="198"/>
        <v>0</v>
      </c>
      <c r="AO170" s="165" t="e">
        <f t="shared" si="199"/>
        <v>#DIV/0!</v>
      </c>
      <c r="AP170" s="165" t="e">
        <f t="shared" si="200"/>
        <v>#DIV/0!</v>
      </c>
      <c r="AQ170" s="7">
        <f t="shared" si="201"/>
        <v>0</v>
      </c>
      <c r="AR170" s="174">
        <f t="shared" si="202"/>
        <v>0</v>
      </c>
      <c r="AS170" s="173">
        <f t="shared" si="203"/>
        <v>44860</v>
      </c>
      <c r="AT170" s="5">
        <f t="shared" si="204"/>
        <v>0</v>
      </c>
      <c r="AU170" s="165">
        <f t="shared" si="205"/>
        <v>0</v>
      </c>
      <c r="AV170" s="165" t="e">
        <f t="shared" si="206"/>
        <v>#DIV/0!</v>
      </c>
      <c r="AW170" s="165" t="e">
        <f t="shared" si="207"/>
        <v>#DIV/0!</v>
      </c>
      <c r="AX170" s="7">
        <f t="shared" si="208"/>
        <v>0</v>
      </c>
      <c r="AY170" s="174">
        <f t="shared" si="209"/>
        <v>0</v>
      </c>
    </row>
    <row r="171" spans="1:51" ht="16.5" x14ac:dyDescent="0.25">
      <c r="A171" s="1">
        <v>44574</v>
      </c>
      <c r="B171" s="100">
        <v>170</v>
      </c>
      <c r="C171" s="1" t="s">
        <v>102</v>
      </c>
      <c r="D171" t="s">
        <v>98</v>
      </c>
      <c r="E171">
        <v>16</v>
      </c>
      <c r="F171" t="s">
        <v>231</v>
      </c>
      <c r="G171" s="18">
        <v>3.0383</v>
      </c>
      <c r="I171" s="18">
        <v>48.61</v>
      </c>
      <c r="J171" s="13">
        <v>44861</v>
      </c>
      <c r="K171" s="130">
        <v>44861</v>
      </c>
      <c r="L171" s="102" t="str" cm="1">
        <f t="array" ref="L171:M171">TRANSPOSE(_xlfn.UNIQUE(_xlfn._xlws.FILTER(F:F,A:A=K171)))</f>
        <v>CYH</v>
      </c>
      <c r="M171" s="7" t="str">
        <v>VIEW</v>
      </c>
      <c r="N171" s="7"/>
      <c r="O171" s="7"/>
      <c r="P171" s="7"/>
      <c r="Q171" s="173">
        <f t="shared" si="175"/>
        <v>44861</v>
      </c>
      <c r="R171" s="5" t="str">
        <f t="shared" si="176"/>
        <v>CYH</v>
      </c>
      <c r="S171" s="165">
        <f t="shared" si="177"/>
        <v>400</v>
      </c>
      <c r="T171" s="165">
        <f t="shared" si="178"/>
        <v>2.5887500000000001</v>
      </c>
      <c r="U171" s="165">
        <f t="shared" si="179"/>
        <v>2.7335000000000003</v>
      </c>
      <c r="V171" s="7">
        <f t="shared" si="180"/>
        <v>1035.5</v>
      </c>
      <c r="W171" s="174">
        <f t="shared" si="181"/>
        <v>1093.4000000000001</v>
      </c>
      <c r="X171" s="173">
        <f t="shared" si="182"/>
        <v>44861</v>
      </c>
      <c r="Y171" s="7" t="str">
        <f t="shared" si="183"/>
        <v>VIEW</v>
      </c>
      <c r="Z171" s="165">
        <f t="shared" si="184"/>
        <v>700</v>
      </c>
      <c r="AA171" s="165">
        <f t="shared" si="185"/>
        <v>1.5040714285714285</v>
      </c>
      <c r="AB171" s="165">
        <f t="shared" si="186"/>
        <v>1.6538857142857146</v>
      </c>
      <c r="AC171" s="7">
        <f t="shared" si="187"/>
        <v>1052.8499999999999</v>
      </c>
      <c r="AD171" s="174">
        <f t="shared" si="188"/>
        <v>1157.7200000000003</v>
      </c>
      <c r="AE171" s="173">
        <f t="shared" si="189"/>
        <v>44861</v>
      </c>
      <c r="AF171" s="7">
        <f t="shared" si="190"/>
        <v>0</v>
      </c>
      <c r="AG171" s="165">
        <f t="shared" si="191"/>
        <v>0</v>
      </c>
      <c r="AH171" s="165" t="e">
        <f t="shared" si="192"/>
        <v>#DIV/0!</v>
      </c>
      <c r="AI171" s="165" t="e">
        <f t="shared" si="193"/>
        <v>#DIV/0!</v>
      </c>
      <c r="AJ171" s="7">
        <f t="shared" si="194"/>
        <v>0</v>
      </c>
      <c r="AK171" s="174">
        <f t="shared" si="195"/>
        <v>0</v>
      </c>
      <c r="AL171" s="173">
        <f t="shared" si="196"/>
        <v>44861</v>
      </c>
      <c r="AM171" s="5">
        <f t="shared" si="197"/>
        <v>0</v>
      </c>
      <c r="AN171" s="165">
        <f t="shared" si="198"/>
        <v>0</v>
      </c>
      <c r="AO171" s="165" t="e">
        <f t="shared" si="199"/>
        <v>#DIV/0!</v>
      </c>
      <c r="AP171" s="165" t="e">
        <f t="shared" si="200"/>
        <v>#DIV/0!</v>
      </c>
      <c r="AQ171" s="7">
        <f t="shared" si="201"/>
        <v>0</v>
      </c>
      <c r="AR171" s="174">
        <f t="shared" si="202"/>
        <v>0</v>
      </c>
      <c r="AS171" s="173">
        <f t="shared" si="203"/>
        <v>44861</v>
      </c>
      <c r="AT171" s="5">
        <f t="shared" si="204"/>
        <v>0</v>
      </c>
      <c r="AU171" s="165">
        <f t="shared" si="205"/>
        <v>0</v>
      </c>
      <c r="AV171" s="165" t="e">
        <f t="shared" si="206"/>
        <v>#DIV/0!</v>
      </c>
      <c r="AW171" s="165" t="e">
        <f t="shared" si="207"/>
        <v>#DIV/0!</v>
      </c>
      <c r="AX171" s="7">
        <f t="shared" si="208"/>
        <v>0</v>
      </c>
      <c r="AY171" s="174">
        <f t="shared" si="209"/>
        <v>0</v>
      </c>
    </row>
    <row r="172" spans="1:51" ht="16.5" x14ac:dyDescent="0.25">
      <c r="A172" s="1">
        <v>44574</v>
      </c>
      <c r="B172" s="100">
        <v>171</v>
      </c>
      <c r="C172" s="1" t="s">
        <v>102</v>
      </c>
      <c r="D172" t="s">
        <v>98</v>
      </c>
      <c r="E172">
        <v>16</v>
      </c>
      <c r="F172" t="s">
        <v>231</v>
      </c>
      <c r="G172" s="18">
        <v>3.0449999999999999</v>
      </c>
      <c r="I172" s="18">
        <v>48.72</v>
      </c>
      <c r="J172" s="13">
        <v>44862</v>
      </c>
      <c r="K172" s="130">
        <v>44862</v>
      </c>
      <c r="L172" s="102" t="str" cm="1">
        <f t="array" ref="L172:M172">TRANSPOSE(_xlfn.UNIQUE(_xlfn._xlws.FILTER(F:F,A:A=K172)))</f>
        <v>QNGY</v>
      </c>
      <c r="M172" s="7" t="str">
        <v>TAL</v>
      </c>
      <c r="N172" s="7"/>
      <c r="O172" s="7"/>
      <c r="P172" s="7"/>
      <c r="Q172" s="173">
        <f t="shared" si="175"/>
        <v>44862</v>
      </c>
      <c r="R172" s="5" t="str">
        <f t="shared" si="176"/>
        <v>QNGY</v>
      </c>
      <c r="S172" s="165">
        <f t="shared" si="177"/>
        <v>800</v>
      </c>
      <c r="T172" s="165">
        <f t="shared" si="178"/>
        <v>3.6074999999999999</v>
      </c>
      <c r="U172" s="165">
        <f t="shared" si="179"/>
        <v>3.5360125</v>
      </c>
      <c r="V172" s="7">
        <f t="shared" si="180"/>
        <v>2886</v>
      </c>
      <c r="W172" s="174">
        <f t="shared" si="181"/>
        <v>2828.81</v>
      </c>
      <c r="X172" s="173">
        <f t="shared" si="182"/>
        <v>44862</v>
      </c>
      <c r="Y172" s="7" t="str">
        <f t="shared" si="183"/>
        <v>TAL</v>
      </c>
      <c r="Z172" s="165">
        <f t="shared" si="184"/>
        <v>300</v>
      </c>
      <c r="AA172" s="165">
        <f t="shared" si="185"/>
        <v>4.5520666666666667</v>
      </c>
      <c r="AB172" s="165">
        <f t="shared" si="186"/>
        <v>4.6679333333333339</v>
      </c>
      <c r="AC172" s="7">
        <f t="shared" si="187"/>
        <v>1365.62</v>
      </c>
      <c r="AD172" s="174">
        <f t="shared" si="188"/>
        <v>1400.38</v>
      </c>
      <c r="AE172" s="173">
        <f t="shared" si="189"/>
        <v>44862</v>
      </c>
      <c r="AF172" s="7">
        <f t="shared" si="190"/>
        <v>0</v>
      </c>
      <c r="AG172" s="165">
        <f t="shared" si="191"/>
        <v>0</v>
      </c>
      <c r="AH172" s="165" t="e">
        <f t="shared" si="192"/>
        <v>#DIV/0!</v>
      </c>
      <c r="AI172" s="165" t="e">
        <f t="shared" si="193"/>
        <v>#DIV/0!</v>
      </c>
      <c r="AJ172" s="7">
        <f t="shared" si="194"/>
        <v>0</v>
      </c>
      <c r="AK172" s="174">
        <f t="shared" si="195"/>
        <v>0</v>
      </c>
      <c r="AL172" s="173">
        <f t="shared" si="196"/>
        <v>44862</v>
      </c>
      <c r="AM172" s="5">
        <f t="shared" si="197"/>
        <v>0</v>
      </c>
      <c r="AN172" s="165">
        <f t="shared" si="198"/>
        <v>0</v>
      </c>
      <c r="AO172" s="165" t="e">
        <f t="shared" si="199"/>
        <v>#DIV/0!</v>
      </c>
      <c r="AP172" s="165" t="e">
        <f t="shared" si="200"/>
        <v>#DIV/0!</v>
      </c>
      <c r="AQ172" s="7">
        <f t="shared" si="201"/>
        <v>0</v>
      </c>
      <c r="AR172" s="174">
        <f t="shared" si="202"/>
        <v>0</v>
      </c>
      <c r="AS172" s="173">
        <f t="shared" si="203"/>
        <v>44862</v>
      </c>
      <c r="AT172" s="5">
        <f t="shared" si="204"/>
        <v>0</v>
      </c>
      <c r="AU172" s="165">
        <f t="shared" si="205"/>
        <v>0</v>
      </c>
      <c r="AV172" s="165" t="e">
        <f t="shared" si="206"/>
        <v>#DIV/0!</v>
      </c>
      <c r="AW172" s="165" t="e">
        <f t="shared" si="207"/>
        <v>#DIV/0!</v>
      </c>
      <c r="AX172" s="7">
        <f t="shared" si="208"/>
        <v>0</v>
      </c>
      <c r="AY172" s="174">
        <f t="shared" si="209"/>
        <v>0</v>
      </c>
    </row>
    <row r="173" spans="1:51" ht="16.5" x14ac:dyDescent="0.25">
      <c r="A173" s="1">
        <v>44574</v>
      </c>
      <c r="B173" s="100">
        <v>172</v>
      </c>
      <c r="C173" s="1" t="s">
        <v>102</v>
      </c>
      <c r="D173" t="s">
        <v>98</v>
      </c>
      <c r="E173">
        <v>3</v>
      </c>
      <c r="F173" t="s">
        <v>255</v>
      </c>
      <c r="G173" s="18">
        <v>41.79</v>
      </c>
      <c r="I173" s="18">
        <v>125.37</v>
      </c>
      <c r="J173" s="13">
        <v>44865</v>
      </c>
      <c r="K173" s="130">
        <v>44865</v>
      </c>
      <c r="L173" s="102" t="str" cm="1">
        <f t="array" ref="L173:N173">TRANSPOSE(_xlfn.UNIQUE(_xlfn._xlws.FILTER(F:F,A:A=K173)))</f>
        <v>EFSH</v>
      </c>
      <c r="M173" s="7" t="str">
        <v>SONN</v>
      </c>
      <c r="N173" s="7">
        <v>0</v>
      </c>
      <c r="O173" s="7"/>
      <c r="P173" s="7"/>
      <c r="Q173" s="173">
        <f t="shared" si="175"/>
        <v>44865</v>
      </c>
      <c r="R173" s="5" t="str">
        <f t="shared" si="176"/>
        <v>EFSH</v>
      </c>
      <c r="S173" s="165">
        <f t="shared" si="177"/>
        <v>800</v>
      </c>
      <c r="T173" s="165">
        <f t="shared" si="178"/>
        <v>3.1336750000000002</v>
      </c>
      <c r="U173" s="165">
        <f t="shared" si="179"/>
        <v>3.0290124999999999</v>
      </c>
      <c r="V173" s="7">
        <f t="shared" si="180"/>
        <v>2506.94</v>
      </c>
      <c r="W173" s="174">
        <f t="shared" si="181"/>
        <v>2423.21</v>
      </c>
      <c r="X173" s="173">
        <f t="shared" si="182"/>
        <v>44865</v>
      </c>
      <c r="Y173" s="7" t="str">
        <f t="shared" si="183"/>
        <v>SONN</v>
      </c>
      <c r="Z173" s="165">
        <f t="shared" si="184"/>
        <v>300</v>
      </c>
      <c r="AA173" s="165">
        <f t="shared" si="185"/>
        <v>1.5519333333333334</v>
      </c>
      <c r="AB173" s="165">
        <f t="shared" si="186"/>
        <v>1.5053666666666667</v>
      </c>
      <c r="AC173" s="7">
        <f t="shared" si="187"/>
        <v>465.58000000000004</v>
      </c>
      <c r="AD173" s="174">
        <f t="shared" si="188"/>
        <v>451.61</v>
      </c>
      <c r="AE173" s="173">
        <f t="shared" si="189"/>
        <v>44865</v>
      </c>
      <c r="AF173" s="7">
        <f t="shared" si="190"/>
        <v>0</v>
      </c>
      <c r="AG173" s="165">
        <f t="shared" si="191"/>
        <v>0</v>
      </c>
      <c r="AH173" s="165" t="e">
        <f t="shared" si="192"/>
        <v>#DIV/0!</v>
      </c>
      <c r="AI173" s="165" t="e">
        <f t="shared" si="193"/>
        <v>#DIV/0!</v>
      </c>
      <c r="AJ173" s="7">
        <f t="shared" si="194"/>
        <v>0</v>
      </c>
      <c r="AK173" s="174">
        <f t="shared" si="195"/>
        <v>0</v>
      </c>
      <c r="AL173" s="173">
        <f t="shared" si="196"/>
        <v>44865</v>
      </c>
      <c r="AM173" s="5">
        <f t="shared" si="197"/>
        <v>0</v>
      </c>
      <c r="AN173" s="165">
        <f t="shared" si="198"/>
        <v>0</v>
      </c>
      <c r="AO173" s="165" t="e">
        <f t="shared" si="199"/>
        <v>#DIV/0!</v>
      </c>
      <c r="AP173" s="165" t="e">
        <f t="shared" si="200"/>
        <v>#DIV/0!</v>
      </c>
      <c r="AQ173" s="7">
        <f t="shared" si="201"/>
        <v>0</v>
      </c>
      <c r="AR173" s="174">
        <f t="shared" si="202"/>
        <v>0</v>
      </c>
      <c r="AS173" s="173">
        <f t="shared" si="203"/>
        <v>44865</v>
      </c>
      <c r="AT173" s="5">
        <f t="shared" si="204"/>
        <v>0</v>
      </c>
      <c r="AU173" s="165">
        <f t="shared" si="205"/>
        <v>0</v>
      </c>
      <c r="AV173" s="165" t="e">
        <f t="shared" si="206"/>
        <v>#DIV/0!</v>
      </c>
      <c r="AW173" s="165" t="e">
        <f t="shared" si="207"/>
        <v>#DIV/0!</v>
      </c>
      <c r="AX173" s="7">
        <f t="shared" si="208"/>
        <v>0</v>
      </c>
      <c r="AY173" s="174">
        <f t="shared" si="209"/>
        <v>0</v>
      </c>
    </row>
    <row r="174" spans="1:51" ht="16.5" x14ac:dyDescent="0.25">
      <c r="A174" s="1">
        <v>44574</v>
      </c>
      <c r="B174" s="100">
        <v>173</v>
      </c>
      <c r="C174" s="1" t="s">
        <v>102</v>
      </c>
      <c r="D174" t="s">
        <v>98</v>
      </c>
      <c r="E174">
        <v>2</v>
      </c>
      <c r="F174" t="s">
        <v>255</v>
      </c>
      <c r="G174" s="18">
        <v>41.622100000000003</v>
      </c>
      <c r="I174" s="18">
        <v>83.24</v>
      </c>
      <c r="J174" s="13">
        <v>44866</v>
      </c>
      <c r="K174" s="130">
        <v>44866</v>
      </c>
      <c r="L174" s="102" t="str" cm="1">
        <f t="array" ref="L174:N174">TRANSPOSE(_xlfn.UNIQUE(_xlfn._xlws.FILTER(F:F,A:A=K174)))</f>
        <v>SONN</v>
      </c>
      <c r="M174" s="7" t="str">
        <v>ARAV</v>
      </c>
      <c r="N174" s="7" t="str">
        <v>AGLE</v>
      </c>
      <c r="O174" s="7"/>
      <c r="P174" s="7"/>
      <c r="Q174" s="173">
        <f t="shared" si="175"/>
        <v>44866</v>
      </c>
      <c r="R174" s="5" t="str">
        <f t="shared" si="176"/>
        <v>SONN</v>
      </c>
      <c r="S174" s="165">
        <f t="shared" si="177"/>
        <v>750</v>
      </c>
      <c r="T174" s="165">
        <f t="shared" si="178"/>
        <v>2.5299866666666668</v>
      </c>
      <c r="U174" s="165">
        <f t="shared" si="179"/>
        <v>2.6877733333333333</v>
      </c>
      <c r="V174" s="7">
        <f t="shared" si="180"/>
        <v>1897.49</v>
      </c>
      <c r="W174" s="174">
        <f t="shared" si="181"/>
        <v>2015.83</v>
      </c>
      <c r="X174" s="173">
        <f t="shared" si="182"/>
        <v>44866</v>
      </c>
      <c r="Y174" s="7" t="str">
        <f t="shared" si="183"/>
        <v>ARAV</v>
      </c>
      <c r="Z174" s="165">
        <f t="shared" si="184"/>
        <v>400</v>
      </c>
      <c r="AA174" s="165">
        <f t="shared" si="185"/>
        <v>1.5896000000000001</v>
      </c>
      <c r="AB174" s="165">
        <f t="shared" si="186"/>
        <v>1.6207749999999999</v>
      </c>
      <c r="AC174" s="7">
        <f t="shared" si="187"/>
        <v>635.84</v>
      </c>
      <c r="AD174" s="174">
        <f t="shared" si="188"/>
        <v>648.30999999999995</v>
      </c>
      <c r="AE174" s="173">
        <f t="shared" si="189"/>
        <v>44866</v>
      </c>
      <c r="AF174" s="7" t="str">
        <f t="shared" si="190"/>
        <v>AGLE</v>
      </c>
      <c r="AG174" s="165">
        <f t="shared" si="191"/>
        <v>300</v>
      </c>
      <c r="AH174" s="165">
        <f t="shared" si="192"/>
        <v>1.2480333333333333</v>
      </c>
      <c r="AI174" s="165">
        <f t="shared" si="193"/>
        <v>1.3625666666666667</v>
      </c>
      <c r="AJ174" s="7">
        <f t="shared" si="194"/>
        <v>374.40999999999997</v>
      </c>
      <c r="AK174" s="174">
        <f t="shared" si="195"/>
        <v>408.77</v>
      </c>
      <c r="AL174" s="173">
        <f t="shared" si="196"/>
        <v>44866</v>
      </c>
      <c r="AM174" s="5">
        <f t="shared" si="197"/>
        <v>0</v>
      </c>
      <c r="AN174" s="165">
        <f t="shared" si="198"/>
        <v>0</v>
      </c>
      <c r="AO174" s="165" t="e">
        <f t="shared" si="199"/>
        <v>#DIV/0!</v>
      </c>
      <c r="AP174" s="165" t="e">
        <f t="shared" si="200"/>
        <v>#DIV/0!</v>
      </c>
      <c r="AQ174" s="7">
        <f t="shared" si="201"/>
        <v>0</v>
      </c>
      <c r="AR174" s="174">
        <f t="shared" si="202"/>
        <v>0</v>
      </c>
      <c r="AS174" s="173">
        <f t="shared" si="203"/>
        <v>44866</v>
      </c>
      <c r="AT174" s="5">
        <f t="shared" si="204"/>
        <v>0</v>
      </c>
      <c r="AU174" s="165">
        <f t="shared" si="205"/>
        <v>0</v>
      </c>
      <c r="AV174" s="165" t="e">
        <f t="shared" si="206"/>
        <v>#DIV/0!</v>
      </c>
      <c r="AW174" s="165" t="e">
        <f t="shared" si="207"/>
        <v>#DIV/0!</v>
      </c>
      <c r="AX174" s="7">
        <f t="shared" si="208"/>
        <v>0</v>
      </c>
      <c r="AY174" s="174">
        <f t="shared" si="209"/>
        <v>0</v>
      </c>
    </row>
    <row r="175" spans="1:51" ht="16.5" x14ac:dyDescent="0.25">
      <c r="A175" s="1">
        <v>44574</v>
      </c>
      <c r="B175" s="100">
        <v>174</v>
      </c>
      <c r="C175" s="1" t="s">
        <v>102</v>
      </c>
      <c r="D175" t="s">
        <v>97</v>
      </c>
      <c r="E175">
        <v>2</v>
      </c>
      <c r="F175" t="s">
        <v>255</v>
      </c>
      <c r="G175" s="18">
        <v>41.169699999999999</v>
      </c>
      <c r="I175" s="18">
        <v>-82.34</v>
      </c>
      <c r="J175" s="13">
        <v>44867</v>
      </c>
      <c r="K175" s="130">
        <v>44867</v>
      </c>
      <c r="L175" s="102" t="str" cm="1">
        <f t="array" ref="L175:M175">TRANSPOSE(_xlfn.UNIQUE(_xlfn._xlws.FILTER(F:F,A:A=K175)))</f>
        <v>FRZA</v>
      </c>
      <c r="M175" s="7" t="str">
        <v>SNOA</v>
      </c>
      <c r="N175" s="7"/>
      <c r="O175" s="7"/>
      <c r="P175" s="7"/>
      <c r="Q175" s="173">
        <f t="shared" si="175"/>
        <v>44867</v>
      </c>
      <c r="R175" s="5" t="str">
        <f t="shared" si="176"/>
        <v>FRZA</v>
      </c>
      <c r="S175" s="165">
        <f t="shared" si="177"/>
        <v>400</v>
      </c>
      <c r="T175" s="165">
        <f t="shared" si="178"/>
        <v>2.5744500000000001</v>
      </c>
      <c r="U175" s="165">
        <f t="shared" si="179"/>
        <v>2.5265499999999999</v>
      </c>
      <c r="V175" s="7">
        <f t="shared" si="180"/>
        <v>1029.78</v>
      </c>
      <c r="W175" s="174">
        <f t="shared" si="181"/>
        <v>1010.62</v>
      </c>
      <c r="X175" s="173">
        <f t="shared" si="182"/>
        <v>44867</v>
      </c>
      <c r="Y175" s="7" t="str">
        <f t="shared" si="183"/>
        <v>SNOA</v>
      </c>
      <c r="Z175" s="165">
        <f t="shared" si="184"/>
        <v>700</v>
      </c>
      <c r="AA175" s="165">
        <f t="shared" si="185"/>
        <v>3.1474571428571432</v>
      </c>
      <c r="AB175" s="165">
        <f t="shared" si="186"/>
        <v>3.2232571428571433</v>
      </c>
      <c r="AC175" s="7">
        <f t="shared" si="187"/>
        <v>2203.2200000000003</v>
      </c>
      <c r="AD175" s="174">
        <f t="shared" si="188"/>
        <v>2256.2800000000002</v>
      </c>
      <c r="AE175" s="173">
        <f t="shared" si="189"/>
        <v>44867</v>
      </c>
      <c r="AF175" s="7">
        <f t="shared" si="190"/>
        <v>0</v>
      </c>
      <c r="AG175" s="165">
        <f t="shared" si="191"/>
        <v>0</v>
      </c>
      <c r="AH175" s="165" t="e">
        <f t="shared" si="192"/>
        <v>#DIV/0!</v>
      </c>
      <c r="AI175" s="165" t="e">
        <f t="shared" si="193"/>
        <v>#DIV/0!</v>
      </c>
      <c r="AJ175" s="7">
        <f t="shared" si="194"/>
        <v>0</v>
      </c>
      <c r="AK175" s="174">
        <f t="shared" si="195"/>
        <v>0</v>
      </c>
      <c r="AL175" s="173">
        <f t="shared" si="196"/>
        <v>44867</v>
      </c>
      <c r="AM175" s="5">
        <f t="shared" si="197"/>
        <v>0</v>
      </c>
      <c r="AN175" s="165">
        <f t="shared" si="198"/>
        <v>0</v>
      </c>
      <c r="AO175" s="165" t="e">
        <f t="shared" si="199"/>
        <v>#DIV/0!</v>
      </c>
      <c r="AP175" s="165" t="e">
        <f t="shared" si="200"/>
        <v>#DIV/0!</v>
      </c>
      <c r="AQ175" s="7">
        <f t="shared" si="201"/>
        <v>0</v>
      </c>
      <c r="AR175" s="174">
        <f t="shared" si="202"/>
        <v>0</v>
      </c>
      <c r="AS175" s="173">
        <f t="shared" si="203"/>
        <v>44867</v>
      </c>
      <c r="AT175" s="5">
        <f t="shared" si="204"/>
        <v>0</v>
      </c>
      <c r="AU175" s="165">
        <f t="shared" si="205"/>
        <v>0</v>
      </c>
      <c r="AV175" s="165" t="e">
        <f t="shared" si="206"/>
        <v>#DIV/0!</v>
      </c>
      <c r="AW175" s="165" t="e">
        <f t="shared" si="207"/>
        <v>#DIV/0!</v>
      </c>
      <c r="AX175" s="7">
        <f t="shared" si="208"/>
        <v>0</v>
      </c>
      <c r="AY175" s="174">
        <f t="shared" si="209"/>
        <v>0</v>
      </c>
    </row>
    <row r="176" spans="1:51" ht="16.5" x14ac:dyDescent="0.25">
      <c r="A176" s="1">
        <v>44574</v>
      </c>
      <c r="B176" s="100">
        <v>175</v>
      </c>
      <c r="C176" s="1" t="s">
        <v>102</v>
      </c>
      <c r="D176" t="s">
        <v>97</v>
      </c>
      <c r="E176">
        <v>16</v>
      </c>
      <c r="F176" t="s">
        <v>231</v>
      </c>
      <c r="G176" s="18">
        <v>3.14</v>
      </c>
      <c r="I176" s="18">
        <v>-50.24</v>
      </c>
      <c r="J176" s="13">
        <v>44869</v>
      </c>
      <c r="K176" s="130">
        <v>44869</v>
      </c>
      <c r="L176" s="102" t="str" cm="1">
        <f t="array" ref="L176:M176">TRANSPOSE(_xlfn.UNIQUE(_xlfn._xlws.FILTER(F:F,A:A=K176)))</f>
        <v>XPEV</v>
      </c>
      <c r="M176" s="7" t="str">
        <v>DUO</v>
      </c>
      <c r="N176" s="7"/>
      <c r="O176" s="7"/>
      <c r="P176" s="7"/>
      <c r="Q176" s="173">
        <f t="shared" si="175"/>
        <v>44869</v>
      </c>
      <c r="R176" s="5" t="str">
        <f t="shared" si="176"/>
        <v>XPEV</v>
      </c>
      <c r="S176" s="165">
        <f t="shared" si="177"/>
        <v>160</v>
      </c>
      <c r="T176" s="165">
        <f t="shared" si="178"/>
        <v>8.1289999999999996</v>
      </c>
      <c r="U176" s="165">
        <f t="shared" si="179"/>
        <v>8.0681875000000005</v>
      </c>
      <c r="V176" s="7">
        <f t="shared" si="180"/>
        <v>1300.6399999999999</v>
      </c>
      <c r="W176" s="174">
        <f t="shared" si="181"/>
        <v>1290.9100000000001</v>
      </c>
      <c r="X176" s="173">
        <f t="shared" si="182"/>
        <v>44869</v>
      </c>
      <c r="Y176" s="7" t="str">
        <f t="shared" si="183"/>
        <v>DUO</v>
      </c>
      <c r="Z176" s="165">
        <f t="shared" si="184"/>
        <v>400</v>
      </c>
      <c r="AA176" s="165">
        <f t="shared" si="185"/>
        <v>1.4997999999999998</v>
      </c>
      <c r="AB176" s="165">
        <f t="shared" si="186"/>
        <v>1.3202249999999998</v>
      </c>
      <c r="AC176" s="7">
        <f t="shared" si="187"/>
        <v>599.91999999999996</v>
      </c>
      <c r="AD176" s="174">
        <f t="shared" si="188"/>
        <v>528.08999999999992</v>
      </c>
      <c r="AE176" s="173">
        <f t="shared" si="189"/>
        <v>44869</v>
      </c>
      <c r="AF176" s="7">
        <f t="shared" si="190"/>
        <v>0</v>
      </c>
      <c r="AG176" s="165">
        <f t="shared" si="191"/>
        <v>0</v>
      </c>
      <c r="AH176" s="165" t="e">
        <f t="shared" si="192"/>
        <v>#DIV/0!</v>
      </c>
      <c r="AI176" s="165" t="e">
        <f t="shared" si="193"/>
        <v>#DIV/0!</v>
      </c>
      <c r="AJ176" s="7">
        <f t="shared" si="194"/>
        <v>0</v>
      </c>
      <c r="AK176" s="174">
        <f t="shared" si="195"/>
        <v>0</v>
      </c>
      <c r="AL176" s="173">
        <f t="shared" si="196"/>
        <v>44869</v>
      </c>
      <c r="AM176" s="5">
        <f t="shared" si="197"/>
        <v>0</v>
      </c>
      <c r="AN176" s="165">
        <f t="shared" si="198"/>
        <v>0</v>
      </c>
      <c r="AO176" s="165" t="e">
        <f t="shared" si="199"/>
        <v>#DIV/0!</v>
      </c>
      <c r="AP176" s="165" t="e">
        <f t="shared" si="200"/>
        <v>#DIV/0!</v>
      </c>
      <c r="AQ176" s="7">
        <f t="shared" si="201"/>
        <v>0</v>
      </c>
      <c r="AR176" s="174">
        <f t="shared" si="202"/>
        <v>0</v>
      </c>
      <c r="AS176" s="173">
        <f t="shared" si="203"/>
        <v>44869</v>
      </c>
      <c r="AT176" s="5">
        <f t="shared" si="204"/>
        <v>0</v>
      </c>
      <c r="AU176" s="165">
        <f t="shared" si="205"/>
        <v>0</v>
      </c>
      <c r="AV176" s="165" t="e">
        <f t="shared" si="206"/>
        <v>#DIV/0!</v>
      </c>
      <c r="AW176" s="165" t="e">
        <f t="shared" si="207"/>
        <v>#DIV/0!</v>
      </c>
      <c r="AX176" s="7">
        <f t="shared" si="208"/>
        <v>0</v>
      </c>
      <c r="AY176" s="174">
        <f t="shared" si="209"/>
        <v>0</v>
      </c>
    </row>
    <row r="177" spans="1:51" ht="16.5" x14ac:dyDescent="0.25">
      <c r="A177" s="1">
        <v>44574</v>
      </c>
      <c r="B177" s="100">
        <v>176</v>
      </c>
      <c r="C177" s="1" t="s">
        <v>102</v>
      </c>
      <c r="D177" t="s">
        <v>97</v>
      </c>
      <c r="E177">
        <v>16</v>
      </c>
      <c r="F177" t="s">
        <v>231</v>
      </c>
      <c r="G177" s="18">
        <v>3.0950000000000002</v>
      </c>
      <c r="I177" s="18">
        <v>-49.52</v>
      </c>
      <c r="J177" s="13">
        <v>44873</v>
      </c>
      <c r="K177" s="130">
        <v>44873</v>
      </c>
      <c r="L177" s="102" t="str" cm="1">
        <f t="array" ref="L177:M177">TRANSPOSE(_xlfn.UNIQUE(_xlfn._xlws.FILTER(F:F,A:A=K177)))</f>
        <v>GRWG</v>
      </c>
      <c r="M177" s="7" t="str">
        <v>RIDE</v>
      </c>
      <c r="N177" s="7"/>
      <c r="O177" s="7"/>
      <c r="P177" s="7"/>
      <c r="Q177" s="173">
        <f t="shared" si="175"/>
        <v>44873</v>
      </c>
      <c r="R177" s="5" t="str">
        <f t="shared" si="176"/>
        <v>GRWG</v>
      </c>
      <c r="S177" s="165">
        <f t="shared" si="177"/>
        <v>750</v>
      </c>
      <c r="T177" s="165">
        <f t="shared" si="178"/>
        <v>4.3735733333333329</v>
      </c>
      <c r="U177" s="165">
        <f t="shared" si="179"/>
        <v>4.4592133333333335</v>
      </c>
      <c r="V177" s="7">
        <f t="shared" si="180"/>
        <v>3280.1799999999994</v>
      </c>
      <c r="W177" s="174">
        <f t="shared" si="181"/>
        <v>3344.41</v>
      </c>
      <c r="X177" s="173">
        <f t="shared" si="182"/>
        <v>44873</v>
      </c>
      <c r="Y177" s="7" t="str">
        <f t="shared" si="183"/>
        <v>RIDE</v>
      </c>
      <c r="Z177" s="165">
        <f t="shared" si="184"/>
        <v>400</v>
      </c>
      <c r="AA177" s="165">
        <f t="shared" si="185"/>
        <v>2.2951250000000001</v>
      </c>
      <c r="AB177" s="165">
        <f t="shared" si="186"/>
        <v>2.3011750000000002</v>
      </c>
      <c r="AC177" s="7">
        <f t="shared" si="187"/>
        <v>918.05</v>
      </c>
      <c r="AD177" s="174">
        <f t="shared" si="188"/>
        <v>920.47</v>
      </c>
      <c r="AE177" s="173">
        <f t="shared" si="189"/>
        <v>44873</v>
      </c>
      <c r="AF177" s="7">
        <f t="shared" si="190"/>
        <v>0</v>
      </c>
      <c r="AG177" s="165">
        <f t="shared" si="191"/>
        <v>0</v>
      </c>
      <c r="AH177" s="165" t="e">
        <f t="shared" si="192"/>
        <v>#DIV/0!</v>
      </c>
      <c r="AI177" s="165" t="e">
        <f t="shared" si="193"/>
        <v>#DIV/0!</v>
      </c>
      <c r="AJ177" s="7">
        <f t="shared" si="194"/>
        <v>0</v>
      </c>
      <c r="AK177" s="174">
        <f t="shared" si="195"/>
        <v>0</v>
      </c>
      <c r="AL177" s="173">
        <f t="shared" si="196"/>
        <v>44873</v>
      </c>
      <c r="AM177" s="5">
        <f t="shared" si="197"/>
        <v>0</v>
      </c>
      <c r="AN177" s="165">
        <f t="shared" si="198"/>
        <v>0</v>
      </c>
      <c r="AO177" s="165" t="e">
        <f t="shared" si="199"/>
        <v>#DIV/0!</v>
      </c>
      <c r="AP177" s="165" t="e">
        <f t="shared" si="200"/>
        <v>#DIV/0!</v>
      </c>
      <c r="AQ177" s="7">
        <f t="shared" si="201"/>
        <v>0</v>
      </c>
      <c r="AR177" s="174">
        <f t="shared" si="202"/>
        <v>0</v>
      </c>
      <c r="AS177" s="173">
        <f t="shared" si="203"/>
        <v>44873</v>
      </c>
      <c r="AT177" s="5">
        <f t="shared" si="204"/>
        <v>0</v>
      </c>
      <c r="AU177" s="165">
        <f t="shared" si="205"/>
        <v>0</v>
      </c>
      <c r="AV177" s="165" t="e">
        <f t="shared" si="206"/>
        <v>#DIV/0!</v>
      </c>
      <c r="AW177" s="165" t="e">
        <f t="shared" si="207"/>
        <v>#DIV/0!</v>
      </c>
      <c r="AX177" s="7">
        <f t="shared" si="208"/>
        <v>0</v>
      </c>
      <c r="AY177" s="174">
        <f t="shared" si="209"/>
        <v>0</v>
      </c>
    </row>
    <row r="178" spans="1:51" ht="16.5" x14ac:dyDescent="0.25">
      <c r="A178" s="1">
        <v>44574</v>
      </c>
      <c r="B178" s="100">
        <v>177</v>
      </c>
      <c r="C178" s="1" t="s">
        <v>102</v>
      </c>
      <c r="D178" t="s">
        <v>97</v>
      </c>
      <c r="E178">
        <v>3</v>
      </c>
      <c r="F178" t="s">
        <v>255</v>
      </c>
      <c r="G178" s="18">
        <v>41.24</v>
      </c>
      <c r="I178" s="18">
        <v>-123.72</v>
      </c>
      <c r="J178" s="13">
        <v>44874</v>
      </c>
      <c r="K178" s="130">
        <v>44874</v>
      </c>
      <c r="L178" s="102" t="str" cm="1">
        <f t="array" ref="L178:M178">TRANSPOSE(_xlfn.UNIQUE(_xlfn._xlws.FILTER(F:F,A:A=K178)))</f>
        <v>KALA</v>
      </c>
      <c r="M178" s="7" t="str">
        <v>NRBO</v>
      </c>
      <c r="N178" s="7"/>
      <c r="O178" s="7"/>
      <c r="P178" s="7"/>
      <c r="Q178" s="173">
        <f t="shared" si="175"/>
        <v>44874</v>
      </c>
      <c r="R178" s="5" t="str">
        <f t="shared" si="176"/>
        <v>KALA</v>
      </c>
      <c r="S178" s="165">
        <f t="shared" si="177"/>
        <v>365</v>
      </c>
      <c r="T178" s="165">
        <f t="shared" si="178"/>
        <v>7.0463013698630155</v>
      </c>
      <c r="U178" s="165">
        <f t="shared" si="179"/>
        <v>7.3590136986301369</v>
      </c>
      <c r="V178" s="7">
        <f t="shared" si="180"/>
        <v>2571.9000000000005</v>
      </c>
      <c r="W178" s="174">
        <f t="shared" si="181"/>
        <v>2686.04</v>
      </c>
      <c r="X178" s="173">
        <f t="shared" si="182"/>
        <v>44874</v>
      </c>
      <c r="Y178" s="7" t="str">
        <f t="shared" si="183"/>
        <v>NRBO</v>
      </c>
      <c r="Z178" s="165">
        <f t="shared" si="184"/>
        <v>980</v>
      </c>
      <c r="AA178" s="165">
        <f t="shared" si="185"/>
        <v>1.787530612244898</v>
      </c>
      <c r="AB178" s="165">
        <f t="shared" si="186"/>
        <v>1.7618979591836739</v>
      </c>
      <c r="AC178" s="7">
        <f t="shared" si="187"/>
        <v>1751.78</v>
      </c>
      <c r="AD178" s="174">
        <f t="shared" si="188"/>
        <v>1726.6600000000003</v>
      </c>
      <c r="AE178" s="173">
        <f t="shared" si="189"/>
        <v>44874</v>
      </c>
      <c r="AF178" s="7">
        <f t="shared" si="190"/>
        <v>0</v>
      </c>
      <c r="AG178" s="165">
        <f t="shared" si="191"/>
        <v>0</v>
      </c>
      <c r="AH178" s="165" t="e">
        <f t="shared" si="192"/>
        <v>#DIV/0!</v>
      </c>
      <c r="AI178" s="165" t="e">
        <f t="shared" si="193"/>
        <v>#DIV/0!</v>
      </c>
      <c r="AJ178" s="7">
        <f t="shared" si="194"/>
        <v>0</v>
      </c>
      <c r="AK178" s="174">
        <f t="shared" si="195"/>
        <v>0</v>
      </c>
      <c r="AL178" s="173">
        <f t="shared" si="196"/>
        <v>44874</v>
      </c>
      <c r="AM178" s="5">
        <f t="shared" si="197"/>
        <v>0</v>
      </c>
      <c r="AN178" s="165">
        <f t="shared" si="198"/>
        <v>0</v>
      </c>
      <c r="AO178" s="165" t="e">
        <f t="shared" si="199"/>
        <v>#DIV/0!</v>
      </c>
      <c r="AP178" s="165" t="e">
        <f t="shared" si="200"/>
        <v>#DIV/0!</v>
      </c>
      <c r="AQ178" s="7">
        <f t="shared" si="201"/>
        <v>0</v>
      </c>
      <c r="AR178" s="174">
        <f t="shared" si="202"/>
        <v>0</v>
      </c>
      <c r="AS178" s="173">
        <f t="shared" si="203"/>
        <v>44874</v>
      </c>
      <c r="AT178" s="5">
        <f t="shared" si="204"/>
        <v>0</v>
      </c>
      <c r="AU178" s="165">
        <f t="shared" si="205"/>
        <v>0</v>
      </c>
      <c r="AV178" s="165" t="e">
        <f t="shared" si="206"/>
        <v>#DIV/0!</v>
      </c>
      <c r="AW178" s="165" t="e">
        <f t="shared" si="207"/>
        <v>#DIV/0!</v>
      </c>
      <c r="AX178" s="7">
        <f t="shared" si="208"/>
        <v>0</v>
      </c>
      <c r="AY178" s="174">
        <f t="shared" si="209"/>
        <v>0</v>
      </c>
    </row>
    <row r="179" spans="1:51" ht="16.5" x14ac:dyDescent="0.25">
      <c r="A179" s="1">
        <v>44575</v>
      </c>
      <c r="B179" s="100">
        <v>178</v>
      </c>
      <c r="C179" s="1" t="s">
        <v>102</v>
      </c>
      <c r="D179" t="s">
        <v>98</v>
      </c>
      <c r="E179">
        <v>8</v>
      </c>
      <c r="F179" t="s">
        <v>253</v>
      </c>
      <c r="G179" s="18">
        <v>2.8915999999999999</v>
      </c>
      <c r="I179" s="18">
        <v>23.13</v>
      </c>
      <c r="J179" s="13">
        <v>44876</v>
      </c>
      <c r="K179" s="130">
        <v>44876</v>
      </c>
      <c r="L179" s="102" t="str" cm="1">
        <f t="array" ref="L179:M179">TRANSPOSE(_xlfn.UNIQUE(_xlfn._xlws.FILTER(F:F,A:A=K179)))</f>
        <v>TLS</v>
      </c>
      <c r="M179" s="7" t="str">
        <v>COMP</v>
      </c>
      <c r="N179" s="7"/>
      <c r="O179" s="7"/>
      <c r="P179" s="7"/>
      <c r="Q179" s="173">
        <f t="shared" si="175"/>
        <v>44876</v>
      </c>
      <c r="R179" s="5" t="str">
        <f t="shared" si="176"/>
        <v>TLS</v>
      </c>
      <c r="S179" s="165">
        <f t="shared" si="177"/>
        <v>200</v>
      </c>
      <c r="T179" s="165">
        <f t="shared" si="178"/>
        <v>4.7473000000000001</v>
      </c>
      <c r="U179" s="165">
        <f t="shared" si="179"/>
        <v>4.8651999999999997</v>
      </c>
      <c r="V179" s="7">
        <f t="shared" si="180"/>
        <v>949.46</v>
      </c>
      <c r="W179" s="174">
        <f t="shared" si="181"/>
        <v>973.04</v>
      </c>
      <c r="X179" s="173">
        <f t="shared" si="182"/>
        <v>44876</v>
      </c>
      <c r="Y179" s="7" t="str">
        <f t="shared" si="183"/>
        <v>COMP</v>
      </c>
      <c r="Z179" s="165">
        <f t="shared" si="184"/>
        <v>950</v>
      </c>
      <c r="AA179" s="165">
        <f t="shared" si="185"/>
        <v>4.0489684210526313</v>
      </c>
      <c r="AB179" s="165">
        <f t="shared" si="186"/>
        <v>4.0875789473684216</v>
      </c>
      <c r="AC179" s="7">
        <f t="shared" si="187"/>
        <v>3846.52</v>
      </c>
      <c r="AD179" s="174">
        <f t="shared" si="188"/>
        <v>3883.2000000000003</v>
      </c>
      <c r="AE179" s="173">
        <f t="shared" si="189"/>
        <v>44876</v>
      </c>
      <c r="AF179" s="7">
        <f t="shared" si="190"/>
        <v>0</v>
      </c>
      <c r="AG179" s="165">
        <f t="shared" si="191"/>
        <v>0</v>
      </c>
      <c r="AH179" s="165" t="e">
        <f t="shared" si="192"/>
        <v>#DIV/0!</v>
      </c>
      <c r="AI179" s="165" t="e">
        <f t="shared" si="193"/>
        <v>#DIV/0!</v>
      </c>
      <c r="AJ179" s="7">
        <f t="shared" si="194"/>
        <v>0</v>
      </c>
      <c r="AK179" s="174">
        <f t="shared" si="195"/>
        <v>0</v>
      </c>
      <c r="AL179" s="173">
        <f t="shared" si="196"/>
        <v>44876</v>
      </c>
      <c r="AM179" s="5">
        <f t="shared" si="197"/>
        <v>0</v>
      </c>
      <c r="AN179" s="165">
        <f t="shared" si="198"/>
        <v>0</v>
      </c>
      <c r="AO179" s="165" t="e">
        <f t="shared" si="199"/>
        <v>#DIV/0!</v>
      </c>
      <c r="AP179" s="165" t="e">
        <f t="shared" si="200"/>
        <v>#DIV/0!</v>
      </c>
      <c r="AQ179" s="7">
        <f t="shared" si="201"/>
        <v>0</v>
      </c>
      <c r="AR179" s="174">
        <f t="shared" si="202"/>
        <v>0</v>
      </c>
      <c r="AS179" s="173">
        <f t="shared" si="203"/>
        <v>44876</v>
      </c>
      <c r="AT179" s="5">
        <f t="shared" si="204"/>
        <v>0</v>
      </c>
      <c r="AU179" s="165">
        <f t="shared" si="205"/>
        <v>0</v>
      </c>
      <c r="AV179" s="165" t="e">
        <f t="shared" si="206"/>
        <v>#DIV/0!</v>
      </c>
      <c r="AW179" s="165" t="e">
        <f t="shared" si="207"/>
        <v>#DIV/0!</v>
      </c>
      <c r="AX179" s="7">
        <f t="shared" si="208"/>
        <v>0</v>
      </c>
      <c r="AY179" s="174">
        <f t="shared" si="209"/>
        <v>0</v>
      </c>
    </row>
    <row r="180" spans="1:51" ht="16.5" x14ac:dyDescent="0.25">
      <c r="A180" s="1">
        <v>44575</v>
      </c>
      <c r="B180" s="100">
        <v>179</v>
      </c>
      <c r="C180" s="1" t="s">
        <v>102</v>
      </c>
      <c r="D180" t="s">
        <v>98</v>
      </c>
      <c r="E180">
        <v>16</v>
      </c>
      <c r="F180" t="s">
        <v>253</v>
      </c>
      <c r="G180" s="18">
        <v>2.85</v>
      </c>
      <c r="I180" s="18">
        <v>45.6</v>
      </c>
      <c r="J180" s="13">
        <v>44879</v>
      </c>
      <c r="K180" s="130">
        <v>44879</v>
      </c>
      <c r="L180" s="102" t="str" cm="1">
        <f t="array" ref="L180:M180">TRANSPOSE(_xlfn.UNIQUE(_xlfn._xlws.FILTER(F:F,A:A=K180)))</f>
        <v>ARDX</v>
      </c>
      <c r="M180" s="7" t="str">
        <v>ENSC</v>
      </c>
      <c r="N180" s="7"/>
      <c r="O180" s="7"/>
      <c r="P180" s="7"/>
      <c r="Q180" s="173">
        <f t="shared" si="175"/>
        <v>44879</v>
      </c>
      <c r="R180" s="5" t="str">
        <f t="shared" si="176"/>
        <v>ARDX</v>
      </c>
      <c r="S180" s="165">
        <f t="shared" si="177"/>
        <v>650</v>
      </c>
      <c r="T180" s="165">
        <f t="shared" si="178"/>
        <v>1.6392461538461538</v>
      </c>
      <c r="U180" s="165">
        <f t="shared" si="179"/>
        <v>1.7516923076923077</v>
      </c>
      <c r="V180" s="7">
        <f t="shared" si="180"/>
        <v>1065.51</v>
      </c>
      <c r="W180" s="174">
        <f t="shared" si="181"/>
        <v>1138.5999999999999</v>
      </c>
      <c r="X180" s="173">
        <f t="shared" si="182"/>
        <v>44879</v>
      </c>
      <c r="Y180" s="7" t="str">
        <f t="shared" si="183"/>
        <v>ENSC</v>
      </c>
      <c r="Z180" s="165">
        <f t="shared" si="184"/>
        <v>300</v>
      </c>
      <c r="AA180" s="165">
        <f t="shared" si="185"/>
        <v>2.3844333333333334</v>
      </c>
      <c r="AB180" s="165">
        <f t="shared" si="186"/>
        <v>2.363</v>
      </c>
      <c r="AC180" s="7">
        <f t="shared" si="187"/>
        <v>715.33</v>
      </c>
      <c r="AD180" s="174">
        <f t="shared" si="188"/>
        <v>708.9</v>
      </c>
      <c r="AE180" s="173">
        <f t="shared" si="189"/>
        <v>44879</v>
      </c>
      <c r="AF180" s="7">
        <f t="shared" si="190"/>
        <v>0</v>
      </c>
      <c r="AG180" s="165">
        <f t="shared" si="191"/>
        <v>0</v>
      </c>
      <c r="AH180" s="165" t="e">
        <f t="shared" si="192"/>
        <v>#DIV/0!</v>
      </c>
      <c r="AI180" s="165" t="e">
        <f t="shared" si="193"/>
        <v>#DIV/0!</v>
      </c>
      <c r="AJ180" s="7">
        <f t="shared" si="194"/>
        <v>0</v>
      </c>
      <c r="AK180" s="174">
        <f t="shared" si="195"/>
        <v>0</v>
      </c>
      <c r="AL180" s="173">
        <f t="shared" si="196"/>
        <v>44879</v>
      </c>
      <c r="AM180" s="5">
        <f t="shared" si="197"/>
        <v>0</v>
      </c>
      <c r="AN180" s="165">
        <f t="shared" si="198"/>
        <v>0</v>
      </c>
      <c r="AO180" s="165" t="e">
        <f t="shared" si="199"/>
        <v>#DIV/0!</v>
      </c>
      <c r="AP180" s="165" t="e">
        <f t="shared" si="200"/>
        <v>#DIV/0!</v>
      </c>
      <c r="AQ180" s="7">
        <f t="shared" si="201"/>
        <v>0</v>
      </c>
      <c r="AR180" s="174">
        <f t="shared" si="202"/>
        <v>0</v>
      </c>
      <c r="AS180" s="173">
        <f t="shared" si="203"/>
        <v>44879</v>
      </c>
      <c r="AT180" s="5">
        <f t="shared" si="204"/>
        <v>0</v>
      </c>
      <c r="AU180" s="165">
        <f t="shared" si="205"/>
        <v>0</v>
      </c>
      <c r="AV180" s="165" t="e">
        <f t="shared" si="206"/>
        <v>#DIV/0!</v>
      </c>
      <c r="AW180" s="165" t="e">
        <f t="shared" si="207"/>
        <v>#DIV/0!</v>
      </c>
      <c r="AX180" s="7">
        <f t="shared" si="208"/>
        <v>0</v>
      </c>
      <c r="AY180" s="174">
        <f t="shared" si="209"/>
        <v>0</v>
      </c>
    </row>
    <row r="181" spans="1:51" ht="16.5" x14ac:dyDescent="0.25">
      <c r="A181" s="1">
        <v>44575</v>
      </c>
      <c r="B181" s="100">
        <v>180</v>
      </c>
      <c r="C181" s="1" t="s">
        <v>102</v>
      </c>
      <c r="D181" t="s">
        <v>98</v>
      </c>
      <c r="E181">
        <v>8</v>
      </c>
      <c r="F181" t="s">
        <v>253</v>
      </c>
      <c r="G181" s="18">
        <v>2.8363999999999998</v>
      </c>
      <c r="I181" s="18">
        <v>22.69</v>
      </c>
      <c r="J181" s="13">
        <v>44880</v>
      </c>
      <c r="K181" s="130">
        <v>44880</v>
      </c>
      <c r="L181" s="102" t="str" cm="1">
        <f t="array" ref="L181:M181">TRANSPOSE(_xlfn.UNIQUE(_xlfn._xlws.FILTER(F:F,A:A=K181)))</f>
        <v>PEGY</v>
      </c>
      <c r="M181" s="7" t="str">
        <v>MMAT</v>
      </c>
      <c r="N181" s="7"/>
      <c r="O181" s="7"/>
      <c r="P181" s="7"/>
      <c r="Q181" s="173">
        <f t="shared" si="175"/>
        <v>44880</v>
      </c>
      <c r="R181" s="5" t="str">
        <f t="shared" si="176"/>
        <v>PEGY</v>
      </c>
      <c r="S181" s="165">
        <f t="shared" si="177"/>
        <v>1300</v>
      </c>
      <c r="T181" s="165">
        <f t="shared" si="178"/>
        <v>3.4059846153846154</v>
      </c>
      <c r="U181" s="165">
        <f t="shared" si="179"/>
        <v>3.3230000000000004</v>
      </c>
      <c r="V181" s="7">
        <f t="shared" si="180"/>
        <v>4427.78</v>
      </c>
      <c r="W181" s="174">
        <f t="shared" si="181"/>
        <v>4319.9000000000005</v>
      </c>
      <c r="X181" s="173">
        <f t="shared" si="182"/>
        <v>44880</v>
      </c>
      <c r="Y181" s="7" t="str">
        <f t="shared" si="183"/>
        <v>MMAT</v>
      </c>
      <c r="Z181" s="165">
        <f t="shared" si="184"/>
        <v>300</v>
      </c>
      <c r="AA181" s="165">
        <f t="shared" si="185"/>
        <v>1.8929333333333334</v>
      </c>
      <c r="AB181" s="165">
        <f t="shared" si="186"/>
        <v>1.8848333333333336</v>
      </c>
      <c r="AC181" s="7">
        <f t="shared" si="187"/>
        <v>567.88</v>
      </c>
      <c r="AD181" s="174">
        <f t="shared" si="188"/>
        <v>565.45000000000005</v>
      </c>
      <c r="AE181" s="173">
        <f t="shared" si="189"/>
        <v>44880</v>
      </c>
      <c r="AF181" s="7">
        <f t="shared" si="190"/>
        <v>0</v>
      </c>
      <c r="AG181" s="165">
        <f t="shared" si="191"/>
        <v>0</v>
      </c>
      <c r="AH181" s="165" t="e">
        <f t="shared" si="192"/>
        <v>#DIV/0!</v>
      </c>
      <c r="AI181" s="165" t="e">
        <f t="shared" si="193"/>
        <v>#DIV/0!</v>
      </c>
      <c r="AJ181" s="7">
        <f t="shared" si="194"/>
        <v>0</v>
      </c>
      <c r="AK181" s="174">
        <f t="shared" si="195"/>
        <v>0</v>
      </c>
      <c r="AL181" s="173">
        <f t="shared" si="196"/>
        <v>44880</v>
      </c>
      <c r="AM181" s="5">
        <f t="shared" si="197"/>
        <v>0</v>
      </c>
      <c r="AN181" s="165">
        <f t="shared" si="198"/>
        <v>0</v>
      </c>
      <c r="AO181" s="165" t="e">
        <f t="shared" si="199"/>
        <v>#DIV/0!</v>
      </c>
      <c r="AP181" s="165" t="e">
        <f t="shared" si="200"/>
        <v>#DIV/0!</v>
      </c>
      <c r="AQ181" s="7">
        <f t="shared" si="201"/>
        <v>0</v>
      </c>
      <c r="AR181" s="174">
        <f t="shared" si="202"/>
        <v>0</v>
      </c>
      <c r="AS181" s="173">
        <f t="shared" si="203"/>
        <v>44880</v>
      </c>
      <c r="AT181" s="5">
        <f t="shared" si="204"/>
        <v>0</v>
      </c>
      <c r="AU181" s="165">
        <f t="shared" si="205"/>
        <v>0</v>
      </c>
      <c r="AV181" s="165" t="e">
        <f t="shared" si="206"/>
        <v>#DIV/0!</v>
      </c>
      <c r="AW181" s="165" t="e">
        <f t="shared" si="207"/>
        <v>#DIV/0!</v>
      </c>
      <c r="AX181" s="7">
        <f t="shared" si="208"/>
        <v>0</v>
      </c>
      <c r="AY181" s="174">
        <f t="shared" si="209"/>
        <v>0</v>
      </c>
    </row>
    <row r="182" spans="1:51" ht="16.5" x14ac:dyDescent="0.25">
      <c r="A182" s="1">
        <v>44575</v>
      </c>
      <c r="B182" s="100">
        <v>181</v>
      </c>
      <c r="C182" s="1" t="s">
        <v>102</v>
      </c>
      <c r="D182" t="s">
        <v>98</v>
      </c>
      <c r="E182">
        <v>8</v>
      </c>
      <c r="F182" t="s">
        <v>253</v>
      </c>
      <c r="G182" s="18">
        <v>2.85</v>
      </c>
      <c r="I182" s="18">
        <v>22.8</v>
      </c>
      <c r="J182" s="13">
        <v>44881</v>
      </c>
      <c r="K182" s="130">
        <v>44881</v>
      </c>
      <c r="L182" s="102" t="str" cm="1">
        <f t="array" ref="L182:M182">TRANSPOSE(_xlfn.UNIQUE(_xlfn._xlws.FILTER(F:F,A:A=K182)))</f>
        <v>INM</v>
      </c>
      <c r="M182" s="7" t="str">
        <v>TBLT</v>
      </c>
      <c r="N182" s="7"/>
      <c r="O182" s="7"/>
      <c r="P182" s="7"/>
      <c r="Q182" s="173">
        <f t="shared" si="175"/>
        <v>44881</v>
      </c>
      <c r="R182" s="5" t="str">
        <f t="shared" si="176"/>
        <v>INM</v>
      </c>
      <c r="S182" s="165">
        <f t="shared" si="177"/>
        <v>800</v>
      </c>
      <c r="T182" s="165">
        <f t="shared" si="178"/>
        <v>3.8698000000000001</v>
      </c>
      <c r="U182" s="165">
        <f t="shared" si="179"/>
        <v>4.0342374999999997</v>
      </c>
      <c r="V182" s="7">
        <f t="shared" si="180"/>
        <v>3095.84</v>
      </c>
      <c r="W182" s="174">
        <f t="shared" si="181"/>
        <v>3227.39</v>
      </c>
      <c r="X182" s="173">
        <f t="shared" si="182"/>
        <v>44881</v>
      </c>
      <c r="Y182" s="7" t="str">
        <f t="shared" si="183"/>
        <v>TBLT</v>
      </c>
      <c r="Z182" s="165">
        <f t="shared" si="184"/>
        <v>50</v>
      </c>
      <c r="AA182" s="165">
        <f t="shared" si="185"/>
        <v>2.5939999999999999</v>
      </c>
      <c r="AB182" s="165">
        <f t="shared" si="186"/>
        <v>2.4750000000000001</v>
      </c>
      <c r="AC182" s="7">
        <f t="shared" si="187"/>
        <v>129.69999999999999</v>
      </c>
      <c r="AD182" s="174">
        <f t="shared" si="188"/>
        <v>123.75</v>
      </c>
      <c r="AE182" s="173">
        <f t="shared" si="189"/>
        <v>44881</v>
      </c>
      <c r="AF182" s="7">
        <f t="shared" si="190"/>
        <v>0</v>
      </c>
      <c r="AG182" s="165">
        <f t="shared" si="191"/>
        <v>0</v>
      </c>
      <c r="AH182" s="165" t="e">
        <f t="shared" si="192"/>
        <v>#DIV/0!</v>
      </c>
      <c r="AI182" s="165" t="e">
        <f t="shared" si="193"/>
        <v>#DIV/0!</v>
      </c>
      <c r="AJ182" s="7">
        <f t="shared" si="194"/>
        <v>0</v>
      </c>
      <c r="AK182" s="174">
        <f t="shared" si="195"/>
        <v>0</v>
      </c>
      <c r="AL182" s="173">
        <f t="shared" si="196"/>
        <v>44881</v>
      </c>
      <c r="AM182" s="5">
        <f t="shared" si="197"/>
        <v>0</v>
      </c>
      <c r="AN182" s="165">
        <f t="shared" si="198"/>
        <v>0</v>
      </c>
      <c r="AO182" s="165" t="e">
        <f t="shared" si="199"/>
        <v>#DIV/0!</v>
      </c>
      <c r="AP182" s="165" t="e">
        <f t="shared" si="200"/>
        <v>#DIV/0!</v>
      </c>
      <c r="AQ182" s="7">
        <f t="shared" si="201"/>
        <v>0</v>
      </c>
      <c r="AR182" s="174">
        <f t="shared" si="202"/>
        <v>0</v>
      </c>
      <c r="AS182" s="173">
        <f t="shared" si="203"/>
        <v>44881</v>
      </c>
      <c r="AT182" s="5">
        <f t="shared" si="204"/>
        <v>0</v>
      </c>
      <c r="AU182" s="165">
        <f t="shared" si="205"/>
        <v>0</v>
      </c>
      <c r="AV182" s="165" t="e">
        <f t="shared" si="206"/>
        <v>#DIV/0!</v>
      </c>
      <c r="AW182" s="165" t="e">
        <f t="shared" si="207"/>
        <v>#DIV/0!</v>
      </c>
      <c r="AX182" s="7">
        <f t="shared" si="208"/>
        <v>0</v>
      </c>
      <c r="AY182" s="174">
        <f t="shared" si="209"/>
        <v>0</v>
      </c>
    </row>
    <row r="183" spans="1:51" ht="16.5" x14ac:dyDescent="0.25">
      <c r="A183" s="1">
        <v>44575</v>
      </c>
      <c r="B183" s="100">
        <v>182</v>
      </c>
      <c r="C183" s="1" t="s">
        <v>102</v>
      </c>
      <c r="D183" t="s">
        <v>97</v>
      </c>
      <c r="E183">
        <v>10</v>
      </c>
      <c r="F183" t="s">
        <v>253</v>
      </c>
      <c r="G183" s="18">
        <v>2.77</v>
      </c>
      <c r="I183" s="18">
        <v>-27.7</v>
      </c>
      <c r="J183" s="13">
        <v>44882</v>
      </c>
      <c r="K183" s="130">
        <v>44882</v>
      </c>
      <c r="L183" s="102" t="str" cm="1">
        <f t="array" ref="L183:O183">TRANSPOSE(_xlfn.UNIQUE(_xlfn._xlws.FILTER(F:F,A:A=K183)))</f>
        <v>KPRX</v>
      </c>
      <c r="M183" s="7" t="str">
        <v>INM</v>
      </c>
      <c r="N183" s="7" t="str">
        <v>ENSC</v>
      </c>
      <c r="O183" s="7" t="str">
        <v>RLX</v>
      </c>
      <c r="P183" s="7"/>
      <c r="Q183" s="173">
        <f t="shared" si="175"/>
        <v>44882</v>
      </c>
      <c r="R183" s="5" t="str">
        <f t="shared" si="176"/>
        <v>KPRX</v>
      </c>
      <c r="S183" s="165">
        <f t="shared" si="177"/>
        <v>175</v>
      </c>
      <c r="T183" s="165">
        <f t="shared" si="178"/>
        <v>7.0909714285714287</v>
      </c>
      <c r="U183" s="165">
        <f t="shared" si="179"/>
        <v>7.1819999999999995</v>
      </c>
      <c r="V183" s="7">
        <f t="shared" si="180"/>
        <v>1240.92</v>
      </c>
      <c r="W183" s="174">
        <f t="shared" si="181"/>
        <v>1256.8499999999999</v>
      </c>
      <c r="X183" s="173">
        <f t="shared" si="182"/>
        <v>44882</v>
      </c>
      <c r="Y183" s="7" t="str">
        <f t="shared" si="183"/>
        <v>INM</v>
      </c>
      <c r="Z183" s="165">
        <f t="shared" si="184"/>
        <v>433</v>
      </c>
      <c r="AA183" s="165">
        <f t="shared" si="185"/>
        <v>4.1916397228637416</v>
      </c>
      <c r="AB183" s="165">
        <f t="shared" si="186"/>
        <v>4.2742032332563511</v>
      </c>
      <c r="AC183" s="7">
        <f t="shared" si="187"/>
        <v>1814.98</v>
      </c>
      <c r="AD183" s="174">
        <f t="shared" si="188"/>
        <v>1850.73</v>
      </c>
      <c r="AE183" s="173">
        <f t="shared" si="189"/>
        <v>44882</v>
      </c>
      <c r="AF183" s="7" t="str">
        <f t="shared" si="190"/>
        <v>ENSC</v>
      </c>
      <c r="AG183" s="165">
        <f t="shared" si="191"/>
        <v>450</v>
      </c>
      <c r="AH183" s="165">
        <f t="shared" si="192"/>
        <v>3.1399777777777778</v>
      </c>
      <c r="AI183" s="165">
        <f t="shared" si="193"/>
        <v>3.0593555555555549</v>
      </c>
      <c r="AJ183" s="7">
        <f t="shared" si="194"/>
        <v>1412.99</v>
      </c>
      <c r="AK183" s="174">
        <f t="shared" si="195"/>
        <v>1376.7099999999998</v>
      </c>
      <c r="AL183" s="173">
        <f t="shared" si="196"/>
        <v>44882</v>
      </c>
      <c r="AM183" s="5" t="str">
        <f t="shared" si="197"/>
        <v>RLX</v>
      </c>
      <c r="AN183" s="165">
        <f t="shared" si="198"/>
        <v>300</v>
      </c>
      <c r="AO183" s="165">
        <f t="shared" si="199"/>
        <v>1.5819000000000001</v>
      </c>
      <c r="AP183" s="165">
        <f t="shared" si="200"/>
        <v>1.5800333333333334</v>
      </c>
      <c r="AQ183" s="7">
        <f t="shared" si="201"/>
        <v>474.57</v>
      </c>
      <c r="AR183" s="174">
        <f t="shared" si="202"/>
        <v>474.01</v>
      </c>
      <c r="AS183" s="173">
        <f t="shared" si="203"/>
        <v>44882</v>
      </c>
      <c r="AT183" s="5">
        <f t="shared" si="204"/>
        <v>0</v>
      </c>
      <c r="AU183" s="165">
        <f t="shared" si="205"/>
        <v>0</v>
      </c>
      <c r="AV183" s="165" t="e">
        <f t="shared" si="206"/>
        <v>#DIV/0!</v>
      </c>
      <c r="AW183" s="165" t="e">
        <f t="shared" si="207"/>
        <v>#DIV/0!</v>
      </c>
      <c r="AX183" s="7">
        <f t="shared" si="208"/>
        <v>0</v>
      </c>
      <c r="AY183" s="174">
        <f t="shared" si="209"/>
        <v>0</v>
      </c>
    </row>
    <row r="184" spans="1:51" ht="16.5" x14ac:dyDescent="0.25">
      <c r="A184" s="1">
        <v>44575</v>
      </c>
      <c r="B184" s="100">
        <v>183</v>
      </c>
      <c r="C184" s="1" t="s">
        <v>102</v>
      </c>
      <c r="D184" t="s">
        <v>98</v>
      </c>
      <c r="E184">
        <v>9</v>
      </c>
      <c r="F184" t="s">
        <v>231</v>
      </c>
      <c r="G184" s="18">
        <v>3.83</v>
      </c>
      <c r="I184" s="18">
        <v>34.47</v>
      </c>
      <c r="J184" s="13">
        <v>44883</v>
      </c>
      <c r="K184" s="130">
        <v>44883</v>
      </c>
      <c r="L184" s="102" t="str" cm="1">
        <f t="array" ref="L184:M184">TRANSPOSE(_xlfn.UNIQUE(_xlfn._xlws.FILTER(F:F,A:A=K184)))</f>
        <v>PXMD</v>
      </c>
      <c r="M184" s="7" t="str">
        <v>YTRA</v>
      </c>
      <c r="N184" s="7"/>
      <c r="O184" s="7"/>
      <c r="P184" s="7"/>
      <c r="Q184" s="173">
        <f t="shared" si="175"/>
        <v>44883</v>
      </c>
      <c r="R184" s="5" t="str">
        <f t="shared" si="176"/>
        <v>PXMD</v>
      </c>
      <c r="S184" s="165">
        <f t="shared" si="177"/>
        <v>1100</v>
      </c>
      <c r="T184" s="165">
        <f t="shared" si="178"/>
        <v>2.4497363636363638</v>
      </c>
      <c r="U184" s="165">
        <f t="shared" si="179"/>
        <v>2.3577454545454546</v>
      </c>
      <c r="V184" s="7">
        <f t="shared" si="180"/>
        <v>2694.71</v>
      </c>
      <c r="W184" s="174">
        <f t="shared" si="181"/>
        <v>2593.52</v>
      </c>
      <c r="X184" s="173">
        <f t="shared" si="182"/>
        <v>44883</v>
      </c>
      <c r="Y184" s="7" t="str">
        <f t="shared" si="183"/>
        <v>YTRA</v>
      </c>
      <c r="Z184" s="165">
        <f t="shared" si="184"/>
        <v>300</v>
      </c>
      <c r="AA184" s="165">
        <f t="shared" si="185"/>
        <v>2.6499333333333333</v>
      </c>
      <c r="AB184" s="165">
        <f t="shared" si="186"/>
        <v>2.6698000000000004</v>
      </c>
      <c r="AC184" s="7">
        <f t="shared" si="187"/>
        <v>794.98</v>
      </c>
      <c r="AD184" s="174">
        <f t="shared" si="188"/>
        <v>800.94</v>
      </c>
      <c r="AE184" s="173">
        <f t="shared" si="189"/>
        <v>44883</v>
      </c>
      <c r="AF184" s="7">
        <f t="shared" si="190"/>
        <v>0</v>
      </c>
      <c r="AG184" s="165">
        <f t="shared" si="191"/>
        <v>0</v>
      </c>
      <c r="AH184" s="165" t="e">
        <f t="shared" si="192"/>
        <v>#DIV/0!</v>
      </c>
      <c r="AI184" s="165" t="e">
        <f t="shared" si="193"/>
        <v>#DIV/0!</v>
      </c>
      <c r="AJ184" s="7">
        <f t="shared" si="194"/>
        <v>0</v>
      </c>
      <c r="AK184" s="174">
        <f t="shared" si="195"/>
        <v>0</v>
      </c>
      <c r="AL184" s="173">
        <f t="shared" si="196"/>
        <v>44883</v>
      </c>
      <c r="AM184" s="5">
        <f t="shared" si="197"/>
        <v>0</v>
      </c>
      <c r="AN184" s="165">
        <f t="shared" si="198"/>
        <v>0</v>
      </c>
      <c r="AO184" s="165" t="e">
        <f t="shared" si="199"/>
        <v>#DIV/0!</v>
      </c>
      <c r="AP184" s="165" t="e">
        <f t="shared" si="200"/>
        <v>#DIV/0!</v>
      </c>
      <c r="AQ184" s="7">
        <f t="shared" si="201"/>
        <v>0</v>
      </c>
      <c r="AR184" s="174">
        <f t="shared" si="202"/>
        <v>0</v>
      </c>
      <c r="AS184" s="173">
        <f t="shared" si="203"/>
        <v>44883</v>
      </c>
      <c r="AT184" s="5">
        <f t="shared" si="204"/>
        <v>0</v>
      </c>
      <c r="AU184" s="165">
        <f t="shared" si="205"/>
        <v>0</v>
      </c>
      <c r="AV184" s="165" t="e">
        <f t="shared" si="206"/>
        <v>#DIV/0!</v>
      </c>
      <c r="AW184" s="165" t="e">
        <f t="shared" si="207"/>
        <v>#DIV/0!</v>
      </c>
      <c r="AX184" s="7">
        <f t="shared" si="208"/>
        <v>0</v>
      </c>
      <c r="AY184" s="174">
        <f t="shared" si="209"/>
        <v>0</v>
      </c>
    </row>
    <row r="185" spans="1:51" ht="16.5" x14ac:dyDescent="0.25">
      <c r="A185" s="1">
        <v>44575</v>
      </c>
      <c r="B185" s="100">
        <v>184</v>
      </c>
      <c r="C185" s="1" t="s">
        <v>102</v>
      </c>
      <c r="D185" t="s">
        <v>98</v>
      </c>
      <c r="E185">
        <v>8</v>
      </c>
      <c r="F185" t="s">
        <v>231</v>
      </c>
      <c r="G185" s="18">
        <v>3.8601000000000001</v>
      </c>
      <c r="I185" s="18">
        <v>30.88</v>
      </c>
      <c r="J185" s="13">
        <v>44886</v>
      </c>
      <c r="K185" s="130">
        <v>44886</v>
      </c>
      <c r="L185" s="102" t="str" cm="1">
        <f t="array" ref="L185">TRANSPOSE(_xlfn.UNIQUE(_xlfn._xlws.FILTER(F:F,A:A=K185)))</f>
        <v>SHC</v>
      </c>
      <c r="M185" s="7"/>
      <c r="N185" s="7"/>
      <c r="O185" s="7"/>
      <c r="P185" s="7"/>
      <c r="Q185" s="173">
        <f t="shared" si="175"/>
        <v>44886</v>
      </c>
      <c r="R185" s="5" t="str">
        <f t="shared" si="176"/>
        <v>SHC</v>
      </c>
      <c r="S185" s="165">
        <f t="shared" si="177"/>
        <v>600</v>
      </c>
      <c r="T185" s="165">
        <f t="shared" si="178"/>
        <v>9.4241833333333336</v>
      </c>
      <c r="U185" s="165">
        <f t="shared" si="179"/>
        <v>9.1465166666666669</v>
      </c>
      <c r="V185" s="7">
        <f t="shared" si="180"/>
        <v>5654.51</v>
      </c>
      <c r="W185" s="174">
        <f t="shared" si="181"/>
        <v>5487.91</v>
      </c>
      <c r="X185" s="173">
        <f t="shared" si="182"/>
        <v>44886</v>
      </c>
      <c r="Y185" s="7">
        <f t="shared" si="183"/>
        <v>0</v>
      </c>
      <c r="Z185" s="165">
        <f t="shared" si="184"/>
        <v>0</v>
      </c>
      <c r="AA185" s="165" t="e">
        <f t="shared" si="185"/>
        <v>#DIV/0!</v>
      </c>
      <c r="AB185" s="165" t="e">
        <f t="shared" si="186"/>
        <v>#DIV/0!</v>
      </c>
      <c r="AC185" s="7">
        <f t="shared" si="187"/>
        <v>0</v>
      </c>
      <c r="AD185" s="174">
        <f t="shared" si="188"/>
        <v>0</v>
      </c>
      <c r="AE185" s="173">
        <f t="shared" si="189"/>
        <v>44886</v>
      </c>
      <c r="AF185" s="7">
        <f t="shared" si="190"/>
        <v>0</v>
      </c>
      <c r="AG185" s="165">
        <f t="shared" si="191"/>
        <v>0</v>
      </c>
      <c r="AH185" s="165" t="e">
        <f t="shared" si="192"/>
        <v>#DIV/0!</v>
      </c>
      <c r="AI185" s="165" t="e">
        <f t="shared" si="193"/>
        <v>#DIV/0!</v>
      </c>
      <c r="AJ185" s="7">
        <f t="shared" si="194"/>
        <v>0</v>
      </c>
      <c r="AK185" s="174">
        <f t="shared" si="195"/>
        <v>0</v>
      </c>
      <c r="AL185" s="173">
        <f t="shared" si="196"/>
        <v>44886</v>
      </c>
      <c r="AM185" s="5">
        <f t="shared" si="197"/>
        <v>0</v>
      </c>
      <c r="AN185" s="165">
        <f t="shared" si="198"/>
        <v>0</v>
      </c>
      <c r="AO185" s="165" t="e">
        <f t="shared" si="199"/>
        <v>#DIV/0!</v>
      </c>
      <c r="AP185" s="165" t="e">
        <f t="shared" si="200"/>
        <v>#DIV/0!</v>
      </c>
      <c r="AQ185" s="7">
        <f t="shared" si="201"/>
        <v>0</v>
      </c>
      <c r="AR185" s="174">
        <f t="shared" si="202"/>
        <v>0</v>
      </c>
      <c r="AS185" s="173">
        <f t="shared" si="203"/>
        <v>44886</v>
      </c>
      <c r="AT185" s="5">
        <f t="shared" si="204"/>
        <v>0</v>
      </c>
      <c r="AU185" s="165">
        <f t="shared" si="205"/>
        <v>0</v>
      </c>
      <c r="AV185" s="165" t="e">
        <f t="shared" si="206"/>
        <v>#DIV/0!</v>
      </c>
      <c r="AW185" s="165" t="e">
        <f t="shared" si="207"/>
        <v>#DIV/0!</v>
      </c>
      <c r="AX185" s="7">
        <f t="shared" si="208"/>
        <v>0</v>
      </c>
      <c r="AY185" s="174">
        <f t="shared" si="209"/>
        <v>0</v>
      </c>
    </row>
    <row r="186" spans="1:51" ht="16.5" x14ac:dyDescent="0.25">
      <c r="A186" s="1">
        <v>44575</v>
      </c>
      <c r="B186" s="100">
        <v>185</v>
      </c>
      <c r="C186" s="1" t="s">
        <v>102</v>
      </c>
      <c r="D186" t="s">
        <v>97</v>
      </c>
      <c r="E186">
        <v>10</v>
      </c>
      <c r="F186" t="s">
        <v>253</v>
      </c>
      <c r="G186" s="18">
        <v>2.839</v>
      </c>
      <c r="I186" s="18">
        <v>-28.39</v>
      </c>
      <c r="J186" s="13">
        <v>44887</v>
      </c>
      <c r="K186" s="130">
        <v>44887</v>
      </c>
      <c r="L186" s="102" t="str" cm="1">
        <f t="array" ref="L186">TRANSPOSE(_xlfn.UNIQUE(_xlfn._xlws.FILTER(F:F,A:A=K186)))</f>
        <v>PALI</v>
      </c>
      <c r="M186" s="7"/>
      <c r="N186" s="7"/>
      <c r="O186" s="7"/>
      <c r="P186" s="7"/>
      <c r="Q186" s="173">
        <f t="shared" si="175"/>
        <v>44887</v>
      </c>
      <c r="R186" s="5" t="str">
        <f t="shared" si="176"/>
        <v>PALI</v>
      </c>
      <c r="S186" s="165">
        <f t="shared" si="177"/>
        <v>400</v>
      </c>
      <c r="T186" s="165">
        <f t="shared" si="178"/>
        <v>4.3692000000000002</v>
      </c>
      <c r="U186" s="165">
        <f t="shared" si="179"/>
        <v>4.3137750000000006</v>
      </c>
      <c r="V186" s="7">
        <f t="shared" si="180"/>
        <v>1747.68</v>
      </c>
      <c r="W186" s="174">
        <f t="shared" si="181"/>
        <v>1725.5100000000002</v>
      </c>
      <c r="X186" s="173">
        <f t="shared" si="182"/>
        <v>44887</v>
      </c>
      <c r="Y186" s="7">
        <f t="shared" si="183"/>
        <v>0</v>
      </c>
      <c r="Z186" s="165">
        <f t="shared" si="184"/>
        <v>0</v>
      </c>
      <c r="AA186" s="165" t="e">
        <f t="shared" si="185"/>
        <v>#DIV/0!</v>
      </c>
      <c r="AB186" s="165" t="e">
        <f t="shared" si="186"/>
        <v>#DIV/0!</v>
      </c>
      <c r="AC186" s="7">
        <f t="shared" si="187"/>
        <v>0</v>
      </c>
      <c r="AD186" s="174">
        <f t="shared" si="188"/>
        <v>0</v>
      </c>
      <c r="AE186" s="173">
        <f t="shared" si="189"/>
        <v>44887</v>
      </c>
      <c r="AF186" s="7">
        <f t="shared" si="190"/>
        <v>0</v>
      </c>
      <c r="AG186" s="165">
        <f t="shared" si="191"/>
        <v>0</v>
      </c>
      <c r="AH186" s="165" t="e">
        <f t="shared" si="192"/>
        <v>#DIV/0!</v>
      </c>
      <c r="AI186" s="165" t="e">
        <f t="shared" si="193"/>
        <v>#DIV/0!</v>
      </c>
      <c r="AJ186" s="7">
        <f t="shared" si="194"/>
        <v>0</v>
      </c>
      <c r="AK186" s="174">
        <f t="shared" si="195"/>
        <v>0</v>
      </c>
      <c r="AL186" s="173">
        <f t="shared" si="196"/>
        <v>44887</v>
      </c>
      <c r="AM186" s="5">
        <f t="shared" si="197"/>
        <v>0</v>
      </c>
      <c r="AN186" s="165">
        <f t="shared" si="198"/>
        <v>0</v>
      </c>
      <c r="AO186" s="165" t="e">
        <f t="shared" si="199"/>
        <v>#DIV/0!</v>
      </c>
      <c r="AP186" s="165" t="e">
        <f t="shared" si="200"/>
        <v>#DIV/0!</v>
      </c>
      <c r="AQ186" s="7">
        <f t="shared" si="201"/>
        <v>0</v>
      </c>
      <c r="AR186" s="174">
        <f t="shared" si="202"/>
        <v>0</v>
      </c>
      <c r="AS186" s="173">
        <f t="shared" si="203"/>
        <v>44887</v>
      </c>
      <c r="AT186" s="5">
        <f t="shared" si="204"/>
        <v>0</v>
      </c>
      <c r="AU186" s="165">
        <f t="shared" si="205"/>
        <v>0</v>
      </c>
      <c r="AV186" s="165" t="e">
        <f t="shared" si="206"/>
        <v>#DIV/0!</v>
      </c>
      <c r="AW186" s="165" t="e">
        <f t="shared" si="207"/>
        <v>#DIV/0!</v>
      </c>
      <c r="AX186" s="7">
        <f t="shared" si="208"/>
        <v>0</v>
      </c>
      <c r="AY186" s="174">
        <f t="shared" si="209"/>
        <v>0</v>
      </c>
    </row>
    <row r="187" spans="1:51" ht="16.5" x14ac:dyDescent="0.25">
      <c r="A187" s="1">
        <v>44575</v>
      </c>
      <c r="B187" s="100">
        <v>186</v>
      </c>
      <c r="C187" s="1" t="s">
        <v>102</v>
      </c>
      <c r="D187" t="s">
        <v>97</v>
      </c>
      <c r="E187">
        <v>20</v>
      </c>
      <c r="F187" t="s">
        <v>253</v>
      </c>
      <c r="G187" s="18">
        <v>2.85</v>
      </c>
      <c r="I187" s="18">
        <v>-57</v>
      </c>
      <c r="J187" s="13">
        <v>44888</v>
      </c>
      <c r="K187" s="130">
        <v>44888</v>
      </c>
      <c r="L187" s="102" t="str" cm="1">
        <f t="array" ref="L187:N187">TRANSPOSE(_xlfn.UNIQUE(_xlfn._xlws.FILTER(F:F,A:A=K187)))</f>
        <v>PERF</v>
      </c>
      <c r="M187" s="7" t="str">
        <v>PRCH</v>
      </c>
      <c r="N187" s="7" t="str">
        <v>NRBO</v>
      </c>
      <c r="O187" s="7"/>
      <c r="P187" s="7"/>
      <c r="Q187" s="173">
        <f t="shared" si="175"/>
        <v>44888</v>
      </c>
      <c r="R187" s="5" t="str">
        <f t="shared" si="176"/>
        <v>PERF</v>
      </c>
      <c r="S187" s="165">
        <f t="shared" si="177"/>
        <v>150</v>
      </c>
      <c r="T187" s="165">
        <f t="shared" si="178"/>
        <v>7.0208666666666675</v>
      </c>
      <c r="U187" s="165">
        <f t="shared" si="179"/>
        <v>6.7580666666666671</v>
      </c>
      <c r="V187" s="7">
        <f t="shared" si="180"/>
        <v>1053.1300000000001</v>
      </c>
      <c r="W187" s="174">
        <f t="shared" si="181"/>
        <v>1013.71</v>
      </c>
      <c r="X187" s="173">
        <f t="shared" si="182"/>
        <v>44888</v>
      </c>
      <c r="Y187" s="7" t="str">
        <f t="shared" si="183"/>
        <v>PRCH</v>
      </c>
      <c r="Z187" s="165">
        <f t="shared" si="184"/>
        <v>150</v>
      </c>
      <c r="AA187" s="165">
        <f t="shared" si="185"/>
        <v>1.875</v>
      </c>
      <c r="AB187" s="165">
        <f t="shared" si="186"/>
        <v>1.8749333333333333</v>
      </c>
      <c r="AC187" s="7">
        <f t="shared" si="187"/>
        <v>281.25</v>
      </c>
      <c r="AD187" s="174">
        <f t="shared" si="188"/>
        <v>281.24</v>
      </c>
      <c r="AE187" s="173">
        <f t="shared" si="189"/>
        <v>44888</v>
      </c>
      <c r="AF187" s="7" t="str">
        <f t="shared" si="190"/>
        <v>NRBO</v>
      </c>
      <c r="AG187" s="165">
        <f t="shared" si="191"/>
        <v>750</v>
      </c>
      <c r="AH187" s="165">
        <f t="shared" si="192"/>
        <v>1.6699600000000001</v>
      </c>
      <c r="AI187" s="165">
        <f t="shared" si="193"/>
        <v>1.5938933333333334</v>
      </c>
      <c r="AJ187" s="7">
        <f t="shared" si="194"/>
        <v>1252.47</v>
      </c>
      <c r="AK187" s="174">
        <f t="shared" si="195"/>
        <v>1195.42</v>
      </c>
      <c r="AL187" s="173">
        <f t="shared" si="196"/>
        <v>44888</v>
      </c>
      <c r="AM187" s="5">
        <f t="shared" si="197"/>
        <v>0</v>
      </c>
      <c r="AN187" s="165">
        <f t="shared" si="198"/>
        <v>0</v>
      </c>
      <c r="AO187" s="165" t="e">
        <f t="shared" si="199"/>
        <v>#DIV/0!</v>
      </c>
      <c r="AP187" s="165" t="e">
        <f t="shared" si="200"/>
        <v>#DIV/0!</v>
      </c>
      <c r="AQ187" s="7">
        <f t="shared" si="201"/>
        <v>0</v>
      </c>
      <c r="AR187" s="174">
        <f t="shared" si="202"/>
        <v>0</v>
      </c>
      <c r="AS187" s="173">
        <f t="shared" si="203"/>
        <v>44888</v>
      </c>
      <c r="AT187" s="5">
        <f t="shared" si="204"/>
        <v>0</v>
      </c>
      <c r="AU187" s="165">
        <f t="shared" si="205"/>
        <v>0</v>
      </c>
      <c r="AV187" s="165" t="e">
        <f t="shared" si="206"/>
        <v>#DIV/0!</v>
      </c>
      <c r="AW187" s="165" t="e">
        <f t="shared" si="207"/>
        <v>#DIV/0!</v>
      </c>
      <c r="AX187" s="7">
        <f t="shared" si="208"/>
        <v>0</v>
      </c>
      <c r="AY187" s="174">
        <f t="shared" si="209"/>
        <v>0</v>
      </c>
    </row>
    <row r="188" spans="1:51" ht="16.5" x14ac:dyDescent="0.25">
      <c r="A188" s="1">
        <v>44575</v>
      </c>
      <c r="B188" s="100">
        <v>187</v>
      </c>
      <c r="C188" s="1" t="s">
        <v>102</v>
      </c>
      <c r="D188" t="s">
        <v>97</v>
      </c>
      <c r="E188">
        <v>17</v>
      </c>
      <c r="F188" t="s">
        <v>231</v>
      </c>
      <c r="G188" s="18">
        <v>3.7599</v>
      </c>
      <c r="I188" s="18">
        <v>-63.92</v>
      </c>
      <c r="J188" s="13">
        <v>44890</v>
      </c>
      <c r="K188" s="130">
        <v>44890</v>
      </c>
      <c r="L188" s="102" cm="1">
        <f t="array" ref="L188">TRANSPOSE(_xlfn.UNIQUE(_xlfn._xlws.FILTER(F:F,A:A=K188)))</f>
        <v>0</v>
      </c>
      <c r="M188" s="7"/>
      <c r="N188" s="7"/>
      <c r="O188" s="7"/>
      <c r="P188" s="7"/>
      <c r="Q188" s="173">
        <f t="shared" si="175"/>
        <v>44890</v>
      </c>
      <c r="R188" s="5">
        <f t="shared" si="176"/>
        <v>0</v>
      </c>
      <c r="S188" s="165">
        <f t="shared" si="177"/>
        <v>0</v>
      </c>
      <c r="T188" s="165" t="e">
        <f t="shared" si="178"/>
        <v>#DIV/0!</v>
      </c>
      <c r="U188" s="165" t="e">
        <f t="shared" si="179"/>
        <v>#DIV/0!</v>
      </c>
      <c r="V188" s="7">
        <f t="shared" si="180"/>
        <v>0</v>
      </c>
      <c r="W188" s="174">
        <f t="shared" si="181"/>
        <v>0</v>
      </c>
      <c r="X188" s="173">
        <f t="shared" si="182"/>
        <v>44890</v>
      </c>
      <c r="Y188" s="7">
        <f t="shared" si="183"/>
        <v>0</v>
      </c>
      <c r="Z188" s="165">
        <f t="shared" si="184"/>
        <v>0</v>
      </c>
      <c r="AA188" s="165" t="e">
        <f t="shared" si="185"/>
        <v>#DIV/0!</v>
      </c>
      <c r="AB188" s="165" t="e">
        <f t="shared" si="186"/>
        <v>#DIV/0!</v>
      </c>
      <c r="AC188" s="7">
        <f t="shared" si="187"/>
        <v>0</v>
      </c>
      <c r="AD188" s="174">
        <f t="shared" si="188"/>
        <v>0</v>
      </c>
      <c r="AE188" s="173">
        <f t="shared" si="189"/>
        <v>44890</v>
      </c>
      <c r="AF188" s="7">
        <f t="shared" si="190"/>
        <v>0</v>
      </c>
      <c r="AG188" s="165">
        <f t="shared" si="191"/>
        <v>0</v>
      </c>
      <c r="AH188" s="165" t="e">
        <f t="shared" si="192"/>
        <v>#DIV/0!</v>
      </c>
      <c r="AI188" s="165" t="e">
        <f t="shared" si="193"/>
        <v>#DIV/0!</v>
      </c>
      <c r="AJ188" s="7">
        <f t="shared" si="194"/>
        <v>0</v>
      </c>
      <c r="AK188" s="174">
        <f t="shared" si="195"/>
        <v>0</v>
      </c>
      <c r="AL188" s="173">
        <f t="shared" si="196"/>
        <v>44890</v>
      </c>
      <c r="AM188" s="5">
        <f t="shared" si="197"/>
        <v>0</v>
      </c>
      <c r="AN188" s="165">
        <f t="shared" si="198"/>
        <v>0</v>
      </c>
      <c r="AO188" s="165" t="e">
        <f t="shared" si="199"/>
        <v>#DIV/0!</v>
      </c>
      <c r="AP188" s="165" t="e">
        <f t="shared" si="200"/>
        <v>#DIV/0!</v>
      </c>
      <c r="AQ188" s="7">
        <f t="shared" si="201"/>
        <v>0</v>
      </c>
      <c r="AR188" s="174">
        <f t="shared" si="202"/>
        <v>0</v>
      </c>
      <c r="AS188" s="173">
        <f t="shared" si="203"/>
        <v>44890</v>
      </c>
      <c r="AT188" s="5">
        <f t="shared" si="204"/>
        <v>0</v>
      </c>
      <c r="AU188" s="165">
        <f t="shared" si="205"/>
        <v>0</v>
      </c>
      <c r="AV188" s="165" t="e">
        <f t="shared" si="206"/>
        <v>#DIV/0!</v>
      </c>
      <c r="AW188" s="165" t="e">
        <f t="shared" si="207"/>
        <v>#DIV/0!</v>
      </c>
      <c r="AX188" s="7">
        <f t="shared" si="208"/>
        <v>0</v>
      </c>
      <c r="AY188" s="174">
        <f t="shared" si="209"/>
        <v>0</v>
      </c>
    </row>
    <row r="189" spans="1:51" ht="16.5" x14ac:dyDescent="0.25">
      <c r="A189" s="1">
        <v>44575</v>
      </c>
      <c r="B189" s="100">
        <v>188</v>
      </c>
      <c r="C189" s="1" t="s">
        <v>102</v>
      </c>
      <c r="D189" t="s">
        <v>98</v>
      </c>
      <c r="E189">
        <v>12</v>
      </c>
      <c r="F189" t="s">
        <v>232</v>
      </c>
      <c r="G189" s="18">
        <v>9.875</v>
      </c>
      <c r="I189" s="18">
        <v>118.5</v>
      </c>
      <c r="J189" s="13">
        <v>44893</v>
      </c>
      <c r="K189" s="130">
        <v>44893</v>
      </c>
      <c r="L189" s="102" t="str" cm="1">
        <f t="array" ref="L189:M189">TRANSPOSE(_xlfn.UNIQUE(_xlfn._xlws.FILTER(F:F,A:A=K189)))</f>
        <v>IQ</v>
      </c>
      <c r="M189" s="7" t="str">
        <v>DBGI</v>
      </c>
      <c r="N189" s="7"/>
      <c r="O189" s="7"/>
      <c r="P189" s="7"/>
      <c r="Q189" s="173">
        <f t="shared" si="175"/>
        <v>44893</v>
      </c>
      <c r="R189" s="5" t="str">
        <f t="shared" si="176"/>
        <v>IQ</v>
      </c>
      <c r="S189" s="165">
        <f t="shared" si="177"/>
        <v>150</v>
      </c>
      <c r="T189" s="165">
        <f t="shared" si="178"/>
        <v>2.6385333333333332</v>
      </c>
      <c r="U189" s="165">
        <f t="shared" si="179"/>
        <v>2.6599333333333335</v>
      </c>
      <c r="V189" s="7">
        <f t="shared" si="180"/>
        <v>395.78</v>
      </c>
      <c r="W189" s="174">
        <f t="shared" si="181"/>
        <v>398.99</v>
      </c>
      <c r="X189" s="173">
        <f t="shared" si="182"/>
        <v>44893</v>
      </c>
      <c r="Y189" s="7" t="str">
        <f t="shared" si="183"/>
        <v>DBGI</v>
      </c>
      <c r="Z189" s="165">
        <f t="shared" si="184"/>
        <v>400</v>
      </c>
      <c r="AA189" s="165">
        <f t="shared" si="185"/>
        <v>7.9256250000000001</v>
      </c>
      <c r="AB189" s="165">
        <f t="shared" si="186"/>
        <v>7.5417250000000005</v>
      </c>
      <c r="AC189" s="7">
        <f t="shared" si="187"/>
        <v>3170.25</v>
      </c>
      <c r="AD189" s="174">
        <f t="shared" si="188"/>
        <v>3016.69</v>
      </c>
      <c r="AE189" s="173">
        <f t="shared" si="189"/>
        <v>44893</v>
      </c>
      <c r="AF189" s="7">
        <f t="shared" si="190"/>
        <v>0</v>
      </c>
      <c r="AG189" s="165">
        <f t="shared" si="191"/>
        <v>0</v>
      </c>
      <c r="AH189" s="165" t="e">
        <f t="shared" si="192"/>
        <v>#DIV/0!</v>
      </c>
      <c r="AI189" s="165" t="e">
        <f t="shared" si="193"/>
        <v>#DIV/0!</v>
      </c>
      <c r="AJ189" s="7">
        <f t="shared" si="194"/>
        <v>0</v>
      </c>
      <c r="AK189" s="174">
        <f t="shared" si="195"/>
        <v>0</v>
      </c>
      <c r="AL189" s="173">
        <f t="shared" si="196"/>
        <v>44893</v>
      </c>
      <c r="AM189" s="5">
        <f t="shared" si="197"/>
        <v>0</v>
      </c>
      <c r="AN189" s="165">
        <f t="shared" si="198"/>
        <v>0</v>
      </c>
      <c r="AO189" s="165" t="e">
        <f t="shared" si="199"/>
        <v>#DIV/0!</v>
      </c>
      <c r="AP189" s="165" t="e">
        <f t="shared" si="200"/>
        <v>#DIV/0!</v>
      </c>
      <c r="AQ189" s="7">
        <f t="shared" si="201"/>
        <v>0</v>
      </c>
      <c r="AR189" s="174">
        <f t="shared" si="202"/>
        <v>0</v>
      </c>
      <c r="AS189" s="173">
        <f t="shared" si="203"/>
        <v>44893</v>
      </c>
      <c r="AT189" s="5">
        <f t="shared" si="204"/>
        <v>0</v>
      </c>
      <c r="AU189" s="165">
        <f t="shared" si="205"/>
        <v>0</v>
      </c>
      <c r="AV189" s="165" t="e">
        <f t="shared" si="206"/>
        <v>#DIV/0!</v>
      </c>
      <c r="AW189" s="165" t="e">
        <f t="shared" si="207"/>
        <v>#DIV/0!</v>
      </c>
      <c r="AX189" s="7">
        <f t="shared" si="208"/>
        <v>0</v>
      </c>
      <c r="AY189" s="174">
        <f t="shared" si="209"/>
        <v>0</v>
      </c>
    </row>
    <row r="190" spans="1:51" ht="16.5" x14ac:dyDescent="0.25">
      <c r="A190" s="1">
        <v>44575</v>
      </c>
      <c r="B190" s="100">
        <v>189</v>
      </c>
      <c r="C190" s="1" t="s">
        <v>102</v>
      </c>
      <c r="D190" t="s">
        <v>98</v>
      </c>
      <c r="E190">
        <v>10</v>
      </c>
      <c r="F190" t="s">
        <v>232</v>
      </c>
      <c r="G190" s="18">
        <v>9.8610000000000007</v>
      </c>
      <c r="I190" s="18">
        <v>98.61</v>
      </c>
      <c r="J190" s="13">
        <v>44895</v>
      </c>
      <c r="K190" s="130">
        <v>44895</v>
      </c>
      <c r="L190" s="102" t="str" cm="1">
        <f t="array" ref="L190:M190">TRANSPOSE(_xlfn.UNIQUE(_xlfn._xlws.FILTER(F:F,A:A=K190)))</f>
        <v>GTII</v>
      </c>
      <c r="M190" s="7" t="str">
        <v>XPEV</v>
      </c>
      <c r="N190" s="7"/>
      <c r="O190" s="7"/>
      <c r="P190" s="7"/>
      <c r="Q190" s="173">
        <f t="shared" si="175"/>
        <v>44895</v>
      </c>
      <c r="R190" s="5" t="str">
        <f t="shared" si="176"/>
        <v>GTII</v>
      </c>
      <c r="S190" s="165">
        <f t="shared" si="177"/>
        <v>400</v>
      </c>
      <c r="T190" s="165">
        <f t="shared" si="178"/>
        <v>0.99979999999999991</v>
      </c>
      <c r="U190" s="165">
        <f t="shared" si="179"/>
        <v>1.02525</v>
      </c>
      <c r="V190" s="7">
        <f t="shared" si="180"/>
        <v>399.91999999999996</v>
      </c>
      <c r="W190" s="174">
        <f t="shared" si="181"/>
        <v>410.1</v>
      </c>
      <c r="X190" s="173">
        <f t="shared" si="182"/>
        <v>44895</v>
      </c>
      <c r="Y190" s="7" t="str">
        <f t="shared" si="183"/>
        <v>XPEV</v>
      </c>
      <c r="Z190" s="165">
        <f t="shared" si="184"/>
        <v>200</v>
      </c>
      <c r="AA190" s="165">
        <f t="shared" si="185"/>
        <v>9.0561500000000006</v>
      </c>
      <c r="AB190" s="165">
        <f t="shared" si="186"/>
        <v>9.6249000000000002</v>
      </c>
      <c r="AC190" s="7">
        <f t="shared" si="187"/>
        <v>1811.23</v>
      </c>
      <c r="AD190" s="174">
        <f t="shared" si="188"/>
        <v>1924.98</v>
      </c>
      <c r="AE190" s="173">
        <f t="shared" si="189"/>
        <v>44895</v>
      </c>
      <c r="AF190" s="7">
        <f t="shared" si="190"/>
        <v>0</v>
      </c>
      <c r="AG190" s="165">
        <f t="shared" si="191"/>
        <v>0</v>
      </c>
      <c r="AH190" s="165" t="e">
        <f t="shared" si="192"/>
        <v>#DIV/0!</v>
      </c>
      <c r="AI190" s="165" t="e">
        <f t="shared" si="193"/>
        <v>#DIV/0!</v>
      </c>
      <c r="AJ190" s="7">
        <f t="shared" si="194"/>
        <v>0</v>
      </c>
      <c r="AK190" s="174">
        <f t="shared" si="195"/>
        <v>0</v>
      </c>
      <c r="AL190" s="173">
        <f t="shared" si="196"/>
        <v>44895</v>
      </c>
      <c r="AM190" s="5">
        <f t="shared" si="197"/>
        <v>0</v>
      </c>
      <c r="AN190" s="165">
        <f t="shared" si="198"/>
        <v>0</v>
      </c>
      <c r="AO190" s="165" t="e">
        <f t="shared" si="199"/>
        <v>#DIV/0!</v>
      </c>
      <c r="AP190" s="165" t="e">
        <f t="shared" si="200"/>
        <v>#DIV/0!</v>
      </c>
      <c r="AQ190" s="7">
        <f t="shared" si="201"/>
        <v>0</v>
      </c>
      <c r="AR190" s="174">
        <f t="shared" si="202"/>
        <v>0</v>
      </c>
      <c r="AS190" s="173">
        <f t="shared" si="203"/>
        <v>44895</v>
      </c>
      <c r="AT190" s="5">
        <f t="shared" si="204"/>
        <v>0</v>
      </c>
      <c r="AU190" s="165">
        <f t="shared" si="205"/>
        <v>0</v>
      </c>
      <c r="AV190" s="165" t="e">
        <f t="shared" si="206"/>
        <v>#DIV/0!</v>
      </c>
      <c r="AW190" s="165" t="e">
        <f t="shared" si="207"/>
        <v>#DIV/0!</v>
      </c>
      <c r="AX190" s="7">
        <f t="shared" si="208"/>
        <v>0</v>
      </c>
      <c r="AY190" s="174">
        <f t="shared" si="209"/>
        <v>0</v>
      </c>
    </row>
    <row r="191" spans="1:51" ht="16.5" x14ac:dyDescent="0.25">
      <c r="A191" s="1">
        <v>44575</v>
      </c>
      <c r="B191" s="100">
        <v>190</v>
      </c>
      <c r="C191" s="1" t="s">
        <v>102</v>
      </c>
      <c r="D191" t="s">
        <v>98</v>
      </c>
      <c r="E191">
        <v>17</v>
      </c>
      <c r="F191" t="s">
        <v>253</v>
      </c>
      <c r="G191" s="18">
        <v>2.65</v>
      </c>
      <c r="I191" s="18">
        <v>45.05</v>
      </c>
      <c r="J191" s="190">
        <v>44532</v>
      </c>
      <c r="K191" s="164">
        <v>44532</v>
      </c>
      <c r="L191" s="102" t="str" cm="1">
        <f t="array" ref="L191:O191">TRANSPOSE(_xlfn.UNIQUE(_xlfn._xlws.FILTER(F:F,A:A=K191)))</f>
        <v>CFVI</v>
      </c>
      <c r="M191" s="17" t="str">
        <v>PHUN</v>
      </c>
      <c r="N191" s="17" t="str">
        <v>PROG</v>
      </c>
      <c r="O191" s="17" t="str">
        <v>OMER</v>
      </c>
      <c r="Q191" s="173">
        <f t="shared" ref="Q191:Q196" si="210">K191</f>
        <v>44532</v>
      </c>
      <c r="R191" s="5" t="str">
        <f t="shared" ref="R191:R196" si="211">L191</f>
        <v>CFVI</v>
      </c>
      <c r="S191" s="165">
        <f t="shared" si="177"/>
        <v>18</v>
      </c>
      <c r="T191" s="165">
        <f t="shared" ref="T191:T196" si="212">(V191/S191)</f>
        <v>11.682222222222222</v>
      </c>
      <c r="U191" s="165">
        <f t="shared" ref="U191:U196" si="213">W191/S191</f>
        <v>11.542777777777777</v>
      </c>
      <c r="V191" s="7">
        <f t="shared" si="180"/>
        <v>210.28</v>
      </c>
      <c r="W191" s="174">
        <f t="shared" si="181"/>
        <v>207.76999999999998</v>
      </c>
      <c r="X191" s="173">
        <f t="shared" ref="X191:X196" si="214">K191</f>
        <v>44532</v>
      </c>
      <c r="Y191" s="7" t="str">
        <f t="shared" ref="Y191:Y196" si="215">M191</f>
        <v>PHUN</v>
      </c>
      <c r="Z191" s="165">
        <f t="shared" si="184"/>
        <v>80</v>
      </c>
      <c r="AA191" s="165">
        <f t="shared" ref="AA191:AA196" si="216">(AC191/Z191)</f>
        <v>3.7037500000000003</v>
      </c>
      <c r="AB191" s="165">
        <f t="shared" ref="AB191:AB196" si="217">AD191/Z191</f>
        <v>3.62575</v>
      </c>
      <c r="AC191" s="7">
        <f t="shared" si="187"/>
        <v>296.3</v>
      </c>
      <c r="AD191" s="174">
        <f t="shared" si="188"/>
        <v>290.06</v>
      </c>
      <c r="AE191" s="173">
        <f t="shared" ref="AE191:AE196" si="218">K191</f>
        <v>44532</v>
      </c>
      <c r="AF191" s="7" t="str">
        <f t="shared" ref="AF191:AF196" si="219">N191</f>
        <v>PROG</v>
      </c>
      <c r="AG191" s="165">
        <f t="shared" si="191"/>
        <v>132</v>
      </c>
      <c r="AH191" s="165">
        <f t="shared" ref="AH191:AH196" si="220">(AJ191/AG191)</f>
        <v>2.8753030303030305</v>
      </c>
      <c r="AI191" s="165">
        <f t="shared" ref="AI191:AI196" si="221">AK191/AG191</f>
        <v>2.7717424242424245</v>
      </c>
      <c r="AJ191" s="7">
        <f t="shared" si="194"/>
        <v>379.54</v>
      </c>
      <c r="AK191" s="174">
        <f t="shared" si="195"/>
        <v>365.87</v>
      </c>
      <c r="AL191" s="173">
        <f t="shared" ref="AL191:AL196" si="222">K191</f>
        <v>44532</v>
      </c>
      <c r="AM191" s="5" t="str">
        <f t="shared" ref="AM191:AM196" si="223">O191</f>
        <v>OMER</v>
      </c>
      <c r="AN191" s="165">
        <f t="shared" si="198"/>
        <v>36</v>
      </c>
      <c r="AO191" s="165">
        <f t="shared" ref="AO191:AO196" si="224">(AQ191/AN191)</f>
        <v>8.1216666666666661</v>
      </c>
      <c r="AP191" s="165">
        <f t="shared" ref="AP191:AP196" si="225">AR191/AN191</f>
        <v>7.7047222222222222</v>
      </c>
      <c r="AQ191" s="7">
        <f t="shared" si="201"/>
        <v>292.38</v>
      </c>
      <c r="AR191" s="174">
        <f t="shared" si="202"/>
        <v>277.37</v>
      </c>
      <c r="AS191" s="173">
        <f t="shared" ref="AS191:AS196" si="226">K191</f>
        <v>44532</v>
      </c>
      <c r="AT191" s="5">
        <f t="shared" ref="AT191:AT196" si="227">P191</f>
        <v>0</v>
      </c>
      <c r="AU191" s="165">
        <f t="shared" si="205"/>
        <v>0</v>
      </c>
      <c r="AV191" s="165" t="e">
        <f t="shared" ref="AV191:AV196" si="228">(AX191/AU191)</f>
        <v>#DIV/0!</v>
      </c>
      <c r="AW191" s="165" t="e">
        <f t="shared" ref="AW191:AW196" si="229">AY191/AU191</f>
        <v>#DIV/0!</v>
      </c>
      <c r="AX191" s="7">
        <f t="shared" si="208"/>
        <v>0</v>
      </c>
      <c r="AY191" s="174">
        <f t="shared" si="209"/>
        <v>0</v>
      </c>
    </row>
    <row r="192" spans="1:51" ht="16.5" x14ac:dyDescent="0.25">
      <c r="A192" s="1">
        <v>44575</v>
      </c>
      <c r="B192" s="100">
        <v>191</v>
      </c>
      <c r="C192" s="1" t="s">
        <v>102</v>
      </c>
      <c r="D192" t="s">
        <v>98</v>
      </c>
      <c r="E192">
        <v>17</v>
      </c>
      <c r="F192" t="s">
        <v>253</v>
      </c>
      <c r="G192" s="18">
        <v>2.6945000000000001</v>
      </c>
      <c r="I192" s="18">
        <v>45.81</v>
      </c>
      <c r="J192" s="190">
        <v>44538</v>
      </c>
      <c r="K192" s="164">
        <v>44538</v>
      </c>
      <c r="L192" s="102" t="str" cm="1">
        <f t="array" ref="L192:N192">TRANSPOSE(_xlfn.UNIQUE(_xlfn._xlws.FILTER(F:F,A:A=K192)))</f>
        <v>EFOI</v>
      </c>
      <c r="M192" s="17" t="str">
        <v>CFVI</v>
      </c>
      <c r="N192" s="17" t="str">
        <v>ISIG</v>
      </c>
      <c r="Q192" s="173">
        <f t="shared" si="210"/>
        <v>44538</v>
      </c>
      <c r="R192" s="5" t="str">
        <f t="shared" si="211"/>
        <v>EFOI</v>
      </c>
      <c r="S192" s="165">
        <f t="shared" si="177"/>
        <v>175</v>
      </c>
      <c r="T192" s="165">
        <f t="shared" si="212"/>
        <v>4.0901714285714288</v>
      </c>
      <c r="U192" s="165">
        <f t="shared" si="213"/>
        <v>4.0173714285714288</v>
      </c>
      <c r="V192" s="7">
        <f t="shared" si="180"/>
        <v>715.78</v>
      </c>
      <c r="W192" s="174">
        <f t="shared" si="181"/>
        <v>703.04000000000008</v>
      </c>
      <c r="X192" s="173">
        <f t="shared" si="214"/>
        <v>44538</v>
      </c>
      <c r="Y192" s="7" t="str">
        <f t="shared" si="215"/>
        <v>CFVI</v>
      </c>
      <c r="Z192" s="165">
        <f t="shared" si="184"/>
        <v>15</v>
      </c>
      <c r="AA192" s="165">
        <f t="shared" si="216"/>
        <v>12.568666666666667</v>
      </c>
      <c r="AB192" s="165">
        <f t="shared" si="217"/>
        <v>12.330666666666668</v>
      </c>
      <c r="AC192" s="7">
        <f t="shared" si="187"/>
        <v>188.53</v>
      </c>
      <c r="AD192" s="174">
        <f t="shared" si="188"/>
        <v>184.96</v>
      </c>
      <c r="AE192" s="173">
        <f t="shared" si="218"/>
        <v>44538</v>
      </c>
      <c r="AF192" s="7" t="str">
        <f t="shared" si="219"/>
        <v>ISIG</v>
      </c>
      <c r="AG192" s="165">
        <f t="shared" si="191"/>
        <v>10</v>
      </c>
      <c r="AH192" s="165">
        <f t="shared" si="220"/>
        <v>12.969999999999999</v>
      </c>
      <c r="AI192" s="165">
        <f t="shared" si="221"/>
        <v>13.785</v>
      </c>
      <c r="AJ192" s="7">
        <f t="shared" si="194"/>
        <v>129.69999999999999</v>
      </c>
      <c r="AK192" s="174">
        <f t="shared" si="195"/>
        <v>137.85</v>
      </c>
      <c r="AL192" s="173">
        <f t="shared" si="222"/>
        <v>44538</v>
      </c>
      <c r="AM192" s="5">
        <f t="shared" si="223"/>
        <v>0</v>
      </c>
      <c r="AN192" s="165">
        <f t="shared" si="198"/>
        <v>0</v>
      </c>
      <c r="AO192" s="165" t="e">
        <f t="shared" si="224"/>
        <v>#DIV/0!</v>
      </c>
      <c r="AP192" s="165" t="e">
        <f t="shared" si="225"/>
        <v>#DIV/0!</v>
      </c>
      <c r="AQ192" s="7">
        <f t="shared" si="201"/>
        <v>0</v>
      </c>
      <c r="AR192" s="174">
        <f t="shared" si="202"/>
        <v>0</v>
      </c>
      <c r="AS192" s="173">
        <f t="shared" si="226"/>
        <v>44538</v>
      </c>
      <c r="AT192" s="5">
        <f t="shared" si="227"/>
        <v>0</v>
      </c>
      <c r="AU192" s="165">
        <f t="shared" si="205"/>
        <v>0</v>
      </c>
      <c r="AV192" s="165" t="e">
        <f t="shared" si="228"/>
        <v>#DIV/0!</v>
      </c>
      <c r="AW192" s="165" t="e">
        <f t="shared" si="229"/>
        <v>#DIV/0!</v>
      </c>
      <c r="AX192" s="7">
        <f t="shared" si="208"/>
        <v>0</v>
      </c>
      <c r="AY192" s="174">
        <f t="shared" si="209"/>
        <v>0</v>
      </c>
    </row>
    <row r="193" spans="1:51" ht="16.5" x14ac:dyDescent="0.25">
      <c r="A193" s="1">
        <v>44575</v>
      </c>
      <c r="B193" s="100">
        <v>192</v>
      </c>
      <c r="C193" s="1" t="s">
        <v>102</v>
      </c>
      <c r="D193" t="s">
        <v>98</v>
      </c>
      <c r="E193">
        <v>17</v>
      </c>
      <c r="F193" t="s">
        <v>253</v>
      </c>
      <c r="G193" s="18">
        <v>2.6949999999999998</v>
      </c>
      <c r="I193" s="18">
        <v>45.82</v>
      </c>
      <c r="J193" s="190">
        <v>44539</v>
      </c>
      <c r="K193" s="164">
        <v>44539</v>
      </c>
      <c r="L193" s="102" t="str" cm="1">
        <f t="array" ref="L193:N193">TRANSPOSE(_xlfn.UNIQUE(_xlfn._xlws.FILTER(F:F,A:A=K193)))</f>
        <v>IINN</v>
      </c>
      <c r="M193" s="17" t="str">
        <v>EFOI</v>
      </c>
      <c r="N193" s="17" t="str">
        <v>ENSC</v>
      </c>
      <c r="Q193" s="173">
        <f t="shared" si="210"/>
        <v>44539</v>
      </c>
      <c r="R193" s="5" t="str">
        <f t="shared" si="211"/>
        <v>IINN</v>
      </c>
      <c r="S193" s="165">
        <f t="shared" si="177"/>
        <v>110</v>
      </c>
      <c r="T193" s="165">
        <f t="shared" si="212"/>
        <v>5.1482727272727278</v>
      </c>
      <c r="U193" s="165">
        <f t="shared" si="213"/>
        <v>5.3502727272727268</v>
      </c>
      <c r="V193" s="7">
        <f t="shared" si="180"/>
        <v>566.31000000000006</v>
      </c>
      <c r="W193" s="174">
        <f t="shared" si="181"/>
        <v>588.53</v>
      </c>
      <c r="X193" s="173">
        <f t="shared" si="214"/>
        <v>44539</v>
      </c>
      <c r="Y193" s="7" t="str">
        <f t="shared" si="215"/>
        <v>EFOI</v>
      </c>
      <c r="Z193" s="165">
        <f t="shared" si="184"/>
        <v>14</v>
      </c>
      <c r="AA193" s="165">
        <f t="shared" si="216"/>
        <v>3.4699999999999998</v>
      </c>
      <c r="AB193" s="165">
        <f t="shared" si="217"/>
        <v>3.2549999999999999</v>
      </c>
      <c r="AC193" s="7">
        <f t="shared" si="187"/>
        <v>48.58</v>
      </c>
      <c r="AD193" s="174">
        <f t="shared" si="188"/>
        <v>45.57</v>
      </c>
      <c r="AE193" s="173">
        <f t="shared" si="218"/>
        <v>44539</v>
      </c>
      <c r="AF193" s="7" t="str">
        <f t="shared" si="219"/>
        <v>ENSC</v>
      </c>
      <c r="AG193" s="165">
        <f t="shared" si="191"/>
        <v>38</v>
      </c>
      <c r="AH193" s="165">
        <f t="shared" si="220"/>
        <v>5.3710526315789471</v>
      </c>
      <c r="AI193" s="165">
        <f t="shared" si="221"/>
        <v>5.1836842105263159</v>
      </c>
      <c r="AJ193" s="7">
        <f t="shared" si="194"/>
        <v>204.1</v>
      </c>
      <c r="AK193" s="174">
        <f t="shared" si="195"/>
        <v>196.98</v>
      </c>
      <c r="AL193" s="173">
        <f t="shared" si="222"/>
        <v>44539</v>
      </c>
      <c r="AM193" s="5">
        <f t="shared" si="223"/>
        <v>0</v>
      </c>
      <c r="AN193" s="165">
        <f t="shared" si="198"/>
        <v>0</v>
      </c>
      <c r="AO193" s="165" t="e">
        <f t="shared" si="224"/>
        <v>#DIV/0!</v>
      </c>
      <c r="AP193" s="165" t="e">
        <f t="shared" si="225"/>
        <v>#DIV/0!</v>
      </c>
      <c r="AQ193" s="7">
        <f t="shared" si="201"/>
        <v>0</v>
      </c>
      <c r="AR193" s="174">
        <f t="shared" si="202"/>
        <v>0</v>
      </c>
      <c r="AS193" s="173">
        <f t="shared" si="226"/>
        <v>44539</v>
      </c>
      <c r="AT193" s="5">
        <f t="shared" si="227"/>
        <v>0</v>
      </c>
      <c r="AU193" s="165">
        <f t="shared" si="205"/>
        <v>0</v>
      </c>
      <c r="AV193" s="165" t="e">
        <f t="shared" si="228"/>
        <v>#DIV/0!</v>
      </c>
      <c r="AW193" s="165" t="e">
        <f t="shared" si="229"/>
        <v>#DIV/0!</v>
      </c>
      <c r="AX193" s="7">
        <f t="shared" si="208"/>
        <v>0</v>
      </c>
      <c r="AY193" s="174">
        <f t="shared" si="209"/>
        <v>0</v>
      </c>
    </row>
    <row r="194" spans="1:51" ht="16.5" x14ac:dyDescent="0.25">
      <c r="A194" s="1">
        <v>44575</v>
      </c>
      <c r="B194" s="100">
        <v>193</v>
      </c>
      <c r="C194" s="1" t="s">
        <v>102</v>
      </c>
      <c r="D194" t="s">
        <v>98</v>
      </c>
      <c r="E194">
        <v>14</v>
      </c>
      <c r="F194" t="s">
        <v>231</v>
      </c>
      <c r="G194" s="18">
        <v>3.7431000000000001</v>
      </c>
      <c r="I194" s="18">
        <v>52.4</v>
      </c>
      <c r="J194" s="190">
        <v>44543</v>
      </c>
      <c r="K194" s="164">
        <v>44543</v>
      </c>
      <c r="L194" s="102" t="str" cm="1">
        <f t="array" ref="L194">TRANSPOSE(_xlfn.UNIQUE(_xlfn._xlws.FILTER(F:F,A:A=K194)))</f>
        <v>PTPI</v>
      </c>
      <c r="Q194" s="173">
        <f t="shared" si="210"/>
        <v>44543</v>
      </c>
      <c r="R194" s="5" t="str">
        <f t="shared" si="211"/>
        <v>PTPI</v>
      </c>
      <c r="S194" s="165">
        <f t="shared" si="177"/>
        <v>31</v>
      </c>
      <c r="T194" s="165">
        <f t="shared" si="212"/>
        <v>3.2341935483870965</v>
      </c>
      <c r="U194" s="165">
        <f t="shared" si="213"/>
        <v>3.3170967741935482</v>
      </c>
      <c r="V194" s="7">
        <f t="shared" si="180"/>
        <v>100.25999999999999</v>
      </c>
      <c r="W194" s="174">
        <f t="shared" si="181"/>
        <v>102.83</v>
      </c>
      <c r="X194" s="173">
        <f t="shared" si="214"/>
        <v>44543</v>
      </c>
      <c r="Y194" s="7">
        <f t="shared" si="215"/>
        <v>0</v>
      </c>
      <c r="Z194" s="165">
        <f t="shared" si="184"/>
        <v>0</v>
      </c>
      <c r="AA194" s="165" t="e">
        <f t="shared" si="216"/>
        <v>#DIV/0!</v>
      </c>
      <c r="AB194" s="165" t="e">
        <f t="shared" si="217"/>
        <v>#DIV/0!</v>
      </c>
      <c r="AC194" s="7">
        <f t="shared" si="187"/>
        <v>0</v>
      </c>
      <c r="AD194" s="174">
        <f t="shared" si="188"/>
        <v>0</v>
      </c>
      <c r="AE194" s="173">
        <f t="shared" si="218"/>
        <v>44543</v>
      </c>
      <c r="AF194" s="7">
        <f t="shared" si="219"/>
        <v>0</v>
      </c>
      <c r="AG194" s="165">
        <f t="shared" si="191"/>
        <v>0</v>
      </c>
      <c r="AH194" s="165" t="e">
        <f t="shared" si="220"/>
        <v>#DIV/0!</v>
      </c>
      <c r="AI194" s="165" t="e">
        <f t="shared" si="221"/>
        <v>#DIV/0!</v>
      </c>
      <c r="AJ194" s="7">
        <f t="shared" si="194"/>
        <v>0</v>
      </c>
      <c r="AK194" s="174">
        <f t="shared" si="195"/>
        <v>0</v>
      </c>
      <c r="AL194" s="173">
        <f t="shared" si="222"/>
        <v>44543</v>
      </c>
      <c r="AM194" s="5">
        <f t="shared" si="223"/>
        <v>0</v>
      </c>
      <c r="AN194" s="165">
        <f t="shared" si="198"/>
        <v>0</v>
      </c>
      <c r="AO194" s="165" t="e">
        <f t="shared" si="224"/>
        <v>#DIV/0!</v>
      </c>
      <c r="AP194" s="165" t="e">
        <f t="shared" si="225"/>
        <v>#DIV/0!</v>
      </c>
      <c r="AQ194" s="7">
        <f t="shared" si="201"/>
        <v>0</v>
      </c>
      <c r="AR194" s="174">
        <f t="shared" si="202"/>
        <v>0</v>
      </c>
      <c r="AS194" s="173">
        <f t="shared" si="226"/>
        <v>44543</v>
      </c>
      <c r="AT194" s="5">
        <f t="shared" si="227"/>
        <v>0</v>
      </c>
      <c r="AU194" s="165">
        <f t="shared" si="205"/>
        <v>0</v>
      </c>
      <c r="AV194" s="165" t="e">
        <f t="shared" si="228"/>
        <v>#DIV/0!</v>
      </c>
      <c r="AW194" s="165" t="e">
        <f t="shared" si="229"/>
        <v>#DIV/0!</v>
      </c>
      <c r="AX194" s="7">
        <f t="shared" si="208"/>
        <v>0</v>
      </c>
      <c r="AY194" s="174">
        <f t="shared" si="209"/>
        <v>0</v>
      </c>
    </row>
    <row r="195" spans="1:51" ht="16.5" x14ac:dyDescent="0.25">
      <c r="A195" s="1">
        <v>44575</v>
      </c>
      <c r="B195" s="100">
        <v>194</v>
      </c>
      <c r="C195" s="1" t="s">
        <v>102</v>
      </c>
      <c r="D195" t="s">
        <v>98</v>
      </c>
      <c r="E195">
        <v>14</v>
      </c>
      <c r="F195" t="s">
        <v>231</v>
      </c>
      <c r="G195" s="18">
        <v>3.665</v>
      </c>
      <c r="I195" s="18">
        <v>51.31</v>
      </c>
      <c r="J195" s="190">
        <v>44545</v>
      </c>
      <c r="K195" s="164">
        <v>44545</v>
      </c>
      <c r="L195" s="102" t="str" cm="1">
        <f t="array" ref="L195:N195">TRANSPOSE(_xlfn.UNIQUE(_xlfn._xlws.FILTER(F:F,A:A=K195)))</f>
        <v>PTPI</v>
      </c>
      <c r="M195" s="17" t="str">
        <v>GMTX</v>
      </c>
      <c r="N195" s="17" t="str">
        <v>GRTX</v>
      </c>
      <c r="Q195" s="173">
        <f t="shared" si="210"/>
        <v>44545</v>
      </c>
      <c r="R195" s="5" t="str">
        <f t="shared" si="211"/>
        <v>PTPI</v>
      </c>
      <c r="S195" s="165">
        <f t="shared" si="177"/>
        <v>96</v>
      </c>
      <c r="T195" s="165">
        <f t="shared" si="212"/>
        <v>2.8707291666666666</v>
      </c>
      <c r="U195" s="165">
        <f t="shared" si="213"/>
        <v>2.7965624999999998</v>
      </c>
      <c r="V195" s="7">
        <f t="shared" si="180"/>
        <v>275.58999999999997</v>
      </c>
      <c r="W195" s="174">
        <f t="shared" si="181"/>
        <v>268.46999999999997</v>
      </c>
      <c r="X195" s="173">
        <f t="shared" si="214"/>
        <v>44545</v>
      </c>
      <c r="Y195" s="7" t="str">
        <f t="shared" si="215"/>
        <v>GMTX</v>
      </c>
      <c r="Z195" s="165">
        <f t="shared" si="184"/>
        <v>40</v>
      </c>
      <c r="AA195" s="165">
        <f t="shared" si="216"/>
        <v>3.05</v>
      </c>
      <c r="AB195" s="165">
        <f t="shared" si="217"/>
        <v>2.9350000000000001</v>
      </c>
      <c r="AC195" s="7">
        <f t="shared" si="187"/>
        <v>122</v>
      </c>
      <c r="AD195" s="174">
        <f t="shared" si="188"/>
        <v>117.4</v>
      </c>
      <c r="AE195" s="173">
        <f t="shared" si="218"/>
        <v>44545</v>
      </c>
      <c r="AF195" s="7" t="str">
        <f t="shared" si="219"/>
        <v>GRTX</v>
      </c>
      <c r="AG195" s="165">
        <f t="shared" si="191"/>
        <v>125</v>
      </c>
      <c r="AH195" s="165">
        <f t="shared" si="220"/>
        <v>3.2563999999999997</v>
      </c>
      <c r="AI195" s="165">
        <f t="shared" si="221"/>
        <v>3.1539999999999999</v>
      </c>
      <c r="AJ195" s="7">
        <f t="shared" si="194"/>
        <v>407.04999999999995</v>
      </c>
      <c r="AK195" s="174">
        <f t="shared" si="195"/>
        <v>394.25</v>
      </c>
      <c r="AL195" s="173">
        <f t="shared" si="222"/>
        <v>44545</v>
      </c>
      <c r="AM195" s="5">
        <f t="shared" si="223"/>
        <v>0</v>
      </c>
      <c r="AN195" s="165">
        <f t="shared" si="198"/>
        <v>0</v>
      </c>
      <c r="AO195" s="165" t="e">
        <f t="shared" si="224"/>
        <v>#DIV/0!</v>
      </c>
      <c r="AP195" s="165" t="e">
        <f t="shared" si="225"/>
        <v>#DIV/0!</v>
      </c>
      <c r="AQ195" s="7">
        <f t="shared" si="201"/>
        <v>0</v>
      </c>
      <c r="AR195" s="174">
        <f t="shared" si="202"/>
        <v>0</v>
      </c>
      <c r="AS195" s="173">
        <f t="shared" si="226"/>
        <v>44545</v>
      </c>
      <c r="AT195" s="5">
        <f t="shared" si="227"/>
        <v>0</v>
      </c>
      <c r="AU195" s="165">
        <f t="shared" si="205"/>
        <v>0</v>
      </c>
      <c r="AV195" s="165" t="e">
        <f t="shared" si="228"/>
        <v>#DIV/0!</v>
      </c>
      <c r="AW195" s="165" t="e">
        <f t="shared" si="229"/>
        <v>#DIV/0!</v>
      </c>
      <c r="AX195" s="7">
        <f t="shared" si="208"/>
        <v>0</v>
      </c>
      <c r="AY195" s="174">
        <f t="shared" si="209"/>
        <v>0</v>
      </c>
    </row>
    <row r="196" spans="1:51" ht="16.5" x14ac:dyDescent="0.25">
      <c r="A196" s="1">
        <v>44575</v>
      </c>
      <c r="B196" s="100">
        <v>195</v>
      </c>
      <c r="C196" s="1" t="s">
        <v>102</v>
      </c>
      <c r="D196" t="s">
        <v>97</v>
      </c>
      <c r="E196">
        <v>17</v>
      </c>
      <c r="F196" t="s">
        <v>253</v>
      </c>
      <c r="G196" s="18">
        <v>2.7450000000000001</v>
      </c>
      <c r="I196" s="18">
        <v>-46.67</v>
      </c>
      <c r="J196" s="190">
        <v>44546</v>
      </c>
      <c r="K196" s="164">
        <v>44546</v>
      </c>
      <c r="L196" s="102" t="str" cm="1">
        <f t="array" ref="L196:N196">TRANSPOSE(_xlfn.UNIQUE(_xlfn._xlws.FILTER(F:F,A:A=K196)))</f>
        <v>BCTX</v>
      </c>
      <c r="M196" s="17" t="str">
        <v>KXIN</v>
      </c>
      <c r="N196" s="17" t="str">
        <v>SNAX</v>
      </c>
      <c r="Q196" s="173">
        <f t="shared" si="210"/>
        <v>44546</v>
      </c>
      <c r="R196" s="5" t="str">
        <f t="shared" si="211"/>
        <v>BCTX</v>
      </c>
      <c r="S196" s="165">
        <f t="shared" ref="S196:S227" si="230">SUMIFS(E:E,F:F,R196,D:D,"Buy",A:A,Q196)</f>
        <v>68</v>
      </c>
      <c r="T196" s="165">
        <f t="shared" si="212"/>
        <v>8.7850000000000019</v>
      </c>
      <c r="U196" s="165">
        <f t="shared" si="213"/>
        <v>8.7474999999999987</v>
      </c>
      <c r="V196" s="7">
        <f t="shared" ref="V196:V201" si="231">SUMIFS(I:I,F:F,R196,D:D,"Buy",A:A,Q196)*-1</f>
        <v>597.38000000000011</v>
      </c>
      <c r="W196" s="174">
        <f t="shared" ref="W196:W201" si="232">SUMIFS(I:I,F:F,R196,D:D,"Sell",A:A,Q196)</f>
        <v>594.82999999999993</v>
      </c>
      <c r="X196" s="173">
        <f t="shared" si="214"/>
        <v>44546</v>
      </c>
      <c r="Y196" s="7" t="str">
        <f t="shared" si="215"/>
        <v>KXIN</v>
      </c>
      <c r="Z196" s="165">
        <f t="shared" ref="Z196:Z227" si="233">SUMIFS(E:E,F:F,Y196,D:D,"Buy",A:A,X196)</f>
        <v>50</v>
      </c>
      <c r="AA196" s="165">
        <f t="shared" si="216"/>
        <v>1.7584</v>
      </c>
      <c r="AB196" s="165">
        <f t="shared" si="217"/>
        <v>1.6783999999999997</v>
      </c>
      <c r="AC196" s="7">
        <f t="shared" ref="AC196:AC201" si="234">SUMIFS(I:I,F:F,Y196,D:D,"Buy",A:A,X196)*-1</f>
        <v>87.92</v>
      </c>
      <c r="AD196" s="174">
        <f t="shared" ref="AD196:AD201" si="235">SUMIFS(I:I,F:F,Y196,D:D,"Sell",A:A,X196)</f>
        <v>83.919999999999987</v>
      </c>
      <c r="AE196" s="173">
        <f t="shared" si="218"/>
        <v>44546</v>
      </c>
      <c r="AF196" s="7" t="str">
        <f t="shared" si="219"/>
        <v>SNAX</v>
      </c>
      <c r="AG196" s="165">
        <f t="shared" ref="AG196:AG227" si="236">SUMIFS(E:E,F:F,AF196,D:D,"Buy",A:A,AE196)</f>
        <v>150</v>
      </c>
      <c r="AH196" s="165">
        <f t="shared" si="220"/>
        <v>4.0600666666666667</v>
      </c>
      <c r="AI196" s="165">
        <f t="shared" si="221"/>
        <v>4.0860666666666665</v>
      </c>
      <c r="AJ196" s="7">
        <f t="shared" ref="AJ196:AJ201" si="237">SUMIFS(I:I,F:F,AF196,D:D,"Buy",A:A,AE196)*-1</f>
        <v>609.01</v>
      </c>
      <c r="AK196" s="174">
        <f t="shared" ref="AK196:AK201" si="238">SUMIFS(I:I,F:F,AF196,D:D,"Sell",A:A,AE196)</f>
        <v>612.91</v>
      </c>
      <c r="AL196" s="173">
        <f t="shared" si="222"/>
        <v>44546</v>
      </c>
      <c r="AM196" s="5">
        <f t="shared" si="223"/>
        <v>0</v>
      </c>
      <c r="AN196" s="165">
        <f t="shared" ref="AN196:AN227" si="239">SUMIFS(E:E,F:F,AM196,D:D,"Buy",A:A,AL196)</f>
        <v>0</v>
      </c>
      <c r="AO196" s="165" t="e">
        <f t="shared" si="224"/>
        <v>#DIV/0!</v>
      </c>
      <c r="AP196" s="165" t="e">
        <f t="shared" si="225"/>
        <v>#DIV/0!</v>
      </c>
      <c r="AQ196" s="7">
        <f t="shared" ref="AQ196:AQ201" si="240">SUMIFS(I:I,F:F,AM196,D:D,"Buy",A:A,AL196)*-1</f>
        <v>0</v>
      </c>
      <c r="AR196" s="174">
        <f t="shared" ref="AR196:AR201" si="241">SUMIFS(I:I,F:F,AM196,D:D,"Sell",A:A,AL196)</f>
        <v>0</v>
      </c>
      <c r="AS196" s="173">
        <f t="shared" si="226"/>
        <v>44546</v>
      </c>
      <c r="AT196" s="5">
        <f t="shared" si="227"/>
        <v>0</v>
      </c>
      <c r="AU196" s="165">
        <f t="shared" ref="AU196:AU227" si="242">SUMIFS(E:E,F:F,AT196,D:D,"Buy",A:A,AS196)</f>
        <v>0</v>
      </c>
      <c r="AV196" s="165" t="e">
        <f t="shared" si="228"/>
        <v>#DIV/0!</v>
      </c>
      <c r="AW196" s="165" t="e">
        <f t="shared" si="229"/>
        <v>#DIV/0!</v>
      </c>
      <c r="AX196" s="7">
        <f t="shared" ref="AX196:AX201" si="243">SUMIFS(I:I,F:F,AT196,D:D,"Buy",A:A,AS196)*-1</f>
        <v>0</v>
      </c>
      <c r="AY196" s="174">
        <f t="shared" ref="AY196:AY201" si="244">SUMIFS(I:I,F:F,AT196,D:D,"Sell",A:A,AS196)</f>
        <v>0</v>
      </c>
    </row>
    <row r="197" spans="1:51" ht="16.5" x14ac:dyDescent="0.25">
      <c r="A197" s="1">
        <v>44575</v>
      </c>
      <c r="B197" s="100">
        <v>196</v>
      </c>
      <c r="C197" s="1" t="s">
        <v>102</v>
      </c>
      <c r="D197" t="s">
        <v>97</v>
      </c>
      <c r="E197">
        <v>17</v>
      </c>
      <c r="F197" t="s">
        <v>253</v>
      </c>
      <c r="G197" s="18">
        <v>2.78</v>
      </c>
      <c r="I197" s="18">
        <v>-47.26</v>
      </c>
      <c r="J197" s="190">
        <v>44552</v>
      </c>
      <c r="K197" s="164">
        <v>44552</v>
      </c>
      <c r="L197" s="102" t="str" cm="1">
        <f t="array" ref="L197:P197">TRANSPOSE(_xlfn.UNIQUE(_xlfn._xlws.FILTER(F:F,A:A=K197)))</f>
        <v>SOPA</v>
      </c>
      <c r="M197" s="17" t="str">
        <v>SEAC</v>
      </c>
      <c r="N197" s="17" t="str">
        <v>RCAT</v>
      </c>
      <c r="O197" s="17" t="str">
        <v>AERC</v>
      </c>
      <c r="P197" s="17" t="str">
        <v>BFRI</v>
      </c>
      <c r="Q197" s="173">
        <f t="shared" ref="Q197" si="245">K197</f>
        <v>44552</v>
      </c>
      <c r="R197" s="5" t="str">
        <f t="shared" ref="R197" si="246">L197</f>
        <v>SOPA</v>
      </c>
      <c r="S197" s="165">
        <f t="shared" si="230"/>
        <v>29</v>
      </c>
      <c r="T197" s="165">
        <f t="shared" ref="T197" si="247">(V197/S197)</f>
        <v>10.744137931034482</v>
      </c>
      <c r="U197" s="165">
        <f t="shared" ref="U197" si="248">W197/S197</f>
        <v>10.924482758620689</v>
      </c>
      <c r="V197" s="7">
        <f t="shared" si="231"/>
        <v>311.58</v>
      </c>
      <c r="W197" s="174">
        <f t="shared" si="232"/>
        <v>316.81</v>
      </c>
      <c r="X197" s="173">
        <f t="shared" ref="X197" si="249">K197</f>
        <v>44552</v>
      </c>
      <c r="Y197" s="7" t="str">
        <f t="shared" ref="Y197" si="250">M197</f>
        <v>SEAC</v>
      </c>
      <c r="Z197" s="165">
        <f t="shared" si="233"/>
        <v>71</v>
      </c>
      <c r="AA197" s="165">
        <f t="shared" ref="AA197" si="251">(AC197/Z197)</f>
        <v>2.8566197183098589</v>
      </c>
      <c r="AB197" s="165">
        <f t="shared" ref="AB197" si="252">AD197/Z197</f>
        <v>2.7359154929577465</v>
      </c>
      <c r="AC197" s="7">
        <f t="shared" si="234"/>
        <v>202.82</v>
      </c>
      <c r="AD197" s="174">
        <f t="shared" si="235"/>
        <v>194.25</v>
      </c>
      <c r="AE197" s="173">
        <f t="shared" ref="AE197" si="253">K197</f>
        <v>44552</v>
      </c>
      <c r="AF197" s="7" t="str">
        <f t="shared" ref="AF197" si="254">N197</f>
        <v>RCAT</v>
      </c>
      <c r="AG197" s="165">
        <f t="shared" si="236"/>
        <v>40</v>
      </c>
      <c r="AH197" s="165">
        <f t="shared" ref="AH197" si="255">(AJ197/AG197)</f>
        <v>2.37</v>
      </c>
      <c r="AI197" s="165">
        <f t="shared" ref="AI197" si="256">AK197/AG197</f>
        <v>2.4122499999999998</v>
      </c>
      <c r="AJ197" s="7">
        <f t="shared" si="237"/>
        <v>94.8</v>
      </c>
      <c r="AK197" s="174">
        <f t="shared" si="238"/>
        <v>96.49</v>
      </c>
      <c r="AL197" s="173">
        <f t="shared" ref="AL197" si="257">K197</f>
        <v>44552</v>
      </c>
      <c r="AM197" s="5" t="str">
        <f t="shared" ref="AM197" si="258">O197</f>
        <v>AERC</v>
      </c>
      <c r="AN197" s="165">
        <f t="shared" si="239"/>
        <v>15</v>
      </c>
      <c r="AO197" s="165">
        <f t="shared" ref="AO197" si="259">(AQ197/AN197)</f>
        <v>12</v>
      </c>
      <c r="AP197" s="165">
        <f t="shared" ref="AP197" si="260">AR197/AN197</f>
        <v>12.152666666666669</v>
      </c>
      <c r="AQ197" s="7">
        <f t="shared" si="240"/>
        <v>180</v>
      </c>
      <c r="AR197" s="174">
        <f t="shared" si="241"/>
        <v>182.29000000000002</v>
      </c>
      <c r="AS197" s="173">
        <f t="shared" ref="AS197" si="261">K197</f>
        <v>44552</v>
      </c>
      <c r="AT197" s="5" t="str">
        <f t="shared" ref="AT197" si="262">P197</f>
        <v>BFRI</v>
      </c>
      <c r="AU197" s="165">
        <f t="shared" si="242"/>
        <v>30</v>
      </c>
      <c r="AV197" s="165">
        <f t="shared" ref="AV197" si="263">(AX197/AU197)</f>
        <v>11.290333333333335</v>
      </c>
      <c r="AW197" s="165">
        <f t="shared" ref="AW197" si="264">AY197/AU197</f>
        <v>11.159666666666668</v>
      </c>
      <c r="AX197" s="7">
        <f t="shared" si="243"/>
        <v>338.71000000000004</v>
      </c>
      <c r="AY197" s="174">
        <f t="shared" si="244"/>
        <v>334.79</v>
      </c>
    </row>
    <row r="198" spans="1:51" ht="16.5" x14ac:dyDescent="0.25">
      <c r="A198" s="1">
        <v>44575</v>
      </c>
      <c r="B198" s="100">
        <v>197</v>
      </c>
      <c r="C198" s="1" t="s">
        <v>102</v>
      </c>
      <c r="D198" t="s">
        <v>98</v>
      </c>
      <c r="E198">
        <v>17</v>
      </c>
      <c r="F198" t="s">
        <v>253</v>
      </c>
      <c r="G198" s="18">
        <v>2.7401</v>
      </c>
      <c r="I198" s="18">
        <v>46.58</v>
      </c>
      <c r="J198" s="190">
        <v>44553</v>
      </c>
      <c r="K198" s="164">
        <v>44553</v>
      </c>
      <c r="L198" s="102" t="str" cm="1">
        <f t="array" ref="L198:P198">TRANSPOSE(_xlfn.UNIQUE(_xlfn._xlws.FILTER(F:F,A:A=K198)))</f>
        <v>ALLK</v>
      </c>
      <c r="M198" s="17" t="str">
        <v>SEAC</v>
      </c>
      <c r="N198" s="17" t="str">
        <v>SOPA</v>
      </c>
      <c r="O198" s="17" t="str">
        <v>BFRI</v>
      </c>
      <c r="P198" s="17" t="str">
        <v>KTTA</v>
      </c>
      <c r="Q198" s="173">
        <f t="shared" ref="Q198" si="265">K198</f>
        <v>44553</v>
      </c>
      <c r="R198" s="5" t="str">
        <f t="shared" ref="R198" si="266">L198</f>
        <v>ALLK</v>
      </c>
      <c r="S198" s="165">
        <f t="shared" si="230"/>
        <v>15</v>
      </c>
      <c r="T198" s="165">
        <f t="shared" ref="T198" si="267">(V198/S198)</f>
        <v>11.133999999999999</v>
      </c>
      <c r="U198" s="165">
        <f t="shared" ref="U198" si="268">W198/S198</f>
        <v>11.304666666666666</v>
      </c>
      <c r="V198" s="7">
        <f t="shared" si="231"/>
        <v>167.01</v>
      </c>
      <c r="W198" s="174">
        <f t="shared" si="232"/>
        <v>169.57</v>
      </c>
      <c r="X198" s="173">
        <f t="shared" ref="X198" si="269">K198</f>
        <v>44553</v>
      </c>
      <c r="Y198" s="7" t="str">
        <f t="shared" ref="Y198" si="270">M198</f>
        <v>SEAC</v>
      </c>
      <c r="Z198" s="165">
        <f t="shared" si="233"/>
        <v>48</v>
      </c>
      <c r="AA198" s="165">
        <f t="shared" ref="AA198" si="271">(AC198/Z198)</f>
        <v>2.1195833333333334</v>
      </c>
      <c r="AB198" s="165">
        <f t="shared" ref="AB198" si="272">AD198/Z198</f>
        <v>2.0525000000000002</v>
      </c>
      <c r="AC198" s="7">
        <f t="shared" si="234"/>
        <v>101.74000000000001</v>
      </c>
      <c r="AD198" s="174">
        <f t="shared" si="235"/>
        <v>98.52000000000001</v>
      </c>
      <c r="AE198" s="173">
        <f t="shared" ref="AE198" si="273">K198</f>
        <v>44553</v>
      </c>
      <c r="AF198" s="7" t="str">
        <f t="shared" ref="AF198" si="274">N198</f>
        <v>SOPA</v>
      </c>
      <c r="AG198" s="165">
        <f t="shared" si="236"/>
        <v>10</v>
      </c>
      <c r="AH198" s="165">
        <f t="shared" ref="AH198" si="275">(AJ198/AG198)</f>
        <v>18.363999999999997</v>
      </c>
      <c r="AI198" s="165">
        <f t="shared" ref="AI198" si="276">AK198/AG198</f>
        <v>17.97</v>
      </c>
      <c r="AJ198" s="7">
        <f t="shared" si="237"/>
        <v>183.64</v>
      </c>
      <c r="AK198" s="174">
        <f t="shared" si="238"/>
        <v>179.7</v>
      </c>
      <c r="AL198" s="173">
        <f t="shared" ref="AL198" si="277">K198</f>
        <v>44553</v>
      </c>
      <c r="AM198" s="5" t="str">
        <f t="shared" ref="AM198" si="278">O198</f>
        <v>BFRI</v>
      </c>
      <c r="AN198" s="165">
        <f t="shared" si="239"/>
        <v>10</v>
      </c>
      <c r="AO198" s="165">
        <f t="shared" ref="AO198" si="279">(AQ198/AN198)</f>
        <v>11.26</v>
      </c>
      <c r="AP198" s="165">
        <f t="shared" ref="AP198" si="280">AR198/AN198</f>
        <v>11.040000000000001</v>
      </c>
      <c r="AQ198" s="7">
        <f t="shared" si="240"/>
        <v>112.6</v>
      </c>
      <c r="AR198" s="174">
        <f t="shared" si="241"/>
        <v>110.4</v>
      </c>
      <c r="AS198" s="173">
        <f t="shared" ref="AS198" si="281">K198</f>
        <v>44553</v>
      </c>
      <c r="AT198" s="5" t="str">
        <f t="shared" ref="AT198" si="282">P198</f>
        <v>KTTA</v>
      </c>
      <c r="AU198" s="165">
        <f t="shared" si="242"/>
        <v>44</v>
      </c>
      <c r="AV198" s="165">
        <f t="shared" ref="AV198" si="283">(AX198/AU198)</f>
        <v>2.1850000000000001</v>
      </c>
      <c r="AW198" s="165">
        <f t="shared" ref="AW198" si="284">AY198/AU198</f>
        <v>2.02</v>
      </c>
      <c r="AX198" s="7">
        <f t="shared" si="243"/>
        <v>96.14</v>
      </c>
      <c r="AY198" s="174">
        <f t="shared" si="244"/>
        <v>88.88</v>
      </c>
    </row>
    <row r="199" spans="1:51" ht="16.5" x14ac:dyDescent="0.25">
      <c r="A199" s="1">
        <v>44575</v>
      </c>
      <c r="B199" s="100">
        <v>198</v>
      </c>
      <c r="C199" s="1" t="s">
        <v>102</v>
      </c>
      <c r="D199" t="s">
        <v>97</v>
      </c>
      <c r="E199">
        <v>17</v>
      </c>
      <c r="F199" t="s">
        <v>253</v>
      </c>
      <c r="G199" s="18">
        <v>2.85</v>
      </c>
      <c r="I199" s="18">
        <v>-48.45</v>
      </c>
      <c r="J199" s="190">
        <v>44555</v>
      </c>
      <c r="K199" s="164">
        <v>44555</v>
      </c>
      <c r="L199" s="102" t="str" cm="1">
        <f t="array" ref="L199">TRANSPOSE(_xlfn.UNIQUE(_xlfn._xlws.FILTER(F:F,A:A=K199)))</f>
        <v>ENSC</v>
      </c>
      <c r="Q199" s="175">
        <f t="shared" ref="Q199:Q200" si="285">K199</f>
        <v>44555</v>
      </c>
      <c r="R199" s="104" t="str">
        <f t="shared" ref="R199:R200" si="286">L199</f>
        <v>ENSC</v>
      </c>
      <c r="S199" s="165">
        <f t="shared" si="230"/>
        <v>9</v>
      </c>
      <c r="T199" s="165">
        <f t="shared" ref="T199:T200" si="287">(V199/S199)</f>
        <v>5.48</v>
      </c>
      <c r="U199" s="165">
        <f t="shared" ref="U199:U200" si="288">W199/S199</f>
        <v>5.5222222222222221</v>
      </c>
      <c r="V199" s="17">
        <f t="shared" si="231"/>
        <v>49.32</v>
      </c>
      <c r="W199" s="176">
        <f t="shared" si="232"/>
        <v>49.7</v>
      </c>
      <c r="X199" s="175">
        <f t="shared" ref="X199:X200" si="289">K199</f>
        <v>44555</v>
      </c>
      <c r="Y199" s="17">
        <f t="shared" ref="Y199:Y200" si="290">M199</f>
        <v>0</v>
      </c>
      <c r="Z199" s="165">
        <f t="shared" si="233"/>
        <v>0</v>
      </c>
      <c r="AA199" s="165" t="e">
        <f t="shared" ref="AA199:AA200" si="291">(AC199/Z199)</f>
        <v>#DIV/0!</v>
      </c>
      <c r="AB199" s="165" t="e">
        <f t="shared" ref="AB199:AB200" si="292">AD199/Z199</f>
        <v>#DIV/0!</v>
      </c>
      <c r="AC199" s="17">
        <f t="shared" si="234"/>
        <v>0</v>
      </c>
      <c r="AD199" s="176">
        <f t="shared" si="235"/>
        <v>0</v>
      </c>
      <c r="AE199" s="175">
        <f t="shared" ref="AE199:AE200" si="293">K199</f>
        <v>44555</v>
      </c>
      <c r="AF199" s="17">
        <f t="shared" ref="AF199:AF200" si="294">N199</f>
        <v>0</v>
      </c>
      <c r="AG199" s="165">
        <f t="shared" si="236"/>
        <v>0</v>
      </c>
      <c r="AH199" s="165" t="e">
        <f t="shared" ref="AH199:AH200" si="295">(AJ199/AG199)</f>
        <v>#DIV/0!</v>
      </c>
      <c r="AI199" s="165" t="e">
        <f t="shared" ref="AI199:AI200" si="296">AK199/AG199</f>
        <v>#DIV/0!</v>
      </c>
      <c r="AJ199" s="17">
        <f t="shared" si="237"/>
        <v>0</v>
      </c>
      <c r="AK199" s="176">
        <f t="shared" si="238"/>
        <v>0</v>
      </c>
      <c r="AL199" s="175">
        <f t="shared" ref="AL199:AL200" si="297">K199</f>
        <v>44555</v>
      </c>
      <c r="AM199" s="104">
        <f t="shared" ref="AM199:AM200" si="298">O199</f>
        <v>0</v>
      </c>
      <c r="AN199" s="165">
        <f t="shared" si="239"/>
        <v>0</v>
      </c>
      <c r="AO199" s="165" t="e">
        <f t="shared" ref="AO199:AO200" si="299">(AQ199/AN199)</f>
        <v>#DIV/0!</v>
      </c>
      <c r="AP199" s="165" t="e">
        <f t="shared" ref="AP199:AP200" si="300">AR199/AN199</f>
        <v>#DIV/0!</v>
      </c>
      <c r="AQ199" s="17">
        <f t="shared" si="240"/>
        <v>0</v>
      </c>
      <c r="AR199" s="176">
        <f t="shared" si="241"/>
        <v>0</v>
      </c>
      <c r="AS199" s="175">
        <f t="shared" ref="AS199:AS200" si="301">K199</f>
        <v>44555</v>
      </c>
      <c r="AT199" s="104">
        <f t="shared" ref="AT199:AT200" si="302">P199</f>
        <v>0</v>
      </c>
      <c r="AU199" s="165">
        <f t="shared" si="242"/>
        <v>0</v>
      </c>
      <c r="AV199" s="165" t="e">
        <f t="shared" ref="AV199:AV200" si="303">(AX199/AU199)</f>
        <v>#DIV/0!</v>
      </c>
      <c r="AW199" s="165" t="e">
        <f t="shared" ref="AW199:AW200" si="304">AY199/AU199</f>
        <v>#DIV/0!</v>
      </c>
      <c r="AX199" s="17">
        <f t="shared" si="243"/>
        <v>0</v>
      </c>
      <c r="AY199" s="176">
        <f t="shared" si="244"/>
        <v>0</v>
      </c>
    </row>
    <row r="200" spans="1:51" ht="16.5" x14ac:dyDescent="0.25">
      <c r="A200" s="1">
        <v>44575</v>
      </c>
      <c r="B200" s="100">
        <v>199</v>
      </c>
      <c r="C200" s="1" t="s">
        <v>102</v>
      </c>
      <c r="D200" t="s">
        <v>97</v>
      </c>
      <c r="E200">
        <v>12</v>
      </c>
      <c r="F200" t="s">
        <v>232</v>
      </c>
      <c r="G200" s="18">
        <v>9.81</v>
      </c>
      <c r="I200" s="18">
        <v>-117.72</v>
      </c>
      <c r="J200" s="190">
        <v>44558</v>
      </c>
      <c r="K200" s="164">
        <v>44558</v>
      </c>
      <c r="L200" s="102" t="str" cm="1">
        <f t="array" ref="L200:M200">TRANSPOSE(_xlfn.UNIQUE(_xlfn._xlws.FILTER(F:F,A:A=K200)))</f>
        <v>PTPI</v>
      </c>
      <c r="M200" s="17" t="str">
        <v>RELI</v>
      </c>
      <c r="Q200" s="175">
        <f t="shared" si="285"/>
        <v>44558</v>
      </c>
      <c r="R200" s="104" t="str">
        <f t="shared" si="286"/>
        <v>PTPI</v>
      </c>
      <c r="S200" s="165">
        <f t="shared" si="230"/>
        <v>30</v>
      </c>
      <c r="T200" s="165">
        <f t="shared" si="287"/>
        <v>3.83</v>
      </c>
      <c r="U200" s="165">
        <f t="shared" si="288"/>
        <v>3.7213333333333334</v>
      </c>
      <c r="V200" s="17">
        <f t="shared" si="231"/>
        <v>114.9</v>
      </c>
      <c r="W200" s="176">
        <f t="shared" si="232"/>
        <v>111.64</v>
      </c>
      <c r="X200" s="175">
        <f t="shared" si="289"/>
        <v>44558</v>
      </c>
      <c r="Y200" s="17" t="str">
        <f t="shared" si="290"/>
        <v>RELI</v>
      </c>
      <c r="Z200" s="165">
        <f t="shared" si="233"/>
        <v>14</v>
      </c>
      <c r="AA200" s="165">
        <f t="shared" si="291"/>
        <v>6.9750000000000005</v>
      </c>
      <c r="AB200" s="165">
        <f t="shared" si="292"/>
        <v>6.7649999999999997</v>
      </c>
      <c r="AC200" s="17">
        <f t="shared" si="234"/>
        <v>97.65</v>
      </c>
      <c r="AD200" s="176">
        <f t="shared" si="235"/>
        <v>94.71</v>
      </c>
      <c r="AE200" s="175">
        <f t="shared" si="293"/>
        <v>44558</v>
      </c>
      <c r="AF200" s="17">
        <f t="shared" si="294"/>
        <v>0</v>
      </c>
      <c r="AG200" s="165">
        <f t="shared" si="236"/>
        <v>0</v>
      </c>
      <c r="AH200" s="165" t="e">
        <f t="shared" si="295"/>
        <v>#DIV/0!</v>
      </c>
      <c r="AI200" s="165" t="e">
        <f t="shared" si="296"/>
        <v>#DIV/0!</v>
      </c>
      <c r="AJ200" s="17">
        <f t="shared" si="237"/>
        <v>0</v>
      </c>
      <c r="AK200" s="176">
        <f t="shared" si="238"/>
        <v>0</v>
      </c>
      <c r="AL200" s="175">
        <f t="shared" si="297"/>
        <v>44558</v>
      </c>
      <c r="AM200" s="104">
        <f t="shared" si="298"/>
        <v>0</v>
      </c>
      <c r="AN200" s="165">
        <f t="shared" si="239"/>
        <v>0</v>
      </c>
      <c r="AO200" s="165" t="e">
        <f t="shared" si="299"/>
        <v>#DIV/0!</v>
      </c>
      <c r="AP200" s="165" t="e">
        <f t="shared" si="300"/>
        <v>#DIV/0!</v>
      </c>
      <c r="AQ200" s="17">
        <f t="shared" si="240"/>
        <v>0</v>
      </c>
      <c r="AR200" s="176">
        <f t="shared" si="241"/>
        <v>0</v>
      </c>
      <c r="AS200" s="175">
        <f t="shared" si="301"/>
        <v>44558</v>
      </c>
      <c r="AT200" s="104">
        <f t="shared" si="302"/>
        <v>0</v>
      </c>
      <c r="AU200" s="165">
        <f t="shared" si="242"/>
        <v>0</v>
      </c>
      <c r="AV200" s="165" t="e">
        <f t="shared" si="303"/>
        <v>#DIV/0!</v>
      </c>
      <c r="AW200" s="165" t="e">
        <f t="shared" si="304"/>
        <v>#DIV/0!</v>
      </c>
      <c r="AX200" s="17">
        <f t="shared" si="243"/>
        <v>0</v>
      </c>
      <c r="AY200" s="176">
        <f t="shared" si="244"/>
        <v>0</v>
      </c>
    </row>
    <row r="201" spans="1:51" ht="16.5" x14ac:dyDescent="0.25">
      <c r="A201" s="1">
        <v>44575</v>
      </c>
      <c r="B201" s="100">
        <v>200</v>
      </c>
      <c r="C201" s="1" t="s">
        <v>102</v>
      </c>
      <c r="D201" t="s">
        <v>97</v>
      </c>
      <c r="E201">
        <v>14</v>
      </c>
      <c r="F201" t="s">
        <v>231</v>
      </c>
      <c r="G201" s="18">
        <v>3.37</v>
      </c>
      <c r="I201" s="18">
        <v>-47.18</v>
      </c>
      <c r="J201" s="190">
        <v>44559</v>
      </c>
      <c r="K201" s="164">
        <v>44559</v>
      </c>
      <c r="L201" s="102" t="str" cm="1">
        <f t="array" ref="L201:N201">TRANSPOSE(_xlfn.UNIQUE(_xlfn._xlws.FILTER(F:F,A:A=K201)))</f>
        <v>BFRI</v>
      </c>
      <c r="M201" s="17" t="str">
        <v>CPOP</v>
      </c>
      <c r="N201" s="17" t="str">
        <v>SOPA</v>
      </c>
      <c r="Q201" s="175">
        <f t="shared" ref="Q201" si="305">K201</f>
        <v>44559</v>
      </c>
      <c r="R201" s="104" t="str">
        <f t="shared" ref="R201" si="306">L201</f>
        <v>BFRI</v>
      </c>
      <c r="S201" s="165">
        <f t="shared" si="230"/>
        <v>70</v>
      </c>
      <c r="T201" s="165">
        <f t="shared" ref="T201" si="307">(V201/S201)</f>
        <v>8.9741428571428585</v>
      </c>
      <c r="U201" s="165">
        <f t="shared" ref="U201" si="308">W201/S201</f>
        <v>8.8520000000000003</v>
      </c>
      <c r="V201" s="17">
        <f t="shared" si="231"/>
        <v>628.19000000000005</v>
      </c>
      <c r="W201" s="176">
        <f t="shared" si="232"/>
        <v>619.64</v>
      </c>
      <c r="X201" s="175">
        <f t="shared" ref="X201" si="309">K201</f>
        <v>44559</v>
      </c>
      <c r="Y201" s="17" t="str">
        <f t="shared" ref="Y201" si="310">M201</f>
        <v>CPOP</v>
      </c>
      <c r="Z201" s="165">
        <f t="shared" si="233"/>
        <v>104</v>
      </c>
      <c r="AA201" s="165">
        <f t="shared" ref="AA201" si="311">(AC201/Z201)</f>
        <v>2.8277884615384616</v>
      </c>
      <c r="AB201" s="165">
        <f t="shared" ref="AB201" si="312">AD201/Z201</f>
        <v>2.947115384615385</v>
      </c>
      <c r="AC201" s="17">
        <f t="shared" si="234"/>
        <v>294.09000000000003</v>
      </c>
      <c r="AD201" s="176">
        <f t="shared" si="235"/>
        <v>306.50000000000006</v>
      </c>
      <c r="AE201" s="175">
        <f t="shared" ref="AE201" si="313">K201</f>
        <v>44559</v>
      </c>
      <c r="AF201" s="17" t="str">
        <f t="shared" ref="AF201" si="314">N201</f>
        <v>SOPA</v>
      </c>
      <c r="AG201" s="165">
        <f t="shared" si="236"/>
        <v>6</v>
      </c>
      <c r="AH201" s="165">
        <f t="shared" ref="AH201" si="315">(AJ201/AG201)</f>
        <v>15.11</v>
      </c>
      <c r="AI201" s="165">
        <f t="shared" ref="AI201" si="316">AK201/AG201</f>
        <v>14.783333333333333</v>
      </c>
      <c r="AJ201" s="17">
        <f t="shared" si="237"/>
        <v>90.66</v>
      </c>
      <c r="AK201" s="176">
        <f t="shared" si="238"/>
        <v>88.7</v>
      </c>
      <c r="AL201" s="175">
        <f t="shared" ref="AL201" si="317">K201</f>
        <v>44559</v>
      </c>
      <c r="AM201" s="104">
        <f t="shared" ref="AM201" si="318">O201</f>
        <v>0</v>
      </c>
      <c r="AN201" s="165">
        <f t="shared" si="239"/>
        <v>0</v>
      </c>
      <c r="AO201" s="165" t="e">
        <f t="shared" ref="AO201" si="319">(AQ201/AN201)</f>
        <v>#DIV/0!</v>
      </c>
      <c r="AP201" s="165" t="e">
        <f t="shared" ref="AP201" si="320">AR201/AN201</f>
        <v>#DIV/0!</v>
      </c>
      <c r="AQ201" s="17">
        <f t="shared" si="240"/>
        <v>0</v>
      </c>
      <c r="AR201" s="176">
        <f t="shared" si="241"/>
        <v>0</v>
      </c>
      <c r="AS201" s="175">
        <f t="shared" ref="AS201" si="321">K201</f>
        <v>44559</v>
      </c>
      <c r="AT201" s="104">
        <f t="shared" ref="AT201" si="322">P201</f>
        <v>0</v>
      </c>
      <c r="AU201" s="165">
        <f t="shared" si="242"/>
        <v>0</v>
      </c>
      <c r="AV201" s="165" t="e">
        <f t="shared" ref="AV201" si="323">(AX201/AU201)</f>
        <v>#DIV/0!</v>
      </c>
      <c r="AW201" s="165" t="e">
        <f t="shared" ref="AW201" si="324">AY201/AU201</f>
        <v>#DIV/0!</v>
      </c>
      <c r="AX201" s="17">
        <f t="shared" si="243"/>
        <v>0</v>
      </c>
      <c r="AY201" s="176">
        <f t="shared" si="244"/>
        <v>0</v>
      </c>
    </row>
    <row r="202" spans="1:51" ht="17.25" thickBot="1" x14ac:dyDescent="0.3">
      <c r="A202" s="1">
        <v>44575</v>
      </c>
      <c r="B202" s="100">
        <v>201</v>
      </c>
      <c r="C202" s="1" t="s">
        <v>102</v>
      </c>
      <c r="D202" t="s">
        <v>98</v>
      </c>
      <c r="E202">
        <v>10</v>
      </c>
      <c r="F202" t="s">
        <v>232</v>
      </c>
      <c r="G202" s="18">
        <v>9.8407</v>
      </c>
      <c r="I202" s="18">
        <v>98.41</v>
      </c>
      <c r="J202" s="190">
        <v>44560</v>
      </c>
      <c r="K202" s="168">
        <v>44560</v>
      </c>
      <c r="L202" s="191" t="str" cm="1">
        <f t="array" ref="L202:N202">TRANSPOSE(_xlfn.UNIQUE(_xlfn._xlws.FILTER(F:F,A:A=K202)))</f>
        <v>KPRX</v>
      </c>
      <c r="M202" s="169" t="str">
        <v>SOPA</v>
      </c>
      <c r="N202" s="169" t="str">
        <v>ISIG</v>
      </c>
      <c r="O202" s="169"/>
      <c r="P202" s="192"/>
      <c r="Q202" s="177">
        <f t="shared" ref="Q202" si="325">K202</f>
        <v>44560</v>
      </c>
      <c r="R202" s="178" t="str">
        <f t="shared" ref="R202" si="326">L202</f>
        <v>KPRX</v>
      </c>
      <c r="S202" s="179">
        <f t="shared" ref="S202" si="327">SUMIFS(E:E,F:F,R202,D:D,"Buy",A:A,Q202)</f>
        <v>160</v>
      </c>
      <c r="T202" s="179">
        <f t="shared" ref="T202" si="328">(V202/S202)</f>
        <v>1.2228749999999999</v>
      </c>
      <c r="U202" s="179">
        <f t="shared" ref="U202" si="329">W202/S202</f>
        <v>1.2118749999999998</v>
      </c>
      <c r="V202" s="180">
        <f t="shared" ref="V202" si="330">SUMIFS(I:I,F:F,R202,D:D,"Buy",A:A,Q202)*-1</f>
        <v>195.66</v>
      </c>
      <c r="W202" s="181">
        <f t="shared" ref="W202" si="331">SUMIFS(I:I,F:F,R202,D:D,"Sell",A:A,Q202)</f>
        <v>193.89999999999998</v>
      </c>
      <c r="X202" s="177">
        <f t="shared" ref="X202" si="332">K202</f>
        <v>44560</v>
      </c>
      <c r="Y202" s="180" t="str">
        <f t="shared" ref="Y202" si="333">M202</f>
        <v>SOPA</v>
      </c>
      <c r="Z202" s="179">
        <f t="shared" ref="Z202" si="334">SUMIFS(E:E,F:F,Y202,D:D,"Buy",A:A,X202)</f>
        <v>14</v>
      </c>
      <c r="AA202" s="179">
        <f t="shared" ref="AA202" si="335">(AC202/Z202)</f>
        <v>14.155000000000001</v>
      </c>
      <c r="AB202" s="179">
        <f t="shared" ref="AB202" si="336">AD202/Z202</f>
        <v>14.109285714285715</v>
      </c>
      <c r="AC202" s="180">
        <f t="shared" ref="AC202" si="337">SUMIFS(I:I,F:F,Y202,D:D,"Buy",A:A,X202)*-1</f>
        <v>198.17000000000002</v>
      </c>
      <c r="AD202" s="181">
        <f t="shared" ref="AD202" si="338">SUMIFS(I:I,F:F,Y202,D:D,"Sell",A:A,X202)</f>
        <v>197.53</v>
      </c>
      <c r="AE202" s="177">
        <f t="shared" ref="AE202" si="339">K202</f>
        <v>44560</v>
      </c>
      <c r="AF202" s="180" t="str">
        <f t="shared" ref="AF202" si="340">N202</f>
        <v>ISIG</v>
      </c>
      <c r="AG202" s="179">
        <f t="shared" ref="AG202" si="341">SUMIFS(E:E,F:F,AF202,D:D,"Buy",A:A,AE202)</f>
        <v>3</v>
      </c>
      <c r="AH202" s="179">
        <f t="shared" ref="AH202" si="342">(AJ202/AG202)</f>
        <v>28.3</v>
      </c>
      <c r="AI202" s="179">
        <f t="shared" ref="AI202" si="343">AK202/AG202</f>
        <v>27.676666666666666</v>
      </c>
      <c r="AJ202" s="180">
        <f t="shared" ref="AJ202" si="344">SUMIFS(I:I,F:F,AF202,D:D,"Buy",A:A,AE202)*-1</f>
        <v>84.9</v>
      </c>
      <c r="AK202" s="181">
        <f t="shared" ref="AK202" si="345">SUMIFS(I:I,F:F,AF202,D:D,"Sell",A:A,AE202)</f>
        <v>83.03</v>
      </c>
      <c r="AL202" s="177">
        <f t="shared" ref="AL202" si="346">K202</f>
        <v>44560</v>
      </c>
      <c r="AM202" s="178">
        <f t="shared" ref="AM202" si="347">O202</f>
        <v>0</v>
      </c>
      <c r="AN202" s="179">
        <f t="shared" ref="AN202" si="348">SUMIFS(E:E,F:F,AM202,D:D,"Buy",A:A,AL202)</f>
        <v>0</v>
      </c>
      <c r="AO202" s="179" t="e">
        <f t="shared" ref="AO202" si="349">(AQ202/AN202)</f>
        <v>#DIV/0!</v>
      </c>
      <c r="AP202" s="179" t="e">
        <f t="shared" ref="AP202" si="350">AR202/AN202</f>
        <v>#DIV/0!</v>
      </c>
      <c r="AQ202" s="180">
        <f t="shared" ref="AQ202" si="351">SUMIFS(I:I,F:F,AM202,D:D,"Buy",A:A,AL202)*-1</f>
        <v>0</v>
      </c>
      <c r="AR202" s="181">
        <f t="shared" ref="AR202" si="352">SUMIFS(I:I,F:F,AM202,D:D,"Sell",A:A,AL202)</f>
        <v>0</v>
      </c>
      <c r="AS202" s="177">
        <f t="shared" ref="AS202" si="353">K202</f>
        <v>44560</v>
      </c>
      <c r="AT202" s="178">
        <f t="shared" ref="AT202" si="354">P202</f>
        <v>0</v>
      </c>
      <c r="AU202" s="179">
        <f t="shared" ref="AU202" si="355">SUMIFS(E:E,F:F,AT202,D:D,"Buy",A:A,AS202)</f>
        <v>0</v>
      </c>
      <c r="AV202" s="179" t="e">
        <f t="shared" ref="AV202" si="356">(AX202/AU202)</f>
        <v>#DIV/0!</v>
      </c>
      <c r="AW202" s="179" t="e">
        <f t="shared" ref="AW202" si="357">AY202/AU202</f>
        <v>#DIV/0!</v>
      </c>
      <c r="AX202" s="180">
        <f t="shared" ref="AX202" si="358">SUMIFS(I:I,F:F,AT202,D:D,"Buy",A:A,AS202)*-1</f>
        <v>0</v>
      </c>
      <c r="AY202" s="181">
        <f t="shared" ref="AY202" si="359">SUMIFS(I:I,F:F,AT202,D:D,"Sell",A:A,AS202)</f>
        <v>0</v>
      </c>
    </row>
    <row r="203" spans="1:51" x14ac:dyDescent="0.25">
      <c r="A203" s="1">
        <v>44575</v>
      </c>
      <c r="B203" s="100">
        <v>202</v>
      </c>
      <c r="C203" s="1" t="s">
        <v>102</v>
      </c>
      <c r="D203" t="s">
        <v>97</v>
      </c>
      <c r="E203">
        <v>17</v>
      </c>
      <c r="F203" t="s">
        <v>253</v>
      </c>
      <c r="G203" s="18">
        <v>2.82</v>
      </c>
      <c r="I203" s="18">
        <v>-47.94</v>
      </c>
      <c r="J203" s="103">
        <v>0</v>
      </c>
      <c r="Q203" s="103"/>
      <c r="R203" s="104"/>
      <c r="X203" s="103"/>
      <c r="AE203" s="103"/>
      <c r="AL203" s="103"/>
      <c r="AM203" s="104"/>
      <c r="AS203" s="103"/>
      <c r="AT203" s="104"/>
    </row>
    <row r="204" spans="1:51" x14ac:dyDescent="0.25">
      <c r="A204" s="1">
        <v>44575</v>
      </c>
      <c r="B204" s="100">
        <v>203</v>
      </c>
      <c r="C204" s="1" t="s">
        <v>102</v>
      </c>
      <c r="D204" t="s">
        <v>97</v>
      </c>
      <c r="E204">
        <v>10</v>
      </c>
      <c r="F204" t="s">
        <v>232</v>
      </c>
      <c r="G204" s="18">
        <v>9.94</v>
      </c>
      <c r="I204" s="18">
        <v>-99.4</v>
      </c>
      <c r="J204" s="103"/>
      <c r="Q204" s="103"/>
      <c r="R204" s="104"/>
      <c r="X204" s="103"/>
      <c r="AE204" s="103"/>
      <c r="AL204" s="103"/>
      <c r="AM204" s="104"/>
      <c r="AS204" s="103"/>
      <c r="AT204" s="104"/>
    </row>
    <row r="205" spans="1:51" x14ac:dyDescent="0.25">
      <c r="A205" s="1">
        <v>44575</v>
      </c>
      <c r="B205" s="100">
        <v>204</v>
      </c>
      <c r="C205" s="1" t="s">
        <v>102</v>
      </c>
      <c r="D205" t="s">
        <v>97</v>
      </c>
      <c r="E205">
        <v>10</v>
      </c>
      <c r="F205" t="s">
        <v>232</v>
      </c>
      <c r="G205" s="18">
        <v>9.9699000000000009</v>
      </c>
      <c r="I205" s="18">
        <v>-99.7</v>
      </c>
      <c r="J205" s="103"/>
      <c r="Q205" s="103"/>
      <c r="R205" s="104"/>
      <c r="X205" s="103"/>
      <c r="AE205" s="103"/>
      <c r="AL205" s="103"/>
      <c r="AM205" s="104"/>
      <c r="AS205" s="103"/>
      <c r="AT205" s="104"/>
    </row>
    <row r="206" spans="1:51" x14ac:dyDescent="0.25">
      <c r="A206" s="1">
        <v>44575</v>
      </c>
      <c r="B206" s="100">
        <v>205</v>
      </c>
      <c r="C206" s="1" t="s">
        <v>102</v>
      </c>
      <c r="D206" t="s">
        <v>97</v>
      </c>
      <c r="E206">
        <v>13</v>
      </c>
      <c r="F206" t="s">
        <v>231</v>
      </c>
      <c r="G206" s="18">
        <v>3.45</v>
      </c>
      <c r="I206" s="18">
        <v>-44.85</v>
      </c>
      <c r="J206" s="103"/>
      <c r="Q206" s="103"/>
      <c r="R206" s="104"/>
      <c r="X206" s="103"/>
      <c r="AE206" s="103"/>
      <c r="AL206" s="103"/>
      <c r="AM206" s="104"/>
      <c r="AS206" s="103"/>
      <c r="AT206" s="104"/>
    </row>
    <row r="207" spans="1:51" x14ac:dyDescent="0.25">
      <c r="A207" s="1">
        <v>44575</v>
      </c>
      <c r="B207" s="100">
        <v>206</v>
      </c>
      <c r="C207" s="1" t="s">
        <v>102</v>
      </c>
      <c r="D207" t="s">
        <v>97</v>
      </c>
      <c r="E207">
        <v>1</v>
      </c>
      <c r="F207" t="s">
        <v>231</v>
      </c>
      <c r="G207" s="18">
        <v>3.45</v>
      </c>
      <c r="I207" s="18">
        <v>-3.45</v>
      </c>
      <c r="J207" s="103"/>
      <c r="Q207" s="103"/>
      <c r="R207" s="104"/>
      <c r="X207" s="103"/>
      <c r="AE207" s="103"/>
      <c r="AL207" s="103"/>
      <c r="AM207" s="104"/>
      <c r="AS207" s="103"/>
      <c r="AT207" s="104"/>
    </row>
    <row r="208" spans="1:51" x14ac:dyDescent="0.25">
      <c r="A208" s="1">
        <v>44575</v>
      </c>
      <c r="B208" s="100">
        <v>207</v>
      </c>
      <c r="C208" s="1" t="s">
        <v>102</v>
      </c>
      <c r="D208" t="s">
        <v>98</v>
      </c>
      <c r="E208">
        <v>14</v>
      </c>
      <c r="F208" t="s">
        <v>251</v>
      </c>
      <c r="G208" s="18">
        <v>7.6714000000000002</v>
      </c>
      <c r="I208" s="18">
        <v>107.4</v>
      </c>
      <c r="J208" s="103"/>
      <c r="Q208" s="103"/>
      <c r="R208" s="104"/>
      <c r="X208" s="103"/>
      <c r="AE208" s="103"/>
      <c r="AL208" s="103"/>
      <c r="AM208" s="104"/>
      <c r="AS208" s="103"/>
      <c r="AT208" s="104"/>
    </row>
    <row r="209" spans="1:46" x14ac:dyDescent="0.25">
      <c r="A209" s="1">
        <v>44575</v>
      </c>
      <c r="B209" s="100">
        <v>208</v>
      </c>
      <c r="C209" s="1" t="s">
        <v>102</v>
      </c>
      <c r="D209" t="s">
        <v>98</v>
      </c>
      <c r="E209">
        <v>8</v>
      </c>
      <c r="F209" t="s">
        <v>231</v>
      </c>
      <c r="G209" s="18">
        <v>3.5242</v>
      </c>
      <c r="I209" s="18">
        <v>28.19</v>
      </c>
      <c r="J209" s="103"/>
      <c r="Q209" s="103"/>
      <c r="R209" s="104"/>
      <c r="X209" s="103"/>
      <c r="AE209" s="103"/>
      <c r="AL209" s="103"/>
      <c r="AM209" s="104"/>
      <c r="AS209" s="103"/>
      <c r="AT209" s="104"/>
    </row>
    <row r="210" spans="1:46" x14ac:dyDescent="0.25">
      <c r="A210" s="1">
        <v>44575</v>
      </c>
      <c r="B210" s="100">
        <v>209</v>
      </c>
      <c r="C210" s="1" t="s">
        <v>102</v>
      </c>
      <c r="D210" t="s">
        <v>98</v>
      </c>
      <c r="E210">
        <v>8</v>
      </c>
      <c r="F210" t="s">
        <v>231</v>
      </c>
      <c r="G210" s="18">
        <v>3.5550000000000002</v>
      </c>
      <c r="I210" s="18">
        <v>28.44</v>
      </c>
      <c r="J210" s="103"/>
      <c r="Q210" s="103"/>
      <c r="R210" s="104"/>
      <c r="X210" s="103"/>
      <c r="AE210" s="103"/>
      <c r="AL210" s="103"/>
      <c r="AM210" s="104"/>
      <c r="AS210" s="103"/>
      <c r="AT210" s="104"/>
    </row>
    <row r="211" spans="1:46" x14ac:dyDescent="0.25">
      <c r="A211" s="1">
        <v>44575</v>
      </c>
      <c r="B211" s="100">
        <v>210</v>
      </c>
      <c r="C211" s="1" t="s">
        <v>102</v>
      </c>
      <c r="D211" t="s">
        <v>98</v>
      </c>
      <c r="E211">
        <v>16</v>
      </c>
      <c r="F211" t="s">
        <v>231</v>
      </c>
      <c r="G211" s="18">
        <v>3.4950000000000001</v>
      </c>
      <c r="I211" s="18">
        <v>55.92</v>
      </c>
      <c r="J211" s="103"/>
      <c r="Q211" s="103"/>
      <c r="R211" s="104"/>
      <c r="X211" s="103"/>
      <c r="AE211" s="103"/>
      <c r="AL211" s="103"/>
      <c r="AM211" s="104"/>
      <c r="AS211" s="103"/>
      <c r="AT211" s="104"/>
    </row>
    <row r="212" spans="1:46" x14ac:dyDescent="0.25">
      <c r="A212" s="1">
        <v>44575</v>
      </c>
      <c r="B212" s="100">
        <v>211</v>
      </c>
      <c r="C212" s="1" t="s">
        <v>102</v>
      </c>
      <c r="D212" t="s">
        <v>97</v>
      </c>
      <c r="E212">
        <v>14</v>
      </c>
      <c r="F212" t="s">
        <v>251</v>
      </c>
      <c r="G212" s="18">
        <v>7.7350000000000003</v>
      </c>
      <c r="I212" s="18">
        <v>-108.29</v>
      </c>
      <c r="J212" s="103"/>
      <c r="Q212" s="103"/>
      <c r="R212" s="104"/>
      <c r="X212" s="103"/>
      <c r="AE212" s="103"/>
      <c r="AL212" s="103"/>
      <c r="AM212" s="104"/>
      <c r="AS212" s="103"/>
      <c r="AT212" s="104"/>
    </row>
    <row r="213" spans="1:46" x14ac:dyDescent="0.25">
      <c r="A213" s="1">
        <v>44575</v>
      </c>
      <c r="B213" s="100">
        <v>212</v>
      </c>
      <c r="C213" s="1" t="s">
        <v>102</v>
      </c>
      <c r="D213" t="s">
        <v>97</v>
      </c>
      <c r="E213">
        <v>16</v>
      </c>
      <c r="F213" t="s">
        <v>231</v>
      </c>
      <c r="G213" s="18">
        <v>3.5360999999999998</v>
      </c>
      <c r="I213" s="18">
        <v>-56.58</v>
      </c>
      <c r="J213" s="103"/>
      <c r="Q213" s="103"/>
      <c r="R213" s="104"/>
      <c r="X213" s="103"/>
      <c r="AE213" s="103"/>
      <c r="AL213" s="103"/>
      <c r="AM213" s="104"/>
      <c r="AS213" s="103"/>
      <c r="AT213" s="104"/>
    </row>
    <row r="214" spans="1:46" x14ac:dyDescent="0.25">
      <c r="A214" s="1">
        <v>44575</v>
      </c>
      <c r="B214" s="100">
        <v>213</v>
      </c>
      <c r="C214" s="1" t="s">
        <v>102</v>
      </c>
      <c r="D214" t="s">
        <v>97</v>
      </c>
      <c r="E214">
        <v>16</v>
      </c>
      <c r="F214" t="s">
        <v>231</v>
      </c>
      <c r="G214" s="18">
        <v>3.55</v>
      </c>
      <c r="I214" s="18">
        <v>-56.8</v>
      </c>
      <c r="J214" s="103"/>
      <c r="Q214" s="103"/>
      <c r="R214" s="104"/>
      <c r="X214" s="103"/>
      <c r="AE214" s="103"/>
      <c r="AL214" s="103"/>
      <c r="AM214" s="104"/>
      <c r="AS214" s="103"/>
      <c r="AT214" s="104"/>
    </row>
    <row r="215" spans="1:46" x14ac:dyDescent="0.25">
      <c r="A215" s="1">
        <v>44579</v>
      </c>
      <c r="B215" s="100">
        <v>214</v>
      </c>
      <c r="C215" s="1" t="s">
        <v>102</v>
      </c>
      <c r="D215" t="s">
        <v>98</v>
      </c>
      <c r="E215">
        <v>4</v>
      </c>
      <c r="F215" t="s">
        <v>231</v>
      </c>
      <c r="G215" s="18">
        <v>5.0860000000000003</v>
      </c>
      <c r="I215" s="18">
        <v>20.34</v>
      </c>
      <c r="J215" s="103"/>
      <c r="Q215" s="103"/>
      <c r="R215" s="104"/>
      <c r="X215" s="103"/>
      <c r="AE215" s="103"/>
      <c r="AL215" s="103"/>
      <c r="AM215" s="104"/>
      <c r="AS215" s="103"/>
      <c r="AT215" s="104"/>
    </row>
    <row r="216" spans="1:46" x14ac:dyDescent="0.25">
      <c r="A216" s="1">
        <v>44579</v>
      </c>
      <c r="B216" s="100">
        <v>215</v>
      </c>
      <c r="C216" s="1" t="s">
        <v>102</v>
      </c>
      <c r="D216" t="s">
        <v>98</v>
      </c>
      <c r="E216">
        <v>20</v>
      </c>
      <c r="F216" t="s">
        <v>231</v>
      </c>
      <c r="G216" s="18">
        <v>5.0106999999999999</v>
      </c>
      <c r="I216" s="18">
        <v>100.21</v>
      </c>
      <c r="J216" s="103"/>
      <c r="Q216" s="103"/>
      <c r="R216" s="104"/>
      <c r="X216" s="103"/>
      <c r="AE216" s="103"/>
      <c r="AL216" s="103"/>
      <c r="AM216" s="104"/>
      <c r="AS216" s="103"/>
      <c r="AT216" s="104"/>
    </row>
    <row r="217" spans="1:46" x14ac:dyDescent="0.25">
      <c r="A217" s="1">
        <v>44579</v>
      </c>
      <c r="B217" s="100">
        <v>216</v>
      </c>
      <c r="C217" s="1" t="s">
        <v>102</v>
      </c>
      <c r="D217" t="s">
        <v>98</v>
      </c>
      <c r="E217">
        <v>20</v>
      </c>
      <c r="F217" t="s">
        <v>231</v>
      </c>
      <c r="G217" s="18">
        <v>4.9725999999999999</v>
      </c>
      <c r="I217" s="18">
        <v>99.45</v>
      </c>
      <c r="J217" s="103"/>
      <c r="Q217" s="103"/>
      <c r="R217" s="104"/>
      <c r="X217" s="103"/>
      <c r="AE217" s="103"/>
      <c r="AL217" s="103"/>
      <c r="AM217" s="104"/>
      <c r="AS217" s="103"/>
      <c r="AT217" s="104"/>
    </row>
    <row r="218" spans="1:46" x14ac:dyDescent="0.25">
      <c r="A218" s="1">
        <v>44579</v>
      </c>
      <c r="B218" s="100">
        <v>217</v>
      </c>
      <c r="C218" s="1" t="s">
        <v>102</v>
      </c>
      <c r="D218" t="s">
        <v>98</v>
      </c>
      <c r="E218">
        <v>8</v>
      </c>
      <c r="F218" t="s">
        <v>231</v>
      </c>
      <c r="G218" s="18">
        <v>4.95</v>
      </c>
      <c r="I218" s="18">
        <v>39.6</v>
      </c>
      <c r="J218" s="103"/>
      <c r="Q218" s="103"/>
      <c r="R218" s="104"/>
      <c r="X218" s="103"/>
      <c r="AE218" s="103"/>
      <c r="AL218" s="103"/>
      <c r="AM218" s="104"/>
      <c r="AS218" s="103"/>
      <c r="AT218" s="104"/>
    </row>
    <row r="219" spans="1:46" x14ac:dyDescent="0.25">
      <c r="A219" s="1">
        <v>44579</v>
      </c>
      <c r="B219" s="100">
        <v>218</v>
      </c>
      <c r="C219" s="1" t="s">
        <v>102</v>
      </c>
      <c r="D219" t="s">
        <v>98</v>
      </c>
      <c r="E219">
        <v>8</v>
      </c>
      <c r="F219" t="s">
        <v>231</v>
      </c>
      <c r="G219" s="18">
        <v>4.87</v>
      </c>
      <c r="I219" s="18">
        <v>38.96</v>
      </c>
      <c r="J219" s="103"/>
      <c r="Q219" s="103"/>
      <c r="R219" s="104"/>
      <c r="X219" s="103"/>
      <c r="AE219" s="103"/>
      <c r="AL219" s="103"/>
      <c r="AM219" s="104"/>
      <c r="AS219" s="103"/>
      <c r="AT219" s="104"/>
    </row>
    <row r="220" spans="1:46" x14ac:dyDescent="0.25">
      <c r="A220" s="1">
        <v>44579</v>
      </c>
      <c r="B220" s="100">
        <v>219</v>
      </c>
      <c r="C220" s="1" t="s">
        <v>102</v>
      </c>
      <c r="D220" t="s">
        <v>97</v>
      </c>
      <c r="E220">
        <v>10</v>
      </c>
      <c r="F220" t="s">
        <v>231</v>
      </c>
      <c r="G220" s="18">
        <v>4.7595999999999998</v>
      </c>
      <c r="I220" s="18">
        <v>-47.6</v>
      </c>
      <c r="J220" s="103"/>
      <c r="Q220" s="103"/>
      <c r="R220" s="104"/>
      <c r="X220" s="103"/>
      <c r="AE220" s="103"/>
      <c r="AL220" s="103"/>
      <c r="AM220" s="104"/>
      <c r="AS220" s="103"/>
      <c r="AT220" s="104"/>
    </row>
    <row r="221" spans="1:46" x14ac:dyDescent="0.25">
      <c r="A221" s="1">
        <v>44579</v>
      </c>
      <c r="B221" s="100">
        <v>220</v>
      </c>
      <c r="C221" s="1" t="s">
        <v>102</v>
      </c>
      <c r="D221" t="s">
        <v>97</v>
      </c>
      <c r="E221">
        <v>20</v>
      </c>
      <c r="F221" t="s">
        <v>231</v>
      </c>
      <c r="G221" s="18">
        <v>4.67</v>
      </c>
      <c r="I221" s="18">
        <v>-93.4</v>
      </c>
      <c r="J221" s="103"/>
      <c r="Q221" s="103"/>
      <c r="R221" s="104"/>
      <c r="X221" s="103"/>
      <c r="AE221" s="103"/>
      <c r="AL221" s="103"/>
      <c r="AM221" s="104"/>
      <c r="AS221" s="103"/>
      <c r="AT221" s="104"/>
    </row>
    <row r="222" spans="1:46" x14ac:dyDescent="0.25">
      <c r="A222" s="1">
        <v>44579</v>
      </c>
      <c r="B222" s="100">
        <v>221</v>
      </c>
      <c r="C222" s="1" t="s">
        <v>102</v>
      </c>
      <c r="D222" t="s">
        <v>98</v>
      </c>
      <c r="E222">
        <v>10</v>
      </c>
      <c r="F222" t="s">
        <v>251</v>
      </c>
      <c r="G222" s="18">
        <v>8.5399999999999991</v>
      </c>
      <c r="I222" s="18">
        <v>85.4</v>
      </c>
      <c r="J222" s="103"/>
      <c r="Q222" s="103"/>
      <c r="R222" s="104"/>
      <c r="X222" s="103"/>
      <c r="AE222" s="103"/>
      <c r="AL222" s="103"/>
      <c r="AM222" s="104"/>
      <c r="AS222" s="103"/>
      <c r="AT222" s="104"/>
    </row>
    <row r="223" spans="1:46" x14ac:dyDescent="0.25">
      <c r="A223" s="1">
        <v>44579</v>
      </c>
      <c r="B223" s="100">
        <v>222</v>
      </c>
      <c r="C223" s="1" t="s">
        <v>102</v>
      </c>
      <c r="D223" t="s">
        <v>98</v>
      </c>
      <c r="E223">
        <v>14</v>
      </c>
      <c r="F223" t="s">
        <v>251</v>
      </c>
      <c r="G223" s="18">
        <v>8.56</v>
      </c>
      <c r="I223" s="18">
        <v>119.84</v>
      </c>
      <c r="J223" s="103"/>
      <c r="Q223" s="103"/>
      <c r="R223" s="104"/>
      <c r="X223" s="103"/>
      <c r="AE223" s="103"/>
      <c r="AL223" s="103"/>
      <c r="AM223" s="104"/>
      <c r="AS223" s="103"/>
      <c r="AT223" s="104"/>
    </row>
    <row r="224" spans="1:46" x14ac:dyDescent="0.25">
      <c r="A224" s="1">
        <v>44579</v>
      </c>
      <c r="B224" s="100">
        <v>223</v>
      </c>
      <c r="C224" s="1" t="s">
        <v>102</v>
      </c>
      <c r="D224" t="s">
        <v>97</v>
      </c>
      <c r="E224">
        <v>10</v>
      </c>
      <c r="F224" t="s">
        <v>231</v>
      </c>
      <c r="G224" s="18">
        <v>4.7599</v>
      </c>
      <c r="I224" s="18">
        <v>-47.6</v>
      </c>
      <c r="J224" s="103"/>
      <c r="Q224" s="103"/>
      <c r="R224" s="104"/>
      <c r="X224" s="103"/>
      <c r="AE224" s="103"/>
      <c r="AL224" s="103"/>
      <c r="AM224" s="104"/>
      <c r="AS224" s="103"/>
      <c r="AT224" s="104"/>
    </row>
    <row r="225" spans="1:46" x14ac:dyDescent="0.25">
      <c r="A225" s="1">
        <v>44579</v>
      </c>
      <c r="B225" s="100">
        <v>224</v>
      </c>
      <c r="C225" s="1" t="s">
        <v>102</v>
      </c>
      <c r="D225" t="s">
        <v>97</v>
      </c>
      <c r="E225">
        <v>7</v>
      </c>
      <c r="F225" t="s">
        <v>231</v>
      </c>
      <c r="G225" s="18">
        <v>4.9000000000000004</v>
      </c>
      <c r="I225" s="18">
        <v>-34.299999999999997</v>
      </c>
      <c r="J225" s="103"/>
      <c r="Q225" s="103"/>
      <c r="R225" s="104"/>
      <c r="X225" s="103"/>
      <c r="AE225" s="103"/>
      <c r="AL225" s="103"/>
      <c r="AM225" s="104"/>
      <c r="AS225" s="103"/>
      <c r="AT225" s="104"/>
    </row>
    <row r="226" spans="1:46" x14ac:dyDescent="0.25">
      <c r="A226" s="1">
        <v>44579</v>
      </c>
      <c r="B226" s="100">
        <v>225</v>
      </c>
      <c r="C226" s="1" t="s">
        <v>102</v>
      </c>
      <c r="D226" t="s">
        <v>97</v>
      </c>
      <c r="E226">
        <v>10</v>
      </c>
      <c r="F226" t="s">
        <v>231</v>
      </c>
      <c r="G226" s="18">
        <v>4.9000000000000004</v>
      </c>
      <c r="I226" s="18">
        <v>-49</v>
      </c>
      <c r="J226" s="103"/>
      <c r="Q226" s="103"/>
      <c r="R226" s="104"/>
      <c r="X226" s="103"/>
      <c r="AE226" s="103"/>
      <c r="AL226" s="103"/>
      <c r="AM226" s="104"/>
      <c r="AS226" s="103"/>
      <c r="AT226" s="104"/>
    </row>
    <row r="227" spans="1:46" x14ac:dyDescent="0.25">
      <c r="A227" s="1">
        <v>44579</v>
      </c>
      <c r="B227" s="100">
        <v>226</v>
      </c>
      <c r="C227" s="1" t="s">
        <v>102</v>
      </c>
      <c r="D227" t="s">
        <v>97</v>
      </c>
      <c r="E227">
        <v>3</v>
      </c>
      <c r="F227" t="s">
        <v>231</v>
      </c>
      <c r="G227" s="18">
        <v>4.9000000000000004</v>
      </c>
      <c r="I227" s="18">
        <v>-14.7</v>
      </c>
      <c r="J227" s="103"/>
      <c r="Q227" s="103"/>
      <c r="R227" s="104"/>
      <c r="X227" s="103"/>
      <c r="AE227" s="103"/>
      <c r="AL227" s="103"/>
      <c r="AM227" s="104"/>
      <c r="AS227" s="103"/>
      <c r="AT227" s="104"/>
    </row>
    <row r="228" spans="1:46" x14ac:dyDescent="0.25">
      <c r="A228" s="1">
        <v>44579</v>
      </c>
      <c r="B228" s="100">
        <v>227</v>
      </c>
      <c r="C228" s="1" t="s">
        <v>102</v>
      </c>
      <c r="D228" t="s">
        <v>97</v>
      </c>
      <c r="E228">
        <v>9</v>
      </c>
      <c r="F228" t="s">
        <v>251</v>
      </c>
      <c r="G228" s="18">
        <v>8.69</v>
      </c>
      <c r="I228" s="18">
        <v>-78.209999999999994</v>
      </c>
      <c r="J228" s="103"/>
      <c r="Q228" s="103"/>
      <c r="R228" s="104"/>
      <c r="X228" s="103"/>
      <c r="AE228" s="103"/>
      <c r="AL228" s="103"/>
      <c r="AM228" s="104"/>
      <c r="AS228" s="103"/>
      <c r="AT228" s="104"/>
    </row>
    <row r="229" spans="1:46" x14ac:dyDescent="0.25">
      <c r="A229" s="1">
        <v>44579</v>
      </c>
      <c r="B229" s="100">
        <v>228</v>
      </c>
      <c r="C229" s="1" t="s">
        <v>102</v>
      </c>
      <c r="D229" t="s">
        <v>97</v>
      </c>
      <c r="E229">
        <v>1</v>
      </c>
      <c r="F229" t="s">
        <v>251</v>
      </c>
      <c r="G229" s="18">
        <v>8.69</v>
      </c>
      <c r="I229" s="18">
        <v>-8.69</v>
      </c>
      <c r="J229" s="103"/>
      <c r="Q229" s="103"/>
      <c r="R229" s="104"/>
      <c r="X229" s="103"/>
      <c r="AE229" s="103"/>
      <c r="AL229" s="103"/>
      <c r="AM229" s="104"/>
      <c r="AS229" s="103"/>
      <c r="AT229" s="104"/>
    </row>
    <row r="230" spans="1:46" x14ac:dyDescent="0.25">
      <c r="A230" s="1">
        <v>44579</v>
      </c>
      <c r="B230" s="100">
        <v>229</v>
      </c>
      <c r="C230" s="1" t="s">
        <v>102</v>
      </c>
      <c r="D230" t="s">
        <v>97</v>
      </c>
      <c r="E230">
        <v>3</v>
      </c>
      <c r="F230" t="s">
        <v>251</v>
      </c>
      <c r="G230" s="18">
        <v>8.76</v>
      </c>
      <c r="I230" s="18">
        <v>-26.28</v>
      </c>
      <c r="J230" s="103"/>
      <c r="Q230" s="103"/>
      <c r="R230" s="104"/>
      <c r="X230" s="103"/>
      <c r="AE230" s="103"/>
      <c r="AL230" s="103"/>
      <c r="AM230" s="104"/>
      <c r="AS230" s="103"/>
      <c r="AT230" s="104"/>
    </row>
    <row r="231" spans="1:46" x14ac:dyDescent="0.25">
      <c r="A231" s="1">
        <v>44579</v>
      </c>
      <c r="B231" s="100">
        <v>230</v>
      </c>
      <c r="C231" s="1" t="s">
        <v>102</v>
      </c>
      <c r="D231" t="s">
        <v>97</v>
      </c>
      <c r="E231">
        <v>11</v>
      </c>
      <c r="F231" t="s">
        <v>251</v>
      </c>
      <c r="G231" s="18">
        <v>8.76</v>
      </c>
      <c r="I231" s="18">
        <v>-96.36</v>
      </c>
      <c r="J231" s="103"/>
      <c r="Q231" s="103"/>
      <c r="R231" s="104"/>
      <c r="X231" s="103"/>
      <c r="AE231" s="103"/>
      <c r="AL231" s="103"/>
      <c r="AM231" s="104"/>
      <c r="AS231" s="103"/>
      <c r="AT231" s="104"/>
    </row>
    <row r="232" spans="1:46" x14ac:dyDescent="0.25">
      <c r="A232" s="1">
        <v>44579</v>
      </c>
      <c r="B232" s="100">
        <v>231</v>
      </c>
      <c r="C232" s="1" t="s">
        <v>102</v>
      </c>
      <c r="D232" t="s">
        <v>98</v>
      </c>
      <c r="E232">
        <v>6</v>
      </c>
      <c r="F232" t="s">
        <v>231</v>
      </c>
      <c r="G232" s="18">
        <v>4.7</v>
      </c>
      <c r="I232" s="18">
        <v>28.2</v>
      </c>
      <c r="J232" s="103"/>
      <c r="Q232" s="103"/>
      <c r="R232" s="104"/>
      <c r="X232" s="103"/>
      <c r="AE232" s="103"/>
      <c r="AL232" s="103"/>
      <c r="AM232" s="104"/>
      <c r="AS232" s="103"/>
      <c r="AT232" s="104"/>
    </row>
    <row r="233" spans="1:46" x14ac:dyDescent="0.25">
      <c r="A233" s="1">
        <v>44579</v>
      </c>
      <c r="B233" s="100">
        <v>232</v>
      </c>
      <c r="C233" s="1" t="s">
        <v>102</v>
      </c>
      <c r="D233" t="s">
        <v>97</v>
      </c>
      <c r="E233">
        <v>6</v>
      </c>
      <c r="F233" t="s">
        <v>231</v>
      </c>
      <c r="G233" s="18">
        <v>4.59</v>
      </c>
      <c r="I233" s="18">
        <v>-27.54</v>
      </c>
      <c r="J233" s="103"/>
      <c r="Q233" s="103"/>
      <c r="R233" s="104"/>
      <c r="X233" s="103"/>
      <c r="AE233" s="103"/>
      <c r="AL233" s="103"/>
      <c r="AM233" s="104"/>
      <c r="AS233" s="103"/>
      <c r="AT233" s="104"/>
    </row>
    <row r="234" spans="1:46" x14ac:dyDescent="0.25">
      <c r="A234" s="1">
        <v>44580</v>
      </c>
      <c r="B234" s="100">
        <v>233</v>
      </c>
      <c r="C234" s="1" t="s">
        <v>102</v>
      </c>
      <c r="D234" t="s">
        <v>97</v>
      </c>
      <c r="E234">
        <v>4</v>
      </c>
      <c r="F234" t="s">
        <v>231</v>
      </c>
      <c r="G234" s="18">
        <v>5.0594999999999999</v>
      </c>
      <c r="I234" s="18">
        <v>-20.239999999999998</v>
      </c>
      <c r="J234" s="103"/>
      <c r="Q234" s="103"/>
      <c r="R234" s="104"/>
      <c r="X234" s="103"/>
      <c r="AE234" s="103"/>
      <c r="AL234" s="103"/>
      <c r="AM234" s="104"/>
      <c r="AS234" s="103"/>
      <c r="AT234" s="104"/>
    </row>
    <row r="235" spans="1:46" x14ac:dyDescent="0.25">
      <c r="A235" s="1">
        <v>44580</v>
      </c>
      <c r="B235" s="100">
        <v>234</v>
      </c>
      <c r="C235" s="1" t="s">
        <v>102</v>
      </c>
      <c r="D235" t="s">
        <v>98</v>
      </c>
      <c r="E235">
        <v>20</v>
      </c>
      <c r="F235" t="s">
        <v>231</v>
      </c>
      <c r="G235" s="18">
        <v>5.0616000000000003</v>
      </c>
      <c r="I235" s="18">
        <v>101.23</v>
      </c>
      <c r="J235" s="103"/>
      <c r="Q235" s="103"/>
      <c r="R235" s="104"/>
      <c r="X235" s="103"/>
      <c r="AE235" s="103"/>
      <c r="AL235" s="103"/>
      <c r="AM235" s="104"/>
      <c r="AS235" s="103"/>
      <c r="AT235" s="104"/>
    </row>
    <row r="236" spans="1:46" x14ac:dyDescent="0.25">
      <c r="A236" s="1">
        <v>44580</v>
      </c>
      <c r="B236" s="100">
        <v>235</v>
      </c>
      <c r="C236" s="1" t="s">
        <v>102</v>
      </c>
      <c r="D236" t="s">
        <v>98</v>
      </c>
      <c r="E236">
        <v>20</v>
      </c>
      <c r="F236" t="s">
        <v>231</v>
      </c>
      <c r="G236" s="18">
        <v>5.0603999999999996</v>
      </c>
      <c r="I236" s="18">
        <v>101.21</v>
      </c>
      <c r="J236" s="103"/>
      <c r="Q236" s="103"/>
      <c r="R236" s="104"/>
      <c r="X236" s="103"/>
      <c r="AE236" s="103"/>
      <c r="AL236" s="103"/>
      <c r="AM236" s="104"/>
      <c r="AS236" s="103"/>
      <c r="AT236" s="104"/>
    </row>
    <row r="237" spans="1:46" x14ac:dyDescent="0.25">
      <c r="A237" s="1">
        <v>44580</v>
      </c>
      <c r="B237" s="100">
        <v>236</v>
      </c>
      <c r="C237" s="1" t="s">
        <v>102</v>
      </c>
      <c r="D237" t="s">
        <v>98</v>
      </c>
      <c r="E237">
        <v>16</v>
      </c>
      <c r="F237" t="s">
        <v>231</v>
      </c>
      <c r="G237" s="18">
        <v>5.1106999999999996</v>
      </c>
      <c r="I237" s="18">
        <v>81.77</v>
      </c>
      <c r="J237" s="103"/>
      <c r="Q237" s="103"/>
      <c r="R237" s="104"/>
      <c r="X237" s="103"/>
      <c r="AE237" s="103"/>
      <c r="AL237" s="103"/>
      <c r="AM237" s="104"/>
      <c r="AS237" s="103"/>
      <c r="AT237" s="104"/>
    </row>
    <row r="238" spans="1:46" x14ac:dyDescent="0.25">
      <c r="A238" s="1">
        <v>44580</v>
      </c>
      <c r="B238" s="100">
        <v>237</v>
      </c>
      <c r="C238" s="1" t="s">
        <v>102</v>
      </c>
      <c r="D238" t="s">
        <v>98</v>
      </c>
      <c r="E238">
        <v>10</v>
      </c>
      <c r="F238" t="s">
        <v>231</v>
      </c>
      <c r="G238" s="18">
        <v>5.07</v>
      </c>
      <c r="I238" s="18">
        <v>50.7</v>
      </c>
      <c r="J238" s="103"/>
      <c r="Q238" s="103"/>
      <c r="R238" s="104"/>
      <c r="X238" s="103"/>
      <c r="AE238" s="103"/>
      <c r="AL238" s="103"/>
      <c r="AM238" s="104"/>
      <c r="AS238" s="103"/>
      <c r="AT238" s="104"/>
    </row>
    <row r="239" spans="1:46" x14ac:dyDescent="0.25">
      <c r="A239" s="1">
        <v>44580</v>
      </c>
      <c r="B239" s="100">
        <v>238</v>
      </c>
      <c r="C239" s="1" t="s">
        <v>102</v>
      </c>
      <c r="D239" t="s">
        <v>98</v>
      </c>
      <c r="E239">
        <v>8</v>
      </c>
      <c r="F239" t="s">
        <v>231</v>
      </c>
      <c r="G239" s="18">
        <v>4.99</v>
      </c>
      <c r="I239" s="18">
        <v>39.92</v>
      </c>
      <c r="J239" s="103"/>
      <c r="Q239" s="103"/>
      <c r="R239" s="104"/>
      <c r="X239" s="103"/>
      <c r="AE239" s="103"/>
      <c r="AL239" s="103"/>
      <c r="AM239" s="104"/>
      <c r="AS239" s="103"/>
      <c r="AT239" s="104"/>
    </row>
    <row r="240" spans="1:46" x14ac:dyDescent="0.25">
      <c r="A240" s="1">
        <v>44580</v>
      </c>
      <c r="B240" s="100">
        <v>239</v>
      </c>
      <c r="C240" s="1" t="s">
        <v>102</v>
      </c>
      <c r="D240" t="s">
        <v>97</v>
      </c>
      <c r="E240">
        <v>20</v>
      </c>
      <c r="F240" t="s">
        <v>231</v>
      </c>
      <c r="G240" s="18">
        <v>4.97</v>
      </c>
      <c r="I240" s="18">
        <v>-99.4</v>
      </c>
      <c r="J240" s="103"/>
      <c r="Q240" s="103"/>
      <c r="R240" s="104"/>
      <c r="X240" s="103"/>
      <c r="AE240" s="103"/>
      <c r="AL240" s="103"/>
      <c r="AM240" s="104"/>
      <c r="AS240" s="103"/>
      <c r="AT240" s="104"/>
    </row>
    <row r="241" spans="1:46" x14ac:dyDescent="0.25">
      <c r="A241" s="1">
        <v>44580</v>
      </c>
      <c r="B241" s="100">
        <v>240</v>
      </c>
      <c r="C241" s="1" t="s">
        <v>102</v>
      </c>
      <c r="D241" t="s">
        <v>98</v>
      </c>
      <c r="E241">
        <v>2</v>
      </c>
      <c r="F241" t="s">
        <v>231</v>
      </c>
      <c r="G241" s="18">
        <v>5.04</v>
      </c>
      <c r="I241" s="18">
        <v>10.08</v>
      </c>
      <c r="J241" s="103"/>
      <c r="Q241" s="103"/>
      <c r="R241" s="104"/>
      <c r="X241" s="103"/>
      <c r="AE241" s="103"/>
      <c r="AL241" s="103"/>
      <c r="AM241" s="104"/>
      <c r="AS241" s="103"/>
      <c r="AT241" s="104"/>
    </row>
    <row r="242" spans="1:46" x14ac:dyDescent="0.25">
      <c r="A242" s="1">
        <v>44580</v>
      </c>
      <c r="B242" s="100">
        <v>241</v>
      </c>
      <c r="C242" s="1" t="s">
        <v>102</v>
      </c>
      <c r="D242" t="s">
        <v>98</v>
      </c>
      <c r="E242">
        <v>8</v>
      </c>
      <c r="F242" t="s">
        <v>231</v>
      </c>
      <c r="G242" s="18">
        <v>5.04</v>
      </c>
      <c r="I242" s="18">
        <v>40.32</v>
      </c>
      <c r="J242" s="103"/>
      <c r="Q242" s="103"/>
      <c r="R242" s="104"/>
      <c r="X242" s="103"/>
      <c r="AE242" s="103"/>
      <c r="AL242" s="103"/>
      <c r="AM242" s="104"/>
      <c r="AS242" s="103"/>
      <c r="AT242" s="104"/>
    </row>
    <row r="243" spans="1:46" x14ac:dyDescent="0.25">
      <c r="A243" s="1">
        <v>44580</v>
      </c>
      <c r="B243" s="100">
        <v>242</v>
      </c>
      <c r="C243" s="1" t="s">
        <v>102</v>
      </c>
      <c r="D243" t="s">
        <v>97</v>
      </c>
      <c r="E243">
        <v>19</v>
      </c>
      <c r="F243" t="s">
        <v>231</v>
      </c>
      <c r="G243" s="18">
        <v>4.97</v>
      </c>
      <c r="I243" s="18">
        <v>-94.43</v>
      </c>
      <c r="J243" s="103"/>
      <c r="Q243" s="103"/>
      <c r="R243" s="104"/>
      <c r="X243" s="103"/>
      <c r="AE243" s="103"/>
      <c r="AL243" s="103"/>
      <c r="AM243" s="104"/>
      <c r="AS243" s="103"/>
      <c r="AT243" s="104"/>
    </row>
    <row r="244" spans="1:46" x14ac:dyDescent="0.25">
      <c r="A244" s="1">
        <v>44580</v>
      </c>
      <c r="B244" s="100">
        <v>243</v>
      </c>
      <c r="C244" s="1" t="s">
        <v>102</v>
      </c>
      <c r="D244" t="s">
        <v>97</v>
      </c>
      <c r="E244">
        <v>1</v>
      </c>
      <c r="F244" t="s">
        <v>231</v>
      </c>
      <c r="G244" s="18">
        <v>4.97</v>
      </c>
      <c r="I244" s="18">
        <v>-4.97</v>
      </c>
      <c r="J244" s="103"/>
      <c r="Q244" s="103"/>
      <c r="R244" s="104"/>
      <c r="X244" s="103"/>
      <c r="AE244" s="103"/>
      <c r="AL244" s="103"/>
      <c r="AM244" s="104"/>
      <c r="AS244" s="103"/>
      <c r="AT244" s="104"/>
    </row>
    <row r="245" spans="1:46" x14ac:dyDescent="0.25">
      <c r="A245" s="1">
        <v>44580</v>
      </c>
      <c r="B245" s="100">
        <v>244</v>
      </c>
      <c r="C245" s="1" t="s">
        <v>102</v>
      </c>
      <c r="D245" t="s">
        <v>97</v>
      </c>
      <c r="E245">
        <v>20</v>
      </c>
      <c r="F245" t="s">
        <v>231</v>
      </c>
      <c r="G245" s="18">
        <v>4.9400000000000004</v>
      </c>
      <c r="I245" s="18">
        <v>-98.8</v>
      </c>
      <c r="J245" s="103"/>
      <c r="Q245" s="103"/>
      <c r="R245" s="104"/>
      <c r="X245" s="103"/>
      <c r="AE245" s="103"/>
      <c r="AL245" s="103"/>
      <c r="AM245" s="104"/>
      <c r="AS245" s="103"/>
      <c r="AT245" s="104"/>
    </row>
    <row r="246" spans="1:46" x14ac:dyDescent="0.25">
      <c r="A246" s="1">
        <v>44580</v>
      </c>
      <c r="B246" s="100">
        <v>245</v>
      </c>
      <c r="C246" s="1" t="s">
        <v>102</v>
      </c>
      <c r="D246" t="s">
        <v>98</v>
      </c>
      <c r="E246">
        <v>8</v>
      </c>
      <c r="F246" t="s">
        <v>242</v>
      </c>
      <c r="G246" s="18">
        <v>2.9437000000000002</v>
      </c>
      <c r="I246" s="18">
        <v>23.55</v>
      </c>
      <c r="J246" s="103"/>
      <c r="Q246" s="103"/>
      <c r="R246" s="104"/>
      <c r="X246" s="103"/>
      <c r="AE246" s="103"/>
      <c r="AL246" s="103"/>
      <c r="AM246" s="104"/>
      <c r="AS246" s="103"/>
      <c r="AT246" s="104"/>
    </row>
    <row r="247" spans="1:46" x14ac:dyDescent="0.25">
      <c r="A247" s="1">
        <v>44580</v>
      </c>
      <c r="B247" s="100">
        <v>246</v>
      </c>
      <c r="C247" s="1" t="s">
        <v>102</v>
      </c>
      <c r="D247" t="s">
        <v>98</v>
      </c>
      <c r="E247">
        <v>16</v>
      </c>
      <c r="F247" t="s">
        <v>242</v>
      </c>
      <c r="G247" s="18">
        <v>2.9538000000000002</v>
      </c>
      <c r="I247" s="18">
        <v>47.26</v>
      </c>
      <c r="J247" s="103"/>
      <c r="Q247" s="103"/>
      <c r="R247" s="104"/>
      <c r="X247" s="103"/>
      <c r="AE247" s="103"/>
      <c r="AL247" s="103"/>
      <c r="AM247" s="104"/>
      <c r="AS247" s="103"/>
      <c r="AT247" s="104"/>
    </row>
    <row r="248" spans="1:46" x14ac:dyDescent="0.25">
      <c r="A248" s="1">
        <v>44580</v>
      </c>
      <c r="B248" s="100">
        <v>247</v>
      </c>
      <c r="C248" s="1" t="s">
        <v>102</v>
      </c>
      <c r="D248" t="s">
        <v>97</v>
      </c>
      <c r="E248">
        <v>20</v>
      </c>
      <c r="F248" t="s">
        <v>231</v>
      </c>
      <c r="G248" s="18">
        <v>4.99</v>
      </c>
      <c r="I248" s="18">
        <v>-99.8</v>
      </c>
      <c r="J248" s="103"/>
      <c r="Q248" s="103"/>
      <c r="R248" s="104"/>
      <c r="X248" s="103"/>
      <c r="AE248" s="103"/>
      <c r="AL248" s="103"/>
      <c r="AM248" s="104"/>
      <c r="AS248" s="103"/>
      <c r="AT248" s="104"/>
    </row>
    <row r="249" spans="1:46" x14ac:dyDescent="0.25">
      <c r="A249" s="1">
        <v>44580</v>
      </c>
      <c r="B249" s="100">
        <v>248</v>
      </c>
      <c r="C249" s="1" t="s">
        <v>102</v>
      </c>
      <c r="D249" t="s">
        <v>98</v>
      </c>
      <c r="E249">
        <v>17</v>
      </c>
      <c r="F249" t="s">
        <v>242</v>
      </c>
      <c r="G249" s="18">
        <v>3.0459999999999998</v>
      </c>
      <c r="I249" s="18">
        <v>51.78</v>
      </c>
      <c r="J249" s="103"/>
      <c r="Q249" s="103"/>
      <c r="R249" s="104"/>
      <c r="X249" s="103"/>
      <c r="AE249" s="103"/>
      <c r="AL249" s="103"/>
      <c r="AM249" s="104"/>
      <c r="AS249" s="103"/>
      <c r="AT249" s="104"/>
    </row>
    <row r="250" spans="1:46" x14ac:dyDescent="0.25">
      <c r="A250" s="1">
        <v>44580</v>
      </c>
      <c r="B250" s="100">
        <v>249</v>
      </c>
      <c r="C250" s="1" t="s">
        <v>102</v>
      </c>
      <c r="D250" t="s">
        <v>98</v>
      </c>
      <c r="E250">
        <v>8</v>
      </c>
      <c r="F250" t="s">
        <v>242</v>
      </c>
      <c r="G250" s="18">
        <v>3.01</v>
      </c>
      <c r="I250" s="18">
        <v>24.08</v>
      </c>
      <c r="J250" s="103"/>
      <c r="Q250" s="103"/>
      <c r="R250" s="104"/>
      <c r="X250" s="103"/>
      <c r="AE250" s="103"/>
      <c r="AL250" s="103"/>
      <c r="AM250" s="104"/>
      <c r="AS250" s="103"/>
      <c r="AT250" s="104"/>
    </row>
    <row r="251" spans="1:46" x14ac:dyDescent="0.25">
      <c r="A251" s="1">
        <v>44580</v>
      </c>
      <c r="B251" s="100">
        <v>250</v>
      </c>
      <c r="C251" s="1" t="s">
        <v>102</v>
      </c>
      <c r="D251" t="s">
        <v>98</v>
      </c>
      <c r="E251">
        <v>20</v>
      </c>
      <c r="F251" t="s">
        <v>231</v>
      </c>
      <c r="G251" s="18">
        <v>5.2843</v>
      </c>
      <c r="I251" s="18">
        <v>105.69</v>
      </c>
      <c r="J251" s="103"/>
      <c r="Q251" s="103"/>
      <c r="R251" s="104"/>
      <c r="X251" s="103"/>
      <c r="AE251" s="103"/>
      <c r="AL251" s="103"/>
      <c r="AM251" s="104"/>
      <c r="AS251" s="103"/>
      <c r="AT251" s="104"/>
    </row>
    <row r="252" spans="1:46" x14ac:dyDescent="0.25">
      <c r="A252" s="1">
        <v>44580</v>
      </c>
      <c r="B252" s="100">
        <v>251</v>
      </c>
      <c r="C252" s="1" t="s">
        <v>102</v>
      </c>
      <c r="D252" t="s">
        <v>97</v>
      </c>
      <c r="E252">
        <v>15</v>
      </c>
      <c r="F252" t="s">
        <v>242</v>
      </c>
      <c r="G252" s="18">
        <v>2.97</v>
      </c>
      <c r="I252" s="18">
        <v>-44.55</v>
      </c>
      <c r="J252" s="103"/>
      <c r="Q252" s="103"/>
      <c r="R252" s="104"/>
      <c r="X252" s="103"/>
      <c r="AE252" s="103"/>
      <c r="AL252" s="103"/>
      <c r="AM252" s="104"/>
      <c r="AS252" s="103"/>
      <c r="AT252" s="104"/>
    </row>
    <row r="253" spans="1:46" x14ac:dyDescent="0.25">
      <c r="A253" s="1">
        <v>44580</v>
      </c>
      <c r="B253" s="100">
        <v>252</v>
      </c>
      <c r="C253" s="1" t="s">
        <v>102</v>
      </c>
      <c r="D253" t="s">
        <v>97</v>
      </c>
      <c r="E253">
        <v>1</v>
      </c>
      <c r="F253" t="s">
        <v>242</v>
      </c>
      <c r="G253" s="18">
        <v>2.97</v>
      </c>
      <c r="I253" s="18">
        <v>-2.97</v>
      </c>
      <c r="J253" s="103"/>
      <c r="Q253" s="103"/>
      <c r="R253" s="104"/>
      <c r="X253" s="103"/>
      <c r="AE253" s="103"/>
      <c r="AL253" s="103"/>
      <c r="AM253" s="104"/>
      <c r="AS253" s="103"/>
      <c r="AT253" s="104"/>
    </row>
    <row r="254" spans="1:46" x14ac:dyDescent="0.25">
      <c r="A254" s="1">
        <v>44580</v>
      </c>
      <c r="B254" s="100">
        <v>253</v>
      </c>
      <c r="C254" s="1" t="s">
        <v>102</v>
      </c>
      <c r="D254" t="s">
        <v>97</v>
      </c>
      <c r="E254">
        <v>17</v>
      </c>
      <c r="F254" t="s">
        <v>242</v>
      </c>
      <c r="G254" s="18">
        <v>2.984</v>
      </c>
      <c r="I254" s="18">
        <v>-50.73</v>
      </c>
      <c r="J254" s="103"/>
      <c r="Q254" s="103"/>
      <c r="R254" s="104"/>
      <c r="X254" s="103"/>
      <c r="AE254" s="103"/>
      <c r="AL254" s="103"/>
      <c r="AM254" s="104"/>
      <c r="AS254" s="103"/>
      <c r="AT254" s="104"/>
    </row>
    <row r="255" spans="1:46" x14ac:dyDescent="0.25">
      <c r="A255" s="1">
        <v>44580</v>
      </c>
      <c r="B255" s="100">
        <v>254</v>
      </c>
      <c r="C255" s="1" t="s">
        <v>102</v>
      </c>
      <c r="D255" t="s">
        <v>97</v>
      </c>
      <c r="E255">
        <v>5</v>
      </c>
      <c r="F255" t="s">
        <v>231</v>
      </c>
      <c r="G255" s="18">
        <v>5.13</v>
      </c>
      <c r="I255" s="18">
        <v>-25.65</v>
      </c>
      <c r="J255" s="103"/>
      <c r="Q255" s="103"/>
      <c r="R255" s="104"/>
      <c r="X255" s="103"/>
      <c r="AE255" s="103"/>
      <c r="AL255" s="103"/>
      <c r="AM255" s="104"/>
      <c r="AS255" s="103"/>
      <c r="AT255" s="104"/>
    </row>
    <row r="256" spans="1:46" x14ac:dyDescent="0.25">
      <c r="A256" s="1">
        <v>44580</v>
      </c>
      <c r="B256" s="100">
        <v>255</v>
      </c>
      <c r="C256" s="1" t="s">
        <v>102</v>
      </c>
      <c r="D256" t="s">
        <v>97</v>
      </c>
      <c r="E256">
        <v>15</v>
      </c>
      <c r="F256" t="s">
        <v>231</v>
      </c>
      <c r="G256" s="18">
        <v>5.13</v>
      </c>
      <c r="I256" s="18">
        <v>-76.95</v>
      </c>
      <c r="J256" s="103"/>
      <c r="Q256" s="103"/>
      <c r="R256" s="104"/>
      <c r="X256" s="103"/>
      <c r="AE256" s="103"/>
      <c r="AL256" s="103"/>
      <c r="AM256" s="104"/>
      <c r="AS256" s="103"/>
      <c r="AT256" s="104"/>
    </row>
    <row r="257" spans="1:46" x14ac:dyDescent="0.25">
      <c r="A257" s="1">
        <v>44580</v>
      </c>
      <c r="B257" s="100">
        <v>256</v>
      </c>
      <c r="C257" s="1" t="s">
        <v>102</v>
      </c>
      <c r="D257" t="s">
        <v>97</v>
      </c>
      <c r="E257">
        <v>15</v>
      </c>
      <c r="F257" t="s">
        <v>242</v>
      </c>
      <c r="G257" s="18">
        <v>2.99</v>
      </c>
      <c r="I257" s="18">
        <v>-44.85</v>
      </c>
      <c r="J257" s="103"/>
      <c r="Q257" s="103"/>
      <c r="R257" s="104"/>
      <c r="X257" s="103"/>
      <c r="AE257" s="103"/>
      <c r="AL257" s="103"/>
      <c r="AM257" s="104"/>
      <c r="AS257" s="103"/>
      <c r="AT257" s="104"/>
    </row>
    <row r="258" spans="1:46" x14ac:dyDescent="0.25">
      <c r="A258" s="1">
        <v>44580</v>
      </c>
      <c r="B258" s="100">
        <v>257</v>
      </c>
      <c r="C258" s="1" t="s">
        <v>102</v>
      </c>
      <c r="D258" t="s">
        <v>97</v>
      </c>
      <c r="E258">
        <v>1</v>
      </c>
      <c r="F258" t="s">
        <v>242</v>
      </c>
      <c r="G258" s="18">
        <v>2.99</v>
      </c>
      <c r="I258" s="18">
        <v>-2.99</v>
      </c>
      <c r="J258" s="103"/>
      <c r="Q258" s="103"/>
      <c r="R258" s="104"/>
      <c r="X258" s="103"/>
      <c r="AE258" s="103"/>
      <c r="AL258" s="103"/>
      <c r="AM258" s="104"/>
      <c r="AS258" s="103"/>
      <c r="AT258" s="104"/>
    </row>
    <row r="259" spans="1:46" x14ac:dyDescent="0.25">
      <c r="A259" s="1">
        <v>44580</v>
      </c>
      <c r="B259" s="100">
        <v>258</v>
      </c>
      <c r="C259" s="1" t="s">
        <v>102</v>
      </c>
      <c r="D259" t="s">
        <v>98</v>
      </c>
      <c r="E259">
        <v>2</v>
      </c>
      <c r="F259" t="s">
        <v>229</v>
      </c>
      <c r="G259" s="18">
        <v>40.110599999999998</v>
      </c>
      <c r="I259" s="18">
        <v>80.22</v>
      </c>
      <c r="J259" s="103"/>
      <c r="Q259" s="103"/>
      <c r="R259" s="104"/>
      <c r="X259" s="103"/>
      <c r="AE259" s="103"/>
      <c r="AL259" s="103"/>
      <c r="AM259" s="104"/>
      <c r="AS259" s="103"/>
      <c r="AT259" s="104"/>
    </row>
    <row r="260" spans="1:46" x14ac:dyDescent="0.25">
      <c r="A260" s="1">
        <v>44580</v>
      </c>
      <c r="B260" s="100">
        <v>259</v>
      </c>
      <c r="C260" s="1" t="s">
        <v>102</v>
      </c>
      <c r="D260" t="s">
        <v>98</v>
      </c>
      <c r="E260">
        <v>3</v>
      </c>
      <c r="F260" t="s">
        <v>229</v>
      </c>
      <c r="G260" s="18">
        <v>40.202800000000003</v>
      </c>
      <c r="I260" s="18">
        <v>120.61</v>
      </c>
      <c r="J260" s="103"/>
      <c r="Q260" s="103"/>
      <c r="R260" s="104"/>
      <c r="X260" s="103"/>
      <c r="AE260" s="103"/>
      <c r="AL260" s="103"/>
      <c r="AM260" s="104"/>
      <c r="AS260" s="103"/>
      <c r="AT260" s="104"/>
    </row>
    <row r="261" spans="1:46" x14ac:dyDescent="0.25">
      <c r="A261" s="1">
        <v>44580</v>
      </c>
      <c r="B261" s="100">
        <v>260</v>
      </c>
      <c r="C261" s="1" t="s">
        <v>102</v>
      </c>
      <c r="D261" t="s">
        <v>97</v>
      </c>
      <c r="E261">
        <v>2</v>
      </c>
      <c r="F261" t="s">
        <v>229</v>
      </c>
      <c r="G261" s="18">
        <v>40.644399999999997</v>
      </c>
      <c r="I261" s="18">
        <v>-81.290000000000006</v>
      </c>
      <c r="J261" s="103"/>
      <c r="Q261" s="103"/>
      <c r="R261" s="104"/>
      <c r="X261" s="103"/>
      <c r="AE261" s="103"/>
      <c r="AL261" s="103"/>
      <c r="AM261" s="104"/>
      <c r="AS261" s="103"/>
      <c r="AT261" s="104"/>
    </row>
    <row r="262" spans="1:46" x14ac:dyDescent="0.25">
      <c r="A262" s="1">
        <v>44580</v>
      </c>
      <c r="B262" s="100">
        <v>261</v>
      </c>
      <c r="C262" s="1" t="s">
        <v>102</v>
      </c>
      <c r="D262" t="s">
        <v>97</v>
      </c>
      <c r="E262">
        <v>2</v>
      </c>
      <c r="F262" t="s">
        <v>229</v>
      </c>
      <c r="G262" s="18">
        <v>40.770000000000003</v>
      </c>
      <c r="I262" s="18">
        <v>-81.540000000000006</v>
      </c>
      <c r="J262" s="103"/>
      <c r="Q262" s="103"/>
      <c r="R262" s="104"/>
      <c r="X262" s="103"/>
      <c r="AE262" s="103"/>
      <c r="AL262" s="103"/>
      <c r="AM262" s="104"/>
      <c r="AS262" s="103"/>
      <c r="AT262" s="104"/>
    </row>
    <row r="263" spans="1:46" x14ac:dyDescent="0.25">
      <c r="A263" s="1">
        <v>44580</v>
      </c>
      <c r="B263" s="100">
        <v>262</v>
      </c>
      <c r="C263" s="1" t="s">
        <v>102</v>
      </c>
      <c r="D263" t="s">
        <v>97</v>
      </c>
      <c r="E263">
        <v>1</v>
      </c>
      <c r="F263" t="s">
        <v>229</v>
      </c>
      <c r="G263" s="18">
        <v>40.770000000000003</v>
      </c>
      <c r="I263" s="18">
        <v>-40.770000000000003</v>
      </c>
      <c r="J263" s="103"/>
      <c r="Q263" s="103"/>
      <c r="R263" s="104"/>
      <c r="X263" s="103"/>
      <c r="AE263" s="103"/>
      <c r="AL263" s="103"/>
      <c r="AM263" s="104"/>
      <c r="AS263" s="103"/>
      <c r="AT263" s="104"/>
    </row>
    <row r="264" spans="1:46" x14ac:dyDescent="0.25">
      <c r="A264" s="1">
        <v>44581</v>
      </c>
      <c r="B264" s="100">
        <v>263</v>
      </c>
      <c r="C264" s="1" t="s">
        <v>102</v>
      </c>
      <c r="D264" t="s">
        <v>98</v>
      </c>
      <c r="E264">
        <v>17</v>
      </c>
      <c r="F264" t="s">
        <v>231</v>
      </c>
      <c r="G264" s="18">
        <v>4.1950000000000003</v>
      </c>
      <c r="I264" s="18">
        <v>71.319999999999993</v>
      </c>
      <c r="J264" s="103"/>
      <c r="Q264" s="103"/>
      <c r="R264" s="104"/>
      <c r="X264" s="103"/>
      <c r="AE264" s="103"/>
      <c r="AL264" s="103"/>
      <c r="AM264" s="104"/>
      <c r="AS264" s="103"/>
      <c r="AT264" s="104"/>
    </row>
    <row r="265" spans="1:46" x14ac:dyDescent="0.25">
      <c r="A265" s="1">
        <v>44581</v>
      </c>
      <c r="B265" s="100">
        <v>264</v>
      </c>
      <c r="C265" s="1" t="s">
        <v>102</v>
      </c>
      <c r="D265" t="s">
        <v>98</v>
      </c>
      <c r="E265">
        <v>16</v>
      </c>
      <c r="F265" t="s">
        <v>231</v>
      </c>
      <c r="G265" s="18">
        <v>4.165</v>
      </c>
      <c r="I265" s="18">
        <v>66.64</v>
      </c>
      <c r="J265" s="103"/>
      <c r="Q265" s="103"/>
      <c r="R265" s="104"/>
      <c r="X265" s="103"/>
      <c r="AE265" s="103"/>
      <c r="AL265" s="103"/>
      <c r="AM265" s="104"/>
      <c r="AS265" s="103"/>
      <c r="AT265" s="104"/>
    </row>
    <row r="266" spans="1:46" x14ac:dyDescent="0.25">
      <c r="A266" s="1">
        <v>44581</v>
      </c>
      <c r="B266" s="100">
        <v>265</v>
      </c>
      <c r="C266" s="1" t="s">
        <v>102</v>
      </c>
      <c r="D266" t="s">
        <v>98</v>
      </c>
      <c r="E266">
        <v>13</v>
      </c>
      <c r="F266" t="s">
        <v>231</v>
      </c>
      <c r="G266" s="18">
        <v>4.1406999999999998</v>
      </c>
      <c r="I266" s="18">
        <v>53.83</v>
      </c>
      <c r="J266" s="103"/>
      <c r="Q266" s="103"/>
      <c r="R266" s="104"/>
      <c r="X266" s="103"/>
      <c r="AE266" s="103"/>
      <c r="AL266" s="103"/>
      <c r="AM266" s="104"/>
      <c r="AS266" s="103"/>
      <c r="AT266" s="104"/>
    </row>
    <row r="267" spans="1:46" x14ac:dyDescent="0.25">
      <c r="A267" s="1">
        <v>44581</v>
      </c>
      <c r="B267" s="100">
        <v>266</v>
      </c>
      <c r="C267" s="1" t="s">
        <v>102</v>
      </c>
      <c r="D267" t="s">
        <v>98</v>
      </c>
      <c r="E267">
        <v>16</v>
      </c>
      <c r="F267" t="s">
        <v>231</v>
      </c>
      <c r="G267" s="18">
        <v>4.0449999999999999</v>
      </c>
      <c r="I267" s="18">
        <v>64.72</v>
      </c>
      <c r="J267" s="103"/>
      <c r="Q267" s="103"/>
      <c r="R267" s="104"/>
      <c r="X267" s="103"/>
      <c r="AE267" s="103"/>
      <c r="AL267" s="103"/>
      <c r="AM267" s="104"/>
      <c r="AS267" s="103"/>
      <c r="AT267" s="104"/>
    </row>
    <row r="268" spans="1:46" x14ac:dyDescent="0.25">
      <c r="A268" s="1">
        <v>44581</v>
      </c>
      <c r="B268" s="100">
        <v>267</v>
      </c>
      <c r="C268" s="1" t="s">
        <v>102</v>
      </c>
      <c r="D268" t="s">
        <v>98</v>
      </c>
      <c r="E268">
        <v>26</v>
      </c>
      <c r="F268" t="s">
        <v>231</v>
      </c>
      <c r="G268" s="18">
        <v>4.0407000000000002</v>
      </c>
      <c r="I268" s="18">
        <v>105.06</v>
      </c>
      <c r="J268" s="103"/>
      <c r="Q268" s="103"/>
      <c r="R268" s="104"/>
      <c r="X268" s="103"/>
      <c r="AE268" s="103"/>
      <c r="AL268" s="103"/>
      <c r="AM268" s="104"/>
      <c r="AS268" s="103"/>
      <c r="AT268" s="104"/>
    </row>
    <row r="269" spans="1:46" x14ac:dyDescent="0.25">
      <c r="A269" s="1">
        <v>44581</v>
      </c>
      <c r="B269" s="100">
        <v>268</v>
      </c>
      <c r="C269" s="1" t="s">
        <v>102</v>
      </c>
      <c r="D269" t="s">
        <v>97</v>
      </c>
      <c r="E269">
        <v>13</v>
      </c>
      <c r="F269" t="s">
        <v>231</v>
      </c>
      <c r="G269" s="18">
        <v>3.9984000000000002</v>
      </c>
      <c r="I269" s="18">
        <v>-51.98</v>
      </c>
      <c r="J269" s="103"/>
      <c r="Q269" s="103"/>
      <c r="R269" s="104"/>
      <c r="X269" s="103"/>
      <c r="AE269" s="103"/>
      <c r="AL269" s="103"/>
      <c r="AM269" s="104"/>
      <c r="AS269" s="103"/>
      <c r="AT269" s="104"/>
    </row>
    <row r="270" spans="1:46" x14ac:dyDescent="0.25">
      <c r="A270" s="1">
        <v>44581</v>
      </c>
      <c r="B270" s="100">
        <v>269</v>
      </c>
      <c r="C270" s="1" t="s">
        <v>102</v>
      </c>
      <c r="D270" t="s">
        <v>97</v>
      </c>
      <c r="E270">
        <v>13</v>
      </c>
      <c r="F270" t="s">
        <v>231</v>
      </c>
      <c r="G270" s="18">
        <v>3.9870999999999999</v>
      </c>
      <c r="I270" s="18">
        <v>-51.83</v>
      </c>
      <c r="J270" s="103"/>
      <c r="Q270" s="103"/>
      <c r="R270" s="104"/>
      <c r="X270" s="103"/>
      <c r="AE270" s="103"/>
      <c r="AL270" s="103"/>
      <c r="AM270" s="104"/>
      <c r="AS270" s="103"/>
      <c r="AT270" s="104"/>
    </row>
    <row r="271" spans="1:46" x14ac:dyDescent="0.25">
      <c r="A271" s="1">
        <v>44581</v>
      </c>
      <c r="B271" s="100">
        <v>270</v>
      </c>
      <c r="C271" s="1" t="s">
        <v>102</v>
      </c>
      <c r="D271" t="s">
        <v>98</v>
      </c>
      <c r="E271">
        <v>16</v>
      </c>
      <c r="F271" t="s">
        <v>231</v>
      </c>
      <c r="G271" s="18">
        <v>3.9916</v>
      </c>
      <c r="I271" s="18">
        <v>63.87</v>
      </c>
      <c r="J271" s="103"/>
      <c r="Q271" s="103"/>
      <c r="R271" s="104"/>
      <c r="X271" s="103"/>
      <c r="AE271" s="103"/>
      <c r="AL271" s="103"/>
      <c r="AM271" s="104"/>
      <c r="AS271" s="103"/>
      <c r="AT271" s="104"/>
    </row>
    <row r="272" spans="1:46" x14ac:dyDescent="0.25">
      <c r="A272" s="1">
        <v>44581</v>
      </c>
      <c r="B272" s="100">
        <v>271</v>
      </c>
      <c r="C272" s="1" t="s">
        <v>102</v>
      </c>
      <c r="D272" t="s">
        <v>97</v>
      </c>
      <c r="E272">
        <v>26</v>
      </c>
      <c r="F272" t="s">
        <v>231</v>
      </c>
      <c r="G272" s="18">
        <v>3.9098000000000002</v>
      </c>
      <c r="I272" s="18">
        <v>-101.65</v>
      </c>
      <c r="J272" s="103"/>
      <c r="Q272" s="103"/>
      <c r="R272" s="104"/>
      <c r="X272" s="103"/>
      <c r="AE272" s="103"/>
      <c r="AL272" s="103"/>
      <c r="AM272" s="104"/>
      <c r="AS272" s="103"/>
      <c r="AT272" s="104"/>
    </row>
    <row r="273" spans="1:46" x14ac:dyDescent="0.25">
      <c r="A273" s="1">
        <v>44581</v>
      </c>
      <c r="B273" s="100">
        <v>272</v>
      </c>
      <c r="C273" s="1" t="s">
        <v>102</v>
      </c>
      <c r="D273" t="s">
        <v>98</v>
      </c>
      <c r="E273">
        <v>26</v>
      </c>
      <c r="F273" t="s">
        <v>231</v>
      </c>
      <c r="G273" s="18">
        <v>3.86</v>
      </c>
      <c r="I273" s="18">
        <v>100.36</v>
      </c>
      <c r="J273" s="103"/>
      <c r="Q273" s="103"/>
      <c r="R273" s="104"/>
      <c r="X273" s="103"/>
      <c r="AE273" s="103"/>
      <c r="AL273" s="103"/>
      <c r="AM273" s="104"/>
      <c r="AS273" s="103"/>
      <c r="AT273" s="104"/>
    </row>
    <row r="274" spans="1:46" x14ac:dyDescent="0.25">
      <c r="A274" s="1">
        <v>44581</v>
      </c>
      <c r="B274" s="100">
        <v>273</v>
      </c>
      <c r="C274" s="1" t="s">
        <v>102</v>
      </c>
      <c r="D274" t="s">
        <v>98</v>
      </c>
      <c r="E274">
        <v>26</v>
      </c>
      <c r="F274" t="s">
        <v>231</v>
      </c>
      <c r="G274" s="18">
        <v>3.875</v>
      </c>
      <c r="I274" s="18">
        <v>100.75</v>
      </c>
      <c r="J274" s="103"/>
      <c r="Q274" s="103"/>
      <c r="R274" s="104"/>
      <c r="X274" s="103"/>
      <c r="AE274" s="103"/>
      <c r="AL274" s="103"/>
      <c r="AM274" s="104"/>
      <c r="AS274" s="103"/>
      <c r="AT274" s="104"/>
    </row>
    <row r="275" spans="1:46" x14ac:dyDescent="0.25">
      <c r="A275" s="1">
        <v>44581</v>
      </c>
      <c r="B275" s="100">
        <v>274</v>
      </c>
      <c r="C275" s="1" t="s">
        <v>102</v>
      </c>
      <c r="D275" t="s">
        <v>97</v>
      </c>
      <c r="E275">
        <v>26</v>
      </c>
      <c r="F275" t="s">
        <v>231</v>
      </c>
      <c r="G275" s="18">
        <v>3.9363000000000001</v>
      </c>
      <c r="I275" s="18">
        <v>-102.34</v>
      </c>
      <c r="J275" s="103"/>
      <c r="Q275" s="103"/>
      <c r="R275" s="104"/>
      <c r="X275" s="103"/>
      <c r="AE275" s="103"/>
      <c r="AL275" s="103"/>
      <c r="AM275" s="104"/>
      <c r="AS275" s="103"/>
      <c r="AT275" s="104"/>
    </row>
    <row r="276" spans="1:46" x14ac:dyDescent="0.25">
      <c r="A276" s="1">
        <v>44581</v>
      </c>
      <c r="B276" s="100">
        <v>275</v>
      </c>
      <c r="C276" s="1" t="s">
        <v>102</v>
      </c>
      <c r="D276" t="s">
        <v>97</v>
      </c>
      <c r="E276">
        <v>25</v>
      </c>
      <c r="F276" t="s">
        <v>231</v>
      </c>
      <c r="G276" s="18">
        <v>4.01</v>
      </c>
      <c r="I276" s="18">
        <v>-100.25</v>
      </c>
      <c r="J276" s="103"/>
      <c r="Q276" s="103"/>
      <c r="R276" s="104"/>
      <c r="X276" s="103"/>
      <c r="AE276" s="103"/>
      <c r="AL276" s="103"/>
      <c r="AM276" s="104"/>
      <c r="AS276" s="103"/>
      <c r="AT276" s="104"/>
    </row>
    <row r="277" spans="1:46" x14ac:dyDescent="0.25">
      <c r="A277" s="1">
        <v>44581</v>
      </c>
      <c r="B277" s="100">
        <v>276</v>
      </c>
      <c r="C277" s="1" t="s">
        <v>102</v>
      </c>
      <c r="D277" t="s">
        <v>97</v>
      </c>
      <c r="E277">
        <v>1</v>
      </c>
      <c r="F277" t="s">
        <v>231</v>
      </c>
      <c r="G277" s="18">
        <v>4.01</v>
      </c>
      <c r="I277" s="18">
        <v>-4.01</v>
      </c>
      <c r="J277" s="103"/>
      <c r="Q277" s="103"/>
      <c r="R277" s="104"/>
      <c r="X277" s="103"/>
      <c r="AE277" s="103"/>
      <c r="AL277" s="103"/>
      <c r="AM277" s="104"/>
      <c r="AS277" s="103"/>
      <c r="AT277" s="104"/>
    </row>
    <row r="278" spans="1:46" x14ac:dyDescent="0.25">
      <c r="A278" s="1">
        <v>44581</v>
      </c>
      <c r="B278" s="100">
        <v>277</v>
      </c>
      <c r="C278" s="1" t="s">
        <v>102</v>
      </c>
      <c r="D278" t="s">
        <v>97</v>
      </c>
      <c r="E278">
        <v>26</v>
      </c>
      <c r="F278" t="s">
        <v>231</v>
      </c>
      <c r="G278" s="18">
        <v>4.0492999999999997</v>
      </c>
      <c r="I278" s="18">
        <v>-105.28</v>
      </c>
      <c r="J278" s="103"/>
      <c r="Q278" s="103"/>
      <c r="R278" s="104"/>
      <c r="X278" s="103"/>
      <c r="AE278" s="103"/>
      <c r="AL278" s="103"/>
      <c r="AM278" s="104"/>
      <c r="AS278" s="103"/>
      <c r="AT278" s="104"/>
    </row>
    <row r="279" spans="1:46" x14ac:dyDescent="0.25">
      <c r="A279" s="1">
        <v>44581</v>
      </c>
      <c r="B279" s="100">
        <v>278</v>
      </c>
      <c r="C279" s="1" t="s">
        <v>102</v>
      </c>
      <c r="D279" t="s">
        <v>98</v>
      </c>
      <c r="E279">
        <v>14</v>
      </c>
      <c r="F279" t="s">
        <v>250</v>
      </c>
      <c r="G279" s="18">
        <v>1.7359</v>
      </c>
      <c r="I279" s="18">
        <v>24.3</v>
      </c>
      <c r="J279" s="103"/>
      <c r="Q279" s="103"/>
      <c r="R279" s="104"/>
      <c r="X279" s="103"/>
      <c r="AE279" s="103"/>
      <c r="AL279" s="103"/>
      <c r="AM279" s="104"/>
      <c r="AS279" s="103"/>
      <c r="AT279" s="104"/>
    </row>
    <row r="280" spans="1:46" x14ac:dyDescent="0.25">
      <c r="A280" s="1">
        <v>44581</v>
      </c>
      <c r="B280" s="100">
        <v>279</v>
      </c>
      <c r="C280" s="1" t="s">
        <v>102</v>
      </c>
      <c r="D280" t="s">
        <v>97</v>
      </c>
      <c r="E280">
        <v>26</v>
      </c>
      <c r="F280" t="s">
        <v>231</v>
      </c>
      <c r="G280" s="18">
        <v>4.0296000000000003</v>
      </c>
      <c r="I280" s="18">
        <v>-104.77</v>
      </c>
      <c r="J280" s="103"/>
      <c r="Q280" s="103"/>
      <c r="R280" s="104"/>
      <c r="X280" s="103"/>
      <c r="AE280" s="103"/>
      <c r="AL280" s="103"/>
      <c r="AM280" s="104"/>
      <c r="AS280" s="103"/>
      <c r="AT280" s="104"/>
    </row>
    <row r="281" spans="1:46" x14ac:dyDescent="0.25">
      <c r="A281" s="1">
        <v>44581</v>
      </c>
      <c r="B281" s="100">
        <v>280</v>
      </c>
      <c r="C281" s="1" t="s">
        <v>102</v>
      </c>
      <c r="D281" t="s">
        <v>98</v>
      </c>
      <c r="E281">
        <v>8</v>
      </c>
      <c r="F281" t="s">
        <v>250</v>
      </c>
      <c r="G281" s="18">
        <v>1.67</v>
      </c>
      <c r="I281" s="18">
        <v>13.36</v>
      </c>
      <c r="J281" s="103"/>
      <c r="Q281" s="103"/>
      <c r="R281" s="104"/>
      <c r="X281" s="103"/>
      <c r="AE281" s="103"/>
      <c r="AL281" s="103"/>
      <c r="AM281" s="104"/>
      <c r="AS281" s="103"/>
      <c r="AT281" s="104"/>
    </row>
    <row r="282" spans="1:46" x14ac:dyDescent="0.25">
      <c r="A282" s="1">
        <v>44581</v>
      </c>
      <c r="B282" s="100">
        <v>281</v>
      </c>
      <c r="C282" s="1" t="s">
        <v>102</v>
      </c>
      <c r="D282" t="s">
        <v>98</v>
      </c>
      <c r="E282">
        <v>8</v>
      </c>
      <c r="F282" t="s">
        <v>250</v>
      </c>
      <c r="G282" s="18">
        <v>1.68</v>
      </c>
      <c r="I282" s="18">
        <v>13.44</v>
      </c>
      <c r="J282" s="103"/>
      <c r="Q282" s="103"/>
      <c r="R282" s="104"/>
      <c r="X282" s="103"/>
      <c r="AE282" s="103"/>
      <c r="AL282" s="103"/>
      <c r="AM282" s="104"/>
      <c r="AS282" s="103"/>
      <c r="AT282" s="104"/>
    </row>
    <row r="283" spans="1:46" x14ac:dyDescent="0.25">
      <c r="A283" s="1">
        <v>44581</v>
      </c>
      <c r="B283" s="100">
        <v>282</v>
      </c>
      <c r="C283" s="1" t="s">
        <v>102</v>
      </c>
      <c r="D283" t="s">
        <v>97</v>
      </c>
      <c r="E283">
        <v>30</v>
      </c>
      <c r="F283" t="s">
        <v>250</v>
      </c>
      <c r="G283" s="18">
        <v>1.63</v>
      </c>
      <c r="I283" s="18">
        <v>-48.9</v>
      </c>
      <c r="J283" s="103"/>
      <c r="Q283" s="103"/>
      <c r="R283" s="104"/>
      <c r="X283" s="103"/>
      <c r="AE283" s="103"/>
      <c r="AL283" s="103"/>
      <c r="AM283" s="104"/>
      <c r="AS283" s="103"/>
      <c r="AT283" s="104"/>
    </row>
    <row r="284" spans="1:46" x14ac:dyDescent="0.25">
      <c r="A284" s="1">
        <v>44581</v>
      </c>
      <c r="B284" s="100">
        <v>283</v>
      </c>
      <c r="C284" s="1" t="s">
        <v>102</v>
      </c>
      <c r="D284" t="s">
        <v>98</v>
      </c>
      <c r="E284">
        <v>12</v>
      </c>
      <c r="F284" t="s">
        <v>231</v>
      </c>
      <c r="G284" s="18">
        <v>4.1501999999999999</v>
      </c>
      <c r="I284" s="18">
        <v>49.8</v>
      </c>
      <c r="J284" s="103"/>
      <c r="Q284" s="103"/>
      <c r="R284" s="104"/>
      <c r="X284" s="103"/>
      <c r="AE284" s="103"/>
      <c r="AL284" s="103"/>
      <c r="AM284" s="104"/>
      <c r="AS284" s="103"/>
      <c r="AT284" s="104"/>
    </row>
    <row r="285" spans="1:46" x14ac:dyDescent="0.25">
      <c r="A285" s="1">
        <v>44581</v>
      </c>
      <c r="B285" s="100">
        <v>284</v>
      </c>
      <c r="C285" s="1" t="s">
        <v>102</v>
      </c>
      <c r="D285" t="s">
        <v>97</v>
      </c>
      <c r="E285">
        <v>12</v>
      </c>
      <c r="F285" t="s">
        <v>231</v>
      </c>
      <c r="G285" s="18">
        <v>4.32</v>
      </c>
      <c r="I285" s="18">
        <v>-51.84</v>
      </c>
      <c r="J285" s="103"/>
      <c r="Q285" s="103"/>
      <c r="R285" s="104"/>
      <c r="X285" s="103"/>
      <c r="AE285" s="103"/>
      <c r="AL285" s="103"/>
      <c r="AM285" s="104"/>
      <c r="AS285" s="103"/>
      <c r="AT285" s="104"/>
    </row>
    <row r="286" spans="1:46" x14ac:dyDescent="0.25">
      <c r="A286" s="1">
        <v>44581</v>
      </c>
      <c r="B286" s="100">
        <v>285</v>
      </c>
      <c r="C286" s="1" t="s">
        <v>102</v>
      </c>
      <c r="D286" t="s">
        <v>98</v>
      </c>
      <c r="E286">
        <v>14</v>
      </c>
      <c r="F286" t="s">
        <v>231</v>
      </c>
      <c r="G286" s="18">
        <v>4.3400999999999996</v>
      </c>
      <c r="I286" s="18">
        <v>60.76</v>
      </c>
      <c r="J286" s="103"/>
      <c r="Q286" s="103"/>
      <c r="R286" s="104"/>
      <c r="X286" s="103"/>
      <c r="AE286" s="103"/>
      <c r="AL286" s="103"/>
      <c r="AM286" s="104"/>
      <c r="AS286" s="103"/>
      <c r="AT286" s="104"/>
    </row>
    <row r="287" spans="1:46" x14ac:dyDescent="0.25">
      <c r="A287" s="1">
        <v>44581</v>
      </c>
      <c r="B287" s="100">
        <v>286</v>
      </c>
      <c r="C287" s="1" t="s">
        <v>102</v>
      </c>
      <c r="D287" t="s">
        <v>97</v>
      </c>
      <c r="E287">
        <v>2</v>
      </c>
      <c r="F287" t="s">
        <v>231</v>
      </c>
      <c r="G287" s="18">
        <v>4.1851000000000003</v>
      </c>
      <c r="I287" s="18">
        <v>-8.3699999999999992</v>
      </c>
      <c r="J287" s="103"/>
      <c r="Q287" s="103"/>
      <c r="R287" s="104"/>
      <c r="X287" s="103"/>
      <c r="AE287" s="103"/>
      <c r="AL287" s="103"/>
      <c r="AM287" s="104"/>
      <c r="AS287" s="103"/>
      <c r="AT287" s="104"/>
    </row>
    <row r="288" spans="1:46" x14ac:dyDescent="0.25">
      <c r="A288" s="1">
        <v>44581</v>
      </c>
      <c r="B288" s="100">
        <v>287</v>
      </c>
      <c r="C288" s="1" t="s">
        <v>102</v>
      </c>
      <c r="D288" t="s">
        <v>97</v>
      </c>
      <c r="E288">
        <v>6</v>
      </c>
      <c r="F288" t="s">
        <v>231</v>
      </c>
      <c r="G288" s="18">
        <v>4.2699999999999996</v>
      </c>
      <c r="I288" s="18">
        <v>-25.62</v>
      </c>
      <c r="J288" s="103"/>
      <c r="Q288" s="103"/>
      <c r="R288" s="104"/>
      <c r="X288" s="103"/>
      <c r="AE288" s="103"/>
      <c r="AL288" s="103"/>
      <c r="AM288" s="104"/>
      <c r="AS288" s="103"/>
      <c r="AT288" s="104"/>
    </row>
    <row r="289" spans="1:46" x14ac:dyDescent="0.25">
      <c r="A289" s="1">
        <v>44581</v>
      </c>
      <c r="B289" s="100">
        <v>288</v>
      </c>
      <c r="C289" s="1" t="s">
        <v>102</v>
      </c>
      <c r="D289" t="s">
        <v>97</v>
      </c>
      <c r="E289">
        <v>6</v>
      </c>
      <c r="F289" t="s">
        <v>231</v>
      </c>
      <c r="G289" s="18">
        <v>4.33</v>
      </c>
      <c r="I289" s="18">
        <v>-25.98</v>
      </c>
      <c r="J289" s="103"/>
      <c r="Q289" s="103"/>
      <c r="R289" s="104"/>
      <c r="X289" s="103"/>
      <c r="AE289" s="103"/>
      <c r="AL289" s="103"/>
      <c r="AM289" s="104"/>
      <c r="AS289" s="103"/>
      <c r="AT289" s="104"/>
    </row>
    <row r="290" spans="1:46" x14ac:dyDescent="0.25">
      <c r="A290" s="1">
        <v>44582</v>
      </c>
      <c r="B290" s="100">
        <v>289</v>
      </c>
      <c r="C290" s="1" t="s">
        <v>102</v>
      </c>
      <c r="D290" t="s">
        <v>98</v>
      </c>
      <c r="E290">
        <v>11</v>
      </c>
      <c r="F290" t="s">
        <v>231</v>
      </c>
      <c r="G290" s="18">
        <v>3.4350000000000001</v>
      </c>
      <c r="I290" s="18">
        <v>37.79</v>
      </c>
      <c r="J290" s="103"/>
      <c r="Q290" s="103"/>
      <c r="R290" s="104"/>
      <c r="X290" s="103"/>
      <c r="AE290" s="103"/>
      <c r="AL290" s="103"/>
      <c r="AM290" s="104"/>
      <c r="AS290" s="103"/>
      <c r="AT290" s="104"/>
    </row>
    <row r="291" spans="1:46" x14ac:dyDescent="0.25">
      <c r="A291" s="1">
        <v>44582</v>
      </c>
      <c r="B291" s="100">
        <v>290</v>
      </c>
      <c r="C291" s="1" t="s">
        <v>102</v>
      </c>
      <c r="D291" t="s">
        <v>98</v>
      </c>
      <c r="E291">
        <v>29</v>
      </c>
      <c r="F291" t="s">
        <v>231</v>
      </c>
      <c r="G291" s="18">
        <v>3.4550000000000001</v>
      </c>
      <c r="I291" s="18">
        <v>100.2</v>
      </c>
      <c r="J291" s="103"/>
      <c r="Q291" s="103"/>
      <c r="R291" s="104"/>
      <c r="X291" s="103"/>
      <c r="AE291" s="103"/>
      <c r="AL291" s="103"/>
      <c r="AM291" s="104"/>
      <c r="AS291" s="103"/>
      <c r="AT291" s="104"/>
    </row>
    <row r="292" spans="1:46" x14ac:dyDescent="0.25">
      <c r="A292" s="1">
        <v>44582</v>
      </c>
      <c r="B292" s="100">
        <v>291</v>
      </c>
      <c r="C292" s="1" t="s">
        <v>102</v>
      </c>
      <c r="D292" t="s">
        <v>98</v>
      </c>
      <c r="E292">
        <v>16</v>
      </c>
      <c r="F292" t="s">
        <v>231</v>
      </c>
      <c r="G292" s="18">
        <v>3.4506999999999999</v>
      </c>
      <c r="I292" s="18">
        <v>55.21</v>
      </c>
      <c r="J292" s="103"/>
      <c r="Q292" s="103"/>
      <c r="R292" s="104"/>
      <c r="X292" s="103"/>
      <c r="AE292" s="103"/>
      <c r="AL292" s="103"/>
      <c r="AM292" s="104"/>
      <c r="AS292" s="103"/>
      <c r="AT292" s="104"/>
    </row>
    <row r="293" spans="1:46" x14ac:dyDescent="0.25">
      <c r="A293" s="1">
        <v>44582</v>
      </c>
      <c r="B293" s="100">
        <v>292</v>
      </c>
      <c r="C293" s="1" t="s">
        <v>102</v>
      </c>
      <c r="D293" t="s">
        <v>98</v>
      </c>
      <c r="E293">
        <v>16</v>
      </c>
      <c r="F293" t="s">
        <v>231</v>
      </c>
      <c r="G293" s="18">
        <v>3.4607000000000001</v>
      </c>
      <c r="I293" s="18">
        <v>55.37</v>
      </c>
      <c r="J293" s="103"/>
      <c r="Q293" s="103"/>
      <c r="R293" s="104"/>
      <c r="X293" s="103"/>
      <c r="AE293" s="103"/>
      <c r="AL293" s="103"/>
      <c r="AM293" s="104"/>
      <c r="AS293" s="103"/>
      <c r="AT293" s="104"/>
    </row>
    <row r="294" spans="1:46" x14ac:dyDescent="0.25">
      <c r="A294" s="1">
        <v>44582</v>
      </c>
      <c r="B294" s="100">
        <v>293</v>
      </c>
      <c r="C294" s="1" t="s">
        <v>102</v>
      </c>
      <c r="D294" t="s">
        <v>97</v>
      </c>
      <c r="E294">
        <v>14</v>
      </c>
      <c r="F294" t="s">
        <v>231</v>
      </c>
      <c r="G294" s="18">
        <v>3.3849999999999998</v>
      </c>
      <c r="I294" s="18">
        <v>-47.39</v>
      </c>
      <c r="J294" s="103"/>
      <c r="Q294" s="103"/>
      <c r="R294" s="104"/>
      <c r="X294" s="103"/>
      <c r="AE294" s="103"/>
      <c r="AL294" s="103"/>
      <c r="AM294" s="104"/>
      <c r="AS294" s="103"/>
      <c r="AT294" s="104"/>
    </row>
    <row r="295" spans="1:46" x14ac:dyDescent="0.25">
      <c r="A295" s="1">
        <v>44582</v>
      </c>
      <c r="B295" s="100">
        <v>294</v>
      </c>
      <c r="C295" s="1" t="s">
        <v>102</v>
      </c>
      <c r="D295" t="s">
        <v>97</v>
      </c>
      <c r="E295">
        <v>29</v>
      </c>
      <c r="F295" t="s">
        <v>231</v>
      </c>
      <c r="G295" s="18">
        <v>3.42</v>
      </c>
      <c r="I295" s="18">
        <v>-99.18</v>
      </c>
      <c r="J295" s="103"/>
      <c r="Q295" s="103"/>
      <c r="R295" s="104"/>
      <c r="X295" s="103"/>
      <c r="AE295" s="103"/>
      <c r="AL295" s="103"/>
      <c r="AM295" s="104"/>
      <c r="AS295" s="103"/>
      <c r="AT295" s="104"/>
    </row>
    <row r="296" spans="1:46" x14ac:dyDescent="0.25">
      <c r="A296" s="1">
        <v>44582</v>
      </c>
      <c r="B296" s="100">
        <v>295</v>
      </c>
      <c r="C296" s="1" t="s">
        <v>102</v>
      </c>
      <c r="D296" t="s">
        <v>97</v>
      </c>
      <c r="E296">
        <v>29</v>
      </c>
      <c r="F296" t="s">
        <v>231</v>
      </c>
      <c r="G296" s="18">
        <v>3.4293</v>
      </c>
      <c r="I296" s="18">
        <v>-99.45</v>
      </c>
      <c r="J296" s="103"/>
      <c r="Q296" s="103"/>
      <c r="R296" s="104"/>
      <c r="X296" s="103"/>
      <c r="AE296" s="103"/>
      <c r="AL296" s="103"/>
      <c r="AM296" s="104"/>
      <c r="AS296" s="103"/>
      <c r="AT296" s="104"/>
    </row>
    <row r="297" spans="1:46" x14ac:dyDescent="0.25">
      <c r="A297" s="1">
        <v>44582</v>
      </c>
      <c r="B297" s="100">
        <v>296</v>
      </c>
      <c r="C297" s="1" t="s">
        <v>102</v>
      </c>
      <c r="D297" t="s">
        <v>98</v>
      </c>
      <c r="E297">
        <v>3</v>
      </c>
      <c r="F297" t="s">
        <v>231</v>
      </c>
      <c r="G297" s="18">
        <v>3.4601000000000002</v>
      </c>
      <c r="I297" s="18">
        <v>10.38</v>
      </c>
      <c r="J297" s="103"/>
      <c r="Q297" s="103"/>
      <c r="R297" s="104"/>
      <c r="X297" s="103"/>
      <c r="AE297" s="103"/>
      <c r="AL297" s="103"/>
      <c r="AM297" s="104"/>
      <c r="AS297" s="103"/>
      <c r="AT297" s="104"/>
    </row>
    <row r="298" spans="1:46" x14ac:dyDescent="0.25">
      <c r="A298" s="1">
        <v>44582</v>
      </c>
      <c r="B298" s="100">
        <v>297</v>
      </c>
      <c r="C298" s="1" t="s">
        <v>102</v>
      </c>
      <c r="D298" t="s">
        <v>98</v>
      </c>
      <c r="E298">
        <v>30</v>
      </c>
      <c r="F298" t="s">
        <v>231</v>
      </c>
      <c r="G298" s="18">
        <v>3.4901</v>
      </c>
      <c r="I298" s="18">
        <v>104.7</v>
      </c>
      <c r="J298" s="103"/>
      <c r="Q298" s="103"/>
      <c r="R298" s="104"/>
      <c r="X298" s="103"/>
      <c r="AE298" s="103"/>
      <c r="AL298" s="103"/>
      <c r="AM298" s="104"/>
      <c r="AS298" s="103"/>
      <c r="AT298" s="104"/>
    </row>
    <row r="299" spans="1:46" x14ac:dyDescent="0.25">
      <c r="A299" s="1">
        <v>44582</v>
      </c>
      <c r="B299" s="100">
        <v>298</v>
      </c>
      <c r="C299" s="1" t="s">
        <v>102</v>
      </c>
      <c r="D299" t="s">
        <v>98</v>
      </c>
      <c r="E299">
        <v>5</v>
      </c>
      <c r="F299" t="s">
        <v>231</v>
      </c>
      <c r="G299" s="18">
        <v>3.4901</v>
      </c>
      <c r="I299" s="18">
        <v>17.45</v>
      </c>
      <c r="J299" s="103"/>
      <c r="Q299" s="103"/>
      <c r="R299" s="104"/>
      <c r="X299" s="103"/>
      <c r="AE299" s="103"/>
      <c r="AL299" s="103"/>
      <c r="AM299" s="104"/>
      <c r="AS299" s="103"/>
      <c r="AT299" s="104"/>
    </row>
    <row r="300" spans="1:46" x14ac:dyDescent="0.25">
      <c r="A300" s="1">
        <v>44582</v>
      </c>
      <c r="B300" s="100">
        <v>299</v>
      </c>
      <c r="C300" s="1" t="s">
        <v>102</v>
      </c>
      <c r="D300" t="s">
        <v>98</v>
      </c>
      <c r="E300">
        <v>35</v>
      </c>
      <c r="F300" t="s">
        <v>231</v>
      </c>
      <c r="G300" s="18">
        <v>3.5049999999999999</v>
      </c>
      <c r="I300" s="18">
        <v>122.68</v>
      </c>
      <c r="J300" s="103"/>
      <c r="Q300" s="103"/>
      <c r="R300" s="104"/>
      <c r="X300" s="103"/>
      <c r="AE300" s="103"/>
      <c r="AL300" s="103"/>
      <c r="AM300" s="104"/>
      <c r="AS300" s="103"/>
      <c r="AT300" s="104"/>
    </row>
    <row r="301" spans="1:46" x14ac:dyDescent="0.25">
      <c r="A301" s="1">
        <v>44582</v>
      </c>
      <c r="B301" s="100">
        <v>300</v>
      </c>
      <c r="C301" s="1" t="s">
        <v>102</v>
      </c>
      <c r="D301" t="s">
        <v>98</v>
      </c>
      <c r="E301">
        <v>16</v>
      </c>
      <c r="F301" t="s">
        <v>231</v>
      </c>
      <c r="G301" s="18">
        <v>3.58</v>
      </c>
      <c r="I301" s="18">
        <v>57.28</v>
      </c>
      <c r="J301" s="103"/>
      <c r="Q301" s="103"/>
      <c r="R301" s="104"/>
      <c r="X301" s="103"/>
      <c r="AE301" s="103"/>
      <c r="AL301" s="103"/>
      <c r="AM301" s="104"/>
      <c r="AS301" s="103"/>
      <c r="AT301" s="104"/>
    </row>
    <row r="302" spans="1:46" x14ac:dyDescent="0.25">
      <c r="A302" s="1">
        <v>44582</v>
      </c>
      <c r="B302" s="100">
        <v>301</v>
      </c>
      <c r="C302" s="1" t="s">
        <v>102</v>
      </c>
      <c r="D302" t="s">
        <v>97</v>
      </c>
      <c r="E302">
        <v>30</v>
      </c>
      <c r="F302" t="s">
        <v>231</v>
      </c>
      <c r="G302" s="18">
        <v>3.43</v>
      </c>
      <c r="I302" s="18">
        <v>-102.9</v>
      </c>
      <c r="J302" s="103"/>
      <c r="Q302" s="103"/>
      <c r="R302" s="104"/>
      <c r="X302" s="103"/>
      <c r="AE302" s="103"/>
      <c r="AL302" s="103"/>
      <c r="AM302" s="104"/>
      <c r="AS302" s="103"/>
      <c r="AT302" s="104"/>
    </row>
    <row r="303" spans="1:46" x14ac:dyDescent="0.25">
      <c r="A303" s="1">
        <v>44582</v>
      </c>
      <c r="B303" s="100">
        <v>302</v>
      </c>
      <c r="C303" s="1" t="s">
        <v>102</v>
      </c>
      <c r="D303" t="s">
        <v>97</v>
      </c>
      <c r="E303">
        <v>30</v>
      </c>
      <c r="F303" t="s">
        <v>231</v>
      </c>
      <c r="G303" s="18">
        <v>3.4550000000000001</v>
      </c>
      <c r="I303" s="18">
        <v>-103.65</v>
      </c>
      <c r="J303" s="103"/>
      <c r="Q303" s="103"/>
      <c r="R303" s="104"/>
      <c r="X303" s="103"/>
      <c r="AE303" s="103"/>
      <c r="AL303" s="103"/>
      <c r="AM303" s="104"/>
      <c r="AS303" s="103"/>
      <c r="AT303" s="104"/>
    </row>
    <row r="304" spans="1:46" x14ac:dyDescent="0.25">
      <c r="A304" s="1">
        <v>44582</v>
      </c>
      <c r="B304" s="100">
        <v>303</v>
      </c>
      <c r="C304" s="1" t="s">
        <v>102</v>
      </c>
      <c r="D304" t="s">
        <v>97</v>
      </c>
      <c r="E304">
        <v>29</v>
      </c>
      <c r="F304" t="s">
        <v>231</v>
      </c>
      <c r="G304" s="18">
        <v>3.4693000000000001</v>
      </c>
      <c r="I304" s="18">
        <v>-100.61</v>
      </c>
      <c r="J304" s="103"/>
      <c r="Q304" s="103"/>
      <c r="R304" s="104"/>
      <c r="X304" s="103"/>
      <c r="AE304" s="103"/>
      <c r="AL304" s="103"/>
      <c r="AM304" s="104"/>
      <c r="AS304" s="103"/>
      <c r="AT304" s="104"/>
    </row>
    <row r="305" spans="1:46" x14ac:dyDescent="0.25">
      <c r="A305" s="1">
        <v>44582</v>
      </c>
      <c r="B305" s="100">
        <v>304</v>
      </c>
      <c r="C305" s="1" t="s">
        <v>102</v>
      </c>
      <c r="D305" t="s">
        <v>98</v>
      </c>
      <c r="E305">
        <v>13</v>
      </c>
      <c r="F305" t="s">
        <v>231</v>
      </c>
      <c r="G305" s="18">
        <v>3.4016000000000002</v>
      </c>
      <c r="I305" s="18">
        <v>44.22</v>
      </c>
      <c r="J305" s="103"/>
      <c r="Q305" s="103"/>
      <c r="R305" s="104"/>
      <c r="X305" s="103"/>
      <c r="AE305" s="103"/>
      <c r="AL305" s="103"/>
      <c r="AM305" s="104"/>
      <c r="AS305" s="103"/>
      <c r="AT305" s="104"/>
    </row>
    <row r="306" spans="1:46" x14ac:dyDescent="0.25">
      <c r="A306" s="1">
        <v>44582</v>
      </c>
      <c r="B306" s="100">
        <v>305</v>
      </c>
      <c r="C306" s="1" t="s">
        <v>102</v>
      </c>
      <c r="D306" t="s">
        <v>98</v>
      </c>
      <c r="E306">
        <v>26</v>
      </c>
      <c r="F306" t="s">
        <v>231</v>
      </c>
      <c r="G306" s="18">
        <v>3.2006999999999999</v>
      </c>
      <c r="I306" s="18">
        <v>83.22</v>
      </c>
      <c r="J306" s="103"/>
      <c r="Q306" s="103"/>
      <c r="R306" s="104"/>
      <c r="X306" s="103"/>
      <c r="AE306" s="103"/>
      <c r="AL306" s="103"/>
      <c r="AM306" s="104"/>
      <c r="AS306" s="103"/>
      <c r="AT306" s="104"/>
    </row>
    <row r="307" spans="1:46" x14ac:dyDescent="0.25">
      <c r="A307" s="1">
        <v>44582</v>
      </c>
      <c r="B307" s="100">
        <v>306</v>
      </c>
      <c r="C307" s="1" t="s">
        <v>102</v>
      </c>
      <c r="D307" t="s">
        <v>98</v>
      </c>
      <c r="E307">
        <v>14</v>
      </c>
      <c r="F307" t="s">
        <v>231</v>
      </c>
      <c r="G307" s="18">
        <v>3.2042000000000002</v>
      </c>
      <c r="I307" s="18">
        <v>44.86</v>
      </c>
      <c r="J307" s="103"/>
      <c r="Q307" s="103"/>
      <c r="R307" s="104"/>
      <c r="X307" s="103"/>
      <c r="AE307" s="103"/>
      <c r="AL307" s="103"/>
      <c r="AM307" s="104"/>
      <c r="AS307" s="103"/>
      <c r="AT307" s="104"/>
    </row>
    <row r="308" spans="1:46" x14ac:dyDescent="0.25">
      <c r="A308" s="1">
        <v>44582</v>
      </c>
      <c r="B308" s="100">
        <v>307</v>
      </c>
      <c r="C308" s="1" t="s">
        <v>102</v>
      </c>
      <c r="D308" t="s">
        <v>98</v>
      </c>
      <c r="E308">
        <v>26</v>
      </c>
      <c r="F308" t="s">
        <v>231</v>
      </c>
      <c r="G308" s="18">
        <v>3.2040999999999999</v>
      </c>
      <c r="I308" s="18">
        <v>83.31</v>
      </c>
      <c r="J308" s="103"/>
      <c r="Q308" s="103"/>
      <c r="R308" s="104"/>
      <c r="X308" s="103"/>
      <c r="AE308" s="103"/>
      <c r="AL308" s="103"/>
      <c r="AM308" s="104"/>
      <c r="AS308" s="103"/>
      <c r="AT308" s="104"/>
    </row>
    <row r="309" spans="1:46" x14ac:dyDescent="0.25">
      <c r="A309" s="1">
        <v>44582</v>
      </c>
      <c r="B309" s="100">
        <v>308</v>
      </c>
      <c r="C309" s="1" t="s">
        <v>102</v>
      </c>
      <c r="D309" t="s">
        <v>97</v>
      </c>
      <c r="E309">
        <v>29</v>
      </c>
      <c r="F309" t="s">
        <v>231</v>
      </c>
      <c r="G309" s="18">
        <v>3.2993000000000001</v>
      </c>
      <c r="I309" s="18">
        <v>-95.68</v>
      </c>
      <c r="J309" s="103"/>
      <c r="Q309" s="103"/>
      <c r="R309" s="104"/>
      <c r="X309" s="103"/>
      <c r="AE309" s="103"/>
      <c r="AL309" s="103"/>
      <c r="AM309" s="104"/>
      <c r="AS309" s="103"/>
      <c r="AT309" s="104"/>
    </row>
    <row r="310" spans="1:46" x14ac:dyDescent="0.25">
      <c r="A310" s="1">
        <v>44582</v>
      </c>
      <c r="B310" s="100">
        <v>309</v>
      </c>
      <c r="C310" s="1" t="s">
        <v>102</v>
      </c>
      <c r="D310" t="s">
        <v>97</v>
      </c>
      <c r="E310">
        <v>26</v>
      </c>
      <c r="F310" t="s">
        <v>231</v>
      </c>
      <c r="G310" s="18">
        <v>3.3450000000000002</v>
      </c>
      <c r="I310" s="18">
        <v>-86.97</v>
      </c>
      <c r="J310" s="103"/>
      <c r="Q310" s="103"/>
      <c r="R310" s="104"/>
      <c r="X310" s="103"/>
      <c r="AE310" s="103"/>
      <c r="AL310" s="103"/>
      <c r="AM310" s="104"/>
      <c r="AS310" s="103"/>
      <c r="AT310" s="104"/>
    </row>
    <row r="311" spans="1:46" x14ac:dyDescent="0.25">
      <c r="A311" s="1">
        <v>44582</v>
      </c>
      <c r="B311" s="100">
        <v>310</v>
      </c>
      <c r="C311" s="1" t="s">
        <v>102</v>
      </c>
      <c r="D311" t="s">
        <v>98</v>
      </c>
      <c r="E311">
        <v>13</v>
      </c>
      <c r="F311" t="s">
        <v>231</v>
      </c>
      <c r="G311" s="18">
        <v>3.3849999999999998</v>
      </c>
      <c r="I311" s="18">
        <v>44.01</v>
      </c>
      <c r="J311" s="103"/>
      <c r="Q311" s="103"/>
      <c r="R311" s="104"/>
      <c r="X311" s="103"/>
      <c r="AE311" s="103"/>
      <c r="AL311" s="103"/>
      <c r="AM311" s="104"/>
      <c r="AS311" s="103"/>
      <c r="AT311" s="104"/>
    </row>
    <row r="312" spans="1:46" x14ac:dyDescent="0.25">
      <c r="A312" s="1">
        <v>44582</v>
      </c>
      <c r="B312" s="100">
        <v>311</v>
      </c>
      <c r="C312" s="1" t="s">
        <v>102</v>
      </c>
      <c r="D312" t="s">
        <v>98</v>
      </c>
      <c r="E312">
        <v>16</v>
      </c>
      <c r="F312" t="s">
        <v>231</v>
      </c>
      <c r="G312" s="18">
        <v>3.4740000000000002</v>
      </c>
      <c r="I312" s="18">
        <v>55.58</v>
      </c>
      <c r="J312" s="103"/>
      <c r="Q312" s="103"/>
      <c r="R312" s="104"/>
      <c r="X312" s="103"/>
      <c r="AE312" s="103"/>
      <c r="AL312" s="103"/>
      <c r="AM312" s="104"/>
      <c r="AS312" s="103"/>
      <c r="AT312" s="104"/>
    </row>
    <row r="313" spans="1:46" x14ac:dyDescent="0.25">
      <c r="A313" s="1">
        <v>44582</v>
      </c>
      <c r="B313" s="100">
        <v>312</v>
      </c>
      <c r="C313" s="1" t="s">
        <v>102</v>
      </c>
      <c r="D313" t="s">
        <v>98</v>
      </c>
      <c r="E313">
        <v>16</v>
      </c>
      <c r="F313" t="s">
        <v>249</v>
      </c>
      <c r="G313" s="18">
        <v>2.87</v>
      </c>
      <c r="I313" s="18">
        <v>45.92</v>
      </c>
      <c r="J313" s="103"/>
      <c r="Q313" s="103"/>
      <c r="R313" s="104"/>
      <c r="X313" s="103"/>
      <c r="AE313" s="103"/>
      <c r="AL313" s="103"/>
      <c r="AM313" s="104"/>
      <c r="AS313" s="103"/>
      <c r="AT313" s="104"/>
    </row>
    <row r="314" spans="1:46" x14ac:dyDescent="0.25">
      <c r="A314" s="1">
        <v>44582</v>
      </c>
      <c r="B314" s="100">
        <v>313</v>
      </c>
      <c r="C314" s="1" t="s">
        <v>102</v>
      </c>
      <c r="D314" t="s">
        <v>98</v>
      </c>
      <c r="E314">
        <v>13</v>
      </c>
      <c r="F314" t="s">
        <v>231</v>
      </c>
      <c r="G314" s="18">
        <v>3.4815999999999998</v>
      </c>
      <c r="I314" s="18">
        <v>45.26</v>
      </c>
      <c r="J314" s="103"/>
      <c r="Q314" s="103"/>
      <c r="R314" s="104"/>
      <c r="X314" s="103"/>
      <c r="AE314" s="103"/>
      <c r="AL314" s="103"/>
      <c r="AM314" s="104"/>
      <c r="AS314" s="103"/>
      <c r="AT314" s="104"/>
    </row>
    <row r="315" spans="1:46" x14ac:dyDescent="0.25">
      <c r="A315" s="1">
        <v>44582</v>
      </c>
      <c r="B315" s="100">
        <v>314</v>
      </c>
      <c r="C315" s="1" t="s">
        <v>102</v>
      </c>
      <c r="D315" t="s">
        <v>97</v>
      </c>
      <c r="E315">
        <v>26</v>
      </c>
      <c r="F315" t="s">
        <v>231</v>
      </c>
      <c r="G315" s="18">
        <v>3.53</v>
      </c>
      <c r="I315" s="18">
        <v>-91.78</v>
      </c>
      <c r="J315" s="103"/>
      <c r="Q315" s="103"/>
      <c r="R315" s="104"/>
      <c r="X315" s="103"/>
      <c r="AE315" s="103"/>
      <c r="AL315" s="103"/>
      <c r="AM315" s="104"/>
      <c r="AS315" s="103"/>
      <c r="AT315" s="104"/>
    </row>
    <row r="316" spans="1:46" x14ac:dyDescent="0.25">
      <c r="A316" s="1">
        <v>44582</v>
      </c>
      <c r="B316" s="100">
        <v>315</v>
      </c>
      <c r="C316" s="1" t="s">
        <v>102</v>
      </c>
      <c r="D316" t="s">
        <v>97</v>
      </c>
      <c r="E316">
        <v>14</v>
      </c>
      <c r="F316" t="s">
        <v>231</v>
      </c>
      <c r="G316" s="18">
        <v>3.5992000000000002</v>
      </c>
      <c r="I316" s="18">
        <v>-50.39</v>
      </c>
      <c r="J316" s="103"/>
      <c r="Q316" s="103"/>
      <c r="R316" s="104"/>
      <c r="X316" s="103"/>
      <c r="AE316" s="103"/>
      <c r="AL316" s="103"/>
      <c r="AM316" s="104"/>
      <c r="AS316" s="103"/>
      <c r="AT316" s="104"/>
    </row>
    <row r="317" spans="1:46" x14ac:dyDescent="0.25">
      <c r="A317" s="1">
        <v>44582</v>
      </c>
      <c r="B317" s="100">
        <v>316</v>
      </c>
      <c r="C317" s="1" t="s">
        <v>102</v>
      </c>
      <c r="D317" t="s">
        <v>97</v>
      </c>
      <c r="E317">
        <v>13</v>
      </c>
      <c r="F317" t="s">
        <v>231</v>
      </c>
      <c r="G317" s="18">
        <v>3.61</v>
      </c>
      <c r="I317" s="18">
        <v>-46.93</v>
      </c>
      <c r="J317" s="103"/>
      <c r="Q317" s="103"/>
      <c r="R317" s="104"/>
      <c r="X317" s="103"/>
      <c r="AE317" s="103"/>
      <c r="AL317" s="103"/>
      <c r="AM317" s="104"/>
      <c r="AS317" s="103"/>
      <c r="AT317" s="104"/>
    </row>
    <row r="318" spans="1:46" x14ac:dyDescent="0.25">
      <c r="A318" s="1">
        <v>44582</v>
      </c>
      <c r="B318" s="100">
        <v>317</v>
      </c>
      <c r="C318" s="1" t="s">
        <v>102</v>
      </c>
      <c r="D318" t="s">
        <v>97</v>
      </c>
      <c r="E318">
        <v>16</v>
      </c>
      <c r="F318" t="s">
        <v>249</v>
      </c>
      <c r="G318" s="18">
        <v>2.9649999999999999</v>
      </c>
      <c r="I318" s="18">
        <v>-47.44</v>
      </c>
      <c r="J318" s="103"/>
      <c r="Q318" s="103"/>
      <c r="R318" s="104"/>
      <c r="X318" s="103"/>
      <c r="AE318" s="103"/>
      <c r="AL318" s="103"/>
      <c r="AM318" s="104"/>
      <c r="AS318" s="103"/>
      <c r="AT318" s="104"/>
    </row>
    <row r="319" spans="1:46" x14ac:dyDescent="0.25">
      <c r="A319" s="1">
        <v>44582</v>
      </c>
      <c r="B319" s="100">
        <v>318</v>
      </c>
      <c r="C319" s="1" t="s">
        <v>102</v>
      </c>
      <c r="D319" t="s">
        <v>97</v>
      </c>
      <c r="E319">
        <v>13</v>
      </c>
      <c r="F319" t="s">
        <v>231</v>
      </c>
      <c r="G319" s="18">
        <v>3.6850000000000001</v>
      </c>
      <c r="I319" s="18">
        <v>-47.91</v>
      </c>
      <c r="J319" s="103"/>
      <c r="Q319" s="103"/>
      <c r="R319" s="104"/>
      <c r="X319" s="103"/>
      <c r="AE319" s="103"/>
      <c r="AL319" s="103"/>
      <c r="AM319" s="104"/>
      <c r="AS319" s="103"/>
      <c r="AT319" s="104"/>
    </row>
    <row r="320" spans="1:46" x14ac:dyDescent="0.25">
      <c r="A320" s="1">
        <v>44582</v>
      </c>
      <c r="B320" s="100">
        <v>319</v>
      </c>
      <c r="C320" s="1" t="s">
        <v>102</v>
      </c>
      <c r="D320" t="s">
        <v>98</v>
      </c>
      <c r="E320">
        <v>1</v>
      </c>
      <c r="F320" t="s">
        <v>249</v>
      </c>
      <c r="G320" s="18">
        <v>3.0095000000000001</v>
      </c>
      <c r="I320" s="18">
        <v>3.01</v>
      </c>
      <c r="J320" s="103"/>
      <c r="Q320" s="103"/>
      <c r="R320" s="104"/>
      <c r="X320" s="103"/>
      <c r="AE320" s="103"/>
      <c r="AL320" s="103"/>
      <c r="AM320" s="104"/>
      <c r="AS320" s="103"/>
      <c r="AT320" s="104"/>
    </row>
    <row r="321" spans="1:46" x14ac:dyDescent="0.25">
      <c r="A321" s="1">
        <v>44582</v>
      </c>
      <c r="B321" s="100">
        <v>320</v>
      </c>
      <c r="C321" s="1" t="s">
        <v>102</v>
      </c>
      <c r="D321" t="s">
        <v>98</v>
      </c>
      <c r="E321">
        <v>16</v>
      </c>
      <c r="F321" t="s">
        <v>249</v>
      </c>
      <c r="G321" s="18">
        <v>2.9624000000000001</v>
      </c>
      <c r="I321" s="18">
        <v>47.4</v>
      </c>
      <c r="J321" s="103"/>
      <c r="Q321" s="103"/>
      <c r="R321" s="104"/>
      <c r="X321" s="103"/>
      <c r="AE321" s="103"/>
      <c r="AL321" s="103"/>
      <c r="AM321" s="104"/>
      <c r="AS321" s="103"/>
      <c r="AT321" s="104"/>
    </row>
    <row r="322" spans="1:46" x14ac:dyDescent="0.25">
      <c r="A322" s="1">
        <v>44582</v>
      </c>
      <c r="B322" s="100">
        <v>321</v>
      </c>
      <c r="C322" s="1" t="s">
        <v>102</v>
      </c>
      <c r="D322" t="s">
        <v>98</v>
      </c>
      <c r="E322">
        <v>17</v>
      </c>
      <c r="F322" t="s">
        <v>249</v>
      </c>
      <c r="G322" s="18">
        <v>2.9592999999999998</v>
      </c>
      <c r="I322" s="18">
        <v>50.31</v>
      </c>
      <c r="J322" s="103"/>
      <c r="Q322" s="103"/>
      <c r="R322" s="104"/>
      <c r="X322" s="103"/>
      <c r="AE322" s="103"/>
      <c r="AL322" s="103"/>
      <c r="AM322" s="104"/>
      <c r="AS322" s="103"/>
      <c r="AT322" s="104"/>
    </row>
    <row r="323" spans="1:46" x14ac:dyDescent="0.25">
      <c r="A323" s="1">
        <v>44582</v>
      </c>
      <c r="B323" s="100">
        <v>322</v>
      </c>
      <c r="C323" s="1" t="s">
        <v>102</v>
      </c>
      <c r="D323" t="s">
        <v>97</v>
      </c>
      <c r="E323">
        <v>17</v>
      </c>
      <c r="F323" t="s">
        <v>249</v>
      </c>
      <c r="G323" s="18">
        <v>3.01</v>
      </c>
      <c r="I323" s="18">
        <v>-51.17</v>
      </c>
      <c r="J323" s="103"/>
      <c r="Q323" s="103"/>
      <c r="R323" s="104"/>
      <c r="X323" s="103"/>
      <c r="AE323" s="103"/>
      <c r="AL323" s="103"/>
      <c r="AM323" s="104"/>
      <c r="AS323" s="103"/>
      <c r="AT323" s="104"/>
    </row>
    <row r="324" spans="1:46" x14ac:dyDescent="0.25">
      <c r="A324" s="1">
        <v>44582</v>
      </c>
      <c r="B324" s="100">
        <v>323</v>
      </c>
      <c r="C324" s="1" t="s">
        <v>102</v>
      </c>
      <c r="D324" t="s">
        <v>97</v>
      </c>
      <c r="E324">
        <v>17</v>
      </c>
      <c r="F324" t="s">
        <v>249</v>
      </c>
      <c r="G324" s="18">
        <v>3.04</v>
      </c>
      <c r="I324" s="18">
        <v>-51.68</v>
      </c>
      <c r="J324" s="103"/>
      <c r="Q324" s="103"/>
      <c r="R324" s="104"/>
      <c r="X324" s="103"/>
      <c r="AE324" s="103"/>
      <c r="AL324" s="103"/>
      <c r="AM324" s="104"/>
      <c r="AS324" s="103"/>
      <c r="AT324" s="104"/>
    </row>
    <row r="325" spans="1:46" x14ac:dyDescent="0.25">
      <c r="A325" s="1">
        <v>44582</v>
      </c>
      <c r="B325" s="100">
        <v>324</v>
      </c>
      <c r="C325" s="1" t="s">
        <v>102</v>
      </c>
      <c r="D325" t="s">
        <v>98</v>
      </c>
      <c r="E325">
        <v>9</v>
      </c>
      <c r="F325" t="s">
        <v>231</v>
      </c>
      <c r="G325" s="18">
        <v>3.8906999999999998</v>
      </c>
      <c r="I325" s="18">
        <v>35.020000000000003</v>
      </c>
      <c r="J325" s="103"/>
      <c r="Q325" s="103"/>
      <c r="R325" s="104"/>
      <c r="X325" s="103"/>
      <c r="AE325" s="103"/>
      <c r="AL325" s="103"/>
      <c r="AM325" s="104"/>
      <c r="AS325" s="103"/>
      <c r="AT325" s="104"/>
    </row>
    <row r="326" spans="1:46" x14ac:dyDescent="0.25">
      <c r="A326" s="1">
        <v>44582</v>
      </c>
      <c r="B326" s="100">
        <v>325</v>
      </c>
      <c r="C326" s="1" t="s">
        <v>102</v>
      </c>
      <c r="D326" t="s">
        <v>98</v>
      </c>
      <c r="E326">
        <v>4</v>
      </c>
      <c r="F326" t="s">
        <v>231</v>
      </c>
      <c r="G326" s="18">
        <v>3.8340000000000001</v>
      </c>
      <c r="I326" s="18">
        <v>15.34</v>
      </c>
      <c r="J326" s="103"/>
      <c r="Q326" s="103"/>
      <c r="R326" s="104"/>
      <c r="X326" s="103"/>
      <c r="AE326" s="103"/>
      <c r="AL326" s="103"/>
      <c r="AM326" s="104"/>
      <c r="AS326" s="103"/>
      <c r="AT326" s="104"/>
    </row>
    <row r="327" spans="1:46" x14ac:dyDescent="0.25">
      <c r="A327" s="1">
        <v>44582</v>
      </c>
      <c r="B327" s="100">
        <v>326</v>
      </c>
      <c r="C327" s="1" t="s">
        <v>102</v>
      </c>
      <c r="D327" t="s">
        <v>97</v>
      </c>
      <c r="E327">
        <v>13</v>
      </c>
      <c r="F327" t="s">
        <v>231</v>
      </c>
      <c r="G327" s="18">
        <v>3.75</v>
      </c>
      <c r="I327" s="18">
        <v>-48.75</v>
      </c>
      <c r="J327" s="103"/>
      <c r="Q327" s="103"/>
      <c r="R327" s="104"/>
      <c r="X327" s="103"/>
      <c r="AE327" s="103"/>
      <c r="AL327" s="103"/>
      <c r="AM327" s="104"/>
      <c r="AS327" s="103"/>
      <c r="AT327" s="104"/>
    </row>
    <row r="328" spans="1:46" x14ac:dyDescent="0.25">
      <c r="A328" s="1">
        <v>44582</v>
      </c>
      <c r="B328" s="100">
        <v>327</v>
      </c>
      <c r="C328" s="1" t="s">
        <v>102</v>
      </c>
      <c r="D328" t="s">
        <v>98</v>
      </c>
      <c r="E328">
        <v>3</v>
      </c>
      <c r="F328" t="s">
        <v>236</v>
      </c>
      <c r="G328" s="18">
        <v>14.51</v>
      </c>
      <c r="I328" s="18">
        <v>43.53</v>
      </c>
      <c r="J328" s="103"/>
      <c r="Q328" s="103"/>
      <c r="R328" s="104"/>
      <c r="X328" s="103"/>
      <c r="AE328" s="103"/>
      <c r="AL328" s="103"/>
      <c r="AM328" s="104"/>
      <c r="AS328" s="103"/>
      <c r="AT328" s="104"/>
    </row>
    <row r="329" spans="1:46" x14ac:dyDescent="0.25">
      <c r="A329" s="1">
        <v>44582</v>
      </c>
      <c r="B329" s="100">
        <v>328</v>
      </c>
      <c r="C329" s="1" t="s">
        <v>102</v>
      </c>
      <c r="D329" t="s">
        <v>98</v>
      </c>
      <c r="E329">
        <v>3</v>
      </c>
      <c r="F329" t="s">
        <v>236</v>
      </c>
      <c r="G329" s="18">
        <v>14.5036</v>
      </c>
      <c r="I329" s="18">
        <v>43.51</v>
      </c>
      <c r="J329" s="103"/>
      <c r="Q329" s="103"/>
      <c r="R329" s="104"/>
      <c r="X329" s="103"/>
      <c r="AE329" s="103"/>
      <c r="AL329" s="103"/>
      <c r="AM329" s="104"/>
      <c r="AS329" s="103"/>
      <c r="AT329" s="104"/>
    </row>
    <row r="330" spans="1:46" x14ac:dyDescent="0.25">
      <c r="A330" s="1">
        <v>44582</v>
      </c>
      <c r="B330" s="100">
        <v>329</v>
      </c>
      <c r="C330" s="1" t="s">
        <v>102</v>
      </c>
      <c r="D330" t="s">
        <v>97</v>
      </c>
      <c r="E330">
        <v>2</v>
      </c>
      <c r="F330" t="s">
        <v>236</v>
      </c>
      <c r="G330" s="18">
        <v>14.74</v>
      </c>
      <c r="I330" s="18">
        <v>-29.48</v>
      </c>
      <c r="J330" s="103"/>
      <c r="Q330" s="103"/>
      <c r="R330" s="104"/>
      <c r="X330" s="103"/>
      <c r="AE330" s="103"/>
      <c r="AL330" s="103"/>
      <c r="AM330" s="104"/>
      <c r="AS330" s="103"/>
      <c r="AT330" s="104"/>
    </row>
    <row r="331" spans="1:46" x14ac:dyDescent="0.25">
      <c r="A331" s="1">
        <v>44582</v>
      </c>
      <c r="B331" s="100">
        <v>330</v>
      </c>
      <c r="C331" s="1" t="s">
        <v>102</v>
      </c>
      <c r="D331" t="s">
        <v>97</v>
      </c>
      <c r="E331">
        <v>1</v>
      </c>
      <c r="F331" t="s">
        <v>236</v>
      </c>
      <c r="G331" s="18">
        <v>14.74</v>
      </c>
      <c r="I331" s="18">
        <v>-14.74</v>
      </c>
      <c r="J331" s="103"/>
      <c r="Q331" s="103"/>
      <c r="R331" s="104"/>
      <c r="X331" s="103"/>
      <c r="AE331" s="103"/>
      <c r="AL331" s="103"/>
      <c r="AM331" s="104"/>
      <c r="AS331" s="103"/>
      <c r="AT331" s="104"/>
    </row>
    <row r="332" spans="1:46" x14ac:dyDescent="0.25">
      <c r="A332" s="1">
        <v>44582</v>
      </c>
      <c r="B332" s="100">
        <v>331</v>
      </c>
      <c r="C332" s="1" t="s">
        <v>102</v>
      </c>
      <c r="D332" t="s">
        <v>97</v>
      </c>
      <c r="E332">
        <v>3</v>
      </c>
      <c r="F332" t="s">
        <v>236</v>
      </c>
      <c r="G332" s="18">
        <v>14.72</v>
      </c>
      <c r="I332" s="18">
        <v>-44.16</v>
      </c>
      <c r="J332" s="103"/>
      <c r="Q332" s="103"/>
      <c r="R332" s="104"/>
      <c r="X332" s="103"/>
      <c r="AE332" s="103"/>
      <c r="AL332" s="103"/>
      <c r="AM332" s="104"/>
      <c r="AS332" s="103"/>
      <c r="AT332" s="104"/>
    </row>
    <row r="333" spans="1:46" x14ac:dyDescent="0.25">
      <c r="A333" s="1">
        <v>44586</v>
      </c>
      <c r="B333" s="100">
        <v>332</v>
      </c>
      <c r="C333" s="1" t="s">
        <v>102</v>
      </c>
      <c r="D333" t="s">
        <v>98</v>
      </c>
      <c r="E333">
        <v>14</v>
      </c>
      <c r="F333" t="s">
        <v>231</v>
      </c>
      <c r="G333" s="18">
        <v>3.1606999999999998</v>
      </c>
      <c r="I333" s="18">
        <v>44.25</v>
      </c>
      <c r="J333" s="103"/>
      <c r="Q333" s="103"/>
      <c r="R333" s="104"/>
      <c r="X333" s="103"/>
      <c r="AE333" s="103"/>
      <c r="AL333" s="103"/>
      <c r="AM333" s="104"/>
      <c r="AS333" s="103"/>
      <c r="AT333" s="104"/>
    </row>
    <row r="334" spans="1:46" x14ac:dyDescent="0.25">
      <c r="A334" s="1">
        <v>44586</v>
      </c>
      <c r="B334" s="100">
        <v>333</v>
      </c>
      <c r="C334" s="1" t="s">
        <v>102</v>
      </c>
      <c r="D334" t="s">
        <v>98</v>
      </c>
      <c r="E334">
        <v>4</v>
      </c>
      <c r="F334" t="s">
        <v>236</v>
      </c>
      <c r="G334" s="18">
        <v>12.984999999999999</v>
      </c>
      <c r="I334" s="18">
        <v>51.94</v>
      </c>
      <c r="J334" s="103"/>
      <c r="Q334" s="103"/>
      <c r="R334" s="104"/>
      <c r="X334" s="103"/>
      <c r="AE334" s="103"/>
      <c r="AL334" s="103"/>
      <c r="AM334" s="104"/>
      <c r="AS334" s="103"/>
      <c r="AT334" s="104"/>
    </row>
    <row r="335" spans="1:46" x14ac:dyDescent="0.25">
      <c r="A335" s="1">
        <v>44586</v>
      </c>
      <c r="B335" s="100">
        <v>334</v>
      </c>
      <c r="C335" s="1" t="s">
        <v>102</v>
      </c>
      <c r="D335" t="s">
        <v>98</v>
      </c>
      <c r="E335">
        <v>8</v>
      </c>
      <c r="F335" t="s">
        <v>236</v>
      </c>
      <c r="G335" s="18">
        <v>12.984999999999999</v>
      </c>
      <c r="I335" s="18">
        <v>103.88</v>
      </c>
      <c r="J335" s="103"/>
      <c r="Q335" s="103"/>
      <c r="R335" s="104"/>
      <c r="X335" s="103"/>
      <c r="AE335" s="103"/>
      <c r="AL335" s="103"/>
      <c r="AM335" s="104"/>
      <c r="AS335" s="103"/>
      <c r="AT335" s="104"/>
    </row>
    <row r="336" spans="1:46" x14ac:dyDescent="0.25">
      <c r="A336" s="1">
        <v>44586</v>
      </c>
      <c r="B336" s="100">
        <v>335</v>
      </c>
      <c r="C336" s="1" t="s">
        <v>102</v>
      </c>
      <c r="D336" t="s">
        <v>98</v>
      </c>
      <c r="E336">
        <v>8</v>
      </c>
      <c r="F336" t="s">
        <v>231</v>
      </c>
      <c r="G336" s="18">
        <v>3.17</v>
      </c>
      <c r="I336" s="18">
        <v>25.36</v>
      </c>
      <c r="J336" s="103"/>
      <c r="Q336" s="103"/>
      <c r="R336" s="104"/>
      <c r="X336" s="103"/>
      <c r="AE336" s="103"/>
      <c r="AL336" s="103"/>
      <c r="AM336" s="104"/>
      <c r="AS336" s="103"/>
      <c r="AT336" s="104"/>
    </row>
    <row r="337" spans="1:46" x14ac:dyDescent="0.25">
      <c r="A337" s="1">
        <v>44586</v>
      </c>
      <c r="B337" s="100">
        <v>336</v>
      </c>
      <c r="C337" s="1" t="s">
        <v>102</v>
      </c>
      <c r="D337" t="s">
        <v>98</v>
      </c>
      <c r="E337">
        <v>16</v>
      </c>
      <c r="F337" t="s">
        <v>231</v>
      </c>
      <c r="G337" s="18">
        <v>3.1800999999999999</v>
      </c>
      <c r="I337" s="18">
        <v>50.88</v>
      </c>
      <c r="J337" s="103"/>
      <c r="Q337" s="103"/>
      <c r="R337" s="104"/>
      <c r="X337" s="103"/>
      <c r="AE337" s="103"/>
      <c r="AL337" s="103"/>
      <c r="AM337" s="104"/>
      <c r="AS337" s="103"/>
      <c r="AT337" s="104"/>
    </row>
    <row r="338" spans="1:46" x14ac:dyDescent="0.25">
      <c r="A338" s="1">
        <v>44586</v>
      </c>
      <c r="B338" s="100">
        <v>337</v>
      </c>
      <c r="C338" s="1" t="s">
        <v>102</v>
      </c>
      <c r="D338" t="s">
        <v>98</v>
      </c>
      <c r="E338">
        <v>16</v>
      </c>
      <c r="F338" t="s">
        <v>231</v>
      </c>
      <c r="G338" s="18">
        <v>3.15</v>
      </c>
      <c r="I338" s="18">
        <v>50.4</v>
      </c>
      <c r="J338" s="103"/>
      <c r="Q338" s="103"/>
      <c r="R338" s="104"/>
      <c r="X338" s="103"/>
      <c r="AE338" s="103"/>
      <c r="AL338" s="103"/>
      <c r="AM338" s="104"/>
      <c r="AS338" s="103"/>
      <c r="AT338" s="104"/>
    </row>
    <row r="339" spans="1:46" x14ac:dyDescent="0.25">
      <c r="A339" s="1">
        <v>44586</v>
      </c>
      <c r="B339" s="100">
        <v>338</v>
      </c>
      <c r="C339" s="1" t="s">
        <v>102</v>
      </c>
      <c r="D339" t="s">
        <v>98</v>
      </c>
      <c r="E339">
        <v>4</v>
      </c>
      <c r="F339" t="s">
        <v>236</v>
      </c>
      <c r="G339" s="18">
        <v>13.08</v>
      </c>
      <c r="I339" s="18">
        <v>52.32</v>
      </c>
      <c r="J339" s="103"/>
      <c r="Q339" s="103"/>
      <c r="R339" s="104"/>
      <c r="X339" s="103"/>
      <c r="AE339" s="103"/>
      <c r="AL339" s="103"/>
      <c r="AM339" s="104"/>
      <c r="AS339" s="103"/>
      <c r="AT339" s="104"/>
    </row>
    <row r="340" spans="1:46" x14ac:dyDescent="0.25">
      <c r="A340" s="1">
        <v>44586</v>
      </c>
      <c r="B340" s="100">
        <v>339</v>
      </c>
      <c r="C340" s="1" t="s">
        <v>102</v>
      </c>
      <c r="D340" t="s">
        <v>97</v>
      </c>
      <c r="E340">
        <v>22</v>
      </c>
      <c r="F340" t="s">
        <v>231</v>
      </c>
      <c r="G340" s="18">
        <v>3.1095000000000002</v>
      </c>
      <c r="I340" s="18">
        <v>-68.41</v>
      </c>
      <c r="J340" s="103"/>
      <c r="Q340" s="103"/>
      <c r="R340" s="104"/>
      <c r="X340" s="103"/>
      <c r="AE340" s="103"/>
      <c r="AL340" s="103"/>
      <c r="AM340" s="104"/>
      <c r="AS340" s="103"/>
      <c r="AT340" s="104"/>
    </row>
    <row r="341" spans="1:46" x14ac:dyDescent="0.25">
      <c r="A341" s="1">
        <v>44586</v>
      </c>
      <c r="B341" s="100">
        <v>340</v>
      </c>
      <c r="C341" s="1" t="s">
        <v>102</v>
      </c>
      <c r="D341" t="s">
        <v>98</v>
      </c>
      <c r="E341">
        <v>16</v>
      </c>
      <c r="F341" t="s">
        <v>231</v>
      </c>
      <c r="G341" s="18">
        <v>3.1107</v>
      </c>
      <c r="I341" s="18">
        <v>49.77</v>
      </c>
      <c r="J341" s="103"/>
      <c r="Q341" s="103"/>
      <c r="R341" s="104"/>
      <c r="X341" s="103"/>
      <c r="AE341" s="103"/>
      <c r="AL341" s="103"/>
      <c r="AM341" s="104"/>
      <c r="AS341" s="103"/>
      <c r="AT341" s="104"/>
    </row>
    <row r="342" spans="1:46" x14ac:dyDescent="0.25">
      <c r="A342" s="1">
        <v>44586</v>
      </c>
      <c r="B342" s="100">
        <v>341</v>
      </c>
      <c r="C342" s="1" t="s">
        <v>102</v>
      </c>
      <c r="D342" t="s">
        <v>97</v>
      </c>
      <c r="E342">
        <v>8</v>
      </c>
      <c r="F342" t="s">
        <v>236</v>
      </c>
      <c r="G342" s="18">
        <v>12.9795</v>
      </c>
      <c r="I342" s="18">
        <v>-103.84</v>
      </c>
      <c r="J342" s="103"/>
      <c r="Q342" s="103"/>
      <c r="R342" s="104"/>
      <c r="X342" s="103"/>
      <c r="AE342" s="103"/>
      <c r="AL342" s="103"/>
      <c r="AM342" s="104"/>
      <c r="AS342" s="103"/>
      <c r="AT342" s="104"/>
    </row>
    <row r="343" spans="1:46" x14ac:dyDescent="0.25">
      <c r="A343" s="1">
        <v>44586</v>
      </c>
      <c r="B343" s="100">
        <v>342</v>
      </c>
      <c r="C343" s="1" t="s">
        <v>102</v>
      </c>
      <c r="D343" t="s">
        <v>97</v>
      </c>
      <c r="E343">
        <v>32</v>
      </c>
      <c r="F343" t="s">
        <v>231</v>
      </c>
      <c r="G343" s="18">
        <v>3.0767000000000002</v>
      </c>
      <c r="I343" s="18">
        <v>-98.45</v>
      </c>
      <c r="J343" s="103"/>
      <c r="Q343" s="103"/>
      <c r="R343" s="104"/>
      <c r="X343" s="103"/>
      <c r="AE343" s="103"/>
      <c r="AL343" s="103"/>
      <c r="AM343" s="104"/>
      <c r="AS343" s="103"/>
      <c r="AT343" s="104"/>
    </row>
    <row r="344" spans="1:46" x14ac:dyDescent="0.25">
      <c r="A344" s="1">
        <v>44586</v>
      </c>
      <c r="B344" s="100">
        <v>343</v>
      </c>
      <c r="C344" s="1" t="s">
        <v>102</v>
      </c>
      <c r="D344" t="s">
        <v>97</v>
      </c>
      <c r="E344">
        <v>8</v>
      </c>
      <c r="F344" t="s">
        <v>236</v>
      </c>
      <c r="G344" s="18">
        <v>13.016400000000001</v>
      </c>
      <c r="I344" s="18">
        <v>-104.13</v>
      </c>
      <c r="J344" s="103"/>
      <c r="Q344" s="103"/>
      <c r="R344" s="104"/>
      <c r="X344" s="103"/>
      <c r="AE344" s="103"/>
      <c r="AL344" s="103"/>
      <c r="AM344" s="104"/>
      <c r="AS344" s="103"/>
      <c r="AT344" s="104"/>
    </row>
    <row r="345" spans="1:46" x14ac:dyDescent="0.25">
      <c r="A345" s="1">
        <v>44586</v>
      </c>
      <c r="B345" s="100">
        <v>344</v>
      </c>
      <c r="C345" s="1" t="s">
        <v>102</v>
      </c>
      <c r="D345" t="s">
        <v>97</v>
      </c>
      <c r="E345">
        <v>16</v>
      </c>
      <c r="F345" t="s">
        <v>231</v>
      </c>
      <c r="G345" s="18">
        <v>3.07</v>
      </c>
      <c r="I345" s="18">
        <v>-49.12</v>
      </c>
      <c r="J345" s="103"/>
      <c r="Q345" s="103"/>
      <c r="R345" s="104"/>
      <c r="X345" s="103"/>
      <c r="AE345" s="103"/>
      <c r="AL345" s="103"/>
      <c r="AM345" s="104"/>
      <c r="AS345" s="103"/>
      <c r="AT345" s="104"/>
    </row>
    <row r="346" spans="1:46" x14ac:dyDescent="0.25">
      <c r="A346" s="1">
        <v>44586</v>
      </c>
      <c r="B346" s="100">
        <v>345</v>
      </c>
      <c r="C346" s="1" t="s">
        <v>102</v>
      </c>
      <c r="D346" t="s">
        <v>98</v>
      </c>
      <c r="E346">
        <v>5</v>
      </c>
      <c r="F346" t="s">
        <v>236</v>
      </c>
      <c r="G346" s="18">
        <v>13.09</v>
      </c>
      <c r="I346" s="18">
        <v>65.45</v>
      </c>
      <c r="J346" s="103"/>
      <c r="Q346" s="103"/>
      <c r="R346" s="104"/>
      <c r="X346" s="103"/>
      <c r="AE346" s="103"/>
      <c r="AL346" s="103"/>
      <c r="AM346" s="104"/>
      <c r="AS346" s="103"/>
      <c r="AT346" s="104"/>
    </row>
    <row r="347" spans="1:46" x14ac:dyDescent="0.25">
      <c r="A347" s="1">
        <v>44586</v>
      </c>
      <c r="B347" s="100">
        <v>346</v>
      </c>
      <c r="C347" s="1" t="s">
        <v>102</v>
      </c>
      <c r="D347" t="s">
        <v>98</v>
      </c>
      <c r="E347">
        <v>5</v>
      </c>
      <c r="F347" t="s">
        <v>236</v>
      </c>
      <c r="G347" s="18">
        <v>13.280799999999999</v>
      </c>
      <c r="I347" s="18">
        <v>66.400000000000006</v>
      </c>
      <c r="J347" s="103"/>
      <c r="Q347" s="103"/>
      <c r="R347" s="104"/>
      <c r="X347" s="103"/>
      <c r="AE347" s="103"/>
      <c r="AL347" s="103"/>
      <c r="AM347" s="104"/>
      <c r="AS347" s="103"/>
      <c r="AT347" s="104"/>
    </row>
    <row r="348" spans="1:46" x14ac:dyDescent="0.25">
      <c r="A348" s="1">
        <v>44586</v>
      </c>
      <c r="B348" s="100">
        <v>347</v>
      </c>
      <c r="C348" s="1" t="s">
        <v>102</v>
      </c>
      <c r="D348" t="s">
        <v>97</v>
      </c>
      <c r="E348">
        <v>5</v>
      </c>
      <c r="F348" t="s">
        <v>236</v>
      </c>
      <c r="G348" s="18">
        <v>13.2158</v>
      </c>
      <c r="I348" s="18">
        <v>-66.08</v>
      </c>
      <c r="J348" s="103"/>
      <c r="Q348" s="103"/>
      <c r="R348" s="104"/>
      <c r="X348" s="103"/>
      <c r="AE348" s="103"/>
      <c r="AL348" s="103"/>
      <c r="AM348" s="104"/>
      <c r="AS348" s="103"/>
      <c r="AT348" s="104"/>
    </row>
    <row r="349" spans="1:46" x14ac:dyDescent="0.25">
      <c r="A349" s="1">
        <v>44586</v>
      </c>
      <c r="B349" s="100">
        <v>348</v>
      </c>
      <c r="C349" s="1" t="s">
        <v>102</v>
      </c>
      <c r="D349" t="s">
        <v>97</v>
      </c>
      <c r="E349">
        <v>5</v>
      </c>
      <c r="F349" t="s">
        <v>236</v>
      </c>
      <c r="G349" s="18">
        <v>13.334199999999999</v>
      </c>
      <c r="I349" s="18">
        <v>-66.67</v>
      </c>
      <c r="J349" s="103"/>
      <c r="Q349" s="103"/>
      <c r="R349" s="104"/>
      <c r="X349" s="103"/>
      <c r="AE349" s="103"/>
      <c r="AL349" s="103"/>
      <c r="AM349" s="104"/>
      <c r="AS349" s="103"/>
      <c r="AT349" s="104"/>
    </row>
    <row r="350" spans="1:46" x14ac:dyDescent="0.25">
      <c r="A350" s="1">
        <v>44586</v>
      </c>
      <c r="B350" s="100">
        <v>349</v>
      </c>
      <c r="C350" s="1" t="s">
        <v>102</v>
      </c>
      <c r="D350" t="s">
        <v>98</v>
      </c>
      <c r="E350">
        <v>5</v>
      </c>
      <c r="F350" t="s">
        <v>236</v>
      </c>
      <c r="G350" s="18">
        <v>13.085000000000001</v>
      </c>
      <c r="I350" s="18">
        <v>65.430000000000007</v>
      </c>
      <c r="J350" s="103"/>
      <c r="Q350" s="103"/>
      <c r="R350" s="104"/>
      <c r="X350" s="103"/>
      <c r="AE350" s="103"/>
      <c r="AL350" s="103"/>
      <c r="AM350" s="104"/>
      <c r="AS350" s="103"/>
      <c r="AT350" s="104"/>
    </row>
    <row r="351" spans="1:46" x14ac:dyDescent="0.25">
      <c r="A351" s="1">
        <v>44586</v>
      </c>
      <c r="B351" s="100">
        <v>350</v>
      </c>
      <c r="C351" s="1" t="s">
        <v>102</v>
      </c>
      <c r="D351" t="s">
        <v>97</v>
      </c>
      <c r="E351">
        <v>5</v>
      </c>
      <c r="F351" t="s">
        <v>236</v>
      </c>
      <c r="G351" s="18">
        <v>12.88</v>
      </c>
      <c r="I351" s="18">
        <v>-64.400000000000006</v>
      </c>
      <c r="J351" s="103"/>
      <c r="Q351" s="103"/>
      <c r="R351" s="104"/>
      <c r="X351" s="103"/>
      <c r="AE351" s="103"/>
      <c r="AL351" s="103"/>
      <c r="AM351" s="104"/>
      <c r="AS351" s="103"/>
      <c r="AT351" s="104"/>
    </row>
    <row r="352" spans="1:46" x14ac:dyDescent="0.25">
      <c r="A352" s="1">
        <v>44587</v>
      </c>
      <c r="B352" s="100">
        <v>351</v>
      </c>
      <c r="C352" s="1" t="s">
        <v>102</v>
      </c>
      <c r="D352" t="s">
        <v>98</v>
      </c>
      <c r="E352">
        <v>30</v>
      </c>
      <c r="F352" t="s">
        <v>231</v>
      </c>
      <c r="G352" s="18">
        <v>3.2050000000000001</v>
      </c>
      <c r="I352" s="18">
        <v>96.15</v>
      </c>
      <c r="J352" s="103"/>
      <c r="Q352" s="103"/>
      <c r="R352" s="104"/>
      <c r="X352" s="103"/>
      <c r="AE352" s="103"/>
      <c r="AL352" s="103"/>
      <c r="AM352" s="104"/>
      <c r="AS352" s="103"/>
      <c r="AT352" s="104"/>
    </row>
    <row r="353" spans="1:46" x14ac:dyDescent="0.25">
      <c r="A353" s="1">
        <v>44587</v>
      </c>
      <c r="B353" s="100">
        <v>352</v>
      </c>
      <c r="C353" s="1" t="s">
        <v>102</v>
      </c>
      <c r="D353" t="s">
        <v>98</v>
      </c>
      <c r="E353">
        <v>65</v>
      </c>
      <c r="F353" t="s">
        <v>231</v>
      </c>
      <c r="G353" s="18">
        <v>3.2201</v>
      </c>
      <c r="I353" s="18">
        <v>209.31</v>
      </c>
      <c r="J353" s="103"/>
      <c r="Q353" s="103"/>
      <c r="R353" s="104"/>
      <c r="X353" s="103"/>
      <c r="AE353" s="103"/>
      <c r="AL353" s="103"/>
      <c r="AM353" s="104"/>
      <c r="AS353" s="103"/>
      <c r="AT353" s="104"/>
    </row>
    <row r="354" spans="1:46" x14ac:dyDescent="0.25">
      <c r="A354" s="1">
        <v>44587</v>
      </c>
      <c r="B354" s="100">
        <v>353</v>
      </c>
      <c r="C354" s="1" t="s">
        <v>102</v>
      </c>
      <c r="D354" t="s">
        <v>97</v>
      </c>
      <c r="E354">
        <v>30</v>
      </c>
      <c r="F354" t="s">
        <v>231</v>
      </c>
      <c r="G354" s="18">
        <v>3.2650000000000001</v>
      </c>
      <c r="I354" s="18">
        <v>-97.95</v>
      </c>
      <c r="J354" s="103"/>
      <c r="Q354" s="103"/>
      <c r="R354" s="104"/>
      <c r="X354" s="103"/>
      <c r="AE354" s="103"/>
      <c r="AL354" s="103"/>
      <c r="AM354" s="104"/>
      <c r="AS354" s="103"/>
      <c r="AT354" s="104"/>
    </row>
    <row r="355" spans="1:46" x14ac:dyDescent="0.25">
      <c r="A355" s="1">
        <v>44587</v>
      </c>
      <c r="B355" s="100">
        <v>354</v>
      </c>
      <c r="C355" s="1" t="s">
        <v>102</v>
      </c>
      <c r="D355" t="s">
        <v>97</v>
      </c>
      <c r="E355">
        <v>30</v>
      </c>
      <c r="F355" t="s">
        <v>231</v>
      </c>
      <c r="G355" s="18">
        <v>3.3250000000000002</v>
      </c>
      <c r="I355" s="18">
        <v>-99.75</v>
      </c>
      <c r="J355" s="103"/>
      <c r="Q355" s="103"/>
      <c r="R355" s="104"/>
      <c r="X355" s="103"/>
      <c r="AE355" s="103"/>
      <c r="AL355" s="103"/>
      <c r="AM355" s="104"/>
      <c r="AS355" s="103"/>
      <c r="AT355" s="104"/>
    </row>
    <row r="356" spans="1:46" x14ac:dyDescent="0.25">
      <c r="A356" s="1">
        <v>44587</v>
      </c>
      <c r="B356" s="100">
        <v>355</v>
      </c>
      <c r="C356" s="1" t="s">
        <v>102</v>
      </c>
      <c r="D356" t="s">
        <v>97</v>
      </c>
      <c r="E356">
        <v>14</v>
      </c>
      <c r="F356" t="s">
        <v>231</v>
      </c>
      <c r="G356" s="18">
        <v>3.2664</v>
      </c>
      <c r="I356" s="18">
        <v>-45.73</v>
      </c>
      <c r="J356" s="103"/>
      <c r="Q356" s="103"/>
      <c r="R356" s="104"/>
      <c r="X356" s="103"/>
      <c r="AE356" s="103"/>
      <c r="AL356" s="103"/>
      <c r="AM356" s="104"/>
      <c r="AS356" s="103"/>
      <c r="AT356" s="104"/>
    </row>
    <row r="357" spans="1:46" x14ac:dyDescent="0.25">
      <c r="A357" s="1">
        <v>44587</v>
      </c>
      <c r="B357" s="100">
        <v>356</v>
      </c>
      <c r="C357" s="1" t="s">
        <v>102</v>
      </c>
      <c r="D357" t="s">
        <v>97</v>
      </c>
      <c r="E357">
        <v>14</v>
      </c>
      <c r="F357" t="s">
        <v>231</v>
      </c>
      <c r="G357" s="18">
        <v>3.2949999999999999</v>
      </c>
      <c r="I357" s="18">
        <v>-46.13</v>
      </c>
      <c r="J357" s="103"/>
      <c r="Q357" s="103"/>
      <c r="R357" s="104"/>
      <c r="X357" s="103"/>
      <c r="AE357" s="103"/>
      <c r="AL357" s="103"/>
      <c r="AM357" s="104"/>
      <c r="AS357" s="103"/>
      <c r="AT357" s="104"/>
    </row>
    <row r="358" spans="1:46" x14ac:dyDescent="0.25">
      <c r="A358" s="1">
        <v>44587</v>
      </c>
      <c r="B358" s="100">
        <v>357</v>
      </c>
      <c r="C358" s="1" t="s">
        <v>102</v>
      </c>
      <c r="D358" t="s">
        <v>97</v>
      </c>
      <c r="E358">
        <v>7</v>
      </c>
      <c r="F358" t="s">
        <v>231</v>
      </c>
      <c r="G358" s="18">
        <v>3.47</v>
      </c>
      <c r="I358" s="18">
        <v>-24.29</v>
      </c>
      <c r="J358" s="103"/>
      <c r="Q358" s="103"/>
      <c r="R358" s="104"/>
      <c r="X358" s="103"/>
      <c r="AE358" s="103"/>
      <c r="AL358" s="103"/>
      <c r="AM358" s="104"/>
      <c r="AS358" s="103"/>
      <c r="AT358" s="104"/>
    </row>
    <row r="359" spans="1:46" x14ac:dyDescent="0.25">
      <c r="A359" s="1">
        <v>44589</v>
      </c>
      <c r="B359" s="100">
        <v>358</v>
      </c>
      <c r="C359" s="1" t="s">
        <v>102</v>
      </c>
      <c r="D359" t="s">
        <v>98</v>
      </c>
      <c r="E359">
        <v>6</v>
      </c>
      <c r="F359" t="s">
        <v>55</v>
      </c>
      <c r="G359" s="18">
        <v>6.8708</v>
      </c>
      <c r="I359" s="18">
        <v>41.22</v>
      </c>
      <c r="J359" s="103"/>
      <c r="Q359" s="103"/>
      <c r="R359" s="104"/>
      <c r="X359" s="103"/>
      <c r="AE359" s="103"/>
      <c r="AL359" s="103"/>
      <c r="AM359" s="104"/>
      <c r="AS359" s="103"/>
      <c r="AT359" s="104"/>
    </row>
    <row r="360" spans="1:46" x14ac:dyDescent="0.25">
      <c r="A360" s="1">
        <v>44589</v>
      </c>
      <c r="B360" s="100">
        <v>359</v>
      </c>
      <c r="C360" s="1" t="s">
        <v>102</v>
      </c>
      <c r="D360" t="s">
        <v>98</v>
      </c>
      <c r="E360">
        <v>8</v>
      </c>
      <c r="F360" t="s">
        <v>55</v>
      </c>
      <c r="G360" s="18">
        <v>6.97</v>
      </c>
      <c r="I360" s="18">
        <v>55.76</v>
      </c>
      <c r="J360" s="103"/>
      <c r="Q360" s="103"/>
      <c r="R360" s="104"/>
      <c r="X360" s="103"/>
      <c r="AE360" s="103"/>
      <c r="AL360" s="103"/>
      <c r="AM360" s="104"/>
      <c r="AS360" s="103"/>
      <c r="AT360" s="104"/>
    </row>
    <row r="361" spans="1:46" x14ac:dyDescent="0.25">
      <c r="A361" s="1">
        <v>44589</v>
      </c>
      <c r="B361" s="100">
        <v>360</v>
      </c>
      <c r="C361" s="1" t="s">
        <v>102</v>
      </c>
      <c r="D361" t="s">
        <v>98</v>
      </c>
      <c r="E361">
        <v>14</v>
      </c>
      <c r="F361" t="s">
        <v>55</v>
      </c>
      <c r="G361" s="18">
        <v>6.85</v>
      </c>
      <c r="I361" s="18">
        <v>95.9</v>
      </c>
      <c r="J361" s="103"/>
      <c r="Q361" s="103"/>
      <c r="R361" s="104"/>
      <c r="X361" s="103"/>
      <c r="AE361" s="103"/>
      <c r="AL361" s="103"/>
      <c r="AM361" s="104"/>
      <c r="AS361" s="103"/>
      <c r="AT361" s="104"/>
    </row>
    <row r="362" spans="1:46" x14ac:dyDescent="0.25">
      <c r="A362" s="1">
        <v>44589</v>
      </c>
      <c r="B362" s="100">
        <v>361</v>
      </c>
      <c r="C362" s="1" t="s">
        <v>102</v>
      </c>
      <c r="D362" t="s">
        <v>97</v>
      </c>
      <c r="E362">
        <v>14</v>
      </c>
      <c r="F362" t="s">
        <v>55</v>
      </c>
      <c r="G362" s="18">
        <v>6.87</v>
      </c>
      <c r="I362" s="18">
        <v>-96.18</v>
      </c>
      <c r="J362" s="103"/>
      <c r="Q362" s="103"/>
      <c r="R362" s="104"/>
      <c r="X362" s="103"/>
      <c r="AE362" s="103"/>
      <c r="AL362" s="103"/>
      <c r="AM362" s="104"/>
      <c r="AS362" s="103"/>
      <c r="AT362" s="104"/>
    </row>
    <row r="363" spans="1:46" x14ac:dyDescent="0.25">
      <c r="A363" s="1">
        <v>44589</v>
      </c>
      <c r="B363" s="100">
        <v>362</v>
      </c>
      <c r="C363" s="1" t="s">
        <v>102</v>
      </c>
      <c r="D363" t="s">
        <v>97</v>
      </c>
      <c r="E363">
        <v>14</v>
      </c>
      <c r="F363" t="s">
        <v>55</v>
      </c>
      <c r="G363" s="18">
        <v>7.0864000000000003</v>
      </c>
      <c r="I363" s="18">
        <v>-99.21</v>
      </c>
      <c r="J363" s="103"/>
      <c r="Q363" s="103"/>
      <c r="R363" s="104"/>
      <c r="X363" s="103"/>
      <c r="AE363" s="103"/>
      <c r="AL363" s="103"/>
      <c r="AM363" s="104"/>
      <c r="AS363" s="103"/>
      <c r="AT363" s="104"/>
    </row>
    <row r="364" spans="1:46" x14ac:dyDescent="0.25">
      <c r="A364" s="1">
        <v>44589</v>
      </c>
      <c r="B364" s="100">
        <v>363</v>
      </c>
      <c r="C364" s="1" t="s">
        <v>102</v>
      </c>
      <c r="D364" t="s">
        <v>98</v>
      </c>
      <c r="E364">
        <v>54</v>
      </c>
      <c r="F364" t="s">
        <v>231</v>
      </c>
      <c r="G364" s="18">
        <v>2.73</v>
      </c>
      <c r="I364" s="18">
        <v>147.41999999999999</v>
      </c>
      <c r="J364" s="103"/>
      <c r="Q364" s="103"/>
      <c r="R364" s="104"/>
      <c r="X364" s="103"/>
      <c r="AE364" s="103"/>
      <c r="AL364" s="103"/>
      <c r="AM364" s="104"/>
      <c r="AS364" s="103"/>
      <c r="AT364" s="104"/>
    </row>
    <row r="365" spans="1:46" x14ac:dyDescent="0.25">
      <c r="A365" s="1">
        <v>44589</v>
      </c>
      <c r="B365" s="100">
        <v>364</v>
      </c>
      <c r="C365" s="1" t="s">
        <v>102</v>
      </c>
      <c r="D365" t="s">
        <v>97</v>
      </c>
      <c r="E365">
        <v>18</v>
      </c>
      <c r="F365" t="s">
        <v>231</v>
      </c>
      <c r="G365" s="18">
        <v>2.7349999999999999</v>
      </c>
      <c r="I365" s="18">
        <v>-49.23</v>
      </c>
      <c r="J365" s="103"/>
      <c r="Q365" s="103"/>
      <c r="R365" s="104"/>
      <c r="X365" s="103"/>
      <c r="AE365" s="103"/>
      <c r="AL365" s="103"/>
      <c r="AM365" s="104"/>
      <c r="AS365" s="103"/>
      <c r="AT365" s="104"/>
    </row>
    <row r="366" spans="1:46" x14ac:dyDescent="0.25">
      <c r="A366" s="1">
        <v>44589</v>
      </c>
      <c r="B366" s="100">
        <v>365</v>
      </c>
      <c r="C366" s="1" t="s">
        <v>102</v>
      </c>
      <c r="D366" t="s">
        <v>98</v>
      </c>
      <c r="E366">
        <v>1</v>
      </c>
      <c r="F366" t="s">
        <v>190</v>
      </c>
      <c r="G366" s="18">
        <v>11.486000000000001</v>
      </c>
      <c r="I366" s="18">
        <v>11.49</v>
      </c>
      <c r="J366" s="103"/>
      <c r="Q366" s="103"/>
      <c r="R366" s="104"/>
      <c r="X366" s="103"/>
      <c r="AE366" s="103"/>
      <c r="AL366" s="103"/>
      <c r="AM366" s="104"/>
      <c r="AS366" s="103"/>
      <c r="AT366" s="104"/>
    </row>
    <row r="367" spans="1:46" x14ac:dyDescent="0.25">
      <c r="A367" s="1">
        <v>44589</v>
      </c>
      <c r="B367" s="100">
        <v>366</v>
      </c>
      <c r="C367" s="1" t="s">
        <v>102</v>
      </c>
      <c r="D367" t="s">
        <v>98</v>
      </c>
      <c r="E367">
        <v>5</v>
      </c>
      <c r="F367" t="s">
        <v>190</v>
      </c>
      <c r="G367" s="18">
        <v>11.451599999999999</v>
      </c>
      <c r="I367" s="18">
        <v>57.26</v>
      </c>
      <c r="J367" s="103"/>
      <c r="Q367" s="103"/>
      <c r="R367" s="104"/>
      <c r="X367" s="103"/>
      <c r="AE367" s="103"/>
      <c r="AL367" s="103"/>
      <c r="AM367" s="104"/>
      <c r="AS367" s="103"/>
      <c r="AT367" s="104"/>
    </row>
    <row r="368" spans="1:46" x14ac:dyDescent="0.25">
      <c r="A368" s="1">
        <v>44589</v>
      </c>
      <c r="B368" s="100">
        <v>367</v>
      </c>
      <c r="C368" s="1" t="s">
        <v>102</v>
      </c>
      <c r="D368" t="s">
        <v>98</v>
      </c>
      <c r="E368">
        <v>5</v>
      </c>
      <c r="F368" t="s">
        <v>190</v>
      </c>
      <c r="G368" s="18">
        <v>11.407500000000001</v>
      </c>
      <c r="I368" s="18">
        <v>57.04</v>
      </c>
      <c r="J368" s="103"/>
      <c r="Q368" s="103"/>
      <c r="R368" s="104"/>
      <c r="X368" s="103"/>
      <c r="AE368" s="103"/>
      <c r="AL368" s="103"/>
      <c r="AM368" s="104"/>
      <c r="AS368" s="103"/>
      <c r="AT368" s="104"/>
    </row>
    <row r="369" spans="1:46" x14ac:dyDescent="0.25">
      <c r="A369" s="1">
        <v>44589</v>
      </c>
      <c r="B369" s="100">
        <v>368</v>
      </c>
      <c r="C369" s="1" t="s">
        <v>102</v>
      </c>
      <c r="D369" t="s">
        <v>98</v>
      </c>
      <c r="E369">
        <v>4</v>
      </c>
      <c r="F369" t="s">
        <v>190</v>
      </c>
      <c r="G369" s="18">
        <v>11.16</v>
      </c>
      <c r="I369" s="18">
        <v>44.64</v>
      </c>
      <c r="J369" s="103"/>
      <c r="Q369" s="103"/>
      <c r="R369" s="104"/>
      <c r="X369" s="103"/>
      <c r="AE369" s="103"/>
      <c r="AL369" s="103"/>
      <c r="AM369" s="104"/>
      <c r="AS369" s="103"/>
      <c r="AT369" s="104"/>
    </row>
    <row r="370" spans="1:46" x14ac:dyDescent="0.25">
      <c r="A370" s="1">
        <v>44589</v>
      </c>
      <c r="B370" s="100">
        <v>369</v>
      </c>
      <c r="C370" s="1" t="s">
        <v>102</v>
      </c>
      <c r="D370" t="s">
        <v>97</v>
      </c>
      <c r="E370">
        <v>18</v>
      </c>
      <c r="F370" t="s">
        <v>231</v>
      </c>
      <c r="G370" s="18">
        <v>2.754</v>
      </c>
      <c r="I370" s="18">
        <v>-49.57</v>
      </c>
      <c r="J370" s="103"/>
      <c r="Q370" s="103"/>
      <c r="R370" s="104"/>
      <c r="X370" s="103"/>
      <c r="AE370" s="103"/>
      <c r="AL370" s="103"/>
      <c r="AM370" s="104"/>
      <c r="AS370" s="103"/>
      <c r="AT370" s="104"/>
    </row>
    <row r="371" spans="1:46" x14ac:dyDescent="0.25">
      <c r="A371" s="1">
        <v>44589</v>
      </c>
      <c r="B371" s="100">
        <v>370</v>
      </c>
      <c r="C371" s="1" t="s">
        <v>102</v>
      </c>
      <c r="D371" t="s">
        <v>97</v>
      </c>
      <c r="E371">
        <v>5</v>
      </c>
      <c r="F371" t="s">
        <v>190</v>
      </c>
      <c r="G371" s="18">
        <v>10.986599999999999</v>
      </c>
      <c r="I371" s="18">
        <v>-54.93</v>
      </c>
      <c r="J371" s="103"/>
      <c r="Q371" s="103"/>
      <c r="R371" s="104"/>
      <c r="X371" s="103"/>
      <c r="AE371" s="103"/>
      <c r="AL371" s="103"/>
      <c r="AM371" s="104"/>
      <c r="AS371" s="103"/>
      <c r="AT371" s="104"/>
    </row>
    <row r="372" spans="1:46" x14ac:dyDescent="0.25">
      <c r="A372" s="1">
        <v>44589</v>
      </c>
      <c r="B372" s="100">
        <v>371</v>
      </c>
      <c r="C372" s="1" t="s">
        <v>102</v>
      </c>
      <c r="D372" t="s">
        <v>97</v>
      </c>
      <c r="E372">
        <v>18</v>
      </c>
      <c r="F372" t="s">
        <v>231</v>
      </c>
      <c r="G372" s="18">
        <v>2.7092999999999998</v>
      </c>
      <c r="I372" s="18">
        <v>-48.77</v>
      </c>
      <c r="J372" s="103"/>
      <c r="Q372" s="103"/>
      <c r="R372" s="104"/>
      <c r="X372" s="103"/>
      <c r="AE372" s="103"/>
      <c r="AL372" s="103"/>
      <c r="AM372" s="104"/>
      <c r="AS372" s="103"/>
      <c r="AT372" s="104"/>
    </row>
    <row r="373" spans="1:46" x14ac:dyDescent="0.25">
      <c r="A373" s="1">
        <v>44589</v>
      </c>
      <c r="B373" s="100">
        <v>372</v>
      </c>
      <c r="C373" s="1" t="s">
        <v>102</v>
      </c>
      <c r="D373" t="s">
        <v>97</v>
      </c>
      <c r="E373">
        <v>5</v>
      </c>
      <c r="F373" t="s">
        <v>190</v>
      </c>
      <c r="G373" s="18">
        <v>11.03</v>
      </c>
      <c r="I373" s="18">
        <v>-55.15</v>
      </c>
      <c r="J373" s="103"/>
      <c r="Q373" s="103"/>
      <c r="R373" s="104"/>
      <c r="X373" s="103"/>
      <c r="AE373" s="103"/>
      <c r="AL373" s="103"/>
      <c r="AM373" s="104"/>
      <c r="AS373" s="103"/>
      <c r="AT373" s="104"/>
    </row>
    <row r="374" spans="1:46" x14ac:dyDescent="0.25">
      <c r="A374" s="1">
        <v>44589</v>
      </c>
      <c r="B374" s="100">
        <v>373</v>
      </c>
      <c r="C374" s="1" t="s">
        <v>102</v>
      </c>
      <c r="D374" t="s">
        <v>97</v>
      </c>
      <c r="E374">
        <v>5</v>
      </c>
      <c r="F374" t="s">
        <v>190</v>
      </c>
      <c r="G374" s="18">
        <v>11.0892</v>
      </c>
      <c r="I374" s="18">
        <v>-55.45</v>
      </c>
      <c r="J374" s="103"/>
      <c r="Q374" s="103"/>
      <c r="R374" s="104"/>
      <c r="X374" s="103"/>
      <c r="AE374" s="103"/>
      <c r="AL374" s="103"/>
      <c r="AM374" s="104"/>
      <c r="AS374" s="103"/>
      <c r="AT374" s="104"/>
    </row>
    <row r="375" spans="1:46" x14ac:dyDescent="0.25">
      <c r="A375" s="1">
        <v>44589</v>
      </c>
      <c r="B375" s="100">
        <v>374</v>
      </c>
      <c r="C375" s="1" t="s">
        <v>102</v>
      </c>
      <c r="D375" t="s">
        <v>98</v>
      </c>
      <c r="E375">
        <v>16</v>
      </c>
      <c r="F375" t="s">
        <v>55</v>
      </c>
      <c r="G375" s="18">
        <v>7.3003999999999998</v>
      </c>
      <c r="I375" s="18">
        <v>116.81</v>
      </c>
      <c r="J375" s="103"/>
      <c r="Q375" s="103"/>
      <c r="R375" s="104"/>
      <c r="X375" s="103"/>
      <c r="AE375" s="103"/>
      <c r="AL375" s="103"/>
      <c r="AM375" s="104"/>
      <c r="AS375" s="103"/>
      <c r="AT375" s="104"/>
    </row>
    <row r="376" spans="1:46" x14ac:dyDescent="0.25">
      <c r="A376" s="1">
        <v>44589</v>
      </c>
      <c r="B376" s="100">
        <v>375</v>
      </c>
      <c r="C376" s="1" t="s">
        <v>102</v>
      </c>
      <c r="D376" t="s">
        <v>97</v>
      </c>
      <c r="E376">
        <v>16</v>
      </c>
      <c r="F376" t="s">
        <v>55</v>
      </c>
      <c r="G376" s="18">
        <v>7.14</v>
      </c>
      <c r="I376" s="18">
        <v>-114.24</v>
      </c>
      <c r="J376" s="103"/>
      <c r="Q376" s="103"/>
      <c r="R376" s="104"/>
      <c r="X376" s="103"/>
      <c r="AE376" s="103"/>
      <c r="AL376" s="103"/>
      <c r="AM376" s="104"/>
      <c r="AS376" s="103"/>
      <c r="AT376" s="104"/>
    </row>
    <row r="377" spans="1:46" x14ac:dyDescent="0.25">
      <c r="A377" s="1">
        <v>44589</v>
      </c>
      <c r="B377" s="100">
        <v>376</v>
      </c>
      <c r="C377" s="1" t="s">
        <v>102</v>
      </c>
      <c r="D377" t="s">
        <v>98</v>
      </c>
      <c r="E377">
        <v>16</v>
      </c>
      <c r="F377" t="s">
        <v>55</v>
      </c>
      <c r="G377" s="18">
        <v>6.8586</v>
      </c>
      <c r="I377" s="18">
        <v>109.74</v>
      </c>
      <c r="J377" s="103"/>
      <c r="Q377" s="103"/>
      <c r="R377" s="104"/>
      <c r="X377" s="103"/>
      <c r="AE377" s="103"/>
      <c r="AL377" s="103"/>
      <c r="AM377" s="104"/>
      <c r="AS377" s="103"/>
      <c r="AT377" s="104"/>
    </row>
    <row r="378" spans="1:46" x14ac:dyDescent="0.25">
      <c r="A378" s="1">
        <v>44589</v>
      </c>
      <c r="B378" s="100">
        <v>377</v>
      </c>
      <c r="C378" s="1" t="s">
        <v>102</v>
      </c>
      <c r="D378" t="s">
        <v>97</v>
      </c>
      <c r="E378">
        <v>16</v>
      </c>
      <c r="F378" t="s">
        <v>55</v>
      </c>
      <c r="G378" s="18">
        <v>6.97</v>
      </c>
      <c r="I378" s="18">
        <v>-111.52</v>
      </c>
      <c r="J378" s="103"/>
      <c r="Q378" s="103"/>
      <c r="R378" s="104"/>
      <c r="X378" s="103"/>
      <c r="AE378" s="103"/>
      <c r="AL378" s="103"/>
      <c r="AM378" s="104"/>
      <c r="AS378" s="103"/>
      <c r="AT378" s="104"/>
    </row>
    <row r="379" spans="1:46" x14ac:dyDescent="0.25">
      <c r="A379" s="1">
        <v>44589</v>
      </c>
      <c r="B379" s="100">
        <v>378</v>
      </c>
      <c r="C379" s="1" t="s">
        <v>102</v>
      </c>
      <c r="D379" t="s">
        <v>98</v>
      </c>
      <c r="E379">
        <v>10</v>
      </c>
      <c r="F379" t="s">
        <v>190</v>
      </c>
      <c r="G379" s="18">
        <v>10.864699999999999</v>
      </c>
      <c r="I379" s="18">
        <v>108.65</v>
      </c>
      <c r="J379" s="103"/>
      <c r="Q379" s="103"/>
      <c r="R379" s="104"/>
      <c r="X379" s="103"/>
      <c r="AE379" s="103"/>
      <c r="AL379" s="103"/>
      <c r="AM379" s="104"/>
      <c r="AS379" s="103"/>
      <c r="AT379" s="104"/>
    </row>
    <row r="380" spans="1:46" x14ac:dyDescent="0.25">
      <c r="A380" s="1">
        <v>44589</v>
      </c>
      <c r="B380" s="100">
        <v>379</v>
      </c>
      <c r="C380" s="1" t="s">
        <v>102</v>
      </c>
      <c r="D380" t="s">
        <v>97</v>
      </c>
      <c r="E380">
        <v>10</v>
      </c>
      <c r="F380" t="s">
        <v>190</v>
      </c>
      <c r="G380" s="18">
        <v>10.5962</v>
      </c>
      <c r="I380" s="18">
        <v>-105.96</v>
      </c>
      <c r="J380" s="103"/>
      <c r="Q380" s="103"/>
      <c r="R380" s="104"/>
      <c r="X380" s="103"/>
      <c r="AE380" s="103"/>
      <c r="AL380" s="103"/>
      <c r="AM380" s="104"/>
      <c r="AS380" s="103"/>
      <c r="AT380" s="104"/>
    </row>
    <row r="381" spans="1:46" x14ac:dyDescent="0.25">
      <c r="A381" s="1">
        <v>44589</v>
      </c>
      <c r="B381" s="100">
        <v>380</v>
      </c>
      <c r="C381" s="1" t="s">
        <v>102</v>
      </c>
      <c r="D381" t="s">
        <v>98</v>
      </c>
      <c r="E381">
        <v>3</v>
      </c>
      <c r="F381" t="s">
        <v>55</v>
      </c>
      <c r="G381" s="18">
        <v>6.43</v>
      </c>
      <c r="I381" s="18">
        <v>19.29</v>
      </c>
      <c r="J381" s="103"/>
      <c r="Q381" s="103"/>
      <c r="R381" s="104"/>
      <c r="X381" s="103"/>
      <c r="AE381" s="103"/>
      <c r="AL381" s="103"/>
      <c r="AM381" s="104"/>
      <c r="AS381" s="103"/>
      <c r="AT381" s="104"/>
    </row>
    <row r="382" spans="1:46" x14ac:dyDescent="0.25">
      <c r="A382" s="1">
        <v>44589</v>
      </c>
      <c r="B382" s="100">
        <v>381</v>
      </c>
      <c r="C382" s="1" t="s">
        <v>102</v>
      </c>
      <c r="D382" t="s">
        <v>98</v>
      </c>
      <c r="E382">
        <v>1</v>
      </c>
      <c r="F382" t="s">
        <v>55</v>
      </c>
      <c r="G382" s="18">
        <v>6.43</v>
      </c>
      <c r="I382" s="18">
        <v>6.43</v>
      </c>
      <c r="J382" s="103"/>
      <c r="Q382" s="103"/>
      <c r="R382" s="104"/>
      <c r="X382" s="103"/>
      <c r="AE382" s="103"/>
      <c r="AL382" s="103"/>
      <c r="AM382" s="104"/>
      <c r="AS382" s="103"/>
      <c r="AT382" s="104"/>
    </row>
    <row r="383" spans="1:46" x14ac:dyDescent="0.25">
      <c r="A383" s="1">
        <v>44589</v>
      </c>
      <c r="B383" s="100">
        <v>382</v>
      </c>
      <c r="C383" s="1" t="s">
        <v>102</v>
      </c>
      <c r="D383" t="s">
        <v>98</v>
      </c>
      <c r="E383">
        <v>4</v>
      </c>
      <c r="F383" t="s">
        <v>55</v>
      </c>
      <c r="G383" s="18">
        <v>6.1</v>
      </c>
      <c r="I383" s="18">
        <v>24.4</v>
      </c>
      <c r="J383" s="103"/>
      <c r="Q383" s="103"/>
      <c r="R383" s="104"/>
      <c r="X383" s="103"/>
      <c r="AE383" s="103"/>
      <c r="AL383" s="103"/>
      <c r="AM383" s="104"/>
      <c r="AS383" s="103"/>
      <c r="AT383" s="104"/>
    </row>
    <row r="384" spans="1:46" x14ac:dyDescent="0.25">
      <c r="A384" s="1">
        <v>44589</v>
      </c>
      <c r="B384" s="100">
        <v>383</v>
      </c>
      <c r="C384" s="1" t="s">
        <v>102</v>
      </c>
      <c r="D384" t="s">
        <v>97</v>
      </c>
      <c r="E384">
        <v>4</v>
      </c>
      <c r="F384" t="s">
        <v>55</v>
      </c>
      <c r="G384" s="18">
        <v>6.1</v>
      </c>
      <c r="I384" s="18">
        <v>-24.4</v>
      </c>
      <c r="J384" s="103"/>
      <c r="Q384" s="103"/>
      <c r="R384" s="104"/>
      <c r="X384" s="103"/>
      <c r="AE384" s="103"/>
      <c r="AL384" s="103"/>
      <c r="AM384" s="104"/>
      <c r="AS384" s="103"/>
      <c r="AT384" s="104"/>
    </row>
    <row r="385" spans="1:46" x14ac:dyDescent="0.25">
      <c r="A385" s="1">
        <v>44589</v>
      </c>
      <c r="B385" s="100">
        <v>384</v>
      </c>
      <c r="C385" s="1" t="s">
        <v>102</v>
      </c>
      <c r="D385" t="s">
        <v>97</v>
      </c>
      <c r="E385">
        <v>4</v>
      </c>
      <c r="F385" t="s">
        <v>55</v>
      </c>
      <c r="G385" s="18">
        <v>5.92</v>
      </c>
      <c r="I385" s="18">
        <v>-23.68</v>
      </c>
      <c r="J385" s="103"/>
      <c r="Q385" s="103"/>
      <c r="R385" s="104"/>
      <c r="X385" s="103"/>
      <c r="AE385" s="103"/>
      <c r="AL385" s="103"/>
      <c r="AM385" s="104"/>
      <c r="AS385" s="103"/>
      <c r="AT385" s="104"/>
    </row>
    <row r="386" spans="1:46" x14ac:dyDescent="0.25">
      <c r="A386" s="1">
        <v>44593</v>
      </c>
      <c r="B386" s="100">
        <v>385</v>
      </c>
      <c r="C386" s="1" t="s">
        <v>102</v>
      </c>
      <c r="D386" t="s">
        <v>98</v>
      </c>
      <c r="E386">
        <v>13</v>
      </c>
      <c r="F386" t="s">
        <v>231</v>
      </c>
      <c r="G386" s="18">
        <v>3.1936</v>
      </c>
      <c r="I386" s="18">
        <v>41.52</v>
      </c>
      <c r="J386" s="103"/>
      <c r="Q386" s="103"/>
      <c r="R386" s="104"/>
      <c r="X386" s="103"/>
      <c r="AE386" s="103"/>
      <c r="AL386" s="103"/>
      <c r="AM386" s="104"/>
      <c r="AS386" s="103"/>
      <c r="AT386" s="104"/>
    </row>
    <row r="387" spans="1:46" x14ac:dyDescent="0.25">
      <c r="A387" s="1">
        <v>44593</v>
      </c>
      <c r="B387" s="100">
        <v>386</v>
      </c>
      <c r="C387" s="1" t="s">
        <v>102</v>
      </c>
      <c r="D387" t="s">
        <v>98</v>
      </c>
      <c r="E387">
        <v>16</v>
      </c>
      <c r="F387" t="s">
        <v>231</v>
      </c>
      <c r="G387" s="18">
        <v>3.1800999999999999</v>
      </c>
      <c r="I387" s="18">
        <v>50.88</v>
      </c>
      <c r="J387" s="103"/>
      <c r="Q387" s="103"/>
      <c r="R387" s="104"/>
      <c r="X387" s="103"/>
      <c r="AE387" s="103"/>
      <c r="AL387" s="103"/>
      <c r="AM387" s="104"/>
      <c r="AS387" s="103"/>
      <c r="AT387" s="104"/>
    </row>
    <row r="388" spans="1:46" x14ac:dyDescent="0.25">
      <c r="A388" s="1">
        <v>44593</v>
      </c>
      <c r="B388" s="100">
        <v>387</v>
      </c>
      <c r="C388" s="1" t="s">
        <v>102</v>
      </c>
      <c r="D388" t="s">
        <v>98</v>
      </c>
      <c r="E388">
        <v>16</v>
      </c>
      <c r="F388" t="s">
        <v>231</v>
      </c>
      <c r="G388" s="18">
        <v>3.1549999999999998</v>
      </c>
      <c r="I388" s="18">
        <v>50.48</v>
      </c>
      <c r="J388" s="103"/>
      <c r="Q388" s="103"/>
      <c r="R388" s="104"/>
      <c r="X388" s="103"/>
      <c r="AE388" s="103"/>
      <c r="AL388" s="103"/>
      <c r="AM388" s="104"/>
      <c r="AS388" s="103"/>
      <c r="AT388" s="104"/>
    </row>
    <row r="389" spans="1:46" x14ac:dyDescent="0.25">
      <c r="A389" s="1">
        <v>44593</v>
      </c>
      <c r="B389" s="100">
        <v>388</v>
      </c>
      <c r="C389" s="1" t="s">
        <v>102</v>
      </c>
      <c r="D389" t="s">
        <v>97</v>
      </c>
      <c r="E389">
        <v>15</v>
      </c>
      <c r="F389" t="s">
        <v>231</v>
      </c>
      <c r="G389" s="18">
        <v>3.1349999999999998</v>
      </c>
      <c r="I389" s="18">
        <v>-47.03</v>
      </c>
      <c r="J389" s="103"/>
      <c r="Q389" s="103"/>
      <c r="R389" s="104"/>
      <c r="X389" s="103"/>
      <c r="AE389" s="103"/>
      <c r="AL389" s="103"/>
      <c r="AM389" s="104"/>
      <c r="AS389" s="103"/>
      <c r="AT389" s="104"/>
    </row>
    <row r="390" spans="1:46" x14ac:dyDescent="0.25">
      <c r="A390" s="1">
        <v>44593</v>
      </c>
      <c r="B390" s="100">
        <v>389</v>
      </c>
      <c r="C390" s="1" t="s">
        <v>102</v>
      </c>
      <c r="D390" t="s">
        <v>97</v>
      </c>
      <c r="E390">
        <v>15</v>
      </c>
      <c r="F390" t="s">
        <v>231</v>
      </c>
      <c r="G390" s="18">
        <v>3.12</v>
      </c>
      <c r="I390" s="18">
        <v>-46.8</v>
      </c>
      <c r="J390" s="103"/>
      <c r="Q390" s="103"/>
      <c r="R390" s="104"/>
      <c r="X390" s="103"/>
      <c r="AE390" s="103"/>
      <c r="AL390" s="103"/>
      <c r="AM390" s="104"/>
      <c r="AS390" s="103"/>
      <c r="AT390" s="104"/>
    </row>
    <row r="391" spans="1:46" x14ac:dyDescent="0.25">
      <c r="A391" s="1">
        <v>44593</v>
      </c>
      <c r="B391" s="100">
        <v>390</v>
      </c>
      <c r="C391" s="1" t="s">
        <v>102</v>
      </c>
      <c r="D391" t="s">
        <v>97</v>
      </c>
      <c r="E391">
        <v>15</v>
      </c>
      <c r="F391" t="s">
        <v>231</v>
      </c>
      <c r="G391" s="18">
        <v>3.1494</v>
      </c>
      <c r="I391" s="18">
        <v>-47.24</v>
      </c>
      <c r="J391" s="103"/>
      <c r="Q391" s="103"/>
      <c r="R391" s="104"/>
      <c r="X391" s="103"/>
      <c r="AE391" s="103"/>
      <c r="AL391" s="103"/>
      <c r="AM391" s="104"/>
      <c r="AS391" s="103"/>
      <c r="AT391" s="104"/>
    </row>
    <row r="392" spans="1:46" x14ac:dyDescent="0.25">
      <c r="A392" s="1">
        <v>44593</v>
      </c>
      <c r="B392" s="100">
        <v>391</v>
      </c>
      <c r="C392" s="1" t="s">
        <v>102</v>
      </c>
      <c r="D392" t="s">
        <v>98</v>
      </c>
      <c r="E392">
        <v>8</v>
      </c>
      <c r="F392" t="s">
        <v>236</v>
      </c>
      <c r="G392" s="18">
        <v>12.66</v>
      </c>
      <c r="I392" s="18">
        <v>101.28</v>
      </c>
      <c r="J392" s="103"/>
      <c r="Q392" s="103"/>
      <c r="R392" s="104"/>
      <c r="X392" s="103"/>
      <c r="AE392" s="103"/>
      <c r="AL392" s="103"/>
      <c r="AM392" s="104"/>
      <c r="AS392" s="103"/>
      <c r="AT392" s="104"/>
    </row>
    <row r="393" spans="1:46" x14ac:dyDescent="0.25">
      <c r="A393" s="1">
        <v>44593</v>
      </c>
      <c r="B393" s="100">
        <v>392</v>
      </c>
      <c r="C393" s="1" t="s">
        <v>102</v>
      </c>
      <c r="D393" t="s">
        <v>98</v>
      </c>
      <c r="E393">
        <v>8</v>
      </c>
      <c r="F393" t="s">
        <v>236</v>
      </c>
      <c r="G393" s="18">
        <v>12.68</v>
      </c>
      <c r="I393" s="18">
        <v>101.44</v>
      </c>
      <c r="J393" s="103"/>
      <c r="Q393" s="103"/>
      <c r="R393" s="104"/>
      <c r="X393" s="103"/>
      <c r="AE393" s="103"/>
      <c r="AL393" s="103"/>
      <c r="AM393" s="104"/>
      <c r="AS393" s="103"/>
      <c r="AT393" s="104"/>
    </row>
    <row r="394" spans="1:46" x14ac:dyDescent="0.25">
      <c r="A394" s="1">
        <v>44593</v>
      </c>
      <c r="B394" s="100">
        <v>393</v>
      </c>
      <c r="C394" s="1" t="s">
        <v>102</v>
      </c>
      <c r="D394" t="s">
        <v>97</v>
      </c>
      <c r="E394">
        <v>8</v>
      </c>
      <c r="F394" t="s">
        <v>236</v>
      </c>
      <c r="G394" s="18">
        <v>12.749700000000001</v>
      </c>
      <c r="I394" s="18">
        <v>-102</v>
      </c>
      <c r="J394" s="103"/>
      <c r="Q394" s="103"/>
      <c r="R394" s="104"/>
      <c r="X394" s="103"/>
      <c r="AE394" s="103"/>
      <c r="AL394" s="103"/>
      <c r="AM394" s="104"/>
      <c r="AS394" s="103"/>
      <c r="AT394" s="104"/>
    </row>
    <row r="395" spans="1:46" x14ac:dyDescent="0.25">
      <c r="A395" s="1">
        <v>44593</v>
      </c>
      <c r="B395" s="100">
        <v>394</v>
      </c>
      <c r="C395" s="1" t="s">
        <v>102</v>
      </c>
      <c r="D395" t="s">
        <v>97</v>
      </c>
      <c r="E395">
        <v>8</v>
      </c>
      <c r="F395" t="s">
        <v>236</v>
      </c>
      <c r="G395" s="18">
        <v>12.81</v>
      </c>
      <c r="I395" s="18">
        <v>-102.48</v>
      </c>
      <c r="J395" s="103"/>
      <c r="Q395" s="103"/>
      <c r="R395" s="104"/>
      <c r="X395" s="103"/>
      <c r="AE395" s="103"/>
      <c r="AL395" s="103"/>
      <c r="AM395" s="104"/>
      <c r="AS395" s="103"/>
      <c r="AT395" s="104"/>
    </row>
    <row r="396" spans="1:46" x14ac:dyDescent="0.25">
      <c r="A396" s="1">
        <v>44593</v>
      </c>
      <c r="B396" s="100">
        <v>395</v>
      </c>
      <c r="C396" s="1" t="s">
        <v>102</v>
      </c>
      <c r="D396" t="s">
        <v>98</v>
      </c>
      <c r="E396">
        <v>2</v>
      </c>
      <c r="F396" t="s">
        <v>236</v>
      </c>
      <c r="G396" s="18">
        <v>12.9</v>
      </c>
      <c r="I396" s="18">
        <v>25.8</v>
      </c>
      <c r="J396" s="103"/>
      <c r="Q396" s="103"/>
      <c r="R396" s="104"/>
      <c r="X396" s="103"/>
      <c r="AE396" s="103"/>
      <c r="AL396" s="103"/>
      <c r="AM396" s="104"/>
      <c r="AS396" s="103"/>
      <c r="AT396" s="104"/>
    </row>
    <row r="397" spans="1:46" x14ac:dyDescent="0.25">
      <c r="A397" s="1">
        <v>44593</v>
      </c>
      <c r="B397" s="100">
        <v>396</v>
      </c>
      <c r="C397" s="1" t="s">
        <v>102</v>
      </c>
      <c r="D397" t="s">
        <v>98</v>
      </c>
      <c r="E397">
        <v>2</v>
      </c>
      <c r="F397" t="s">
        <v>236</v>
      </c>
      <c r="G397" s="18">
        <v>12.89</v>
      </c>
      <c r="I397" s="18">
        <v>25.78</v>
      </c>
      <c r="J397" s="103"/>
      <c r="Q397" s="103"/>
      <c r="R397" s="104"/>
      <c r="X397" s="103"/>
      <c r="AE397" s="103"/>
      <c r="AL397" s="103"/>
      <c r="AM397" s="104"/>
      <c r="AS397" s="103"/>
      <c r="AT397" s="104"/>
    </row>
    <row r="398" spans="1:46" x14ac:dyDescent="0.25">
      <c r="A398" s="1">
        <v>44593</v>
      </c>
      <c r="B398" s="100">
        <v>397</v>
      </c>
      <c r="C398" s="1" t="s">
        <v>102</v>
      </c>
      <c r="D398" t="s">
        <v>97</v>
      </c>
      <c r="E398">
        <v>4</v>
      </c>
      <c r="F398" t="s">
        <v>236</v>
      </c>
      <c r="G398" s="18">
        <v>12.719900000000001</v>
      </c>
      <c r="I398" s="18">
        <v>-50.88</v>
      </c>
      <c r="J398" s="103"/>
      <c r="Q398" s="103"/>
      <c r="R398" s="104"/>
      <c r="X398" s="103"/>
      <c r="AE398" s="103"/>
      <c r="AL398" s="103"/>
      <c r="AM398" s="104"/>
      <c r="AS398" s="103"/>
      <c r="AT398" s="104"/>
    </row>
    <row r="399" spans="1:46" x14ac:dyDescent="0.25">
      <c r="A399" s="1">
        <v>44594</v>
      </c>
      <c r="B399" s="100">
        <v>398</v>
      </c>
      <c r="C399" s="1" t="s">
        <v>102</v>
      </c>
      <c r="D399" t="s">
        <v>98</v>
      </c>
      <c r="E399">
        <v>46</v>
      </c>
      <c r="F399" t="s">
        <v>231</v>
      </c>
      <c r="G399" s="18">
        <v>3.3801000000000001</v>
      </c>
      <c r="I399" s="18">
        <v>155.47999999999999</v>
      </c>
      <c r="J399" s="103"/>
      <c r="Q399" s="103"/>
      <c r="R399" s="104"/>
      <c r="X399" s="103"/>
      <c r="AE399" s="103"/>
      <c r="AL399" s="103"/>
      <c r="AM399" s="104"/>
      <c r="AS399" s="103"/>
      <c r="AT399" s="104"/>
    </row>
    <row r="400" spans="1:46" x14ac:dyDescent="0.25">
      <c r="A400" s="1">
        <v>44594</v>
      </c>
      <c r="B400" s="100">
        <v>399</v>
      </c>
      <c r="C400" s="1" t="s">
        <v>102</v>
      </c>
      <c r="D400" t="s">
        <v>98</v>
      </c>
      <c r="E400">
        <v>94</v>
      </c>
      <c r="F400" t="s">
        <v>231</v>
      </c>
      <c r="G400" s="18">
        <v>3.4039000000000001</v>
      </c>
      <c r="I400" s="18">
        <v>319.97000000000003</v>
      </c>
      <c r="J400" s="103"/>
      <c r="Q400" s="103"/>
      <c r="R400" s="104"/>
      <c r="X400" s="103"/>
      <c r="AE400" s="103"/>
      <c r="AL400" s="103"/>
      <c r="AM400" s="104"/>
      <c r="AS400" s="103"/>
      <c r="AT400" s="104"/>
    </row>
    <row r="401" spans="1:46" x14ac:dyDescent="0.25">
      <c r="A401" s="1">
        <v>44594</v>
      </c>
      <c r="B401" s="100">
        <v>400</v>
      </c>
      <c r="C401" s="1" t="s">
        <v>102</v>
      </c>
      <c r="D401" t="s">
        <v>97</v>
      </c>
      <c r="E401">
        <v>10</v>
      </c>
      <c r="F401" t="s">
        <v>231</v>
      </c>
      <c r="G401" s="18">
        <v>3.3650000000000002</v>
      </c>
      <c r="I401" s="18">
        <v>-33.65</v>
      </c>
      <c r="J401" s="103"/>
      <c r="Q401" s="103"/>
      <c r="R401" s="104"/>
      <c r="X401" s="103"/>
      <c r="AE401" s="103"/>
      <c r="AL401" s="103"/>
      <c r="AM401" s="104"/>
      <c r="AS401" s="103"/>
      <c r="AT401" s="104"/>
    </row>
    <row r="402" spans="1:46" x14ac:dyDescent="0.25">
      <c r="A402" s="1">
        <v>44594</v>
      </c>
      <c r="B402" s="100">
        <v>401</v>
      </c>
      <c r="C402" s="1" t="s">
        <v>102</v>
      </c>
      <c r="D402" t="s">
        <v>97</v>
      </c>
      <c r="E402">
        <v>16</v>
      </c>
      <c r="F402" t="s">
        <v>231</v>
      </c>
      <c r="G402" s="18">
        <v>3.3898999999999999</v>
      </c>
      <c r="I402" s="18">
        <v>-54.24</v>
      </c>
      <c r="J402" s="103"/>
      <c r="Q402" s="103"/>
      <c r="R402" s="104"/>
      <c r="X402" s="103"/>
      <c r="AE402" s="103"/>
      <c r="AL402" s="103"/>
      <c r="AM402" s="104"/>
      <c r="AS402" s="103"/>
      <c r="AT402" s="104"/>
    </row>
    <row r="403" spans="1:46" x14ac:dyDescent="0.25">
      <c r="A403" s="1">
        <v>44594</v>
      </c>
      <c r="B403" s="100">
        <v>402</v>
      </c>
      <c r="C403" s="1" t="s">
        <v>102</v>
      </c>
      <c r="D403" t="s">
        <v>97</v>
      </c>
      <c r="E403">
        <v>20</v>
      </c>
      <c r="F403" t="s">
        <v>231</v>
      </c>
      <c r="G403" s="18">
        <v>3.3671000000000002</v>
      </c>
      <c r="I403" s="18">
        <v>-67.34</v>
      </c>
      <c r="J403" s="103"/>
      <c r="Q403" s="103"/>
      <c r="R403" s="104"/>
      <c r="X403" s="103"/>
      <c r="AE403" s="103"/>
      <c r="AL403" s="103"/>
      <c r="AM403" s="104"/>
      <c r="AS403" s="103"/>
      <c r="AT403" s="104"/>
    </row>
    <row r="404" spans="1:46" x14ac:dyDescent="0.25">
      <c r="A404" s="1">
        <v>44594</v>
      </c>
      <c r="B404" s="100">
        <v>403</v>
      </c>
      <c r="C404" s="1" t="s">
        <v>102</v>
      </c>
      <c r="D404" t="s">
        <v>98</v>
      </c>
      <c r="E404">
        <v>20</v>
      </c>
      <c r="F404" t="s">
        <v>248</v>
      </c>
      <c r="G404" s="18">
        <v>4.2805999999999997</v>
      </c>
      <c r="I404" s="18">
        <v>85.61</v>
      </c>
      <c r="J404" s="103"/>
      <c r="Q404" s="103"/>
      <c r="R404" s="104"/>
      <c r="X404" s="103"/>
      <c r="AE404" s="103"/>
      <c r="AL404" s="103"/>
      <c r="AM404" s="104"/>
      <c r="AS404" s="103"/>
      <c r="AT404" s="104"/>
    </row>
    <row r="405" spans="1:46" x14ac:dyDescent="0.25">
      <c r="A405" s="1">
        <v>44594</v>
      </c>
      <c r="B405" s="100">
        <v>404</v>
      </c>
      <c r="C405" s="1" t="s">
        <v>102</v>
      </c>
      <c r="D405" t="s">
        <v>98</v>
      </c>
      <c r="E405">
        <v>19</v>
      </c>
      <c r="F405" t="s">
        <v>248</v>
      </c>
      <c r="G405" s="18">
        <v>4.3236999999999997</v>
      </c>
      <c r="I405" s="18">
        <v>82.15</v>
      </c>
      <c r="J405" s="103"/>
      <c r="Q405" s="103"/>
      <c r="R405" s="104"/>
      <c r="X405" s="103"/>
      <c r="AE405" s="103"/>
      <c r="AL405" s="103"/>
      <c r="AM405" s="104"/>
      <c r="AS405" s="103"/>
      <c r="AT405" s="104"/>
    </row>
    <row r="406" spans="1:46" x14ac:dyDescent="0.25">
      <c r="A406" s="1">
        <v>44594</v>
      </c>
      <c r="B406" s="100">
        <v>405</v>
      </c>
      <c r="C406" s="1" t="s">
        <v>102</v>
      </c>
      <c r="D406" t="s">
        <v>98</v>
      </c>
      <c r="E406">
        <v>1</v>
      </c>
      <c r="F406" t="s">
        <v>248</v>
      </c>
      <c r="G406" s="18">
        <v>4.32</v>
      </c>
      <c r="I406" s="18">
        <v>4.32</v>
      </c>
      <c r="J406" s="103"/>
      <c r="Q406" s="103"/>
      <c r="R406" s="104"/>
      <c r="X406" s="103"/>
      <c r="AE406" s="103"/>
      <c r="AL406" s="103"/>
      <c r="AM406" s="104"/>
      <c r="AS406" s="103"/>
      <c r="AT406" s="104"/>
    </row>
    <row r="407" spans="1:46" x14ac:dyDescent="0.25">
      <c r="A407" s="1">
        <v>44594</v>
      </c>
      <c r="B407" s="100">
        <v>406</v>
      </c>
      <c r="C407" s="1" t="s">
        <v>102</v>
      </c>
      <c r="D407" t="s">
        <v>97</v>
      </c>
      <c r="E407">
        <v>20</v>
      </c>
      <c r="F407" t="s">
        <v>248</v>
      </c>
      <c r="G407" s="18">
        <v>4.3994999999999997</v>
      </c>
      <c r="I407" s="18">
        <v>-87.99</v>
      </c>
      <c r="J407" s="103"/>
      <c r="Q407" s="103"/>
      <c r="R407" s="104"/>
      <c r="X407" s="103"/>
      <c r="AE407" s="103"/>
      <c r="AL407" s="103"/>
      <c r="AM407" s="104"/>
      <c r="AS407" s="103"/>
      <c r="AT407" s="104"/>
    </row>
    <row r="408" spans="1:46" x14ac:dyDescent="0.25">
      <c r="A408" s="1">
        <v>44594</v>
      </c>
      <c r="B408" s="100">
        <v>407</v>
      </c>
      <c r="C408" s="1" t="s">
        <v>102</v>
      </c>
      <c r="D408" t="s">
        <v>97</v>
      </c>
      <c r="E408">
        <v>31</v>
      </c>
      <c r="F408" t="s">
        <v>231</v>
      </c>
      <c r="G408" s="18">
        <v>3.43</v>
      </c>
      <c r="I408" s="18">
        <v>-106.33</v>
      </c>
      <c r="J408" s="103"/>
      <c r="Q408" s="103"/>
      <c r="R408" s="104"/>
      <c r="X408" s="103"/>
      <c r="AE408" s="103"/>
      <c r="AL408" s="103"/>
      <c r="AM408" s="104"/>
      <c r="AS408" s="103"/>
      <c r="AT408" s="104"/>
    </row>
    <row r="409" spans="1:46" x14ac:dyDescent="0.25">
      <c r="A409" s="1">
        <v>44594</v>
      </c>
      <c r="B409" s="100">
        <v>408</v>
      </c>
      <c r="C409" s="1" t="s">
        <v>102</v>
      </c>
      <c r="D409" t="s">
        <v>97</v>
      </c>
      <c r="E409">
        <v>1</v>
      </c>
      <c r="F409" t="s">
        <v>231</v>
      </c>
      <c r="G409" s="18">
        <v>3.43</v>
      </c>
      <c r="I409" s="18">
        <v>-3.43</v>
      </c>
      <c r="J409" s="103"/>
      <c r="Q409" s="103"/>
      <c r="R409" s="104"/>
      <c r="X409" s="103"/>
      <c r="AE409" s="103"/>
      <c r="AL409" s="103"/>
      <c r="AM409" s="104"/>
      <c r="AS409" s="103"/>
      <c r="AT409" s="104"/>
    </row>
    <row r="410" spans="1:46" x14ac:dyDescent="0.25">
      <c r="A410" s="1">
        <v>44594</v>
      </c>
      <c r="B410" s="100">
        <v>409</v>
      </c>
      <c r="C410" s="1" t="s">
        <v>102</v>
      </c>
      <c r="D410" t="s">
        <v>97</v>
      </c>
      <c r="E410">
        <v>20</v>
      </c>
      <c r="F410" t="s">
        <v>248</v>
      </c>
      <c r="G410" s="18">
        <v>4.5266999999999999</v>
      </c>
      <c r="I410" s="18">
        <v>-90.53</v>
      </c>
      <c r="J410" s="103"/>
      <c r="Q410" s="103"/>
      <c r="R410" s="104"/>
      <c r="X410" s="103"/>
      <c r="AE410" s="103"/>
      <c r="AL410" s="103"/>
      <c r="AM410" s="104"/>
      <c r="AS410" s="103"/>
      <c r="AT410" s="104"/>
    </row>
    <row r="411" spans="1:46" x14ac:dyDescent="0.25">
      <c r="A411" s="1">
        <v>44594</v>
      </c>
      <c r="B411" s="100">
        <v>410</v>
      </c>
      <c r="C411" s="1" t="s">
        <v>102</v>
      </c>
      <c r="D411" t="s">
        <v>98</v>
      </c>
      <c r="E411">
        <v>16</v>
      </c>
      <c r="F411" t="s">
        <v>231</v>
      </c>
      <c r="G411" s="18">
        <v>3.4853000000000001</v>
      </c>
      <c r="I411" s="18">
        <v>55.76</v>
      </c>
      <c r="J411" s="103"/>
      <c r="Q411" s="103"/>
      <c r="R411" s="104"/>
      <c r="X411" s="103"/>
      <c r="AE411" s="103"/>
      <c r="AL411" s="103"/>
      <c r="AM411" s="104"/>
      <c r="AS411" s="103"/>
      <c r="AT411" s="104"/>
    </row>
    <row r="412" spans="1:46" x14ac:dyDescent="0.25">
      <c r="A412" s="1">
        <v>44594</v>
      </c>
      <c r="B412" s="100">
        <v>411</v>
      </c>
      <c r="C412" s="1" t="s">
        <v>102</v>
      </c>
      <c r="D412" t="s">
        <v>97</v>
      </c>
      <c r="E412">
        <v>30</v>
      </c>
      <c r="F412" t="s">
        <v>231</v>
      </c>
      <c r="G412" s="18">
        <v>3.415</v>
      </c>
      <c r="I412" s="18">
        <v>-102.45</v>
      </c>
      <c r="J412" s="103"/>
      <c r="Q412" s="103"/>
      <c r="R412" s="104"/>
      <c r="X412" s="103"/>
      <c r="AE412" s="103"/>
      <c r="AL412" s="103"/>
      <c r="AM412" s="104"/>
      <c r="AS412" s="103"/>
      <c r="AT412" s="104"/>
    </row>
    <row r="413" spans="1:46" x14ac:dyDescent="0.25">
      <c r="A413" s="1">
        <v>44594</v>
      </c>
      <c r="B413" s="100">
        <v>412</v>
      </c>
      <c r="C413" s="1" t="s">
        <v>102</v>
      </c>
      <c r="D413" t="s">
        <v>97</v>
      </c>
      <c r="E413">
        <v>24</v>
      </c>
      <c r="F413" t="s">
        <v>231</v>
      </c>
      <c r="G413" s="18">
        <v>3.3250000000000002</v>
      </c>
      <c r="I413" s="18">
        <v>-79.8</v>
      </c>
      <c r="J413" s="103"/>
      <c r="Q413" s="103"/>
      <c r="R413" s="104"/>
      <c r="X413" s="103"/>
      <c r="AE413" s="103"/>
      <c r="AL413" s="103"/>
      <c r="AM413" s="104"/>
      <c r="AS413" s="103"/>
      <c r="AT413" s="104"/>
    </row>
    <row r="414" spans="1:46" x14ac:dyDescent="0.25">
      <c r="A414" s="1">
        <v>44594</v>
      </c>
      <c r="B414" s="100">
        <v>413</v>
      </c>
      <c r="C414" s="1" t="s">
        <v>102</v>
      </c>
      <c r="D414" t="s">
        <v>98</v>
      </c>
      <c r="E414">
        <v>6</v>
      </c>
      <c r="F414" t="s">
        <v>231</v>
      </c>
      <c r="G414" s="18">
        <v>3.3001</v>
      </c>
      <c r="I414" s="18">
        <v>19.8</v>
      </c>
      <c r="J414" s="103"/>
      <c r="Q414" s="103"/>
      <c r="R414" s="104"/>
      <c r="X414" s="103"/>
      <c r="AE414" s="103"/>
      <c r="AL414" s="103"/>
      <c r="AM414" s="104"/>
      <c r="AS414" s="103"/>
      <c r="AT414" s="104"/>
    </row>
    <row r="415" spans="1:46" x14ac:dyDescent="0.25">
      <c r="A415" s="1">
        <v>44594</v>
      </c>
      <c r="B415" s="100">
        <v>414</v>
      </c>
      <c r="C415" s="1" t="s">
        <v>102</v>
      </c>
      <c r="D415" t="s">
        <v>98</v>
      </c>
      <c r="E415">
        <v>18</v>
      </c>
      <c r="F415" t="s">
        <v>231</v>
      </c>
      <c r="G415" s="18">
        <v>3.3001</v>
      </c>
      <c r="I415" s="18">
        <v>59.4</v>
      </c>
      <c r="J415" s="103"/>
      <c r="Q415" s="103"/>
      <c r="R415" s="104"/>
      <c r="X415" s="103"/>
      <c r="AE415" s="103"/>
      <c r="AL415" s="103"/>
      <c r="AM415" s="104"/>
      <c r="AS415" s="103"/>
      <c r="AT415" s="104"/>
    </row>
    <row r="416" spans="1:46" x14ac:dyDescent="0.25">
      <c r="A416" s="1">
        <v>44594</v>
      </c>
      <c r="B416" s="100">
        <v>415</v>
      </c>
      <c r="C416" s="1" t="s">
        <v>102</v>
      </c>
      <c r="D416" t="s">
        <v>97</v>
      </c>
      <c r="E416">
        <v>4</v>
      </c>
      <c r="F416" t="s">
        <v>231</v>
      </c>
      <c r="G416" s="18">
        <v>3.36</v>
      </c>
      <c r="I416" s="18">
        <v>-13.44</v>
      </c>
      <c r="J416" s="103"/>
      <c r="Q416" s="103"/>
      <c r="R416" s="104"/>
      <c r="X416" s="103"/>
      <c r="AE416" s="103"/>
      <c r="AL416" s="103"/>
      <c r="AM416" s="104"/>
      <c r="AS416" s="103"/>
      <c r="AT416" s="104"/>
    </row>
    <row r="417" spans="1:46" x14ac:dyDescent="0.25">
      <c r="A417" s="1">
        <v>44594</v>
      </c>
      <c r="B417" s="100">
        <v>416</v>
      </c>
      <c r="C417" s="1" t="s">
        <v>102</v>
      </c>
      <c r="D417" t="s">
        <v>97</v>
      </c>
      <c r="E417">
        <v>12</v>
      </c>
      <c r="F417" t="s">
        <v>231</v>
      </c>
      <c r="G417" s="18">
        <v>3.36</v>
      </c>
      <c r="I417" s="18">
        <v>-40.32</v>
      </c>
      <c r="J417" s="103"/>
      <c r="Q417" s="103"/>
      <c r="R417" s="104"/>
      <c r="X417" s="103"/>
      <c r="AE417" s="103"/>
      <c r="AL417" s="103"/>
      <c r="AM417" s="104"/>
      <c r="AS417" s="103"/>
      <c r="AT417" s="104"/>
    </row>
    <row r="418" spans="1:46" x14ac:dyDescent="0.25">
      <c r="A418" s="1">
        <v>44594</v>
      </c>
      <c r="B418" s="100">
        <v>417</v>
      </c>
      <c r="C418" s="1" t="s">
        <v>102</v>
      </c>
      <c r="D418" t="s">
        <v>97</v>
      </c>
      <c r="E418">
        <v>16</v>
      </c>
      <c r="F418" t="s">
        <v>231</v>
      </c>
      <c r="G418" s="18">
        <v>3.36</v>
      </c>
      <c r="I418" s="18">
        <v>-53.76</v>
      </c>
      <c r="J418" s="103"/>
      <c r="Q418" s="103"/>
      <c r="R418" s="104"/>
      <c r="X418" s="103"/>
      <c r="AE418" s="103"/>
      <c r="AL418" s="103"/>
      <c r="AM418" s="104"/>
      <c r="AS418" s="103"/>
      <c r="AT418" s="104"/>
    </row>
    <row r="419" spans="1:46" x14ac:dyDescent="0.25">
      <c r="A419" s="1">
        <v>44594</v>
      </c>
      <c r="B419" s="100">
        <v>418</v>
      </c>
      <c r="C419" s="1" t="s">
        <v>102</v>
      </c>
      <c r="D419" t="s">
        <v>97</v>
      </c>
      <c r="E419">
        <v>1</v>
      </c>
      <c r="F419" t="s">
        <v>231</v>
      </c>
      <c r="G419" s="18">
        <v>3.33</v>
      </c>
      <c r="I419" s="18">
        <v>-3.33</v>
      </c>
      <c r="J419" s="103"/>
      <c r="Q419" s="103"/>
      <c r="R419" s="104"/>
      <c r="X419" s="103"/>
      <c r="AE419" s="103"/>
      <c r="AL419" s="103"/>
      <c r="AM419" s="104"/>
      <c r="AS419" s="103"/>
      <c r="AT419" s="104"/>
    </row>
    <row r="420" spans="1:46" x14ac:dyDescent="0.25">
      <c r="A420" s="1">
        <v>44594</v>
      </c>
      <c r="B420" s="100">
        <v>419</v>
      </c>
      <c r="C420" s="1" t="s">
        <v>102</v>
      </c>
      <c r="D420" t="s">
        <v>97</v>
      </c>
      <c r="E420">
        <v>3</v>
      </c>
      <c r="F420" t="s">
        <v>231</v>
      </c>
      <c r="G420" s="18">
        <v>3.33</v>
      </c>
      <c r="I420" s="18">
        <v>-9.99</v>
      </c>
      <c r="J420" s="103"/>
      <c r="Q420" s="103"/>
      <c r="R420" s="104"/>
      <c r="X420" s="103"/>
      <c r="AE420" s="103"/>
      <c r="AL420" s="103"/>
      <c r="AM420" s="104"/>
      <c r="AS420" s="103"/>
      <c r="AT420" s="104"/>
    </row>
    <row r="421" spans="1:46" x14ac:dyDescent="0.25">
      <c r="A421" s="1">
        <v>44594</v>
      </c>
      <c r="B421" s="100">
        <v>420</v>
      </c>
      <c r="C421" s="1" t="s">
        <v>102</v>
      </c>
      <c r="D421" t="s">
        <v>97</v>
      </c>
      <c r="E421">
        <v>12</v>
      </c>
      <c r="F421" t="s">
        <v>231</v>
      </c>
      <c r="G421" s="18">
        <v>3.35</v>
      </c>
      <c r="I421" s="18">
        <v>-40.200000000000003</v>
      </c>
      <c r="J421" s="103"/>
      <c r="Q421" s="103"/>
      <c r="R421" s="104"/>
      <c r="X421" s="103"/>
      <c r="AE421" s="103"/>
      <c r="AL421" s="103"/>
      <c r="AM421" s="104"/>
      <c r="AS421" s="103"/>
      <c r="AT421" s="104"/>
    </row>
    <row r="422" spans="1:46" x14ac:dyDescent="0.25">
      <c r="A422" s="1">
        <v>44594</v>
      </c>
      <c r="B422" s="100">
        <v>421</v>
      </c>
      <c r="C422" s="1" t="s">
        <v>102</v>
      </c>
      <c r="D422" t="s">
        <v>98</v>
      </c>
      <c r="E422">
        <v>11</v>
      </c>
      <c r="F422" t="s">
        <v>248</v>
      </c>
      <c r="G422" s="18">
        <v>4.6154000000000002</v>
      </c>
      <c r="I422" s="18">
        <v>50.77</v>
      </c>
      <c r="J422" s="103"/>
      <c r="Q422" s="103"/>
      <c r="R422" s="104"/>
      <c r="X422" s="103"/>
      <c r="AE422" s="103"/>
      <c r="AL422" s="103"/>
      <c r="AM422" s="104"/>
      <c r="AS422" s="103"/>
      <c r="AT422" s="104"/>
    </row>
    <row r="423" spans="1:46" x14ac:dyDescent="0.25">
      <c r="A423" s="1">
        <v>44594</v>
      </c>
      <c r="B423" s="100">
        <v>422</v>
      </c>
      <c r="C423" s="1" t="s">
        <v>102</v>
      </c>
      <c r="D423" t="s">
        <v>97</v>
      </c>
      <c r="E423">
        <v>11</v>
      </c>
      <c r="F423" t="s">
        <v>248</v>
      </c>
      <c r="G423" s="18">
        <v>4.72</v>
      </c>
      <c r="I423" s="18">
        <v>-51.92</v>
      </c>
      <c r="J423" s="103"/>
      <c r="Q423" s="103"/>
      <c r="R423" s="104"/>
      <c r="X423" s="103"/>
      <c r="AE423" s="103"/>
      <c r="AL423" s="103"/>
      <c r="AM423" s="104"/>
      <c r="AS423" s="103"/>
      <c r="AT423" s="104"/>
    </row>
    <row r="424" spans="1:46" x14ac:dyDescent="0.25">
      <c r="A424" s="1">
        <v>44595</v>
      </c>
      <c r="B424" s="100">
        <v>423</v>
      </c>
      <c r="C424" s="1" t="s">
        <v>102</v>
      </c>
      <c r="D424" t="s">
        <v>98</v>
      </c>
      <c r="E424">
        <v>45</v>
      </c>
      <c r="F424" t="s">
        <v>231</v>
      </c>
      <c r="G424" s="18">
        <v>3.2050000000000001</v>
      </c>
      <c r="I424" s="18">
        <v>144.22999999999999</v>
      </c>
      <c r="J424" s="103"/>
      <c r="Q424" s="103"/>
      <c r="R424" s="104"/>
      <c r="X424" s="103"/>
      <c r="AE424" s="103"/>
      <c r="AL424" s="103"/>
      <c r="AM424" s="104"/>
      <c r="AS424" s="103"/>
      <c r="AT424" s="104"/>
    </row>
    <row r="425" spans="1:46" x14ac:dyDescent="0.25">
      <c r="A425" s="1">
        <v>44595</v>
      </c>
      <c r="B425" s="100">
        <v>424</v>
      </c>
      <c r="C425" s="1" t="s">
        <v>102</v>
      </c>
      <c r="D425" t="s">
        <v>98</v>
      </c>
      <c r="E425">
        <v>5</v>
      </c>
      <c r="F425" t="s">
        <v>246</v>
      </c>
      <c r="G425" s="18">
        <v>9.82</v>
      </c>
      <c r="I425" s="18">
        <v>49.1</v>
      </c>
      <c r="J425" s="103"/>
      <c r="Q425" s="103"/>
      <c r="R425" s="104"/>
      <c r="X425" s="103"/>
      <c r="AE425" s="103"/>
      <c r="AL425" s="103"/>
      <c r="AM425" s="104"/>
      <c r="AS425" s="103"/>
      <c r="AT425" s="104"/>
    </row>
    <row r="426" spans="1:46" x14ac:dyDescent="0.25">
      <c r="A426" s="1">
        <v>44595</v>
      </c>
      <c r="B426" s="100">
        <v>425</v>
      </c>
      <c r="C426" s="1" t="s">
        <v>102</v>
      </c>
      <c r="D426" t="s">
        <v>98</v>
      </c>
      <c r="E426">
        <v>4</v>
      </c>
      <c r="F426" t="s">
        <v>246</v>
      </c>
      <c r="G426" s="18">
        <v>9.7533999999999992</v>
      </c>
      <c r="I426" s="18">
        <v>39.01</v>
      </c>
      <c r="J426" s="103"/>
      <c r="Q426" s="103"/>
      <c r="R426" s="104"/>
      <c r="X426" s="103"/>
      <c r="AE426" s="103"/>
      <c r="AL426" s="103"/>
      <c r="AM426" s="104"/>
      <c r="AS426" s="103"/>
      <c r="AT426" s="104"/>
    </row>
    <row r="427" spans="1:46" x14ac:dyDescent="0.25">
      <c r="A427" s="1">
        <v>44595</v>
      </c>
      <c r="B427" s="100">
        <v>426</v>
      </c>
      <c r="C427" s="1" t="s">
        <v>102</v>
      </c>
      <c r="D427" t="s">
        <v>98</v>
      </c>
      <c r="E427">
        <v>4</v>
      </c>
      <c r="F427" t="s">
        <v>246</v>
      </c>
      <c r="G427" s="18">
        <v>10</v>
      </c>
      <c r="I427" s="18">
        <v>40</v>
      </c>
      <c r="J427" s="103"/>
      <c r="Q427" s="103"/>
      <c r="R427" s="104"/>
      <c r="X427" s="103"/>
      <c r="AE427" s="103"/>
      <c r="AL427" s="103"/>
      <c r="AM427" s="104"/>
      <c r="AS427" s="103"/>
      <c r="AT427" s="104"/>
    </row>
    <row r="428" spans="1:46" x14ac:dyDescent="0.25">
      <c r="A428" s="1">
        <v>44595</v>
      </c>
      <c r="B428" s="100">
        <v>427</v>
      </c>
      <c r="C428" s="1" t="s">
        <v>102</v>
      </c>
      <c r="D428" t="s">
        <v>97</v>
      </c>
      <c r="E428">
        <v>4</v>
      </c>
      <c r="F428" t="s">
        <v>246</v>
      </c>
      <c r="G428" s="18">
        <v>9.9891000000000005</v>
      </c>
      <c r="I428" s="18">
        <v>-39.96</v>
      </c>
      <c r="J428" s="103"/>
      <c r="Q428" s="103"/>
      <c r="R428" s="104"/>
      <c r="X428" s="103"/>
      <c r="AE428" s="103"/>
      <c r="AL428" s="103"/>
      <c r="AM428" s="104"/>
      <c r="AS428" s="103"/>
      <c r="AT428" s="104"/>
    </row>
    <row r="429" spans="1:46" x14ac:dyDescent="0.25">
      <c r="A429" s="1">
        <v>44595</v>
      </c>
      <c r="B429" s="100">
        <v>428</v>
      </c>
      <c r="C429" s="1" t="s">
        <v>102</v>
      </c>
      <c r="D429" t="s">
        <v>97</v>
      </c>
      <c r="E429">
        <v>5</v>
      </c>
      <c r="F429" t="s">
        <v>246</v>
      </c>
      <c r="G429" s="18">
        <v>9.9390999999999998</v>
      </c>
      <c r="I429" s="18">
        <v>-49.7</v>
      </c>
      <c r="J429" s="103"/>
      <c r="Q429" s="103"/>
      <c r="R429" s="104"/>
      <c r="X429" s="103"/>
      <c r="AE429" s="103"/>
      <c r="AL429" s="103"/>
      <c r="AM429" s="104"/>
      <c r="AS429" s="103"/>
      <c r="AT429" s="104"/>
    </row>
    <row r="430" spans="1:46" x14ac:dyDescent="0.25">
      <c r="A430" s="1">
        <v>44595</v>
      </c>
      <c r="B430" s="100">
        <v>429</v>
      </c>
      <c r="C430" s="1" t="s">
        <v>102</v>
      </c>
      <c r="D430" t="s">
        <v>98</v>
      </c>
      <c r="E430">
        <v>4</v>
      </c>
      <c r="F430" t="s">
        <v>246</v>
      </c>
      <c r="G430" s="18">
        <v>9.7899999999999991</v>
      </c>
      <c r="I430" s="18">
        <v>39.159999999999997</v>
      </c>
      <c r="J430" s="103"/>
      <c r="Q430" s="103"/>
      <c r="R430" s="104"/>
      <c r="X430" s="103"/>
      <c r="AE430" s="103"/>
      <c r="AL430" s="103"/>
      <c r="AM430" s="104"/>
      <c r="AS430" s="103"/>
      <c r="AT430" s="104"/>
    </row>
    <row r="431" spans="1:46" x14ac:dyDescent="0.25">
      <c r="A431" s="1">
        <v>44595</v>
      </c>
      <c r="B431" s="100">
        <v>430</v>
      </c>
      <c r="C431" s="1" t="s">
        <v>102</v>
      </c>
      <c r="D431" t="s">
        <v>98</v>
      </c>
      <c r="E431">
        <v>3</v>
      </c>
      <c r="F431" t="s">
        <v>246</v>
      </c>
      <c r="G431" s="18">
        <v>9.8000000000000007</v>
      </c>
      <c r="I431" s="18">
        <v>29.4</v>
      </c>
      <c r="J431" s="103"/>
      <c r="Q431" s="103"/>
      <c r="R431" s="104"/>
      <c r="X431" s="103"/>
      <c r="AE431" s="103"/>
      <c r="AL431" s="103"/>
      <c r="AM431" s="104"/>
      <c r="AS431" s="103"/>
      <c r="AT431" s="104"/>
    </row>
    <row r="432" spans="1:46" x14ac:dyDescent="0.25">
      <c r="A432" s="1">
        <v>44595</v>
      </c>
      <c r="B432" s="100">
        <v>431</v>
      </c>
      <c r="C432" s="1" t="s">
        <v>102</v>
      </c>
      <c r="D432" t="s">
        <v>98</v>
      </c>
      <c r="E432">
        <v>1</v>
      </c>
      <c r="F432" t="s">
        <v>246</v>
      </c>
      <c r="G432" s="18">
        <v>9.8000000000000007</v>
      </c>
      <c r="I432" s="18">
        <v>9.8000000000000007</v>
      </c>
      <c r="J432" s="103"/>
      <c r="Q432" s="103"/>
      <c r="R432" s="104"/>
      <c r="X432" s="103"/>
      <c r="AE432" s="103"/>
      <c r="AL432" s="103"/>
      <c r="AM432" s="104"/>
      <c r="AS432" s="103"/>
      <c r="AT432" s="104"/>
    </row>
    <row r="433" spans="1:46" x14ac:dyDescent="0.25">
      <c r="A433" s="1">
        <v>44595</v>
      </c>
      <c r="B433" s="100">
        <v>432</v>
      </c>
      <c r="C433" s="1" t="s">
        <v>102</v>
      </c>
      <c r="D433" t="s">
        <v>97</v>
      </c>
      <c r="E433">
        <v>15</v>
      </c>
      <c r="F433" t="s">
        <v>231</v>
      </c>
      <c r="G433" s="18">
        <v>3.2292999999999998</v>
      </c>
      <c r="I433" s="18">
        <v>-48.44</v>
      </c>
      <c r="J433" s="103"/>
      <c r="Q433" s="103"/>
      <c r="R433" s="104"/>
      <c r="X433" s="103"/>
      <c r="AE433" s="103"/>
      <c r="AL433" s="103"/>
      <c r="AM433" s="104"/>
      <c r="AS433" s="103"/>
      <c r="AT433" s="104"/>
    </row>
    <row r="434" spans="1:46" x14ac:dyDescent="0.25">
      <c r="A434" s="1">
        <v>44595</v>
      </c>
      <c r="B434" s="100">
        <v>433</v>
      </c>
      <c r="C434" s="1" t="s">
        <v>102</v>
      </c>
      <c r="D434" t="s">
        <v>97</v>
      </c>
      <c r="E434">
        <v>6</v>
      </c>
      <c r="F434" t="s">
        <v>246</v>
      </c>
      <c r="G434" s="18">
        <v>9.5500000000000007</v>
      </c>
      <c r="I434" s="18">
        <v>-57.3</v>
      </c>
      <c r="J434" s="103"/>
      <c r="Q434" s="103"/>
      <c r="R434" s="104"/>
      <c r="X434" s="103"/>
      <c r="AE434" s="103"/>
      <c r="AL434" s="103"/>
      <c r="AM434" s="104"/>
      <c r="AS434" s="103"/>
      <c r="AT434" s="104"/>
    </row>
    <row r="435" spans="1:46" x14ac:dyDescent="0.25">
      <c r="A435" s="1">
        <v>44595</v>
      </c>
      <c r="B435" s="100">
        <v>434</v>
      </c>
      <c r="C435" s="1" t="s">
        <v>102</v>
      </c>
      <c r="D435" t="s">
        <v>97</v>
      </c>
      <c r="E435">
        <v>6</v>
      </c>
      <c r="F435" t="s">
        <v>246</v>
      </c>
      <c r="G435" s="18">
        <v>9.6201000000000008</v>
      </c>
      <c r="I435" s="18">
        <v>-57.72</v>
      </c>
      <c r="J435" s="103"/>
      <c r="Q435" s="103"/>
      <c r="R435" s="104"/>
      <c r="X435" s="103"/>
      <c r="AE435" s="103"/>
      <c r="AL435" s="103"/>
      <c r="AM435" s="104"/>
      <c r="AS435" s="103"/>
      <c r="AT435" s="104"/>
    </row>
    <row r="436" spans="1:46" x14ac:dyDescent="0.25">
      <c r="A436" s="1">
        <v>44595</v>
      </c>
      <c r="B436" s="100">
        <v>435</v>
      </c>
      <c r="C436" s="1" t="s">
        <v>102</v>
      </c>
      <c r="D436" t="s">
        <v>97</v>
      </c>
      <c r="E436">
        <v>15</v>
      </c>
      <c r="F436" t="s">
        <v>231</v>
      </c>
      <c r="G436" s="18">
        <v>3.22</v>
      </c>
      <c r="I436" s="18">
        <v>-48.3</v>
      </c>
      <c r="J436" s="103"/>
      <c r="Q436" s="103"/>
      <c r="R436" s="104"/>
      <c r="X436" s="103"/>
      <c r="AE436" s="103"/>
      <c r="AL436" s="103"/>
      <c r="AM436" s="104"/>
      <c r="AS436" s="103"/>
      <c r="AT436" s="104"/>
    </row>
    <row r="437" spans="1:46" x14ac:dyDescent="0.25">
      <c r="A437" s="1">
        <v>44595</v>
      </c>
      <c r="B437" s="100">
        <v>436</v>
      </c>
      <c r="C437" s="1" t="s">
        <v>102</v>
      </c>
      <c r="D437" t="s">
        <v>97</v>
      </c>
      <c r="E437">
        <v>15</v>
      </c>
      <c r="F437" t="s">
        <v>231</v>
      </c>
      <c r="G437" s="18">
        <v>3.2593000000000001</v>
      </c>
      <c r="I437" s="18">
        <v>-48.89</v>
      </c>
      <c r="J437" s="103"/>
      <c r="Q437" s="103"/>
      <c r="R437" s="104"/>
      <c r="X437" s="103"/>
      <c r="AE437" s="103"/>
      <c r="AL437" s="103"/>
      <c r="AM437" s="104"/>
      <c r="AS437" s="103"/>
      <c r="AT437" s="104"/>
    </row>
    <row r="438" spans="1:46" x14ac:dyDescent="0.25">
      <c r="A438" s="1">
        <v>44595</v>
      </c>
      <c r="B438" s="100">
        <v>437</v>
      </c>
      <c r="C438" s="1" t="s">
        <v>102</v>
      </c>
      <c r="D438" t="s">
        <v>98</v>
      </c>
      <c r="E438">
        <v>10</v>
      </c>
      <c r="F438" t="s">
        <v>246</v>
      </c>
      <c r="G438" s="18">
        <v>10.3</v>
      </c>
      <c r="I438" s="18">
        <v>103</v>
      </c>
      <c r="J438" s="103"/>
      <c r="Q438" s="103"/>
      <c r="R438" s="104"/>
      <c r="X438" s="103"/>
      <c r="AE438" s="103"/>
      <c r="AL438" s="103"/>
      <c r="AM438" s="104"/>
      <c r="AS438" s="103"/>
      <c r="AT438" s="104"/>
    </row>
    <row r="439" spans="1:46" x14ac:dyDescent="0.25">
      <c r="A439" s="1">
        <v>44595</v>
      </c>
      <c r="B439" s="100">
        <v>438</v>
      </c>
      <c r="C439" s="1" t="s">
        <v>102</v>
      </c>
      <c r="D439" t="s">
        <v>97</v>
      </c>
      <c r="E439">
        <v>10</v>
      </c>
      <c r="F439" t="s">
        <v>246</v>
      </c>
      <c r="G439" s="18">
        <v>10.39</v>
      </c>
      <c r="I439" s="18">
        <v>-103.9</v>
      </c>
      <c r="J439" s="103"/>
      <c r="Q439" s="103"/>
      <c r="R439" s="104"/>
      <c r="X439" s="103"/>
      <c r="AE439" s="103"/>
      <c r="AL439" s="103"/>
      <c r="AM439" s="104"/>
      <c r="AS439" s="103"/>
      <c r="AT439" s="104"/>
    </row>
    <row r="440" spans="1:46" x14ac:dyDescent="0.25">
      <c r="A440" s="1">
        <v>44595</v>
      </c>
      <c r="B440" s="100">
        <v>439</v>
      </c>
      <c r="C440" s="1" t="s">
        <v>102</v>
      </c>
      <c r="D440" t="s">
        <v>98</v>
      </c>
      <c r="E440">
        <v>34</v>
      </c>
      <c r="F440" t="s">
        <v>247</v>
      </c>
      <c r="G440" s="18">
        <v>2.16</v>
      </c>
      <c r="I440" s="18">
        <v>73.44</v>
      </c>
      <c r="J440" s="103"/>
      <c r="Q440" s="103"/>
      <c r="R440" s="104"/>
      <c r="X440" s="103"/>
      <c r="AE440" s="103"/>
      <c r="AL440" s="103"/>
      <c r="AM440" s="104"/>
      <c r="AS440" s="103"/>
      <c r="AT440" s="104"/>
    </row>
    <row r="441" spans="1:46" x14ac:dyDescent="0.25">
      <c r="A441" s="1">
        <v>44595</v>
      </c>
      <c r="B441" s="100">
        <v>440</v>
      </c>
      <c r="C441" s="1" t="s">
        <v>102</v>
      </c>
      <c r="D441" t="s">
        <v>98</v>
      </c>
      <c r="E441">
        <v>13</v>
      </c>
      <c r="F441" t="s">
        <v>231</v>
      </c>
      <c r="G441" s="18">
        <v>3.2902999999999998</v>
      </c>
      <c r="I441" s="18">
        <v>42.77</v>
      </c>
      <c r="J441" s="103"/>
      <c r="Q441" s="103"/>
      <c r="R441" s="104"/>
      <c r="X441" s="103"/>
      <c r="AE441" s="103"/>
      <c r="AL441" s="103"/>
      <c r="AM441" s="104"/>
      <c r="AS441" s="103"/>
      <c r="AT441" s="104"/>
    </row>
    <row r="442" spans="1:46" x14ac:dyDescent="0.25">
      <c r="A442" s="1">
        <v>44595</v>
      </c>
      <c r="B442" s="100">
        <v>441</v>
      </c>
      <c r="C442" s="1" t="s">
        <v>102</v>
      </c>
      <c r="D442" t="s">
        <v>98</v>
      </c>
      <c r="E442">
        <v>16</v>
      </c>
      <c r="F442" t="s">
        <v>231</v>
      </c>
      <c r="G442" s="18">
        <v>3.2707000000000002</v>
      </c>
      <c r="I442" s="18">
        <v>52.33</v>
      </c>
      <c r="J442" s="103"/>
      <c r="Q442" s="103"/>
      <c r="R442" s="104"/>
      <c r="X442" s="103"/>
      <c r="AE442" s="103"/>
      <c r="AL442" s="103"/>
      <c r="AM442" s="104"/>
      <c r="AS442" s="103"/>
      <c r="AT442" s="104"/>
    </row>
    <row r="443" spans="1:46" x14ac:dyDescent="0.25">
      <c r="A443" s="1">
        <v>44595</v>
      </c>
      <c r="B443" s="100">
        <v>442</v>
      </c>
      <c r="C443" s="1" t="s">
        <v>102</v>
      </c>
      <c r="D443" t="s">
        <v>98</v>
      </c>
      <c r="E443">
        <v>16</v>
      </c>
      <c r="F443" t="s">
        <v>231</v>
      </c>
      <c r="G443" s="18">
        <v>3.2707000000000002</v>
      </c>
      <c r="I443" s="18">
        <v>52.33</v>
      </c>
      <c r="J443" s="103"/>
      <c r="Q443" s="103"/>
      <c r="R443" s="104"/>
      <c r="X443" s="103"/>
      <c r="AE443" s="103"/>
      <c r="AL443" s="103"/>
      <c r="AM443" s="104"/>
      <c r="AS443" s="103"/>
      <c r="AT443" s="104"/>
    </row>
    <row r="444" spans="1:46" x14ac:dyDescent="0.25">
      <c r="A444" s="1">
        <v>44595</v>
      </c>
      <c r="B444" s="100">
        <v>443</v>
      </c>
      <c r="C444" s="1" t="s">
        <v>102</v>
      </c>
      <c r="D444" t="s">
        <v>98</v>
      </c>
      <c r="E444">
        <v>16</v>
      </c>
      <c r="F444" t="s">
        <v>247</v>
      </c>
      <c r="G444" s="18">
        <v>2.2017000000000002</v>
      </c>
      <c r="I444" s="18">
        <v>35.229999999999997</v>
      </c>
      <c r="J444" s="103"/>
      <c r="Q444" s="103"/>
      <c r="R444" s="104"/>
      <c r="X444" s="103"/>
      <c r="AE444" s="103"/>
      <c r="AL444" s="103"/>
      <c r="AM444" s="104"/>
      <c r="AS444" s="103"/>
      <c r="AT444" s="104"/>
    </row>
    <row r="445" spans="1:46" x14ac:dyDescent="0.25">
      <c r="A445" s="1">
        <v>44595</v>
      </c>
      <c r="B445" s="100">
        <v>444</v>
      </c>
      <c r="C445" s="1" t="s">
        <v>102</v>
      </c>
      <c r="D445" t="s">
        <v>97</v>
      </c>
      <c r="E445">
        <v>25</v>
      </c>
      <c r="F445" t="s">
        <v>247</v>
      </c>
      <c r="G445" s="18">
        <v>2.177</v>
      </c>
      <c r="I445" s="18">
        <v>-54.43</v>
      </c>
      <c r="J445" s="103"/>
      <c r="Q445" s="103"/>
      <c r="R445" s="104"/>
      <c r="X445" s="103"/>
      <c r="AE445" s="103"/>
      <c r="AL445" s="103"/>
      <c r="AM445" s="104"/>
      <c r="AS445" s="103"/>
      <c r="AT445" s="104"/>
    </row>
    <row r="446" spans="1:46" x14ac:dyDescent="0.25">
      <c r="A446" s="1">
        <v>44595</v>
      </c>
      <c r="B446" s="100">
        <v>445</v>
      </c>
      <c r="C446" s="1" t="s">
        <v>102</v>
      </c>
      <c r="D446" t="s">
        <v>97</v>
      </c>
      <c r="E446">
        <v>25</v>
      </c>
      <c r="F446" t="s">
        <v>247</v>
      </c>
      <c r="G446" s="18">
        <v>2.14</v>
      </c>
      <c r="I446" s="18">
        <v>-53.5</v>
      </c>
      <c r="J446" s="103"/>
      <c r="Q446" s="103"/>
      <c r="R446" s="104"/>
      <c r="X446" s="103"/>
      <c r="AE446" s="103"/>
      <c r="AL446" s="103"/>
      <c r="AM446" s="104"/>
      <c r="AS446" s="103"/>
      <c r="AT446" s="104"/>
    </row>
    <row r="447" spans="1:46" x14ac:dyDescent="0.25">
      <c r="A447" s="1">
        <v>44595</v>
      </c>
      <c r="B447" s="100">
        <v>446</v>
      </c>
      <c r="C447" s="1" t="s">
        <v>102</v>
      </c>
      <c r="D447" t="s">
        <v>97</v>
      </c>
      <c r="E447">
        <v>30</v>
      </c>
      <c r="F447" t="s">
        <v>231</v>
      </c>
      <c r="G447" s="18">
        <v>3.2296999999999998</v>
      </c>
      <c r="I447" s="18">
        <v>-96.89</v>
      </c>
      <c r="J447" s="103"/>
      <c r="Q447" s="103"/>
      <c r="R447" s="104"/>
      <c r="X447" s="103"/>
      <c r="AE447" s="103"/>
      <c r="AL447" s="103"/>
      <c r="AM447" s="104"/>
      <c r="AS447" s="103"/>
      <c r="AT447" s="104"/>
    </row>
    <row r="448" spans="1:46" x14ac:dyDescent="0.25">
      <c r="A448" s="1">
        <v>44595</v>
      </c>
      <c r="B448" s="100">
        <v>447</v>
      </c>
      <c r="C448" s="1" t="s">
        <v>102</v>
      </c>
      <c r="D448" t="s">
        <v>98</v>
      </c>
      <c r="E448">
        <v>1</v>
      </c>
      <c r="F448" t="s">
        <v>247</v>
      </c>
      <c r="G448" s="18">
        <v>2.2023000000000001</v>
      </c>
      <c r="I448" s="18">
        <v>2.2000000000000002</v>
      </c>
      <c r="J448" s="103"/>
      <c r="Q448" s="103"/>
      <c r="R448" s="104"/>
      <c r="X448" s="103"/>
      <c r="AE448" s="103"/>
      <c r="AL448" s="103"/>
      <c r="AM448" s="104"/>
      <c r="AS448" s="103"/>
      <c r="AT448" s="104"/>
    </row>
    <row r="449" spans="1:46" x14ac:dyDescent="0.25">
      <c r="A449" s="1">
        <v>44595</v>
      </c>
      <c r="B449" s="100">
        <v>448</v>
      </c>
      <c r="C449" s="1" t="s">
        <v>102</v>
      </c>
      <c r="D449" t="s">
        <v>98</v>
      </c>
      <c r="E449">
        <v>16</v>
      </c>
      <c r="F449" t="s">
        <v>247</v>
      </c>
      <c r="G449" s="18">
        <v>2.2201</v>
      </c>
      <c r="I449" s="18">
        <v>35.520000000000003</v>
      </c>
      <c r="J449" s="103"/>
      <c r="Q449" s="103"/>
      <c r="R449" s="104"/>
      <c r="X449" s="103"/>
      <c r="AE449" s="103"/>
      <c r="AL449" s="103"/>
      <c r="AM449" s="104"/>
      <c r="AS449" s="103"/>
      <c r="AT449" s="104"/>
    </row>
    <row r="450" spans="1:46" x14ac:dyDescent="0.25">
      <c r="A450" s="1">
        <v>44595</v>
      </c>
      <c r="B450" s="100">
        <v>449</v>
      </c>
      <c r="C450" s="1" t="s">
        <v>102</v>
      </c>
      <c r="D450" t="s">
        <v>98</v>
      </c>
      <c r="E450">
        <v>8</v>
      </c>
      <c r="F450" t="s">
        <v>247</v>
      </c>
      <c r="G450" s="18">
        <v>2.15</v>
      </c>
      <c r="I450" s="18">
        <v>17.2</v>
      </c>
      <c r="J450" s="103"/>
      <c r="Q450" s="103"/>
      <c r="R450" s="104"/>
      <c r="X450" s="103"/>
      <c r="AE450" s="103"/>
      <c r="AL450" s="103"/>
      <c r="AM450" s="104"/>
      <c r="AS450" s="103"/>
      <c r="AT450" s="104"/>
    </row>
    <row r="451" spans="1:46" x14ac:dyDescent="0.25">
      <c r="A451" s="1">
        <v>44595</v>
      </c>
      <c r="B451" s="100">
        <v>450</v>
      </c>
      <c r="C451" s="1" t="s">
        <v>102</v>
      </c>
      <c r="D451" t="s">
        <v>97</v>
      </c>
      <c r="E451">
        <v>15</v>
      </c>
      <c r="F451" t="s">
        <v>231</v>
      </c>
      <c r="G451" s="18">
        <v>3.2050000000000001</v>
      </c>
      <c r="I451" s="18">
        <v>-48.08</v>
      </c>
      <c r="J451" s="103"/>
      <c r="Q451" s="103"/>
      <c r="R451" s="104"/>
      <c r="X451" s="103"/>
      <c r="AE451" s="103"/>
      <c r="AL451" s="103"/>
      <c r="AM451" s="104"/>
      <c r="AS451" s="103"/>
      <c r="AT451" s="104"/>
    </row>
    <row r="452" spans="1:46" x14ac:dyDescent="0.25">
      <c r="A452" s="1">
        <v>44595</v>
      </c>
      <c r="B452" s="100">
        <v>451</v>
      </c>
      <c r="C452" s="1" t="s">
        <v>102</v>
      </c>
      <c r="D452" t="s">
        <v>97</v>
      </c>
      <c r="E452">
        <v>25</v>
      </c>
      <c r="F452" t="s">
        <v>247</v>
      </c>
      <c r="G452" s="18">
        <v>2.0895000000000001</v>
      </c>
      <c r="I452" s="18">
        <v>-52.24</v>
      </c>
      <c r="J452" s="103"/>
      <c r="Q452" s="103"/>
      <c r="R452" s="104"/>
      <c r="X452" s="103"/>
      <c r="AE452" s="103"/>
      <c r="AL452" s="103"/>
      <c r="AM452" s="104"/>
      <c r="AS452" s="103"/>
      <c r="AT452" s="104"/>
    </row>
    <row r="453" spans="1:46" x14ac:dyDescent="0.25">
      <c r="A453" s="1">
        <v>44595</v>
      </c>
      <c r="B453" s="100">
        <v>452</v>
      </c>
      <c r="C453" s="1" t="s">
        <v>102</v>
      </c>
      <c r="D453" t="s">
        <v>98</v>
      </c>
      <c r="E453">
        <v>2</v>
      </c>
      <c r="F453" t="s">
        <v>246</v>
      </c>
      <c r="G453" s="18">
        <v>10.455</v>
      </c>
      <c r="I453" s="18">
        <v>20.91</v>
      </c>
      <c r="J453" s="103"/>
      <c r="Q453" s="103"/>
      <c r="R453" s="104"/>
      <c r="X453" s="103"/>
      <c r="AE453" s="103"/>
      <c r="AL453" s="103"/>
      <c r="AM453" s="104"/>
      <c r="AS453" s="103"/>
      <c r="AT453" s="104"/>
    </row>
    <row r="454" spans="1:46" x14ac:dyDescent="0.25">
      <c r="A454" s="1">
        <v>44595</v>
      </c>
      <c r="B454" s="100">
        <v>453</v>
      </c>
      <c r="C454" s="1" t="s">
        <v>102</v>
      </c>
      <c r="D454" t="s">
        <v>98</v>
      </c>
      <c r="E454">
        <v>3</v>
      </c>
      <c r="F454" t="s">
        <v>246</v>
      </c>
      <c r="G454" s="18">
        <v>9.8101000000000003</v>
      </c>
      <c r="I454" s="18">
        <v>29.43</v>
      </c>
      <c r="J454" s="103"/>
      <c r="Q454" s="103"/>
      <c r="R454" s="104"/>
      <c r="X454" s="103"/>
      <c r="AE454" s="103"/>
      <c r="AL454" s="103"/>
      <c r="AM454" s="104"/>
      <c r="AS454" s="103"/>
      <c r="AT454" s="104"/>
    </row>
    <row r="455" spans="1:46" x14ac:dyDescent="0.25">
      <c r="A455" s="1">
        <v>44595</v>
      </c>
      <c r="B455" s="100">
        <v>454</v>
      </c>
      <c r="C455" s="1" t="s">
        <v>102</v>
      </c>
      <c r="D455" t="s">
        <v>97</v>
      </c>
      <c r="E455">
        <v>5</v>
      </c>
      <c r="F455" t="s">
        <v>246</v>
      </c>
      <c r="G455" s="18">
        <v>10.050000000000001</v>
      </c>
      <c r="I455" s="18">
        <v>-50.25</v>
      </c>
      <c r="J455" s="103"/>
      <c r="Q455" s="103"/>
      <c r="R455" s="104"/>
      <c r="X455" s="103"/>
      <c r="AE455" s="103"/>
      <c r="AL455" s="103"/>
      <c r="AM455" s="104"/>
      <c r="AS455" s="103"/>
      <c r="AT455" s="104"/>
    </row>
    <row r="456" spans="1:46" x14ac:dyDescent="0.25">
      <c r="A456" s="1">
        <v>44596</v>
      </c>
      <c r="B456" s="100">
        <v>455</v>
      </c>
      <c r="C456" s="1" t="s">
        <v>102</v>
      </c>
      <c r="D456" t="s">
        <v>98</v>
      </c>
      <c r="E456">
        <v>48</v>
      </c>
      <c r="F456" t="s">
        <v>10</v>
      </c>
      <c r="G456" s="18">
        <v>2.6307</v>
      </c>
      <c r="I456" s="18">
        <v>126.27</v>
      </c>
      <c r="J456" s="103"/>
      <c r="Q456" s="103"/>
      <c r="R456" s="104"/>
      <c r="X456" s="103"/>
      <c r="AE456" s="103"/>
      <c r="AL456" s="103"/>
      <c r="AM456" s="104"/>
      <c r="AS456" s="103"/>
      <c r="AT456" s="104"/>
    </row>
    <row r="457" spans="1:46" x14ac:dyDescent="0.25">
      <c r="A457" s="1">
        <v>44596</v>
      </c>
      <c r="B457" s="100">
        <v>456</v>
      </c>
      <c r="C457" s="1" t="s">
        <v>102</v>
      </c>
      <c r="D457" t="s">
        <v>98</v>
      </c>
      <c r="E457">
        <v>16</v>
      </c>
      <c r="F457" t="s">
        <v>10</v>
      </c>
      <c r="G457" s="18">
        <v>2.6408</v>
      </c>
      <c r="I457" s="18">
        <v>42.25</v>
      </c>
      <c r="J457" s="103"/>
      <c r="Q457" s="103"/>
      <c r="R457" s="104"/>
      <c r="X457" s="103"/>
      <c r="AE457" s="103"/>
      <c r="AL457" s="103"/>
      <c r="AM457" s="104"/>
      <c r="AS457" s="103"/>
      <c r="AT457" s="104"/>
    </row>
    <row r="458" spans="1:46" x14ac:dyDescent="0.25">
      <c r="A458" s="1">
        <v>44596</v>
      </c>
      <c r="B458" s="100">
        <v>457</v>
      </c>
      <c r="C458" s="1" t="s">
        <v>102</v>
      </c>
      <c r="D458" t="s">
        <v>98</v>
      </c>
      <c r="E458">
        <v>16</v>
      </c>
      <c r="F458" t="s">
        <v>10</v>
      </c>
      <c r="G458" s="18">
        <v>2.645</v>
      </c>
      <c r="I458" s="18">
        <v>42.32</v>
      </c>
      <c r="J458" s="103"/>
      <c r="Q458" s="103"/>
      <c r="R458" s="104"/>
      <c r="X458" s="103"/>
      <c r="AE458" s="103"/>
      <c r="AL458" s="103"/>
      <c r="AM458" s="104"/>
      <c r="AS458" s="103"/>
      <c r="AT458" s="104"/>
    </row>
    <row r="459" spans="1:46" x14ac:dyDescent="0.25">
      <c r="A459" s="1">
        <v>44596</v>
      </c>
      <c r="B459" s="100">
        <v>458</v>
      </c>
      <c r="C459" s="1" t="s">
        <v>102</v>
      </c>
      <c r="D459" t="s">
        <v>97</v>
      </c>
      <c r="E459">
        <v>40</v>
      </c>
      <c r="F459" t="s">
        <v>10</v>
      </c>
      <c r="G459" s="18">
        <v>2.6294</v>
      </c>
      <c r="I459" s="18">
        <v>-105.18</v>
      </c>
      <c r="J459" s="103"/>
      <c r="Q459" s="103"/>
      <c r="R459" s="104"/>
      <c r="X459" s="103"/>
      <c r="AE459" s="103"/>
      <c r="AL459" s="103"/>
      <c r="AM459" s="104"/>
      <c r="AS459" s="103"/>
      <c r="AT459" s="104"/>
    </row>
    <row r="460" spans="1:46" x14ac:dyDescent="0.25">
      <c r="A460" s="1">
        <v>44596</v>
      </c>
      <c r="B460" s="100">
        <v>459</v>
      </c>
      <c r="C460" s="1" t="s">
        <v>102</v>
      </c>
      <c r="D460" t="s">
        <v>97</v>
      </c>
      <c r="E460">
        <v>40</v>
      </c>
      <c r="F460" t="s">
        <v>10</v>
      </c>
      <c r="G460" s="18">
        <v>2.6162000000000001</v>
      </c>
      <c r="I460" s="18">
        <v>-104.65</v>
      </c>
      <c r="J460" s="103"/>
      <c r="Q460" s="103"/>
      <c r="R460" s="104"/>
      <c r="X460" s="103"/>
      <c r="AE460" s="103"/>
      <c r="AL460" s="103"/>
      <c r="AM460" s="104"/>
      <c r="AS460" s="103"/>
      <c r="AT460" s="104"/>
    </row>
    <row r="461" spans="1:46" x14ac:dyDescent="0.25">
      <c r="A461" s="1">
        <v>44596</v>
      </c>
      <c r="B461" s="100">
        <v>460</v>
      </c>
      <c r="C461" s="1" t="s">
        <v>102</v>
      </c>
      <c r="D461" t="s">
        <v>98</v>
      </c>
      <c r="E461">
        <v>40</v>
      </c>
      <c r="F461" t="s">
        <v>10</v>
      </c>
      <c r="G461" s="18">
        <v>2.6015000000000001</v>
      </c>
      <c r="I461" s="18">
        <v>104.06</v>
      </c>
      <c r="J461" s="103"/>
      <c r="Q461" s="103"/>
      <c r="R461" s="104"/>
      <c r="X461" s="103"/>
      <c r="AE461" s="103"/>
      <c r="AL461" s="103"/>
      <c r="AM461" s="104"/>
      <c r="AS461" s="103"/>
      <c r="AT461" s="104"/>
    </row>
    <row r="462" spans="1:46" x14ac:dyDescent="0.25">
      <c r="A462" s="1">
        <v>44596</v>
      </c>
      <c r="B462" s="100">
        <v>461</v>
      </c>
      <c r="C462" s="1" t="s">
        <v>102</v>
      </c>
      <c r="D462" t="s">
        <v>97</v>
      </c>
      <c r="E462">
        <v>20</v>
      </c>
      <c r="F462" t="s">
        <v>10</v>
      </c>
      <c r="G462" s="18">
        <v>2.6389999999999998</v>
      </c>
      <c r="I462" s="18">
        <v>-52.78</v>
      </c>
      <c r="J462" s="103"/>
      <c r="Q462" s="103"/>
      <c r="R462" s="104"/>
      <c r="X462" s="103"/>
      <c r="AE462" s="103"/>
      <c r="AL462" s="103"/>
      <c r="AM462" s="104"/>
      <c r="AS462" s="103"/>
      <c r="AT462" s="104"/>
    </row>
    <row r="463" spans="1:46" x14ac:dyDescent="0.25">
      <c r="A463" s="1">
        <v>44596</v>
      </c>
      <c r="B463" s="100">
        <v>462</v>
      </c>
      <c r="C463" s="1" t="s">
        <v>102</v>
      </c>
      <c r="D463" t="s">
        <v>97</v>
      </c>
      <c r="E463">
        <v>20</v>
      </c>
      <c r="F463" t="s">
        <v>10</v>
      </c>
      <c r="G463" s="18">
        <v>2.6484999999999999</v>
      </c>
      <c r="I463" s="18">
        <v>-52.97</v>
      </c>
      <c r="J463" s="103"/>
      <c r="Q463" s="103"/>
      <c r="R463" s="104"/>
      <c r="X463" s="103"/>
      <c r="AE463" s="103"/>
      <c r="AL463" s="103"/>
      <c r="AM463" s="104"/>
      <c r="AS463" s="103"/>
      <c r="AT463" s="104"/>
    </row>
    <row r="464" spans="1:46" x14ac:dyDescent="0.25">
      <c r="A464" s="1">
        <v>44596</v>
      </c>
      <c r="B464" s="100">
        <v>463</v>
      </c>
      <c r="C464" s="1" t="s">
        <v>102</v>
      </c>
      <c r="D464" t="s">
        <v>98</v>
      </c>
      <c r="E464">
        <v>1</v>
      </c>
      <c r="F464" t="s">
        <v>245</v>
      </c>
      <c r="G464" s="18">
        <v>15.451700000000001</v>
      </c>
      <c r="I464" s="18">
        <v>15.45</v>
      </c>
      <c r="J464" s="103"/>
      <c r="Q464" s="103"/>
      <c r="R464" s="104"/>
      <c r="X464" s="103"/>
      <c r="AE464" s="103"/>
      <c r="AL464" s="103"/>
      <c r="AM464" s="104"/>
      <c r="AS464" s="103"/>
      <c r="AT464" s="104"/>
    </row>
    <row r="465" spans="1:46" x14ac:dyDescent="0.25">
      <c r="A465" s="1">
        <v>44596</v>
      </c>
      <c r="B465" s="100">
        <v>464</v>
      </c>
      <c r="C465" s="1" t="s">
        <v>102</v>
      </c>
      <c r="D465" t="s">
        <v>98</v>
      </c>
      <c r="E465">
        <v>2</v>
      </c>
      <c r="F465" t="s">
        <v>245</v>
      </c>
      <c r="G465" s="18">
        <v>15.3933</v>
      </c>
      <c r="I465" s="18">
        <v>30.79</v>
      </c>
      <c r="J465" s="103"/>
      <c r="Q465" s="103"/>
      <c r="R465" s="104"/>
      <c r="X465" s="103"/>
      <c r="AE465" s="103"/>
      <c r="AL465" s="103"/>
      <c r="AM465" s="104"/>
      <c r="AS465" s="103"/>
      <c r="AT465" s="104"/>
    </row>
    <row r="466" spans="1:46" x14ac:dyDescent="0.25">
      <c r="A466" s="1">
        <v>44596</v>
      </c>
      <c r="B466" s="100">
        <v>465</v>
      </c>
      <c r="C466" s="1" t="s">
        <v>102</v>
      </c>
      <c r="D466" t="s">
        <v>98</v>
      </c>
      <c r="E466">
        <v>2</v>
      </c>
      <c r="F466" t="s">
        <v>245</v>
      </c>
      <c r="G466" s="18">
        <v>15.4101</v>
      </c>
      <c r="I466" s="18">
        <v>30.82</v>
      </c>
      <c r="J466" s="103"/>
      <c r="Q466" s="103"/>
      <c r="R466" s="104"/>
      <c r="X466" s="103"/>
      <c r="AE466" s="103"/>
      <c r="AL466" s="103"/>
      <c r="AM466" s="104"/>
      <c r="AS466" s="103"/>
      <c r="AT466" s="104"/>
    </row>
    <row r="467" spans="1:46" x14ac:dyDescent="0.25">
      <c r="A467" s="1">
        <v>44596</v>
      </c>
      <c r="B467" s="100">
        <v>466</v>
      </c>
      <c r="C467" s="1" t="s">
        <v>102</v>
      </c>
      <c r="D467" t="s">
        <v>97</v>
      </c>
      <c r="E467">
        <v>5</v>
      </c>
      <c r="F467" t="s">
        <v>245</v>
      </c>
      <c r="G467" s="18">
        <v>15.298400000000001</v>
      </c>
      <c r="I467" s="18">
        <v>-76.489999999999995</v>
      </c>
      <c r="J467" s="103"/>
      <c r="Q467" s="103"/>
      <c r="R467" s="104"/>
      <c r="X467" s="103"/>
      <c r="AE467" s="103"/>
      <c r="AL467" s="103"/>
      <c r="AM467" s="104"/>
      <c r="AS467" s="103"/>
      <c r="AT467" s="104"/>
    </row>
    <row r="468" spans="1:46" x14ac:dyDescent="0.25">
      <c r="A468" s="1">
        <v>44596</v>
      </c>
      <c r="B468" s="100">
        <v>467</v>
      </c>
      <c r="C468" s="1" t="s">
        <v>102</v>
      </c>
      <c r="D468" t="s">
        <v>98</v>
      </c>
      <c r="E468">
        <v>10</v>
      </c>
      <c r="F468" t="s">
        <v>245</v>
      </c>
      <c r="G468" s="18">
        <v>15.1503</v>
      </c>
      <c r="I468" s="18">
        <v>151.5</v>
      </c>
      <c r="J468" s="103"/>
      <c r="Q468" s="103"/>
      <c r="R468" s="104"/>
      <c r="X468" s="103"/>
      <c r="AE468" s="103"/>
      <c r="AL468" s="103"/>
      <c r="AM468" s="104"/>
      <c r="AS468" s="103"/>
      <c r="AT468" s="104"/>
    </row>
    <row r="469" spans="1:46" x14ac:dyDescent="0.25">
      <c r="A469" s="1">
        <v>44596</v>
      </c>
      <c r="B469" s="100">
        <v>468</v>
      </c>
      <c r="C469" s="1" t="s">
        <v>102</v>
      </c>
      <c r="D469" t="s">
        <v>97</v>
      </c>
      <c r="E469">
        <v>5</v>
      </c>
      <c r="F469" t="s">
        <v>245</v>
      </c>
      <c r="G469" s="18">
        <v>15.01</v>
      </c>
      <c r="I469" s="18">
        <v>-75.05</v>
      </c>
      <c r="J469" s="103"/>
      <c r="Q469" s="103"/>
      <c r="R469" s="104"/>
      <c r="X469" s="103"/>
      <c r="AE469" s="103"/>
      <c r="AL469" s="103"/>
      <c r="AM469" s="104"/>
      <c r="AS469" s="103"/>
      <c r="AT469" s="104"/>
    </row>
    <row r="470" spans="1:46" x14ac:dyDescent="0.25">
      <c r="A470" s="1">
        <v>44596</v>
      </c>
      <c r="B470" s="100">
        <v>469</v>
      </c>
      <c r="C470" s="1" t="s">
        <v>102</v>
      </c>
      <c r="D470" t="s">
        <v>97</v>
      </c>
      <c r="E470">
        <v>5</v>
      </c>
      <c r="F470" t="s">
        <v>245</v>
      </c>
      <c r="G470" s="18">
        <v>14.964</v>
      </c>
      <c r="I470" s="18">
        <v>-74.819999999999993</v>
      </c>
      <c r="J470" s="103"/>
      <c r="Q470" s="103"/>
      <c r="R470" s="104"/>
      <c r="X470" s="103"/>
      <c r="AE470" s="103"/>
      <c r="AL470" s="103"/>
      <c r="AM470" s="104"/>
      <c r="AS470" s="103"/>
      <c r="AT470" s="104"/>
    </row>
    <row r="471" spans="1:46" x14ac:dyDescent="0.25">
      <c r="A471" s="1">
        <v>44596</v>
      </c>
      <c r="B471" s="100">
        <v>470</v>
      </c>
      <c r="C471" s="1" t="s">
        <v>102</v>
      </c>
      <c r="D471" t="s">
        <v>98</v>
      </c>
      <c r="E471">
        <v>12</v>
      </c>
      <c r="F471" t="s">
        <v>10</v>
      </c>
      <c r="G471" s="18">
        <v>2.835</v>
      </c>
      <c r="I471" s="18">
        <v>34.020000000000003</v>
      </c>
      <c r="J471" s="103"/>
      <c r="Q471" s="103"/>
      <c r="R471" s="104"/>
      <c r="X471" s="103"/>
      <c r="AE471" s="103"/>
      <c r="AL471" s="103"/>
      <c r="AM471" s="104"/>
      <c r="AS471" s="103"/>
      <c r="AT471" s="104"/>
    </row>
    <row r="472" spans="1:46" x14ac:dyDescent="0.25">
      <c r="A472" s="1">
        <v>44596</v>
      </c>
      <c r="B472" s="100">
        <v>471</v>
      </c>
      <c r="C472" s="1" t="s">
        <v>102</v>
      </c>
      <c r="D472" t="s">
        <v>98</v>
      </c>
      <c r="E472">
        <v>8</v>
      </c>
      <c r="F472" t="s">
        <v>10</v>
      </c>
      <c r="G472" s="18">
        <v>2.78</v>
      </c>
      <c r="I472" s="18">
        <v>22.24</v>
      </c>
      <c r="J472" s="103"/>
      <c r="Q472" s="103"/>
      <c r="R472" s="104"/>
      <c r="X472" s="103"/>
      <c r="AE472" s="103"/>
      <c r="AL472" s="103"/>
      <c r="AM472" s="104"/>
      <c r="AS472" s="103"/>
      <c r="AT472" s="104"/>
    </row>
    <row r="473" spans="1:46" x14ac:dyDescent="0.25">
      <c r="A473" s="1">
        <v>44596</v>
      </c>
      <c r="B473" s="100">
        <v>472</v>
      </c>
      <c r="C473" s="1" t="s">
        <v>102</v>
      </c>
      <c r="D473" t="s">
        <v>97</v>
      </c>
      <c r="E473">
        <v>20</v>
      </c>
      <c r="F473" t="s">
        <v>10</v>
      </c>
      <c r="G473" s="18">
        <v>2.7498</v>
      </c>
      <c r="I473" s="18">
        <v>-55</v>
      </c>
      <c r="J473" s="103"/>
      <c r="Q473" s="103"/>
      <c r="R473" s="104"/>
      <c r="X473" s="103"/>
      <c r="AE473" s="103"/>
      <c r="AL473" s="103"/>
      <c r="AM473" s="104"/>
      <c r="AS473" s="103"/>
      <c r="AT473" s="104"/>
    </row>
    <row r="474" spans="1:46" x14ac:dyDescent="0.25">
      <c r="A474" s="1">
        <v>44596</v>
      </c>
      <c r="B474" s="100">
        <v>473</v>
      </c>
      <c r="C474" s="1" t="s">
        <v>102</v>
      </c>
      <c r="D474" t="s">
        <v>98</v>
      </c>
      <c r="E474">
        <v>2</v>
      </c>
      <c r="F474" t="s">
        <v>246</v>
      </c>
      <c r="G474" s="18">
        <v>8.9192999999999998</v>
      </c>
      <c r="I474" s="18">
        <v>17.84</v>
      </c>
      <c r="J474" s="103"/>
      <c r="Q474" s="103"/>
      <c r="R474" s="104"/>
      <c r="X474" s="103"/>
      <c r="AE474" s="103"/>
      <c r="AL474" s="103"/>
      <c r="AM474" s="104"/>
      <c r="AS474" s="103"/>
      <c r="AT474" s="104"/>
    </row>
    <row r="475" spans="1:46" x14ac:dyDescent="0.25">
      <c r="A475" s="1">
        <v>44596</v>
      </c>
      <c r="B475" s="100">
        <v>474</v>
      </c>
      <c r="C475" s="1" t="s">
        <v>102</v>
      </c>
      <c r="D475" t="s">
        <v>97</v>
      </c>
      <c r="E475">
        <v>2</v>
      </c>
      <c r="F475" t="s">
        <v>246</v>
      </c>
      <c r="G475" s="18">
        <v>9.1145999999999994</v>
      </c>
      <c r="I475" s="18">
        <v>-18.23</v>
      </c>
      <c r="J475" s="103"/>
      <c r="Q475" s="103"/>
      <c r="R475" s="104"/>
      <c r="X475" s="103"/>
      <c r="AE475" s="103"/>
      <c r="AL475" s="103"/>
      <c r="AM475" s="104"/>
      <c r="AS475" s="103"/>
      <c r="AT475" s="104"/>
    </row>
    <row r="476" spans="1:46" x14ac:dyDescent="0.25">
      <c r="A476" s="1">
        <v>44600</v>
      </c>
      <c r="B476" s="100">
        <v>475</v>
      </c>
      <c r="C476" s="1" t="s">
        <v>102</v>
      </c>
      <c r="D476" t="s">
        <v>98</v>
      </c>
      <c r="E476">
        <v>60</v>
      </c>
      <c r="F476" t="s">
        <v>243</v>
      </c>
      <c r="G476" s="18">
        <v>3.0739000000000001</v>
      </c>
      <c r="I476" s="18">
        <v>184.43</v>
      </c>
      <c r="J476" s="103"/>
      <c r="Q476" s="103"/>
      <c r="R476" s="104"/>
      <c r="X476" s="103"/>
      <c r="AE476" s="103"/>
      <c r="AL476" s="103"/>
      <c r="AM476" s="104"/>
      <c r="AS476" s="103"/>
      <c r="AT476" s="104"/>
    </row>
    <row r="477" spans="1:46" x14ac:dyDescent="0.25">
      <c r="A477" s="1">
        <v>44600</v>
      </c>
      <c r="B477" s="100">
        <v>476</v>
      </c>
      <c r="C477" s="1" t="s">
        <v>102</v>
      </c>
      <c r="D477" t="s">
        <v>98</v>
      </c>
      <c r="E477">
        <v>14</v>
      </c>
      <c r="F477" t="s">
        <v>244</v>
      </c>
      <c r="G477" s="18">
        <v>7.02</v>
      </c>
      <c r="I477" s="18">
        <v>98.28</v>
      </c>
      <c r="J477" s="103"/>
      <c r="Q477" s="103"/>
      <c r="R477" s="104"/>
      <c r="X477" s="103"/>
      <c r="AE477" s="103"/>
      <c r="AL477" s="103"/>
      <c r="AM477" s="104"/>
      <c r="AS477" s="103"/>
      <c r="AT477" s="104"/>
    </row>
    <row r="478" spans="1:46" x14ac:dyDescent="0.25">
      <c r="A478" s="1">
        <v>44600</v>
      </c>
      <c r="B478" s="100">
        <v>477</v>
      </c>
      <c r="C478" s="1" t="s">
        <v>102</v>
      </c>
      <c r="D478" t="s">
        <v>97</v>
      </c>
      <c r="E478">
        <v>14</v>
      </c>
      <c r="F478" t="s">
        <v>244</v>
      </c>
      <c r="G478" s="18">
        <v>7.0895000000000001</v>
      </c>
      <c r="I478" s="18">
        <v>-99.25</v>
      </c>
      <c r="J478" s="103"/>
      <c r="Q478" s="103"/>
      <c r="R478" s="104"/>
      <c r="X478" s="103"/>
      <c r="AE478" s="103"/>
      <c r="AL478" s="103"/>
      <c r="AM478" s="104"/>
      <c r="AS478" s="103"/>
      <c r="AT478" s="104"/>
    </row>
    <row r="479" spans="1:46" x14ac:dyDescent="0.25">
      <c r="A479" s="1">
        <v>44600</v>
      </c>
      <c r="B479" s="100">
        <v>478</v>
      </c>
      <c r="C479" s="1" t="s">
        <v>102</v>
      </c>
      <c r="D479" t="s">
        <v>97</v>
      </c>
      <c r="E479">
        <v>30</v>
      </c>
      <c r="F479" t="s">
        <v>243</v>
      </c>
      <c r="G479" s="18">
        <v>3.21</v>
      </c>
      <c r="I479" s="18">
        <v>-96.3</v>
      </c>
      <c r="J479" s="103"/>
      <c r="Q479" s="103"/>
      <c r="R479" s="104"/>
      <c r="X479" s="103"/>
      <c r="AE479" s="103"/>
      <c r="AL479" s="103"/>
      <c r="AM479" s="104"/>
      <c r="AS479" s="103"/>
      <c r="AT479" s="104"/>
    </row>
    <row r="480" spans="1:46" x14ac:dyDescent="0.25">
      <c r="A480" s="1">
        <v>44600</v>
      </c>
      <c r="B480" s="100">
        <v>479</v>
      </c>
      <c r="C480" s="1" t="s">
        <v>102</v>
      </c>
      <c r="D480" t="s">
        <v>97</v>
      </c>
      <c r="E480">
        <v>30</v>
      </c>
      <c r="F480" t="s">
        <v>243</v>
      </c>
      <c r="G480" s="18">
        <v>3.27</v>
      </c>
      <c r="I480" s="18">
        <v>-98.1</v>
      </c>
      <c r="J480" s="103"/>
      <c r="Q480" s="103"/>
      <c r="R480" s="104"/>
      <c r="X480" s="103"/>
      <c r="AE480" s="103"/>
      <c r="AL480" s="103"/>
      <c r="AM480" s="104"/>
      <c r="AS480" s="103"/>
      <c r="AT480" s="104"/>
    </row>
    <row r="481" spans="1:46" x14ac:dyDescent="0.25">
      <c r="A481" s="1">
        <v>44600</v>
      </c>
      <c r="B481" s="100">
        <v>480</v>
      </c>
      <c r="C481" s="1" t="s">
        <v>102</v>
      </c>
      <c r="D481" t="s">
        <v>98</v>
      </c>
      <c r="E481">
        <v>6</v>
      </c>
      <c r="F481" t="s">
        <v>244</v>
      </c>
      <c r="G481" s="18">
        <v>6.6875999999999998</v>
      </c>
      <c r="I481" s="18">
        <v>40.130000000000003</v>
      </c>
      <c r="J481" s="103"/>
      <c r="Q481" s="103"/>
      <c r="R481" s="104"/>
      <c r="X481" s="103"/>
      <c r="AE481" s="103"/>
      <c r="AL481" s="103"/>
      <c r="AM481" s="104"/>
      <c r="AS481" s="103"/>
      <c r="AT481" s="104"/>
    </row>
    <row r="482" spans="1:46" x14ac:dyDescent="0.25">
      <c r="A482" s="1">
        <v>44600</v>
      </c>
      <c r="B482" s="100">
        <v>481</v>
      </c>
      <c r="C482" s="1" t="s">
        <v>102</v>
      </c>
      <c r="D482" t="s">
        <v>98</v>
      </c>
      <c r="E482">
        <v>13</v>
      </c>
      <c r="F482" t="s">
        <v>243</v>
      </c>
      <c r="G482" s="18">
        <v>3.09</v>
      </c>
      <c r="I482" s="18">
        <v>40.17</v>
      </c>
      <c r="J482" s="103"/>
      <c r="Q482" s="103"/>
      <c r="R482" s="104"/>
      <c r="X482" s="103"/>
      <c r="AE482" s="103"/>
      <c r="AL482" s="103"/>
      <c r="AM482" s="104"/>
      <c r="AS482" s="103"/>
      <c r="AT482" s="104"/>
    </row>
    <row r="483" spans="1:46" x14ac:dyDescent="0.25">
      <c r="A483" s="1">
        <v>44600</v>
      </c>
      <c r="B483" s="100">
        <v>482</v>
      </c>
      <c r="C483" s="1" t="s">
        <v>102</v>
      </c>
      <c r="D483" t="s">
        <v>98</v>
      </c>
      <c r="E483">
        <v>26</v>
      </c>
      <c r="F483" t="s">
        <v>243</v>
      </c>
      <c r="G483" s="18">
        <v>3.17</v>
      </c>
      <c r="I483" s="18">
        <v>82.42</v>
      </c>
      <c r="J483" s="103"/>
      <c r="Q483" s="103"/>
      <c r="R483" s="104"/>
      <c r="X483" s="103"/>
      <c r="AE483" s="103"/>
      <c r="AL483" s="103"/>
      <c r="AM483" s="104"/>
      <c r="AS483" s="103"/>
      <c r="AT483" s="104"/>
    </row>
    <row r="484" spans="1:46" x14ac:dyDescent="0.25">
      <c r="A484" s="1">
        <v>44600</v>
      </c>
      <c r="B484" s="100">
        <v>483</v>
      </c>
      <c r="C484" s="1" t="s">
        <v>102</v>
      </c>
      <c r="D484" t="s">
        <v>97</v>
      </c>
      <c r="E484">
        <v>13</v>
      </c>
      <c r="F484" t="s">
        <v>243</v>
      </c>
      <c r="G484" s="18">
        <v>3.3889</v>
      </c>
      <c r="I484" s="18">
        <v>-44.06</v>
      </c>
      <c r="J484" s="103"/>
      <c r="Q484" s="103"/>
      <c r="R484" s="104"/>
      <c r="X484" s="103"/>
      <c r="AE484" s="103"/>
      <c r="AL484" s="103"/>
      <c r="AM484" s="104"/>
      <c r="AS484" s="103"/>
      <c r="AT484" s="104"/>
    </row>
    <row r="485" spans="1:46" x14ac:dyDescent="0.25">
      <c r="A485" s="1">
        <v>44600</v>
      </c>
      <c r="B485" s="100">
        <v>484</v>
      </c>
      <c r="C485" s="1" t="s">
        <v>102</v>
      </c>
      <c r="D485" t="s">
        <v>97</v>
      </c>
      <c r="E485">
        <v>13</v>
      </c>
      <c r="F485" t="s">
        <v>243</v>
      </c>
      <c r="G485" s="18">
        <v>3.81</v>
      </c>
      <c r="I485" s="18">
        <v>-49.53</v>
      </c>
      <c r="J485" s="103"/>
      <c r="Q485" s="103"/>
      <c r="R485" s="104"/>
      <c r="X485" s="103"/>
      <c r="AE485" s="103"/>
      <c r="AL485" s="103"/>
      <c r="AM485" s="104"/>
      <c r="AS485" s="103"/>
      <c r="AT485" s="104"/>
    </row>
    <row r="486" spans="1:46" x14ac:dyDescent="0.25">
      <c r="A486" s="1">
        <v>44600</v>
      </c>
      <c r="B486" s="100">
        <v>485</v>
      </c>
      <c r="C486" s="1" t="s">
        <v>102</v>
      </c>
      <c r="D486" t="s">
        <v>98</v>
      </c>
      <c r="E486">
        <v>20</v>
      </c>
      <c r="F486" t="s">
        <v>182</v>
      </c>
      <c r="G486" s="18">
        <v>5.45</v>
      </c>
      <c r="I486" s="18">
        <v>109</v>
      </c>
      <c r="J486" s="103"/>
      <c r="Q486" s="103"/>
      <c r="R486" s="104"/>
      <c r="X486" s="103"/>
      <c r="AE486" s="103"/>
      <c r="AL486" s="103"/>
      <c r="AM486" s="104"/>
      <c r="AS486" s="103"/>
      <c r="AT486" s="104"/>
    </row>
    <row r="487" spans="1:46" x14ac:dyDescent="0.25">
      <c r="A487" s="1">
        <v>44600</v>
      </c>
      <c r="B487" s="100">
        <v>486</v>
      </c>
      <c r="C487" s="1" t="s">
        <v>102</v>
      </c>
      <c r="D487" t="s">
        <v>97</v>
      </c>
      <c r="E487">
        <v>10</v>
      </c>
      <c r="F487" t="s">
        <v>182</v>
      </c>
      <c r="G487" s="18">
        <v>4.9682000000000004</v>
      </c>
      <c r="I487" s="18">
        <v>-49.68</v>
      </c>
      <c r="J487" s="103"/>
      <c r="Q487" s="103"/>
      <c r="R487" s="104"/>
      <c r="X487" s="103"/>
      <c r="AE487" s="103"/>
      <c r="AL487" s="103"/>
      <c r="AM487" s="104"/>
      <c r="AS487" s="103"/>
      <c r="AT487" s="104"/>
    </row>
    <row r="488" spans="1:46" x14ac:dyDescent="0.25">
      <c r="A488" s="1">
        <v>44600</v>
      </c>
      <c r="B488" s="100">
        <v>487</v>
      </c>
      <c r="C488" s="1" t="s">
        <v>102</v>
      </c>
      <c r="D488" t="s">
        <v>97</v>
      </c>
      <c r="E488">
        <v>13</v>
      </c>
      <c r="F488" t="s">
        <v>243</v>
      </c>
      <c r="G488" s="18">
        <v>3.8140000000000001</v>
      </c>
      <c r="I488" s="18">
        <v>-49.58</v>
      </c>
      <c r="J488" s="103"/>
      <c r="Q488" s="103"/>
      <c r="R488" s="104"/>
      <c r="X488" s="103"/>
      <c r="AE488" s="103"/>
      <c r="AL488" s="103"/>
      <c r="AM488" s="104"/>
      <c r="AS488" s="103"/>
      <c r="AT488" s="104"/>
    </row>
    <row r="489" spans="1:46" x14ac:dyDescent="0.25">
      <c r="A489" s="1">
        <v>44600</v>
      </c>
      <c r="B489" s="100">
        <v>488</v>
      </c>
      <c r="C489" s="1" t="s">
        <v>102</v>
      </c>
      <c r="D489" t="s">
        <v>97</v>
      </c>
      <c r="E489">
        <v>10</v>
      </c>
      <c r="F489" t="s">
        <v>182</v>
      </c>
      <c r="G489" s="18">
        <v>5.3090999999999999</v>
      </c>
      <c r="I489" s="18">
        <v>-53.09</v>
      </c>
      <c r="J489" s="103"/>
      <c r="Q489" s="103"/>
      <c r="R489" s="104"/>
      <c r="X489" s="103"/>
      <c r="AE489" s="103"/>
      <c r="AL489" s="103"/>
      <c r="AM489" s="104"/>
      <c r="AS489" s="103"/>
      <c r="AT489" s="104"/>
    </row>
    <row r="490" spans="1:46" x14ac:dyDescent="0.25">
      <c r="A490" s="1">
        <v>44600</v>
      </c>
      <c r="B490" s="100">
        <v>489</v>
      </c>
      <c r="C490" s="1" t="s">
        <v>102</v>
      </c>
      <c r="D490" t="s">
        <v>98</v>
      </c>
      <c r="E490">
        <v>6</v>
      </c>
      <c r="F490" t="s">
        <v>182</v>
      </c>
      <c r="G490" s="18">
        <v>4.7675000000000001</v>
      </c>
      <c r="I490" s="18">
        <v>28.61</v>
      </c>
      <c r="J490" s="103"/>
      <c r="Q490" s="103"/>
      <c r="R490" s="104"/>
      <c r="X490" s="103"/>
      <c r="AE490" s="103"/>
      <c r="AL490" s="103"/>
      <c r="AM490" s="104"/>
      <c r="AS490" s="103"/>
      <c r="AT490" s="104"/>
    </row>
    <row r="491" spans="1:46" x14ac:dyDescent="0.25">
      <c r="A491" s="1">
        <v>44600</v>
      </c>
      <c r="B491" s="100">
        <v>490</v>
      </c>
      <c r="C491" s="1" t="s">
        <v>102</v>
      </c>
      <c r="D491" t="s">
        <v>98</v>
      </c>
      <c r="E491">
        <v>5</v>
      </c>
      <c r="F491" t="s">
        <v>182</v>
      </c>
      <c r="G491" s="18">
        <v>4.72</v>
      </c>
      <c r="I491" s="18">
        <v>23.6</v>
      </c>
      <c r="J491" s="103"/>
      <c r="Q491" s="103"/>
      <c r="R491" s="104"/>
      <c r="X491" s="103"/>
      <c r="AE491" s="103"/>
      <c r="AL491" s="103"/>
      <c r="AM491" s="104"/>
      <c r="AS491" s="103"/>
      <c r="AT491" s="104"/>
    </row>
    <row r="492" spans="1:46" x14ac:dyDescent="0.25">
      <c r="A492" s="1">
        <v>44600</v>
      </c>
      <c r="B492" s="100">
        <v>491</v>
      </c>
      <c r="C492" s="1" t="s">
        <v>102</v>
      </c>
      <c r="D492" t="s">
        <v>98</v>
      </c>
      <c r="E492">
        <v>1</v>
      </c>
      <c r="F492" t="s">
        <v>182</v>
      </c>
      <c r="G492" s="18">
        <v>4.72</v>
      </c>
      <c r="I492" s="18">
        <v>4.72</v>
      </c>
      <c r="J492" s="103"/>
      <c r="Q492" s="103"/>
      <c r="R492" s="104"/>
      <c r="X492" s="103"/>
      <c r="AE492" s="103"/>
      <c r="AL492" s="103"/>
      <c r="AM492" s="104"/>
      <c r="AS492" s="103"/>
      <c r="AT492" s="104"/>
    </row>
    <row r="493" spans="1:46" x14ac:dyDescent="0.25">
      <c r="A493" s="1">
        <v>44600</v>
      </c>
      <c r="B493" s="100">
        <v>492</v>
      </c>
      <c r="C493" s="1" t="s">
        <v>102</v>
      </c>
      <c r="D493" t="s">
        <v>97</v>
      </c>
      <c r="E493">
        <v>6</v>
      </c>
      <c r="F493" t="s">
        <v>182</v>
      </c>
      <c r="G493" s="18">
        <v>4.5172999999999996</v>
      </c>
      <c r="I493" s="18">
        <v>-27.1</v>
      </c>
      <c r="J493" s="103"/>
      <c r="Q493" s="103"/>
      <c r="R493" s="104"/>
      <c r="X493" s="103"/>
      <c r="AE493" s="103"/>
      <c r="AL493" s="103"/>
      <c r="AM493" s="104"/>
      <c r="AS493" s="103"/>
      <c r="AT493" s="104"/>
    </row>
    <row r="494" spans="1:46" x14ac:dyDescent="0.25">
      <c r="A494" s="1">
        <v>44600</v>
      </c>
      <c r="B494" s="100">
        <v>493</v>
      </c>
      <c r="C494" s="1" t="s">
        <v>102</v>
      </c>
      <c r="D494" t="s">
        <v>97</v>
      </c>
      <c r="E494">
        <v>6</v>
      </c>
      <c r="F494" t="s">
        <v>182</v>
      </c>
      <c r="G494" s="18">
        <v>4.431</v>
      </c>
      <c r="I494" s="18">
        <v>-26.59</v>
      </c>
      <c r="J494" s="103"/>
      <c r="Q494" s="103"/>
      <c r="R494" s="104"/>
      <c r="X494" s="103"/>
      <c r="AE494" s="103"/>
      <c r="AL494" s="103"/>
      <c r="AM494" s="104"/>
      <c r="AS494" s="103"/>
      <c r="AT494" s="104"/>
    </row>
    <row r="495" spans="1:46" x14ac:dyDescent="0.25">
      <c r="A495" s="1">
        <v>44600</v>
      </c>
      <c r="B495" s="100">
        <v>494</v>
      </c>
      <c r="C495" s="1" t="s">
        <v>102</v>
      </c>
      <c r="D495" t="s">
        <v>97</v>
      </c>
      <c r="E495">
        <v>3</v>
      </c>
      <c r="F495" t="s">
        <v>244</v>
      </c>
      <c r="G495" s="18">
        <v>7.7251000000000003</v>
      </c>
      <c r="I495" s="18">
        <v>-23.18</v>
      </c>
      <c r="J495" s="103"/>
      <c r="Q495" s="103"/>
      <c r="R495" s="104"/>
      <c r="X495" s="103"/>
      <c r="AE495" s="103"/>
      <c r="AL495" s="103"/>
      <c r="AM495" s="104"/>
      <c r="AS495" s="103"/>
      <c r="AT495" s="104"/>
    </row>
    <row r="496" spans="1:46" x14ac:dyDescent="0.25">
      <c r="A496" s="1">
        <v>44600</v>
      </c>
      <c r="B496" s="100">
        <v>495</v>
      </c>
      <c r="C496" s="1" t="s">
        <v>102</v>
      </c>
      <c r="D496" t="s">
        <v>97</v>
      </c>
      <c r="E496">
        <v>3</v>
      </c>
      <c r="F496" t="s">
        <v>244</v>
      </c>
      <c r="G496" s="18">
        <v>8.36</v>
      </c>
      <c r="I496" s="18">
        <v>-25.08</v>
      </c>
      <c r="J496" s="103"/>
      <c r="Q496" s="103"/>
      <c r="R496" s="104"/>
      <c r="X496" s="103"/>
      <c r="AE496" s="103"/>
      <c r="AL496" s="103"/>
      <c r="AM496" s="104"/>
      <c r="AS496" s="103"/>
      <c r="AT496" s="104"/>
    </row>
    <row r="497" spans="1:46" x14ac:dyDescent="0.25">
      <c r="A497" s="1">
        <v>44601</v>
      </c>
      <c r="B497" s="100">
        <v>496</v>
      </c>
      <c r="C497" s="1" t="s">
        <v>102</v>
      </c>
      <c r="D497" t="s">
        <v>98</v>
      </c>
      <c r="E497">
        <v>15</v>
      </c>
      <c r="F497" t="s">
        <v>197</v>
      </c>
      <c r="G497" s="18">
        <v>1.59</v>
      </c>
      <c r="I497" s="18">
        <v>23.85</v>
      </c>
      <c r="J497" s="103"/>
      <c r="Q497" s="103"/>
      <c r="R497" s="104"/>
      <c r="X497" s="103"/>
      <c r="AE497" s="103"/>
      <c r="AL497" s="103"/>
      <c r="AM497" s="104"/>
      <c r="AS497" s="103"/>
      <c r="AT497" s="104"/>
    </row>
    <row r="498" spans="1:46" x14ac:dyDescent="0.25">
      <c r="A498" s="1">
        <v>44601</v>
      </c>
      <c r="B498" s="100">
        <v>497</v>
      </c>
      <c r="C498" s="1" t="s">
        <v>102</v>
      </c>
      <c r="D498" t="s">
        <v>98</v>
      </c>
      <c r="E498">
        <v>25</v>
      </c>
      <c r="F498" t="s">
        <v>197</v>
      </c>
      <c r="G498" s="18">
        <v>1.59</v>
      </c>
      <c r="I498" s="18">
        <v>39.75</v>
      </c>
      <c r="J498" s="103"/>
      <c r="Q498" s="103"/>
      <c r="R498" s="104"/>
      <c r="X498" s="103"/>
      <c r="AE498" s="103"/>
      <c r="AL498" s="103"/>
      <c r="AM498" s="104"/>
      <c r="AS498" s="103"/>
      <c r="AT498" s="104"/>
    </row>
    <row r="499" spans="1:46" x14ac:dyDescent="0.25">
      <c r="A499" s="1">
        <v>44601</v>
      </c>
      <c r="B499" s="100">
        <v>498</v>
      </c>
      <c r="C499" s="1" t="s">
        <v>102</v>
      </c>
      <c r="D499" t="s">
        <v>98</v>
      </c>
      <c r="E499">
        <v>62</v>
      </c>
      <c r="F499" t="s">
        <v>197</v>
      </c>
      <c r="G499" s="18">
        <v>1.5301</v>
      </c>
      <c r="I499" s="18">
        <v>94.87</v>
      </c>
      <c r="J499" s="103"/>
      <c r="Q499" s="103"/>
      <c r="R499" s="104"/>
      <c r="X499" s="103"/>
      <c r="AE499" s="103"/>
      <c r="AL499" s="103"/>
      <c r="AM499" s="104"/>
      <c r="AS499" s="103"/>
      <c r="AT499" s="104"/>
    </row>
    <row r="500" spans="1:46" x14ac:dyDescent="0.25">
      <c r="A500" s="1">
        <v>44601</v>
      </c>
      <c r="B500" s="100">
        <v>499</v>
      </c>
      <c r="C500" s="1" t="s">
        <v>102</v>
      </c>
      <c r="D500" t="s">
        <v>98</v>
      </c>
      <c r="E500">
        <v>67</v>
      </c>
      <c r="F500" t="s">
        <v>197</v>
      </c>
      <c r="G500" s="18">
        <v>1.5349999999999999</v>
      </c>
      <c r="I500" s="18">
        <v>102.85</v>
      </c>
      <c r="J500" s="103"/>
      <c r="Q500" s="103"/>
      <c r="R500" s="104"/>
      <c r="X500" s="103"/>
      <c r="AE500" s="103"/>
      <c r="AL500" s="103"/>
      <c r="AM500" s="104"/>
      <c r="AS500" s="103"/>
      <c r="AT500" s="104"/>
    </row>
    <row r="501" spans="1:46" x14ac:dyDescent="0.25">
      <c r="A501" s="1">
        <v>44601</v>
      </c>
      <c r="B501" s="100">
        <v>500</v>
      </c>
      <c r="C501" s="1" t="s">
        <v>102</v>
      </c>
      <c r="D501" t="s">
        <v>98</v>
      </c>
      <c r="E501">
        <v>65</v>
      </c>
      <c r="F501" t="s">
        <v>197</v>
      </c>
      <c r="G501" s="18">
        <v>1.5449999999999999</v>
      </c>
      <c r="I501" s="18">
        <v>100.43</v>
      </c>
      <c r="J501" s="103"/>
      <c r="Q501" s="103"/>
      <c r="R501" s="104"/>
      <c r="X501" s="103"/>
      <c r="AE501" s="103"/>
      <c r="AL501" s="103"/>
      <c r="AM501" s="104"/>
      <c r="AS501" s="103"/>
      <c r="AT501" s="104"/>
    </row>
    <row r="502" spans="1:46" x14ac:dyDescent="0.25">
      <c r="A502" s="1">
        <v>44601</v>
      </c>
      <c r="B502" s="100">
        <v>501</v>
      </c>
      <c r="C502" s="1" t="s">
        <v>102</v>
      </c>
      <c r="D502" t="s">
        <v>97</v>
      </c>
      <c r="E502">
        <v>62</v>
      </c>
      <c r="F502" t="s">
        <v>197</v>
      </c>
      <c r="G502" s="18">
        <v>1.58</v>
      </c>
      <c r="I502" s="18">
        <v>-97.96</v>
      </c>
      <c r="J502" s="103"/>
      <c r="Q502" s="103"/>
      <c r="R502" s="104"/>
      <c r="X502" s="103"/>
      <c r="AE502" s="103"/>
      <c r="AL502" s="103"/>
      <c r="AM502" s="104"/>
      <c r="AS502" s="103"/>
      <c r="AT502" s="104"/>
    </row>
    <row r="503" spans="1:46" x14ac:dyDescent="0.25">
      <c r="A503" s="1">
        <v>44601</v>
      </c>
      <c r="B503" s="100">
        <v>502</v>
      </c>
      <c r="C503" s="1" t="s">
        <v>102</v>
      </c>
      <c r="D503" t="s">
        <v>97</v>
      </c>
      <c r="E503">
        <v>67</v>
      </c>
      <c r="F503" t="s">
        <v>197</v>
      </c>
      <c r="G503" s="18">
        <v>1.5199</v>
      </c>
      <c r="I503" s="18">
        <v>-101.83</v>
      </c>
      <c r="J503" s="103"/>
      <c r="Q503" s="103"/>
      <c r="R503" s="104"/>
      <c r="X503" s="103"/>
      <c r="AE503" s="103"/>
      <c r="AL503" s="103"/>
      <c r="AM503" s="104"/>
      <c r="AS503" s="103"/>
      <c r="AT503" s="104"/>
    </row>
    <row r="504" spans="1:46" x14ac:dyDescent="0.25">
      <c r="A504" s="1">
        <v>44601</v>
      </c>
      <c r="B504" s="100">
        <v>503</v>
      </c>
      <c r="C504" s="1" t="s">
        <v>102</v>
      </c>
      <c r="D504" t="s">
        <v>98</v>
      </c>
      <c r="E504">
        <v>32</v>
      </c>
      <c r="F504" t="s">
        <v>231</v>
      </c>
      <c r="G504" s="18">
        <v>3.0935000000000001</v>
      </c>
      <c r="I504" s="18">
        <v>98.99</v>
      </c>
      <c r="J504" s="103"/>
      <c r="Q504" s="103"/>
      <c r="R504" s="104"/>
      <c r="X504" s="103"/>
      <c r="AE504" s="103"/>
      <c r="AL504" s="103"/>
      <c r="AM504" s="104"/>
      <c r="AS504" s="103"/>
      <c r="AT504" s="104"/>
    </row>
    <row r="505" spans="1:46" x14ac:dyDescent="0.25">
      <c r="A505" s="1">
        <v>44601</v>
      </c>
      <c r="B505" s="100">
        <v>504</v>
      </c>
      <c r="C505" s="1" t="s">
        <v>102</v>
      </c>
      <c r="D505" t="s">
        <v>98</v>
      </c>
      <c r="E505">
        <v>9</v>
      </c>
      <c r="F505" t="s">
        <v>241</v>
      </c>
      <c r="G505" s="18">
        <v>1.9351</v>
      </c>
      <c r="I505" s="18">
        <v>17.420000000000002</v>
      </c>
      <c r="J505" s="103"/>
      <c r="Q505" s="103"/>
      <c r="R505" s="104"/>
      <c r="X505" s="103"/>
      <c r="AE505" s="103"/>
      <c r="AL505" s="103"/>
      <c r="AM505" s="104"/>
      <c r="AS505" s="103"/>
      <c r="AT505" s="104"/>
    </row>
    <row r="506" spans="1:46" x14ac:dyDescent="0.25">
      <c r="A506" s="1">
        <v>44601</v>
      </c>
      <c r="B506" s="100">
        <v>505</v>
      </c>
      <c r="C506" s="1" t="s">
        <v>102</v>
      </c>
      <c r="D506" t="s">
        <v>98</v>
      </c>
      <c r="E506">
        <v>9</v>
      </c>
      <c r="F506" t="s">
        <v>241</v>
      </c>
      <c r="G506" s="18">
        <v>1.9550000000000001</v>
      </c>
      <c r="I506" s="18">
        <v>17.600000000000001</v>
      </c>
      <c r="J506" s="103"/>
      <c r="Q506" s="103"/>
      <c r="R506" s="104"/>
      <c r="X506" s="103"/>
      <c r="AE506" s="103"/>
      <c r="AL506" s="103"/>
      <c r="AM506" s="104"/>
      <c r="AS506" s="103"/>
      <c r="AT506" s="104"/>
    </row>
    <row r="507" spans="1:46" x14ac:dyDescent="0.25">
      <c r="A507" s="1">
        <v>44601</v>
      </c>
      <c r="B507" s="100">
        <v>506</v>
      </c>
      <c r="C507" s="1" t="s">
        <v>102</v>
      </c>
      <c r="D507" t="s">
        <v>97</v>
      </c>
      <c r="E507">
        <v>65</v>
      </c>
      <c r="F507" t="s">
        <v>197</v>
      </c>
      <c r="G507" s="18">
        <v>1.5499000000000001</v>
      </c>
      <c r="I507" s="18">
        <v>-100.74</v>
      </c>
      <c r="J507" s="103"/>
      <c r="Q507" s="103"/>
      <c r="R507" s="104"/>
      <c r="X507" s="103"/>
      <c r="AE507" s="103"/>
      <c r="AL507" s="103"/>
      <c r="AM507" s="104"/>
      <c r="AS507" s="103"/>
      <c r="AT507" s="104"/>
    </row>
    <row r="508" spans="1:46" x14ac:dyDescent="0.25">
      <c r="A508" s="1">
        <v>44601</v>
      </c>
      <c r="B508" s="100">
        <v>507</v>
      </c>
      <c r="C508" s="1" t="s">
        <v>102</v>
      </c>
      <c r="D508" t="s">
        <v>98</v>
      </c>
      <c r="E508">
        <v>16</v>
      </c>
      <c r="F508" t="s">
        <v>231</v>
      </c>
      <c r="G508" s="18">
        <v>3.1215999999999999</v>
      </c>
      <c r="I508" s="18">
        <v>49.95</v>
      </c>
      <c r="J508" s="103"/>
      <c r="Q508" s="103"/>
      <c r="R508" s="104"/>
      <c r="X508" s="103"/>
      <c r="AE508" s="103"/>
      <c r="AL508" s="103"/>
      <c r="AM508" s="104"/>
      <c r="AS508" s="103"/>
      <c r="AT508" s="104"/>
    </row>
    <row r="509" spans="1:46" x14ac:dyDescent="0.25">
      <c r="A509" s="1">
        <v>44601</v>
      </c>
      <c r="B509" s="100">
        <v>508</v>
      </c>
      <c r="C509" s="1" t="s">
        <v>102</v>
      </c>
      <c r="D509" t="s">
        <v>98</v>
      </c>
      <c r="E509">
        <v>8</v>
      </c>
      <c r="F509" t="s">
        <v>241</v>
      </c>
      <c r="G509" s="18">
        <v>1.95</v>
      </c>
      <c r="I509" s="18">
        <v>15.6</v>
      </c>
      <c r="J509" s="103"/>
      <c r="Q509" s="103"/>
      <c r="R509" s="104"/>
      <c r="X509" s="103"/>
      <c r="AE509" s="103"/>
      <c r="AL509" s="103"/>
      <c r="AM509" s="104"/>
      <c r="AS509" s="103"/>
      <c r="AT509" s="104"/>
    </row>
    <row r="510" spans="1:46" x14ac:dyDescent="0.25">
      <c r="A510" s="1">
        <v>44601</v>
      </c>
      <c r="B510" s="100">
        <v>509</v>
      </c>
      <c r="C510" s="1" t="s">
        <v>102</v>
      </c>
      <c r="D510" t="s">
        <v>98</v>
      </c>
      <c r="E510">
        <v>8</v>
      </c>
      <c r="F510" t="s">
        <v>231</v>
      </c>
      <c r="G510" s="18">
        <v>3.12</v>
      </c>
      <c r="I510" s="18">
        <v>24.96</v>
      </c>
      <c r="J510" s="103"/>
      <c r="Q510" s="103"/>
      <c r="R510" s="104"/>
      <c r="X510" s="103"/>
      <c r="AE510" s="103"/>
      <c r="AL510" s="103"/>
      <c r="AM510" s="104"/>
      <c r="AS510" s="103"/>
      <c r="AT510" s="104"/>
    </row>
    <row r="511" spans="1:46" x14ac:dyDescent="0.25">
      <c r="A511" s="1">
        <v>44601</v>
      </c>
      <c r="B511" s="100">
        <v>510</v>
      </c>
      <c r="C511" s="1" t="s">
        <v>102</v>
      </c>
      <c r="D511" t="s">
        <v>97</v>
      </c>
      <c r="E511">
        <v>26</v>
      </c>
      <c r="F511" t="s">
        <v>241</v>
      </c>
      <c r="G511" s="18">
        <v>1.9273</v>
      </c>
      <c r="I511" s="18">
        <v>-50.11</v>
      </c>
      <c r="J511" s="103"/>
      <c r="Q511" s="103"/>
      <c r="R511" s="104"/>
      <c r="X511" s="103"/>
      <c r="AE511" s="103"/>
      <c r="AL511" s="103"/>
      <c r="AM511" s="104"/>
      <c r="AS511" s="103"/>
      <c r="AT511" s="104"/>
    </row>
    <row r="512" spans="1:46" x14ac:dyDescent="0.25">
      <c r="A512" s="1">
        <v>44601</v>
      </c>
      <c r="B512" s="100">
        <v>511</v>
      </c>
      <c r="C512" s="1" t="s">
        <v>102</v>
      </c>
      <c r="D512" t="s">
        <v>97</v>
      </c>
      <c r="E512">
        <v>26</v>
      </c>
      <c r="F512" t="s">
        <v>231</v>
      </c>
      <c r="G512" s="18">
        <v>3.0950000000000002</v>
      </c>
      <c r="I512" s="18">
        <v>-80.47</v>
      </c>
      <c r="J512" s="103"/>
      <c r="Q512" s="103"/>
      <c r="R512" s="104"/>
      <c r="X512" s="103"/>
      <c r="AE512" s="103"/>
      <c r="AL512" s="103"/>
      <c r="AM512" s="104"/>
      <c r="AS512" s="103"/>
      <c r="AT512" s="104"/>
    </row>
    <row r="513" spans="1:46" x14ac:dyDescent="0.25">
      <c r="A513" s="1">
        <v>44601</v>
      </c>
      <c r="B513" s="100">
        <v>512</v>
      </c>
      <c r="C513" s="1" t="s">
        <v>102</v>
      </c>
      <c r="D513" t="s">
        <v>98</v>
      </c>
      <c r="E513">
        <v>28</v>
      </c>
      <c r="F513" t="s">
        <v>182</v>
      </c>
      <c r="G513" s="18">
        <v>3.53</v>
      </c>
      <c r="I513" s="18">
        <v>98.84</v>
      </c>
      <c r="J513" s="103"/>
      <c r="Q513" s="103"/>
      <c r="R513" s="104"/>
      <c r="X513" s="103"/>
      <c r="AE513" s="103"/>
      <c r="AL513" s="103"/>
      <c r="AM513" s="104"/>
      <c r="AS513" s="103"/>
      <c r="AT513" s="104"/>
    </row>
    <row r="514" spans="1:46" x14ac:dyDescent="0.25">
      <c r="A514" s="1">
        <v>44601</v>
      </c>
      <c r="B514" s="100">
        <v>513</v>
      </c>
      <c r="C514" s="1" t="s">
        <v>102</v>
      </c>
      <c r="D514" t="s">
        <v>97</v>
      </c>
      <c r="E514">
        <v>30</v>
      </c>
      <c r="F514" t="s">
        <v>231</v>
      </c>
      <c r="G514" s="18">
        <v>3.105</v>
      </c>
      <c r="I514" s="18">
        <v>-93.15</v>
      </c>
      <c r="J514" s="103"/>
      <c r="Q514" s="103"/>
      <c r="R514" s="104"/>
      <c r="X514" s="103"/>
      <c r="AE514" s="103"/>
      <c r="AL514" s="103"/>
      <c r="AM514" s="104"/>
      <c r="AS514" s="103"/>
      <c r="AT514" s="104"/>
    </row>
    <row r="515" spans="1:46" x14ac:dyDescent="0.25">
      <c r="A515" s="1">
        <v>44601</v>
      </c>
      <c r="B515" s="100">
        <v>514</v>
      </c>
      <c r="C515" s="1" t="s">
        <v>102</v>
      </c>
      <c r="D515" t="s">
        <v>97</v>
      </c>
      <c r="E515">
        <v>14</v>
      </c>
      <c r="F515" t="s">
        <v>182</v>
      </c>
      <c r="G515" s="18">
        <v>3.62</v>
      </c>
      <c r="I515" s="18">
        <v>-50.68</v>
      </c>
      <c r="J515" s="103"/>
      <c r="Q515" s="103"/>
      <c r="R515" s="104"/>
      <c r="X515" s="103"/>
      <c r="AE515" s="103"/>
      <c r="AL515" s="103"/>
      <c r="AM515" s="104"/>
      <c r="AS515" s="103"/>
      <c r="AT515" s="104"/>
    </row>
    <row r="516" spans="1:46" x14ac:dyDescent="0.25">
      <c r="A516" s="1">
        <v>44601</v>
      </c>
      <c r="B516" s="100">
        <v>515</v>
      </c>
      <c r="C516" s="1" t="s">
        <v>102</v>
      </c>
      <c r="D516" t="s">
        <v>98</v>
      </c>
      <c r="E516">
        <v>14</v>
      </c>
      <c r="F516" t="s">
        <v>242</v>
      </c>
      <c r="G516" s="18">
        <v>3.4333999999999998</v>
      </c>
      <c r="I516" s="18">
        <v>48.07</v>
      </c>
      <c r="J516" s="103"/>
      <c r="Q516" s="103"/>
      <c r="R516" s="104"/>
      <c r="X516" s="103"/>
      <c r="AE516" s="103"/>
      <c r="AL516" s="103"/>
      <c r="AM516" s="104"/>
      <c r="AS516" s="103"/>
      <c r="AT516" s="104"/>
    </row>
    <row r="517" spans="1:46" x14ac:dyDescent="0.25">
      <c r="A517" s="1">
        <v>44601</v>
      </c>
      <c r="B517" s="100">
        <v>516</v>
      </c>
      <c r="C517" s="1" t="s">
        <v>102</v>
      </c>
      <c r="D517" t="s">
        <v>98</v>
      </c>
      <c r="E517">
        <v>14</v>
      </c>
      <c r="F517" t="s">
        <v>242</v>
      </c>
      <c r="G517" s="18">
        <v>3.4314</v>
      </c>
      <c r="I517" s="18">
        <v>48.04</v>
      </c>
      <c r="J517" s="103"/>
      <c r="Q517" s="103"/>
      <c r="R517" s="104"/>
      <c r="X517" s="103"/>
      <c r="AE517" s="103"/>
      <c r="AL517" s="103"/>
      <c r="AM517" s="104"/>
      <c r="AS517" s="103"/>
      <c r="AT517" s="104"/>
    </row>
    <row r="518" spans="1:46" x14ac:dyDescent="0.25">
      <c r="A518" s="1">
        <v>44601</v>
      </c>
      <c r="B518" s="100">
        <v>517</v>
      </c>
      <c r="C518" s="1" t="s">
        <v>102</v>
      </c>
      <c r="D518" t="s">
        <v>97</v>
      </c>
      <c r="E518">
        <v>14</v>
      </c>
      <c r="F518" t="s">
        <v>182</v>
      </c>
      <c r="G518" s="18">
        <v>3.55</v>
      </c>
      <c r="I518" s="18">
        <v>-49.7</v>
      </c>
      <c r="J518" s="103"/>
      <c r="Q518" s="103"/>
      <c r="R518" s="104"/>
      <c r="X518" s="103"/>
      <c r="AE518" s="103"/>
      <c r="AL518" s="103"/>
      <c r="AM518" s="104"/>
      <c r="AS518" s="103"/>
      <c r="AT518" s="104"/>
    </row>
    <row r="519" spans="1:46" x14ac:dyDescent="0.25">
      <c r="A519" s="1">
        <v>44601</v>
      </c>
      <c r="B519" s="100">
        <v>518</v>
      </c>
      <c r="C519" s="1" t="s">
        <v>102</v>
      </c>
      <c r="D519" t="s">
        <v>97</v>
      </c>
      <c r="E519">
        <v>14</v>
      </c>
      <c r="F519" t="s">
        <v>242</v>
      </c>
      <c r="G519" s="18">
        <v>3.5245000000000002</v>
      </c>
      <c r="I519" s="18">
        <v>-49.34</v>
      </c>
      <c r="J519" s="103"/>
      <c r="Q519" s="103"/>
      <c r="R519" s="104"/>
      <c r="X519" s="103"/>
      <c r="AE519" s="103"/>
      <c r="AL519" s="103"/>
      <c r="AM519" s="104"/>
      <c r="AS519" s="103"/>
      <c r="AT519" s="104"/>
    </row>
    <row r="520" spans="1:46" x14ac:dyDescent="0.25">
      <c r="A520" s="1">
        <v>44601</v>
      </c>
      <c r="B520" s="100">
        <v>519</v>
      </c>
      <c r="C520" s="1" t="s">
        <v>102</v>
      </c>
      <c r="D520" t="s">
        <v>97</v>
      </c>
      <c r="E520">
        <v>14</v>
      </c>
      <c r="F520" t="s">
        <v>242</v>
      </c>
      <c r="G520" s="18">
        <v>3.5859999999999999</v>
      </c>
      <c r="I520" s="18">
        <v>-50.2</v>
      </c>
      <c r="J520" s="103"/>
      <c r="Q520" s="103"/>
      <c r="R520" s="104"/>
      <c r="X520" s="103"/>
      <c r="AE520" s="103"/>
      <c r="AL520" s="103"/>
      <c r="AM520" s="104"/>
      <c r="AS520" s="103"/>
      <c r="AT520" s="104"/>
    </row>
    <row r="521" spans="1:46" x14ac:dyDescent="0.25">
      <c r="A521" s="1">
        <v>44602</v>
      </c>
      <c r="B521" s="100">
        <v>520</v>
      </c>
      <c r="C521" s="1" t="s">
        <v>102</v>
      </c>
      <c r="D521" t="s">
        <v>98</v>
      </c>
      <c r="E521">
        <v>13</v>
      </c>
      <c r="F521" t="s">
        <v>182</v>
      </c>
      <c r="G521" s="18">
        <v>3.94</v>
      </c>
      <c r="I521" s="18">
        <v>51.22</v>
      </c>
      <c r="J521" s="103"/>
      <c r="Q521" s="103"/>
      <c r="R521" s="104"/>
      <c r="X521" s="103"/>
      <c r="AE521" s="103"/>
      <c r="AL521" s="103"/>
      <c r="AM521" s="104"/>
      <c r="AS521" s="103"/>
      <c r="AT521" s="104"/>
    </row>
    <row r="522" spans="1:46" x14ac:dyDescent="0.25">
      <c r="A522" s="1">
        <v>44602</v>
      </c>
      <c r="B522" s="100">
        <v>521</v>
      </c>
      <c r="C522" s="1" t="s">
        <v>102</v>
      </c>
      <c r="D522" t="s">
        <v>98</v>
      </c>
      <c r="E522">
        <v>40</v>
      </c>
      <c r="F522" t="s">
        <v>182</v>
      </c>
      <c r="G522" s="18">
        <v>3.9901</v>
      </c>
      <c r="I522" s="18">
        <v>159.6</v>
      </c>
      <c r="J522" s="103"/>
      <c r="Q522" s="103"/>
      <c r="R522" s="104"/>
      <c r="X522" s="103"/>
      <c r="AE522" s="103"/>
      <c r="AL522" s="103"/>
      <c r="AM522" s="104"/>
      <c r="AS522" s="103"/>
      <c r="AT522" s="104"/>
    </row>
    <row r="523" spans="1:46" x14ac:dyDescent="0.25">
      <c r="A523" s="1">
        <v>44602</v>
      </c>
      <c r="B523" s="100">
        <v>522</v>
      </c>
      <c r="C523" s="1" t="s">
        <v>102</v>
      </c>
      <c r="D523" t="s">
        <v>98</v>
      </c>
      <c r="E523">
        <v>30</v>
      </c>
      <c r="F523" t="s">
        <v>231</v>
      </c>
      <c r="G523" s="18">
        <v>3.6850000000000001</v>
      </c>
      <c r="I523" s="18">
        <v>110.55</v>
      </c>
      <c r="J523" s="103"/>
      <c r="Q523" s="103"/>
      <c r="R523" s="104"/>
      <c r="X523" s="103"/>
      <c r="AE523" s="103"/>
      <c r="AL523" s="103"/>
      <c r="AM523" s="104"/>
      <c r="AS523" s="103"/>
      <c r="AT523" s="104"/>
    </row>
    <row r="524" spans="1:46" x14ac:dyDescent="0.25">
      <c r="A524" s="1">
        <v>44602</v>
      </c>
      <c r="B524" s="100">
        <v>523</v>
      </c>
      <c r="C524" s="1" t="s">
        <v>102</v>
      </c>
      <c r="D524" t="s">
        <v>97</v>
      </c>
      <c r="E524">
        <v>14</v>
      </c>
      <c r="F524" t="s">
        <v>182</v>
      </c>
      <c r="G524" s="18">
        <v>4.12</v>
      </c>
      <c r="I524" s="18">
        <v>-57.68</v>
      </c>
      <c r="J524" s="103"/>
      <c r="Q524" s="103"/>
      <c r="R524" s="104"/>
      <c r="X524" s="103"/>
      <c r="AE524" s="103"/>
      <c r="AL524" s="103"/>
      <c r="AM524" s="104"/>
      <c r="AS524" s="103"/>
      <c r="AT524" s="104"/>
    </row>
    <row r="525" spans="1:46" x14ac:dyDescent="0.25">
      <c r="A525" s="1">
        <v>44602</v>
      </c>
      <c r="B525" s="100">
        <v>524</v>
      </c>
      <c r="C525" s="1" t="s">
        <v>102</v>
      </c>
      <c r="D525" t="s">
        <v>97</v>
      </c>
      <c r="E525">
        <v>15</v>
      </c>
      <c r="F525" t="s">
        <v>182</v>
      </c>
      <c r="G525" s="18">
        <v>4.1356000000000002</v>
      </c>
      <c r="I525" s="18">
        <v>-62.03</v>
      </c>
      <c r="J525" s="103"/>
      <c r="Q525" s="103"/>
      <c r="R525" s="104"/>
      <c r="X525" s="103"/>
      <c r="AE525" s="103"/>
      <c r="AL525" s="103"/>
      <c r="AM525" s="104"/>
      <c r="AS525" s="103"/>
      <c r="AT525" s="104"/>
    </row>
    <row r="526" spans="1:46" x14ac:dyDescent="0.25">
      <c r="A526" s="1">
        <v>44602</v>
      </c>
      <c r="B526" s="100">
        <v>525</v>
      </c>
      <c r="C526" s="1" t="s">
        <v>102</v>
      </c>
      <c r="D526" t="s">
        <v>98</v>
      </c>
      <c r="E526">
        <v>4</v>
      </c>
      <c r="F526" t="s">
        <v>182</v>
      </c>
      <c r="G526" s="18">
        <v>4.08</v>
      </c>
      <c r="I526" s="18">
        <v>16.32</v>
      </c>
      <c r="J526" s="103"/>
      <c r="Q526" s="103"/>
      <c r="R526" s="104"/>
      <c r="X526" s="103"/>
      <c r="AE526" s="103"/>
      <c r="AL526" s="103"/>
      <c r="AM526" s="104"/>
      <c r="AS526" s="103"/>
      <c r="AT526" s="104"/>
    </row>
    <row r="527" spans="1:46" x14ac:dyDescent="0.25">
      <c r="A527" s="1">
        <v>44602</v>
      </c>
      <c r="B527" s="100">
        <v>526</v>
      </c>
      <c r="C527" s="1" t="s">
        <v>102</v>
      </c>
      <c r="D527" t="s">
        <v>97</v>
      </c>
      <c r="E527">
        <v>14</v>
      </c>
      <c r="F527" t="s">
        <v>182</v>
      </c>
      <c r="G527" s="18">
        <v>4.0082000000000004</v>
      </c>
      <c r="I527" s="18">
        <v>-56.11</v>
      </c>
      <c r="J527" s="103"/>
      <c r="Q527" s="103"/>
      <c r="R527" s="104"/>
      <c r="X527" s="103"/>
      <c r="AE527" s="103"/>
      <c r="AL527" s="103"/>
      <c r="AM527" s="104"/>
      <c r="AS527" s="103"/>
      <c r="AT527" s="104"/>
    </row>
    <row r="528" spans="1:46" x14ac:dyDescent="0.25">
      <c r="A528" s="1">
        <v>44602</v>
      </c>
      <c r="B528" s="100">
        <v>527</v>
      </c>
      <c r="C528" s="1" t="s">
        <v>102</v>
      </c>
      <c r="D528" t="s">
        <v>97</v>
      </c>
      <c r="E528">
        <v>14</v>
      </c>
      <c r="F528" t="s">
        <v>182</v>
      </c>
      <c r="G528" s="18">
        <v>4.1001000000000003</v>
      </c>
      <c r="I528" s="18">
        <v>-57.4</v>
      </c>
      <c r="J528" s="103"/>
      <c r="Q528" s="103"/>
      <c r="R528" s="104"/>
      <c r="X528" s="103"/>
      <c r="AE528" s="103"/>
      <c r="AL528" s="103"/>
      <c r="AM528" s="104"/>
      <c r="AS528" s="103"/>
      <c r="AT528" s="104"/>
    </row>
    <row r="529" spans="1:46" x14ac:dyDescent="0.25">
      <c r="A529" s="1">
        <v>44602</v>
      </c>
      <c r="B529" s="100">
        <v>528</v>
      </c>
      <c r="C529" s="1" t="s">
        <v>102</v>
      </c>
      <c r="D529" t="s">
        <v>97</v>
      </c>
      <c r="E529">
        <v>30</v>
      </c>
      <c r="F529" t="s">
        <v>231</v>
      </c>
      <c r="G529" s="18">
        <v>3.6549999999999998</v>
      </c>
      <c r="I529" s="18">
        <v>-109.65</v>
      </c>
      <c r="J529" s="103"/>
      <c r="Q529" s="103"/>
      <c r="R529" s="104"/>
      <c r="X529" s="103"/>
      <c r="AE529" s="103"/>
      <c r="AL529" s="103"/>
      <c r="AM529" s="104"/>
      <c r="AS529" s="103"/>
      <c r="AT529" s="104"/>
    </row>
    <row r="530" spans="1:46" x14ac:dyDescent="0.25">
      <c r="A530" s="1">
        <v>44602</v>
      </c>
      <c r="B530" s="100">
        <v>529</v>
      </c>
      <c r="C530" s="1" t="s">
        <v>102</v>
      </c>
      <c r="D530" t="s">
        <v>98</v>
      </c>
      <c r="E530">
        <v>10</v>
      </c>
      <c r="F530" t="s">
        <v>182</v>
      </c>
      <c r="G530" s="18">
        <v>4.0774999999999997</v>
      </c>
      <c r="I530" s="18">
        <v>40.78</v>
      </c>
      <c r="J530" s="103"/>
      <c r="Q530" s="103"/>
      <c r="R530" s="104"/>
      <c r="X530" s="103"/>
      <c r="AE530" s="103"/>
      <c r="AL530" s="103"/>
      <c r="AM530" s="104"/>
      <c r="AS530" s="103"/>
      <c r="AT530" s="104"/>
    </row>
    <row r="531" spans="1:46" x14ac:dyDescent="0.25">
      <c r="A531" s="1">
        <v>44602</v>
      </c>
      <c r="B531" s="100">
        <v>530</v>
      </c>
      <c r="C531" s="1" t="s">
        <v>102</v>
      </c>
      <c r="D531" t="s">
        <v>98</v>
      </c>
      <c r="E531">
        <v>8</v>
      </c>
      <c r="F531" t="s">
        <v>182</v>
      </c>
      <c r="G531" s="18">
        <v>4.08</v>
      </c>
      <c r="I531" s="18">
        <v>32.64</v>
      </c>
      <c r="J531" s="103"/>
      <c r="Q531" s="103"/>
      <c r="R531" s="104"/>
      <c r="X531" s="103"/>
      <c r="AE531" s="103"/>
      <c r="AL531" s="103"/>
      <c r="AM531" s="104"/>
      <c r="AS531" s="103"/>
      <c r="AT531" s="104"/>
    </row>
    <row r="532" spans="1:46" x14ac:dyDescent="0.25">
      <c r="A532" s="1">
        <v>44602</v>
      </c>
      <c r="B532" s="100">
        <v>531</v>
      </c>
      <c r="C532" s="1" t="s">
        <v>102</v>
      </c>
      <c r="D532" t="s">
        <v>98</v>
      </c>
      <c r="E532">
        <v>7</v>
      </c>
      <c r="F532" t="s">
        <v>182</v>
      </c>
      <c r="G532" s="18">
        <v>4.03</v>
      </c>
      <c r="I532" s="18">
        <v>28.21</v>
      </c>
      <c r="J532" s="103"/>
      <c r="Q532" s="103"/>
      <c r="R532" s="104"/>
      <c r="X532" s="103"/>
      <c r="AE532" s="103"/>
      <c r="AL532" s="103"/>
      <c r="AM532" s="104"/>
      <c r="AS532" s="103"/>
      <c r="AT532" s="104"/>
    </row>
    <row r="533" spans="1:46" x14ac:dyDescent="0.25">
      <c r="A533" s="1">
        <v>44602</v>
      </c>
      <c r="B533" s="100">
        <v>532</v>
      </c>
      <c r="C533" s="1" t="s">
        <v>102</v>
      </c>
      <c r="D533" t="s">
        <v>98</v>
      </c>
      <c r="E533">
        <v>1</v>
      </c>
      <c r="F533" t="s">
        <v>182</v>
      </c>
      <c r="G533" s="18">
        <v>4.03</v>
      </c>
      <c r="I533" s="18">
        <v>4.03</v>
      </c>
      <c r="J533" s="103"/>
      <c r="Q533" s="103"/>
      <c r="R533" s="104"/>
      <c r="X533" s="103"/>
      <c r="AE533" s="103"/>
      <c r="AL533" s="103"/>
      <c r="AM533" s="104"/>
      <c r="AS533" s="103"/>
      <c r="AT533" s="104"/>
    </row>
    <row r="534" spans="1:46" x14ac:dyDescent="0.25">
      <c r="A534" s="1">
        <v>44602</v>
      </c>
      <c r="B534" s="100">
        <v>533</v>
      </c>
      <c r="C534" s="1" t="s">
        <v>102</v>
      </c>
      <c r="D534" t="s">
        <v>97</v>
      </c>
      <c r="E534">
        <v>13</v>
      </c>
      <c r="F534" t="s">
        <v>182</v>
      </c>
      <c r="G534" s="18">
        <v>3.9996999999999998</v>
      </c>
      <c r="I534" s="18">
        <v>-52</v>
      </c>
      <c r="J534" s="103"/>
      <c r="Q534" s="103"/>
      <c r="R534" s="104"/>
      <c r="X534" s="103"/>
      <c r="AE534" s="103"/>
      <c r="AL534" s="103"/>
      <c r="AM534" s="104"/>
      <c r="AS534" s="103"/>
      <c r="AT534" s="104"/>
    </row>
    <row r="535" spans="1:46" x14ac:dyDescent="0.25">
      <c r="A535" s="1">
        <v>44602</v>
      </c>
      <c r="B535" s="100">
        <v>534</v>
      </c>
      <c r="C535" s="1" t="s">
        <v>102</v>
      </c>
      <c r="D535" t="s">
        <v>97</v>
      </c>
      <c r="E535">
        <v>13</v>
      </c>
      <c r="F535" t="s">
        <v>182</v>
      </c>
      <c r="G535" s="18">
        <v>3.9449999999999998</v>
      </c>
      <c r="I535" s="18">
        <v>-51.29</v>
      </c>
      <c r="J535" s="103"/>
      <c r="Q535" s="103"/>
      <c r="R535" s="104"/>
      <c r="X535" s="103"/>
      <c r="AE535" s="103"/>
      <c r="AL535" s="103"/>
      <c r="AM535" s="104"/>
      <c r="AS535" s="103"/>
      <c r="AT535" s="104"/>
    </row>
    <row r="536" spans="1:46" x14ac:dyDescent="0.25">
      <c r="A536" s="1">
        <v>44602</v>
      </c>
      <c r="B536" s="100">
        <v>535</v>
      </c>
      <c r="C536" s="1" t="s">
        <v>102</v>
      </c>
      <c r="D536" t="s">
        <v>98</v>
      </c>
      <c r="E536">
        <v>8</v>
      </c>
      <c r="F536" t="s">
        <v>182</v>
      </c>
      <c r="G536" s="18">
        <v>4.01</v>
      </c>
      <c r="I536" s="18">
        <v>32.08</v>
      </c>
      <c r="J536" s="103"/>
      <c r="Q536" s="103"/>
      <c r="R536" s="104"/>
      <c r="X536" s="103"/>
      <c r="AE536" s="103"/>
      <c r="AL536" s="103"/>
      <c r="AM536" s="104"/>
      <c r="AS536" s="103"/>
      <c r="AT536" s="104"/>
    </row>
    <row r="537" spans="1:46" x14ac:dyDescent="0.25">
      <c r="A537" s="1">
        <v>44602</v>
      </c>
      <c r="B537" s="100">
        <v>536</v>
      </c>
      <c r="C537" s="1" t="s">
        <v>102</v>
      </c>
      <c r="D537" t="s">
        <v>98</v>
      </c>
      <c r="E537">
        <v>16</v>
      </c>
      <c r="F537" t="s">
        <v>182</v>
      </c>
      <c r="G537" s="18">
        <v>4.05</v>
      </c>
      <c r="I537" s="18">
        <v>64.8</v>
      </c>
      <c r="J537" s="103"/>
      <c r="Q537" s="103"/>
      <c r="R537" s="104"/>
      <c r="X537" s="103"/>
      <c r="AE537" s="103"/>
      <c r="AL537" s="103"/>
      <c r="AM537" s="104"/>
      <c r="AS537" s="103"/>
      <c r="AT537" s="104"/>
    </row>
    <row r="538" spans="1:46" x14ac:dyDescent="0.25">
      <c r="A538" s="1">
        <v>44602</v>
      </c>
      <c r="B538" s="100">
        <v>537</v>
      </c>
      <c r="C538" s="1" t="s">
        <v>102</v>
      </c>
      <c r="D538" t="s">
        <v>97</v>
      </c>
      <c r="E538">
        <v>12</v>
      </c>
      <c r="F538" t="s">
        <v>182</v>
      </c>
      <c r="G538" s="18">
        <v>3.9666999999999999</v>
      </c>
      <c r="I538" s="18">
        <v>-47.6</v>
      </c>
      <c r="J538" s="103"/>
      <c r="Q538" s="103"/>
      <c r="R538" s="104"/>
      <c r="X538" s="103"/>
      <c r="AE538" s="103"/>
      <c r="AL538" s="103"/>
      <c r="AM538" s="104"/>
      <c r="AS538" s="103"/>
      <c r="AT538" s="104"/>
    </row>
    <row r="539" spans="1:46" x14ac:dyDescent="0.25">
      <c r="A539" s="1">
        <v>44602</v>
      </c>
      <c r="B539" s="100">
        <v>538</v>
      </c>
      <c r="C539" s="1" t="s">
        <v>102</v>
      </c>
      <c r="D539" t="s">
        <v>97</v>
      </c>
      <c r="E539">
        <v>12</v>
      </c>
      <c r="F539" t="s">
        <v>182</v>
      </c>
      <c r="G539" s="18">
        <v>3.96</v>
      </c>
      <c r="I539" s="18">
        <v>-47.52</v>
      </c>
      <c r="J539" s="103"/>
      <c r="Q539" s="103"/>
      <c r="R539" s="104"/>
      <c r="X539" s="103"/>
      <c r="AE539" s="103"/>
      <c r="AL539" s="103"/>
      <c r="AM539" s="104"/>
      <c r="AS539" s="103"/>
      <c r="AT539" s="104"/>
    </row>
    <row r="540" spans="1:46" x14ac:dyDescent="0.25">
      <c r="A540" s="1">
        <v>44602</v>
      </c>
      <c r="B540" s="100">
        <v>539</v>
      </c>
      <c r="C540" s="1" t="s">
        <v>102</v>
      </c>
      <c r="D540" t="s">
        <v>97</v>
      </c>
      <c r="E540">
        <v>20</v>
      </c>
      <c r="F540" t="s">
        <v>197</v>
      </c>
      <c r="G540" s="18">
        <v>1.44</v>
      </c>
      <c r="I540" s="18">
        <v>-28.8</v>
      </c>
      <c r="J540" s="103"/>
      <c r="Q540" s="103"/>
      <c r="R540" s="104"/>
      <c r="X540" s="103"/>
      <c r="AE540" s="103"/>
      <c r="AL540" s="103"/>
      <c r="AM540" s="104"/>
      <c r="AS540" s="103"/>
      <c r="AT540" s="104"/>
    </row>
    <row r="541" spans="1:46" x14ac:dyDescent="0.25">
      <c r="A541" s="1">
        <v>44602</v>
      </c>
      <c r="B541" s="100">
        <v>540</v>
      </c>
      <c r="C541" s="1" t="s">
        <v>102</v>
      </c>
      <c r="D541" t="s">
        <v>97</v>
      </c>
      <c r="E541">
        <v>15</v>
      </c>
      <c r="F541" t="s">
        <v>197</v>
      </c>
      <c r="G541" s="18">
        <v>1.45</v>
      </c>
      <c r="I541" s="18">
        <v>-21.75</v>
      </c>
      <c r="J541" s="103"/>
      <c r="Q541" s="103"/>
      <c r="R541" s="104"/>
      <c r="X541" s="103"/>
      <c r="AE541" s="103"/>
      <c r="AL541" s="103"/>
      <c r="AM541" s="104"/>
      <c r="AS541" s="103"/>
      <c r="AT541" s="104"/>
    </row>
    <row r="542" spans="1:46" x14ac:dyDescent="0.25">
      <c r="A542" s="1">
        <v>44602</v>
      </c>
      <c r="B542" s="100">
        <v>541</v>
      </c>
      <c r="C542" s="1" t="s">
        <v>102</v>
      </c>
      <c r="D542" t="s">
        <v>97</v>
      </c>
      <c r="E542">
        <v>5</v>
      </c>
      <c r="F542" t="s">
        <v>197</v>
      </c>
      <c r="G542" s="18">
        <v>1.45</v>
      </c>
      <c r="I542" s="18">
        <v>-7.25</v>
      </c>
      <c r="J542" s="103"/>
      <c r="Q542" s="103"/>
      <c r="R542" s="104"/>
      <c r="X542" s="103"/>
      <c r="AE542" s="103"/>
      <c r="AL542" s="103"/>
      <c r="AM542" s="104"/>
      <c r="AS542" s="103"/>
      <c r="AT542" s="104"/>
    </row>
    <row r="543" spans="1:46" x14ac:dyDescent="0.25">
      <c r="A543" s="1">
        <v>44603</v>
      </c>
      <c r="B543" s="100">
        <v>542</v>
      </c>
      <c r="C543" s="1" t="s">
        <v>102</v>
      </c>
      <c r="D543" t="s">
        <v>98</v>
      </c>
      <c r="E543">
        <v>40</v>
      </c>
      <c r="F543" t="s">
        <v>240</v>
      </c>
      <c r="G543" s="18">
        <v>2.3235999999999999</v>
      </c>
      <c r="I543" s="18">
        <v>92.94</v>
      </c>
      <c r="J543" s="103"/>
      <c r="Q543" s="103"/>
      <c r="R543" s="104"/>
      <c r="X543" s="103"/>
      <c r="AE543" s="103"/>
      <c r="AL543" s="103"/>
      <c r="AM543" s="104"/>
      <c r="AS543" s="103"/>
      <c r="AT543" s="104"/>
    </row>
    <row r="544" spans="1:46" x14ac:dyDescent="0.25">
      <c r="A544" s="1">
        <v>44603</v>
      </c>
      <c r="B544" s="100">
        <v>543</v>
      </c>
      <c r="C544" s="1" t="s">
        <v>102</v>
      </c>
      <c r="D544" t="s">
        <v>98</v>
      </c>
      <c r="E544">
        <v>20</v>
      </c>
      <c r="F544" t="s">
        <v>228</v>
      </c>
      <c r="G544" s="18">
        <v>2.6000999999999999</v>
      </c>
      <c r="I544" s="18">
        <v>52</v>
      </c>
      <c r="J544" s="103"/>
      <c r="Q544" s="103"/>
      <c r="R544" s="104"/>
      <c r="X544" s="103"/>
      <c r="AE544" s="103"/>
      <c r="AL544" s="103"/>
      <c r="AM544" s="104"/>
      <c r="AS544" s="103"/>
      <c r="AT544" s="104"/>
    </row>
    <row r="545" spans="1:46" x14ac:dyDescent="0.25">
      <c r="A545" s="1">
        <v>44603</v>
      </c>
      <c r="B545" s="100">
        <v>544</v>
      </c>
      <c r="C545" s="1" t="s">
        <v>102</v>
      </c>
      <c r="D545" t="s">
        <v>97</v>
      </c>
      <c r="E545">
        <v>20</v>
      </c>
      <c r="F545" t="s">
        <v>228</v>
      </c>
      <c r="G545" s="18">
        <v>2.6663000000000001</v>
      </c>
      <c r="I545" s="18">
        <v>-53.33</v>
      </c>
      <c r="J545" s="103"/>
      <c r="Q545" s="103"/>
      <c r="R545" s="104"/>
      <c r="X545" s="103"/>
      <c r="AE545" s="103"/>
      <c r="AL545" s="103"/>
      <c r="AM545" s="104"/>
      <c r="AS545" s="103"/>
      <c r="AT545" s="104"/>
    </row>
    <row r="546" spans="1:46" x14ac:dyDescent="0.25">
      <c r="A546" s="1">
        <v>44603</v>
      </c>
      <c r="B546" s="100">
        <v>545</v>
      </c>
      <c r="C546" s="1" t="s">
        <v>102</v>
      </c>
      <c r="D546" t="s">
        <v>98</v>
      </c>
      <c r="E546">
        <v>4</v>
      </c>
      <c r="F546" t="s">
        <v>228</v>
      </c>
      <c r="G546" s="18">
        <v>2.6949999999999998</v>
      </c>
      <c r="I546" s="18">
        <v>10.78</v>
      </c>
      <c r="J546" s="103"/>
      <c r="Q546" s="103"/>
      <c r="R546" s="104"/>
      <c r="X546" s="103"/>
      <c r="AE546" s="103"/>
      <c r="AL546" s="103"/>
      <c r="AM546" s="104"/>
      <c r="AS546" s="103"/>
      <c r="AT546" s="104"/>
    </row>
    <row r="547" spans="1:46" x14ac:dyDescent="0.25">
      <c r="A547" s="1">
        <v>44603</v>
      </c>
      <c r="B547" s="100">
        <v>546</v>
      </c>
      <c r="C547" s="1" t="s">
        <v>102</v>
      </c>
      <c r="D547" t="s">
        <v>98</v>
      </c>
      <c r="E547">
        <v>20</v>
      </c>
      <c r="F547" t="s">
        <v>228</v>
      </c>
      <c r="G547" s="18">
        <v>2.7349999999999999</v>
      </c>
      <c r="I547" s="18">
        <v>54.7</v>
      </c>
      <c r="J547" s="103"/>
      <c r="Q547" s="103"/>
      <c r="R547" s="104"/>
      <c r="X547" s="103"/>
      <c r="AE547" s="103"/>
      <c r="AL547" s="103"/>
      <c r="AM547" s="104"/>
      <c r="AS547" s="103"/>
      <c r="AT547" s="104"/>
    </row>
    <row r="548" spans="1:46" x14ac:dyDescent="0.25">
      <c r="A548" s="1">
        <v>44603</v>
      </c>
      <c r="B548" s="100">
        <v>547</v>
      </c>
      <c r="C548" s="1" t="s">
        <v>102</v>
      </c>
      <c r="D548" t="s">
        <v>98</v>
      </c>
      <c r="E548">
        <v>16</v>
      </c>
      <c r="F548" t="s">
        <v>228</v>
      </c>
      <c r="G548" s="18">
        <v>2.9232999999999998</v>
      </c>
      <c r="I548" s="18">
        <v>46.77</v>
      </c>
      <c r="J548" s="103"/>
      <c r="Q548" s="103"/>
      <c r="R548" s="104"/>
      <c r="X548" s="103"/>
      <c r="AE548" s="103"/>
      <c r="AL548" s="103"/>
      <c r="AM548" s="104"/>
      <c r="AS548" s="103"/>
      <c r="AT548" s="104"/>
    </row>
    <row r="549" spans="1:46" x14ac:dyDescent="0.25">
      <c r="A549" s="1">
        <v>44603</v>
      </c>
      <c r="B549" s="100">
        <v>548</v>
      </c>
      <c r="C549" s="1" t="s">
        <v>102</v>
      </c>
      <c r="D549" t="s">
        <v>97</v>
      </c>
      <c r="E549">
        <v>20</v>
      </c>
      <c r="F549" t="s">
        <v>228</v>
      </c>
      <c r="G549" s="18">
        <v>2.8498999999999999</v>
      </c>
      <c r="I549" s="18">
        <v>-57</v>
      </c>
      <c r="J549" s="103"/>
      <c r="Q549" s="103"/>
      <c r="R549" s="104"/>
      <c r="X549" s="103"/>
      <c r="AE549" s="103"/>
      <c r="AL549" s="103"/>
      <c r="AM549" s="104"/>
      <c r="AS549" s="103"/>
      <c r="AT549" s="104"/>
    </row>
    <row r="550" spans="1:46" x14ac:dyDescent="0.25">
      <c r="A550" s="1">
        <v>44603</v>
      </c>
      <c r="B550" s="100">
        <v>549</v>
      </c>
      <c r="C550" s="1" t="s">
        <v>102</v>
      </c>
      <c r="D550" t="s">
        <v>97</v>
      </c>
      <c r="E550">
        <v>40</v>
      </c>
      <c r="F550" t="s">
        <v>240</v>
      </c>
      <c r="G550" s="18">
        <v>2.4300000000000002</v>
      </c>
      <c r="I550" s="18">
        <v>-97.2</v>
      </c>
      <c r="J550" s="103"/>
      <c r="Q550" s="103"/>
      <c r="R550" s="104"/>
      <c r="X550" s="103"/>
      <c r="AE550" s="103"/>
      <c r="AL550" s="103"/>
      <c r="AM550" s="104"/>
      <c r="AS550" s="103"/>
      <c r="AT550" s="104"/>
    </row>
    <row r="551" spans="1:46" x14ac:dyDescent="0.25">
      <c r="A551" s="1">
        <v>44603</v>
      </c>
      <c r="B551" s="100">
        <v>550</v>
      </c>
      <c r="C551" s="1" t="s">
        <v>102</v>
      </c>
      <c r="D551" t="s">
        <v>97</v>
      </c>
      <c r="E551">
        <v>20</v>
      </c>
      <c r="F551" t="s">
        <v>228</v>
      </c>
      <c r="G551" s="18">
        <v>2.7755000000000001</v>
      </c>
      <c r="I551" s="18">
        <v>-55.51</v>
      </c>
      <c r="J551" s="103"/>
      <c r="Q551" s="103"/>
      <c r="R551" s="104"/>
      <c r="X551" s="103"/>
      <c r="AE551" s="103"/>
      <c r="AL551" s="103"/>
      <c r="AM551" s="104"/>
      <c r="AS551" s="103"/>
      <c r="AT551" s="104"/>
    </row>
    <row r="552" spans="1:46" x14ac:dyDescent="0.25">
      <c r="A552" s="1">
        <v>44603</v>
      </c>
      <c r="B552" s="100">
        <v>551</v>
      </c>
      <c r="C552" s="1" t="s">
        <v>102</v>
      </c>
      <c r="D552" t="s">
        <v>98</v>
      </c>
      <c r="E552">
        <v>8</v>
      </c>
      <c r="F552" t="s">
        <v>228</v>
      </c>
      <c r="G552" s="18">
        <v>2.5773000000000001</v>
      </c>
      <c r="I552" s="18">
        <v>20.62</v>
      </c>
      <c r="J552" s="103"/>
      <c r="Q552" s="103"/>
      <c r="R552" s="104"/>
      <c r="X552" s="103"/>
      <c r="AE552" s="103"/>
      <c r="AL552" s="103"/>
      <c r="AM552" s="104"/>
      <c r="AS552" s="103"/>
      <c r="AT552" s="104"/>
    </row>
    <row r="553" spans="1:46" x14ac:dyDescent="0.25">
      <c r="A553" s="1">
        <v>44603</v>
      </c>
      <c r="B553" s="100">
        <v>552</v>
      </c>
      <c r="C553" s="1" t="s">
        <v>102</v>
      </c>
      <c r="D553" t="s">
        <v>98</v>
      </c>
      <c r="E553">
        <v>7</v>
      </c>
      <c r="F553" t="s">
        <v>237</v>
      </c>
      <c r="G553" s="18">
        <v>7.2516999999999996</v>
      </c>
      <c r="I553" s="18">
        <v>50.76</v>
      </c>
      <c r="J553" s="103"/>
      <c r="Q553" s="103"/>
      <c r="R553" s="104"/>
      <c r="X553" s="103"/>
      <c r="AE553" s="103"/>
      <c r="AL553" s="103"/>
      <c r="AM553" s="104"/>
      <c r="AS553" s="103"/>
      <c r="AT553" s="104"/>
    </row>
    <row r="554" spans="1:46" x14ac:dyDescent="0.25">
      <c r="A554" s="1">
        <v>44603</v>
      </c>
      <c r="B554" s="100">
        <v>553</v>
      </c>
      <c r="C554" s="1" t="s">
        <v>102</v>
      </c>
      <c r="D554" t="s">
        <v>98</v>
      </c>
      <c r="E554">
        <v>4</v>
      </c>
      <c r="F554" t="s">
        <v>228</v>
      </c>
      <c r="G554" s="18">
        <v>2.5299999999999998</v>
      </c>
      <c r="I554" s="18">
        <v>10.119999999999999</v>
      </c>
      <c r="J554" s="103"/>
      <c r="Q554" s="103"/>
      <c r="R554" s="104"/>
      <c r="X554" s="103"/>
      <c r="AE554" s="103"/>
      <c r="AL554" s="103"/>
      <c r="AM554" s="104"/>
      <c r="AS554" s="103"/>
      <c r="AT554" s="104"/>
    </row>
    <row r="555" spans="1:46" x14ac:dyDescent="0.25">
      <c r="A555" s="1">
        <v>44603</v>
      </c>
      <c r="B555" s="100">
        <v>554</v>
      </c>
      <c r="C555" s="1" t="s">
        <v>102</v>
      </c>
      <c r="D555" t="s">
        <v>98</v>
      </c>
      <c r="E555">
        <v>8</v>
      </c>
      <c r="F555" t="s">
        <v>228</v>
      </c>
      <c r="G555" s="18">
        <v>2.48</v>
      </c>
      <c r="I555" s="18">
        <v>19.84</v>
      </c>
      <c r="J555" s="103"/>
      <c r="Q555" s="103"/>
      <c r="R555" s="104"/>
      <c r="X555" s="103"/>
      <c r="AE555" s="103"/>
      <c r="AL555" s="103"/>
      <c r="AM555" s="104"/>
      <c r="AS555" s="103"/>
      <c r="AT555" s="104"/>
    </row>
    <row r="556" spans="1:46" x14ac:dyDescent="0.25">
      <c r="A556" s="1">
        <v>44603</v>
      </c>
      <c r="B556" s="100">
        <v>555</v>
      </c>
      <c r="C556" s="1" t="s">
        <v>102</v>
      </c>
      <c r="D556" t="s">
        <v>97</v>
      </c>
      <c r="E556">
        <v>7</v>
      </c>
      <c r="F556" t="s">
        <v>237</v>
      </c>
      <c r="G556" s="18">
        <v>7.4589999999999996</v>
      </c>
      <c r="I556" s="18">
        <v>-52.21</v>
      </c>
      <c r="J556" s="103"/>
      <c r="Q556" s="103"/>
      <c r="R556" s="104"/>
      <c r="X556" s="103"/>
      <c r="AE556" s="103"/>
      <c r="AL556" s="103"/>
      <c r="AM556" s="104"/>
      <c r="AS556" s="103"/>
      <c r="AT556" s="104"/>
    </row>
    <row r="557" spans="1:46" x14ac:dyDescent="0.25">
      <c r="A557" s="1">
        <v>44603</v>
      </c>
      <c r="B557" s="100">
        <v>556</v>
      </c>
      <c r="C557" s="1" t="s">
        <v>102</v>
      </c>
      <c r="D557" t="s">
        <v>97</v>
      </c>
      <c r="E557">
        <v>20</v>
      </c>
      <c r="F557" t="s">
        <v>228</v>
      </c>
      <c r="G557" s="18">
        <v>2.42</v>
      </c>
      <c r="I557" s="18">
        <v>-48.4</v>
      </c>
      <c r="J557" s="103"/>
      <c r="Q557" s="103"/>
      <c r="R557" s="104"/>
      <c r="X557" s="103"/>
      <c r="AE557" s="103"/>
      <c r="AL557" s="103"/>
      <c r="AM557" s="104"/>
      <c r="AS557" s="103"/>
      <c r="AT557" s="104"/>
    </row>
    <row r="558" spans="1:46" x14ac:dyDescent="0.25">
      <c r="A558" s="1">
        <v>44607</v>
      </c>
      <c r="B558" s="100">
        <v>557</v>
      </c>
      <c r="C558" s="1" t="s">
        <v>102</v>
      </c>
      <c r="D558" t="s">
        <v>98</v>
      </c>
      <c r="E558">
        <v>16</v>
      </c>
      <c r="F558" t="s">
        <v>228</v>
      </c>
      <c r="G558" s="18">
        <v>3.2145000000000001</v>
      </c>
      <c r="I558" s="18">
        <v>51.43</v>
      </c>
      <c r="J558" s="103"/>
      <c r="Q558" s="103"/>
      <c r="R558" s="104"/>
      <c r="X558" s="103"/>
      <c r="AE558" s="103"/>
      <c r="AL558" s="103"/>
      <c r="AM558" s="104"/>
      <c r="AS558" s="103"/>
      <c r="AT558" s="104"/>
    </row>
    <row r="559" spans="1:46" x14ac:dyDescent="0.25">
      <c r="A559" s="1">
        <v>44607</v>
      </c>
      <c r="B559" s="100">
        <v>558</v>
      </c>
      <c r="C559" s="1" t="s">
        <v>102</v>
      </c>
      <c r="D559" t="s">
        <v>98</v>
      </c>
      <c r="E559">
        <v>8</v>
      </c>
      <c r="F559" t="s">
        <v>228</v>
      </c>
      <c r="G559" s="18">
        <v>3.21</v>
      </c>
      <c r="I559" s="18">
        <v>25.68</v>
      </c>
      <c r="J559" s="103"/>
      <c r="Q559" s="103"/>
      <c r="R559" s="104"/>
      <c r="X559" s="103"/>
      <c r="AE559" s="103"/>
      <c r="AL559" s="103"/>
      <c r="AM559" s="104"/>
      <c r="AS559" s="103"/>
      <c r="AT559" s="104"/>
    </row>
    <row r="560" spans="1:46" x14ac:dyDescent="0.25">
      <c r="A560" s="1">
        <v>44607</v>
      </c>
      <c r="B560" s="100">
        <v>559</v>
      </c>
      <c r="C560" s="1" t="s">
        <v>102</v>
      </c>
      <c r="D560" t="s">
        <v>98</v>
      </c>
      <c r="E560">
        <v>16</v>
      </c>
      <c r="F560" t="s">
        <v>228</v>
      </c>
      <c r="G560" s="18">
        <v>3.1808000000000001</v>
      </c>
      <c r="I560" s="18">
        <v>50.89</v>
      </c>
      <c r="J560" s="103"/>
      <c r="Q560" s="103"/>
      <c r="R560" s="104"/>
      <c r="X560" s="103"/>
      <c r="AE560" s="103"/>
      <c r="AL560" s="103"/>
      <c r="AM560" s="104"/>
      <c r="AS560" s="103"/>
      <c r="AT560" s="104"/>
    </row>
    <row r="561" spans="1:46" x14ac:dyDescent="0.25">
      <c r="A561" s="1">
        <v>44607</v>
      </c>
      <c r="B561" s="100">
        <v>560</v>
      </c>
      <c r="C561" s="1" t="s">
        <v>102</v>
      </c>
      <c r="D561" t="s">
        <v>97</v>
      </c>
      <c r="E561">
        <v>40</v>
      </c>
      <c r="F561" t="s">
        <v>228</v>
      </c>
      <c r="G561" s="18">
        <v>3.1558999999999999</v>
      </c>
      <c r="I561" s="18">
        <v>-126.24</v>
      </c>
      <c r="J561" s="103"/>
      <c r="Q561" s="103"/>
      <c r="R561" s="104"/>
      <c r="X561" s="103"/>
      <c r="AE561" s="103"/>
      <c r="AL561" s="103"/>
      <c r="AM561" s="104"/>
      <c r="AS561" s="103"/>
      <c r="AT561" s="104"/>
    </row>
    <row r="562" spans="1:46" x14ac:dyDescent="0.25">
      <c r="A562" s="1">
        <v>44607</v>
      </c>
      <c r="B562" s="100">
        <v>561</v>
      </c>
      <c r="C562" s="1" t="s">
        <v>102</v>
      </c>
      <c r="D562" t="s">
        <v>98</v>
      </c>
      <c r="E562">
        <v>28</v>
      </c>
      <c r="F562" t="s">
        <v>228</v>
      </c>
      <c r="G562" s="18">
        <v>3.1760000000000002</v>
      </c>
      <c r="I562" s="18">
        <v>88.93</v>
      </c>
      <c r="J562" s="103"/>
      <c r="Q562" s="103"/>
      <c r="R562" s="104"/>
      <c r="X562" s="103"/>
      <c r="AE562" s="103"/>
      <c r="AL562" s="103"/>
      <c r="AM562" s="104"/>
      <c r="AS562" s="103"/>
      <c r="AT562" s="104"/>
    </row>
    <row r="563" spans="1:46" x14ac:dyDescent="0.25">
      <c r="A563" s="1">
        <v>44607</v>
      </c>
      <c r="B563" s="100">
        <v>562</v>
      </c>
      <c r="C563" s="1" t="s">
        <v>102</v>
      </c>
      <c r="D563" t="s">
        <v>98</v>
      </c>
      <c r="E563">
        <v>16</v>
      </c>
      <c r="F563" t="s">
        <v>228</v>
      </c>
      <c r="G563" s="18">
        <v>3.1808000000000001</v>
      </c>
      <c r="I563" s="18">
        <v>50.89</v>
      </c>
      <c r="J563" s="103"/>
      <c r="Q563" s="103"/>
      <c r="R563" s="104"/>
      <c r="X563" s="103"/>
      <c r="AE563" s="103"/>
      <c r="AL563" s="103"/>
      <c r="AM563" s="104"/>
      <c r="AS563" s="103"/>
      <c r="AT563" s="104"/>
    </row>
    <row r="564" spans="1:46" x14ac:dyDescent="0.25">
      <c r="A564" s="1">
        <v>44607</v>
      </c>
      <c r="B564" s="100">
        <v>563</v>
      </c>
      <c r="C564" s="1" t="s">
        <v>102</v>
      </c>
      <c r="D564" t="s">
        <v>98</v>
      </c>
      <c r="E564">
        <v>20</v>
      </c>
      <c r="F564" t="s">
        <v>228</v>
      </c>
      <c r="G564" s="18">
        <v>3.1600999999999999</v>
      </c>
      <c r="I564" s="18">
        <v>63.2</v>
      </c>
      <c r="J564" s="103"/>
      <c r="Q564" s="103"/>
      <c r="R564" s="104"/>
      <c r="X564" s="103"/>
      <c r="AE564" s="103"/>
      <c r="AL564" s="103"/>
      <c r="AM564" s="104"/>
      <c r="AS564" s="103"/>
      <c r="AT564" s="104"/>
    </row>
    <row r="565" spans="1:46" x14ac:dyDescent="0.25">
      <c r="A565" s="1">
        <v>44607</v>
      </c>
      <c r="B565" s="100">
        <v>564</v>
      </c>
      <c r="C565" s="1" t="s">
        <v>102</v>
      </c>
      <c r="D565" t="s">
        <v>97</v>
      </c>
      <c r="E565">
        <v>1</v>
      </c>
      <c r="F565" t="s">
        <v>228</v>
      </c>
      <c r="G565" s="18">
        <v>3.1461000000000001</v>
      </c>
      <c r="I565" s="18">
        <v>-3.15</v>
      </c>
      <c r="J565" s="103"/>
      <c r="Q565" s="103"/>
      <c r="R565" s="104"/>
      <c r="X565" s="103"/>
      <c r="AE565" s="103"/>
      <c r="AL565" s="103"/>
      <c r="AM565" s="104"/>
      <c r="AS565" s="103"/>
      <c r="AT565" s="104"/>
    </row>
    <row r="566" spans="1:46" x14ac:dyDescent="0.25">
      <c r="A566" s="1">
        <v>44607</v>
      </c>
      <c r="B566" s="100">
        <v>565</v>
      </c>
      <c r="C566" s="1" t="s">
        <v>102</v>
      </c>
      <c r="D566" t="s">
        <v>97</v>
      </c>
      <c r="E566">
        <v>7</v>
      </c>
      <c r="F566" t="s">
        <v>228</v>
      </c>
      <c r="G566" s="18">
        <v>3.1482999999999999</v>
      </c>
      <c r="I566" s="18">
        <v>-22.04</v>
      </c>
      <c r="J566" s="103"/>
      <c r="Q566" s="103"/>
      <c r="R566" s="104"/>
      <c r="X566" s="103"/>
      <c r="AE566" s="103"/>
      <c r="AL566" s="103"/>
      <c r="AM566" s="104"/>
      <c r="AS566" s="103"/>
      <c r="AT566" s="104"/>
    </row>
    <row r="567" spans="1:46" x14ac:dyDescent="0.25">
      <c r="A567" s="1">
        <v>44607</v>
      </c>
      <c r="B567" s="100">
        <v>566</v>
      </c>
      <c r="C567" s="1" t="s">
        <v>102</v>
      </c>
      <c r="D567" t="s">
        <v>98</v>
      </c>
      <c r="E567">
        <v>88</v>
      </c>
      <c r="F567" t="s">
        <v>239</v>
      </c>
      <c r="G567" s="18">
        <v>2.2599999999999998</v>
      </c>
      <c r="I567" s="18">
        <v>198.88</v>
      </c>
      <c r="J567" s="103"/>
      <c r="Q567" s="103"/>
      <c r="R567" s="104"/>
      <c r="X567" s="103"/>
      <c r="AE567" s="103"/>
      <c r="AL567" s="103"/>
      <c r="AM567" s="104"/>
      <c r="AS567" s="103"/>
      <c r="AT567" s="104"/>
    </row>
    <row r="568" spans="1:46" x14ac:dyDescent="0.25">
      <c r="A568" s="1">
        <v>44607</v>
      </c>
      <c r="B568" s="100">
        <v>567</v>
      </c>
      <c r="C568" s="1" t="s">
        <v>102</v>
      </c>
      <c r="D568" t="s">
        <v>98</v>
      </c>
      <c r="E568">
        <v>16</v>
      </c>
      <c r="F568" t="s">
        <v>239</v>
      </c>
      <c r="G568" s="18">
        <v>2.2616999999999998</v>
      </c>
      <c r="I568" s="18">
        <v>36.19</v>
      </c>
      <c r="J568" s="103"/>
      <c r="Q568" s="103"/>
      <c r="R568" s="104"/>
      <c r="X568" s="103"/>
      <c r="AE568" s="103"/>
      <c r="AL568" s="103"/>
      <c r="AM568" s="104"/>
      <c r="AS568" s="103"/>
      <c r="AT568" s="104"/>
    </row>
    <row r="569" spans="1:46" x14ac:dyDescent="0.25">
      <c r="A569" s="1">
        <v>44607</v>
      </c>
      <c r="B569" s="100">
        <v>568</v>
      </c>
      <c r="C569" s="1" t="s">
        <v>102</v>
      </c>
      <c r="D569" t="s">
        <v>98</v>
      </c>
      <c r="E569">
        <v>16</v>
      </c>
      <c r="F569" t="s">
        <v>239</v>
      </c>
      <c r="G569" s="18">
        <v>2.2637</v>
      </c>
      <c r="I569" s="18">
        <v>36.22</v>
      </c>
      <c r="J569" s="103"/>
      <c r="Q569" s="103"/>
      <c r="R569" s="104"/>
      <c r="X569" s="103"/>
      <c r="AE569" s="103"/>
      <c r="AL569" s="103"/>
      <c r="AM569" s="104"/>
      <c r="AS569" s="103"/>
      <c r="AT569" s="104"/>
    </row>
    <row r="570" spans="1:46" x14ac:dyDescent="0.25">
      <c r="A570" s="1">
        <v>44607</v>
      </c>
      <c r="B570" s="100">
        <v>569</v>
      </c>
      <c r="C570" s="1" t="s">
        <v>102</v>
      </c>
      <c r="D570" t="s">
        <v>97</v>
      </c>
      <c r="E570">
        <v>40</v>
      </c>
      <c r="F570" t="s">
        <v>239</v>
      </c>
      <c r="G570" s="18">
        <v>2.1981999999999999</v>
      </c>
      <c r="I570" s="18">
        <v>-87.93</v>
      </c>
      <c r="J570" s="103"/>
      <c r="Q570" s="103"/>
      <c r="R570" s="104"/>
      <c r="X570" s="103"/>
      <c r="AE570" s="103"/>
      <c r="AL570" s="103"/>
      <c r="AM570" s="104"/>
      <c r="AS570" s="103"/>
      <c r="AT570" s="104"/>
    </row>
    <row r="571" spans="1:46" x14ac:dyDescent="0.25">
      <c r="A571" s="1">
        <v>44607</v>
      </c>
      <c r="B571" s="100">
        <v>570</v>
      </c>
      <c r="C571" s="1" t="s">
        <v>102</v>
      </c>
      <c r="D571" t="s">
        <v>97</v>
      </c>
      <c r="E571">
        <v>40</v>
      </c>
      <c r="F571" t="s">
        <v>239</v>
      </c>
      <c r="G571" s="18">
        <v>2.1667999999999998</v>
      </c>
      <c r="I571" s="18">
        <v>-86.67</v>
      </c>
      <c r="J571" s="103"/>
      <c r="Q571" s="103"/>
      <c r="R571" s="104"/>
      <c r="X571" s="103"/>
      <c r="AE571" s="103"/>
      <c r="AL571" s="103"/>
      <c r="AM571" s="104"/>
      <c r="AS571" s="103"/>
      <c r="AT571" s="104"/>
    </row>
    <row r="572" spans="1:46" x14ac:dyDescent="0.25">
      <c r="A572" s="1">
        <v>44607</v>
      </c>
      <c r="B572" s="100">
        <v>571</v>
      </c>
      <c r="C572" s="1" t="s">
        <v>102</v>
      </c>
      <c r="D572" t="s">
        <v>97</v>
      </c>
      <c r="E572">
        <v>40</v>
      </c>
      <c r="F572" t="s">
        <v>239</v>
      </c>
      <c r="G572" s="18">
        <v>2.1772999999999998</v>
      </c>
      <c r="I572" s="18">
        <v>-87.09</v>
      </c>
      <c r="J572" s="103"/>
      <c r="Q572" s="103"/>
      <c r="R572" s="104"/>
      <c r="X572" s="103"/>
      <c r="AE572" s="103"/>
      <c r="AL572" s="103"/>
      <c r="AM572" s="104"/>
      <c r="AS572" s="103"/>
      <c r="AT572" s="104"/>
    </row>
    <row r="573" spans="1:46" x14ac:dyDescent="0.25">
      <c r="A573" s="1">
        <v>44607</v>
      </c>
      <c r="B573" s="100">
        <v>572</v>
      </c>
      <c r="C573" s="1" t="s">
        <v>102</v>
      </c>
      <c r="D573" t="s">
        <v>97</v>
      </c>
      <c r="E573">
        <v>30</v>
      </c>
      <c r="F573" t="s">
        <v>228</v>
      </c>
      <c r="G573" s="18">
        <v>3.08</v>
      </c>
      <c r="I573" s="18">
        <v>-92.4</v>
      </c>
      <c r="J573" s="103"/>
      <c r="Q573" s="103"/>
      <c r="R573" s="104"/>
      <c r="X573" s="103"/>
      <c r="AE573" s="103"/>
      <c r="AL573" s="103"/>
      <c r="AM573" s="104"/>
      <c r="AS573" s="103"/>
      <c r="AT573" s="104"/>
    </row>
    <row r="574" spans="1:46" x14ac:dyDescent="0.25">
      <c r="A574" s="1">
        <v>44607</v>
      </c>
      <c r="B574" s="100">
        <v>573</v>
      </c>
      <c r="C574" s="1" t="s">
        <v>102</v>
      </c>
      <c r="D574" t="s">
        <v>98</v>
      </c>
      <c r="E574">
        <v>2</v>
      </c>
      <c r="F574" t="s">
        <v>232</v>
      </c>
      <c r="G574" s="18">
        <v>9.4006000000000007</v>
      </c>
      <c r="I574" s="18">
        <v>18.8</v>
      </c>
      <c r="J574" s="103"/>
      <c r="Q574" s="103"/>
      <c r="R574" s="104"/>
      <c r="X574" s="103"/>
      <c r="AE574" s="103"/>
      <c r="AL574" s="103"/>
      <c r="AM574" s="104"/>
      <c r="AS574" s="103"/>
      <c r="AT574" s="104"/>
    </row>
    <row r="575" spans="1:46" x14ac:dyDescent="0.25">
      <c r="A575" s="1">
        <v>44607</v>
      </c>
      <c r="B575" s="100">
        <v>574</v>
      </c>
      <c r="C575" s="1" t="s">
        <v>102</v>
      </c>
      <c r="D575" t="s">
        <v>97</v>
      </c>
      <c r="E575">
        <v>15</v>
      </c>
      <c r="F575" t="s">
        <v>228</v>
      </c>
      <c r="G575" s="18">
        <v>3.18</v>
      </c>
      <c r="I575" s="18">
        <v>-47.7</v>
      </c>
      <c r="J575" s="103"/>
      <c r="Q575" s="103"/>
      <c r="R575" s="104"/>
      <c r="X575" s="103"/>
      <c r="AE575" s="103"/>
      <c r="AL575" s="103"/>
      <c r="AM575" s="104"/>
      <c r="AS575" s="103"/>
      <c r="AT575" s="104"/>
    </row>
    <row r="576" spans="1:46" x14ac:dyDescent="0.25">
      <c r="A576" s="1">
        <v>44607</v>
      </c>
      <c r="B576" s="100">
        <v>575</v>
      </c>
      <c r="C576" s="1" t="s">
        <v>102</v>
      </c>
      <c r="D576" t="s">
        <v>98</v>
      </c>
      <c r="E576">
        <v>7</v>
      </c>
      <c r="F576" t="s">
        <v>228</v>
      </c>
      <c r="G576" s="18">
        <v>3.1947000000000001</v>
      </c>
      <c r="I576" s="18">
        <v>22.36</v>
      </c>
      <c r="J576" s="103"/>
      <c r="Q576" s="103"/>
      <c r="R576" s="104"/>
      <c r="X576" s="103"/>
      <c r="AE576" s="103"/>
      <c r="AL576" s="103"/>
      <c r="AM576" s="104"/>
      <c r="AS576" s="103"/>
      <c r="AT576" s="104"/>
    </row>
    <row r="577" spans="1:46" x14ac:dyDescent="0.25">
      <c r="A577" s="1">
        <v>44607</v>
      </c>
      <c r="B577" s="100">
        <v>576</v>
      </c>
      <c r="C577" s="1" t="s">
        <v>102</v>
      </c>
      <c r="D577" t="s">
        <v>97</v>
      </c>
      <c r="E577">
        <v>2</v>
      </c>
      <c r="F577" t="s">
        <v>228</v>
      </c>
      <c r="G577" s="18">
        <v>3.21</v>
      </c>
      <c r="I577" s="18">
        <v>-6.42</v>
      </c>
      <c r="J577" s="103"/>
      <c r="Q577" s="103"/>
      <c r="R577" s="104"/>
      <c r="X577" s="103"/>
      <c r="AE577" s="103"/>
      <c r="AL577" s="103"/>
      <c r="AM577" s="104"/>
      <c r="AS577" s="103"/>
      <c r="AT577" s="104"/>
    </row>
    <row r="578" spans="1:46" x14ac:dyDescent="0.25">
      <c r="A578" s="1">
        <v>44607</v>
      </c>
      <c r="B578" s="100">
        <v>577</v>
      </c>
      <c r="C578" s="1" t="s">
        <v>102</v>
      </c>
      <c r="D578" t="s">
        <v>97</v>
      </c>
      <c r="E578">
        <v>2</v>
      </c>
      <c r="F578" t="s">
        <v>228</v>
      </c>
      <c r="G578" s="18">
        <v>3.23</v>
      </c>
      <c r="I578" s="18">
        <v>-6.46</v>
      </c>
      <c r="J578" s="103"/>
      <c r="Q578" s="103"/>
      <c r="R578" s="104"/>
      <c r="X578" s="103"/>
      <c r="AE578" s="103"/>
      <c r="AL578" s="103"/>
      <c r="AM578" s="104"/>
      <c r="AS578" s="103"/>
      <c r="AT578" s="104"/>
    </row>
    <row r="579" spans="1:46" x14ac:dyDescent="0.25">
      <c r="A579" s="1">
        <v>44607</v>
      </c>
      <c r="B579" s="100">
        <v>578</v>
      </c>
      <c r="C579" s="1" t="s">
        <v>102</v>
      </c>
      <c r="D579" t="s">
        <v>97</v>
      </c>
      <c r="E579">
        <v>7</v>
      </c>
      <c r="F579" t="s">
        <v>228</v>
      </c>
      <c r="G579" s="18">
        <v>3.2591000000000001</v>
      </c>
      <c r="I579" s="18">
        <v>-22.81</v>
      </c>
      <c r="J579" s="103"/>
      <c r="Q579" s="103"/>
      <c r="R579" s="104"/>
      <c r="X579" s="103"/>
      <c r="AE579" s="103"/>
      <c r="AL579" s="103"/>
      <c r="AM579" s="104"/>
      <c r="AS579" s="103"/>
      <c r="AT579" s="104"/>
    </row>
    <row r="580" spans="1:46" x14ac:dyDescent="0.25">
      <c r="A580" s="1">
        <v>44607</v>
      </c>
      <c r="B580" s="100">
        <v>579</v>
      </c>
      <c r="C580" s="1" t="s">
        <v>102</v>
      </c>
      <c r="D580" t="s">
        <v>97</v>
      </c>
      <c r="E580">
        <v>7</v>
      </c>
      <c r="F580" t="s">
        <v>228</v>
      </c>
      <c r="G580" s="18">
        <v>3.4091999999999998</v>
      </c>
      <c r="I580" s="18">
        <v>-23.86</v>
      </c>
      <c r="J580" s="103"/>
      <c r="Q580" s="103"/>
      <c r="R580" s="104"/>
      <c r="X580" s="103"/>
      <c r="AE580" s="103"/>
      <c r="AL580" s="103"/>
      <c r="AM580" s="104"/>
      <c r="AS580" s="103"/>
      <c r="AT580" s="104"/>
    </row>
    <row r="581" spans="1:46" x14ac:dyDescent="0.25">
      <c r="A581" s="1">
        <v>44607</v>
      </c>
      <c r="B581" s="100">
        <v>580</v>
      </c>
      <c r="C581" s="1" t="s">
        <v>102</v>
      </c>
      <c r="D581" t="s">
        <v>97</v>
      </c>
      <c r="E581">
        <v>2</v>
      </c>
      <c r="F581" t="s">
        <v>232</v>
      </c>
      <c r="G581" s="18">
        <v>9.2050000000000001</v>
      </c>
      <c r="I581" s="18">
        <v>-18.41</v>
      </c>
      <c r="J581" s="103"/>
      <c r="Q581" s="103"/>
      <c r="R581" s="104"/>
      <c r="X581" s="103"/>
      <c r="AE581" s="103"/>
      <c r="AL581" s="103"/>
      <c r="AM581" s="104"/>
      <c r="AS581" s="103"/>
      <c r="AT581" s="104"/>
    </row>
    <row r="582" spans="1:46" x14ac:dyDescent="0.25">
      <c r="A582" s="1">
        <v>44608</v>
      </c>
      <c r="B582" s="100">
        <v>581</v>
      </c>
      <c r="C582" s="1" t="s">
        <v>102</v>
      </c>
      <c r="D582" t="s">
        <v>98</v>
      </c>
      <c r="E582">
        <v>13</v>
      </c>
      <c r="F582" t="s">
        <v>236</v>
      </c>
      <c r="G582" s="18">
        <v>12.891999999999999</v>
      </c>
      <c r="I582" s="18">
        <v>167.6</v>
      </c>
      <c r="J582" s="103"/>
      <c r="Q582" s="103"/>
      <c r="R582" s="104"/>
      <c r="X582" s="103"/>
      <c r="AE582" s="103"/>
      <c r="AL582" s="103"/>
      <c r="AM582" s="104"/>
      <c r="AS582" s="103"/>
      <c r="AT582" s="104"/>
    </row>
    <row r="583" spans="1:46" x14ac:dyDescent="0.25">
      <c r="A583" s="1">
        <v>44608</v>
      </c>
      <c r="B583" s="100">
        <v>582</v>
      </c>
      <c r="C583" s="1" t="s">
        <v>102</v>
      </c>
      <c r="D583" t="s">
        <v>98</v>
      </c>
      <c r="E583">
        <v>10</v>
      </c>
      <c r="F583" t="s">
        <v>237</v>
      </c>
      <c r="G583" s="18">
        <v>8.8377999999999997</v>
      </c>
      <c r="I583" s="18">
        <v>88.38</v>
      </c>
      <c r="J583" s="103"/>
      <c r="Q583" s="103"/>
      <c r="R583" s="104"/>
      <c r="X583" s="103"/>
      <c r="AE583" s="103"/>
      <c r="AL583" s="103"/>
      <c r="AM583" s="104"/>
      <c r="AS583" s="103"/>
      <c r="AT583" s="104"/>
    </row>
    <row r="584" spans="1:46" x14ac:dyDescent="0.25">
      <c r="A584" s="1">
        <v>44608</v>
      </c>
      <c r="B584" s="100">
        <v>583</v>
      </c>
      <c r="C584" s="1" t="s">
        <v>102</v>
      </c>
      <c r="D584" t="s">
        <v>98</v>
      </c>
      <c r="E584">
        <v>4</v>
      </c>
      <c r="F584" t="s">
        <v>237</v>
      </c>
      <c r="G584" s="18">
        <v>8.7799999999999994</v>
      </c>
      <c r="I584" s="18">
        <v>35.119999999999997</v>
      </c>
      <c r="J584" s="103"/>
      <c r="Q584" s="103"/>
      <c r="R584" s="104"/>
      <c r="X584" s="103"/>
      <c r="AE584" s="103"/>
      <c r="AL584" s="103"/>
      <c r="AM584" s="104"/>
      <c r="AS584" s="103"/>
      <c r="AT584" s="104"/>
    </row>
    <row r="585" spans="1:46" x14ac:dyDescent="0.25">
      <c r="A585" s="1">
        <v>44608</v>
      </c>
      <c r="B585" s="100">
        <v>584</v>
      </c>
      <c r="C585" s="1" t="s">
        <v>102</v>
      </c>
      <c r="D585" t="s">
        <v>97</v>
      </c>
      <c r="E585">
        <v>13</v>
      </c>
      <c r="F585" t="s">
        <v>236</v>
      </c>
      <c r="G585" s="18">
        <v>12.8081</v>
      </c>
      <c r="I585" s="18">
        <v>-166.51</v>
      </c>
      <c r="J585" s="103"/>
      <c r="Q585" s="103"/>
      <c r="R585" s="104"/>
      <c r="X585" s="103"/>
      <c r="AE585" s="103"/>
      <c r="AL585" s="103"/>
      <c r="AM585" s="104"/>
      <c r="AS585" s="103"/>
      <c r="AT585" s="104"/>
    </row>
    <row r="586" spans="1:46" x14ac:dyDescent="0.25">
      <c r="A586" s="1">
        <v>44608</v>
      </c>
      <c r="B586" s="100">
        <v>585</v>
      </c>
      <c r="C586" s="1" t="s">
        <v>102</v>
      </c>
      <c r="D586" t="s">
        <v>97</v>
      </c>
      <c r="E586">
        <v>7</v>
      </c>
      <c r="F586" t="s">
        <v>237</v>
      </c>
      <c r="G586" s="18">
        <v>8.6</v>
      </c>
      <c r="I586" s="18">
        <v>-60.2</v>
      </c>
      <c r="J586" s="103"/>
      <c r="Q586" s="103"/>
      <c r="R586" s="104"/>
      <c r="X586" s="103"/>
      <c r="AE586" s="103"/>
      <c r="AL586" s="103"/>
      <c r="AM586" s="104"/>
      <c r="AS586" s="103"/>
      <c r="AT586" s="104"/>
    </row>
    <row r="587" spans="1:46" x14ac:dyDescent="0.25">
      <c r="A587" s="1">
        <v>44608</v>
      </c>
      <c r="B587" s="100">
        <v>586</v>
      </c>
      <c r="C587" s="1" t="s">
        <v>102</v>
      </c>
      <c r="D587" t="s">
        <v>97</v>
      </c>
      <c r="E587">
        <v>7</v>
      </c>
      <c r="F587" t="s">
        <v>237</v>
      </c>
      <c r="G587" s="18">
        <v>8.7040000000000006</v>
      </c>
      <c r="I587" s="18">
        <v>-60.93</v>
      </c>
      <c r="J587" s="103"/>
      <c r="Q587" s="103"/>
      <c r="R587" s="104"/>
      <c r="X587" s="103"/>
      <c r="AE587" s="103"/>
      <c r="AL587" s="103"/>
      <c r="AM587" s="104"/>
      <c r="AS587" s="103"/>
      <c r="AT587" s="104"/>
    </row>
    <row r="588" spans="1:46" x14ac:dyDescent="0.25">
      <c r="A588" s="1">
        <v>44608</v>
      </c>
      <c r="B588" s="100">
        <v>587</v>
      </c>
      <c r="C588" s="1" t="s">
        <v>102</v>
      </c>
      <c r="D588" t="s">
        <v>98</v>
      </c>
      <c r="E588">
        <v>16</v>
      </c>
      <c r="F588" t="s">
        <v>236</v>
      </c>
      <c r="G588" s="18">
        <v>12.74</v>
      </c>
      <c r="I588" s="18">
        <v>203.84</v>
      </c>
      <c r="J588" s="103"/>
      <c r="Q588" s="103"/>
      <c r="R588" s="104"/>
      <c r="X588" s="103"/>
      <c r="AE588" s="103"/>
      <c r="AL588" s="103"/>
      <c r="AM588" s="104"/>
      <c r="AS588" s="103"/>
      <c r="AT588" s="104"/>
    </row>
    <row r="589" spans="1:46" x14ac:dyDescent="0.25">
      <c r="A589" s="1">
        <v>44608</v>
      </c>
      <c r="B589" s="100">
        <v>588</v>
      </c>
      <c r="C589" s="1" t="s">
        <v>102</v>
      </c>
      <c r="D589" t="s">
        <v>98</v>
      </c>
      <c r="E589">
        <v>13</v>
      </c>
      <c r="F589" t="s">
        <v>237</v>
      </c>
      <c r="G589" s="18">
        <v>8.4720999999999993</v>
      </c>
      <c r="I589" s="18">
        <v>110.14</v>
      </c>
      <c r="J589" s="103"/>
      <c r="Q589" s="103"/>
      <c r="R589" s="104"/>
      <c r="X589" s="103"/>
      <c r="AE589" s="103"/>
      <c r="AL589" s="103"/>
      <c r="AM589" s="104"/>
      <c r="AS589" s="103"/>
      <c r="AT589" s="104"/>
    </row>
    <row r="590" spans="1:46" x14ac:dyDescent="0.25">
      <c r="A590" s="1">
        <v>44608</v>
      </c>
      <c r="B590" s="100">
        <v>589</v>
      </c>
      <c r="C590" s="1" t="s">
        <v>102</v>
      </c>
      <c r="D590" t="s">
        <v>98</v>
      </c>
      <c r="E590">
        <v>7</v>
      </c>
      <c r="F590" t="s">
        <v>237</v>
      </c>
      <c r="G590" s="18">
        <v>8.3800000000000008</v>
      </c>
      <c r="I590" s="18">
        <v>58.66</v>
      </c>
      <c r="J590" s="103"/>
      <c r="Q590" s="103"/>
      <c r="R590" s="104"/>
      <c r="X590" s="103"/>
      <c r="AE590" s="103"/>
      <c r="AL590" s="103"/>
      <c r="AM590" s="104"/>
      <c r="AS590" s="103"/>
      <c r="AT590" s="104"/>
    </row>
    <row r="591" spans="1:46" x14ac:dyDescent="0.25">
      <c r="A591" s="1">
        <v>44608</v>
      </c>
      <c r="B591" s="100">
        <v>590</v>
      </c>
      <c r="C591" s="1" t="s">
        <v>102</v>
      </c>
      <c r="D591" t="s">
        <v>98</v>
      </c>
      <c r="E591">
        <v>1</v>
      </c>
      <c r="F591" t="s">
        <v>237</v>
      </c>
      <c r="G591" s="18">
        <v>8.3800000000000008</v>
      </c>
      <c r="I591" s="18">
        <v>8.3800000000000008</v>
      </c>
      <c r="J591" s="103"/>
      <c r="Q591" s="103"/>
      <c r="R591" s="104"/>
      <c r="X591" s="103"/>
      <c r="AE591" s="103"/>
      <c r="AL591" s="103"/>
      <c r="AM591" s="104"/>
      <c r="AS591" s="103"/>
      <c r="AT591" s="104"/>
    </row>
    <row r="592" spans="1:46" x14ac:dyDescent="0.25">
      <c r="A592" s="1">
        <v>44608</v>
      </c>
      <c r="B592" s="100">
        <v>591</v>
      </c>
      <c r="C592" s="1" t="s">
        <v>102</v>
      </c>
      <c r="D592" t="s">
        <v>97</v>
      </c>
      <c r="E592">
        <v>6</v>
      </c>
      <c r="F592" t="s">
        <v>237</v>
      </c>
      <c r="G592" s="18">
        <v>8.1883999999999997</v>
      </c>
      <c r="I592" s="18">
        <v>-49.13</v>
      </c>
      <c r="J592" s="103"/>
      <c r="Q592" s="103"/>
      <c r="R592" s="104"/>
      <c r="X592" s="103"/>
      <c r="AE592" s="103"/>
      <c r="AL592" s="103"/>
      <c r="AM592" s="104"/>
      <c r="AS592" s="103"/>
      <c r="AT592" s="104"/>
    </row>
    <row r="593" spans="1:46" x14ac:dyDescent="0.25">
      <c r="A593" s="1">
        <v>44608</v>
      </c>
      <c r="B593" s="100">
        <v>592</v>
      </c>
      <c r="C593" s="1" t="s">
        <v>102</v>
      </c>
      <c r="D593" t="s">
        <v>97</v>
      </c>
      <c r="E593">
        <v>6</v>
      </c>
      <c r="F593" t="s">
        <v>237</v>
      </c>
      <c r="G593" s="18">
        <v>8.2296999999999993</v>
      </c>
      <c r="I593" s="18">
        <v>-49.38</v>
      </c>
      <c r="J593" s="103"/>
      <c r="Q593" s="103"/>
      <c r="R593" s="104"/>
      <c r="X593" s="103"/>
      <c r="AE593" s="103"/>
      <c r="AL593" s="103"/>
      <c r="AM593" s="104"/>
      <c r="AS593" s="103"/>
      <c r="AT593" s="104"/>
    </row>
    <row r="594" spans="1:46" x14ac:dyDescent="0.25">
      <c r="A594" s="1">
        <v>44608</v>
      </c>
      <c r="B594" s="100">
        <v>593</v>
      </c>
      <c r="C594" s="1" t="s">
        <v>102</v>
      </c>
      <c r="D594" t="s">
        <v>97</v>
      </c>
      <c r="E594">
        <v>8</v>
      </c>
      <c r="F594" t="s">
        <v>236</v>
      </c>
      <c r="G594" s="18">
        <v>12.869</v>
      </c>
      <c r="I594" s="18">
        <v>-102.95</v>
      </c>
      <c r="J594" s="103"/>
      <c r="Q594" s="103"/>
      <c r="R594" s="104"/>
      <c r="X594" s="103"/>
      <c r="AE594" s="103"/>
      <c r="AL594" s="103"/>
      <c r="AM594" s="104"/>
      <c r="AS594" s="103"/>
      <c r="AT594" s="104"/>
    </row>
    <row r="595" spans="1:46" x14ac:dyDescent="0.25">
      <c r="A595" s="1">
        <v>44608</v>
      </c>
      <c r="B595" s="100">
        <v>594</v>
      </c>
      <c r="C595" s="1" t="s">
        <v>102</v>
      </c>
      <c r="D595" t="s">
        <v>97</v>
      </c>
      <c r="E595">
        <v>5</v>
      </c>
      <c r="F595" t="s">
        <v>237</v>
      </c>
      <c r="G595" s="18">
        <v>8.1300000000000008</v>
      </c>
      <c r="I595" s="18">
        <v>-40.65</v>
      </c>
      <c r="J595" s="103"/>
      <c r="Q595" s="103"/>
      <c r="R595" s="104"/>
      <c r="X595" s="103"/>
      <c r="AE595" s="103"/>
      <c r="AL595" s="103"/>
      <c r="AM595" s="104"/>
      <c r="AS595" s="103"/>
      <c r="AT595" s="104"/>
    </row>
    <row r="596" spans="1:46" x14ac:dyDescent="0.25">
      <c r="A596" s="1">
        <v>44608</v>
      </c>
      <c r="B596" s="100">
        <v>595</v>
      </c>
      <c r="C596" s="1" t="s">
        <v>102</v>
      </c>
      <c r="D596" t="s">
        <v>97</v>
      </c>
      <c r="E596">
        <v>1</v>
      </c>
      <c r="F596" t="s">
        <v>237</v>
      </c>
      <c r="G596" s="18">
        <v>8.1300000000000008</v>
      </c>
      <c r="I596" s="18">
        <v>-8.1300000000000008</v>
      </c>
      <c r="J596" s="103"/>
      <c r="Q596" s="103"/>
      <c r="R596" s="104"/>
      <c r="X596" s="103"/>
      <c r="AE596" s="103"/>
      <c r="AL596" s="103"/>
      <c r="AM596" s="104"/>
      <c r="AS596" s="103"/>
      <c r="AT596" s="104"/>
    </row>
    <row r="597" spans="1:46" x14ac:dyDescent="0.25">
      <c r="A597" s="1">
        <v>44608</v>
      </c>
      <c r="B597" s="100">
        <v>596</v>
      </c>
      <c r="C597" s="1" t="s">
        <v>102</v>
      </c>
      <c r="D597" t="s">
        <v>97</v>
      </c>
      <c r="E597">
        <v>4</v>
      </c>
      <c r="F597" t="s">
        <v>236</v>
      </c>
      <c r="G597" s="18">
        <v>12.8499</v>
      </c>
      <c r="I597" s="18">
        <v>-51.4</v>
      </c>
      <c r="J597" s="103"/>
      <c r="Q597" s="103"/>
      <c r="R597" s="104"/>
      <c r="X597" s="103"/>
      <c r="AE597" s="103"/>
      <c r="AL597" s="103"/>
      <c r="AM597" s="104"/>
      <c r="AS597" s="103"/>
      <c r="AT597" s="104"/>
    </row>
    <row r="598" spans="1:46" x14ac:dyDescent="0.25">
      <c r="A598" s="1">
        <v>44608</v>
      </c>
      <c r="B598" s="100">
        <v>597</v>
      </c>
      <c r="C598" s="1" t="s">
        <v>102</v>
      </c>
      <c r="D598" t="s">
        <v>97</v>
      </c>
      <c r="E598">
        <v>2</v>
      </c>
      <c r="F598" t="s">
        <v>237</v>
      </c>
      <c r="G598" s="18">
        <v>8.14</v>
      </c>
      <c r="I598" s="18">
        <v>-16.28</v>
      </c>
      <c r="J598" s="103"/>
      <c r="Q598" s="103"/>
      <c r="R598" s="104"/>
      <c r="X598" s="103"/>
      <c r="AE598" s="103"/>
      <c r="AL598" s="103"/>
      <c r="AM598" s="104"/>
      <c r="AS598" s="103"/>
      <c r="AT598" s="104"/>
    </row>
    <row r="599" spans="1:46" x14ac:dyDescent="0.25">
      <c r="A599" s="1">
        <v>44608</v>
      </c>
      <c r="B599" s="100">
        <v>598</v>
      </c>
      <c r="C599" s="1" t="s">
        <v>102</v>
      </c>
      <c r="D599" t="s">
        <v>97</v>
      </c>
      <c r="E599">
        <v>1</v>
      </c>
      <c r="F599" t="s">
        <v>237</v>
      </c>
      <c r="G599" s="18">
        <v>8.14</v>
      </c>
      <c r="I599" s="18">
        <v>-8.14</v>
      </c>
      <c r="J599" s="103"/>
      <c r="Q599" s="103"/>
      <c r="R599" s="104"/>
      <c r="X599" s="103"/>
      <c r="AE599" s="103"/>
      <c r="AL599" s="103"/>
      <c r="AM599" s="104"/>
      <c r="AS599" s="103"/>
      <c r="AT599" s="104"/>
    </row>
    <row r="600" spans="1:46" x14ac:dyDescent="0.25">
      <c r="A600" s="1">
        <v>44608</v>
      </c>
      <c r="B600" s="100">
        <v>599</v>
      </c>
      <c r="C600" s="1" t="s">
        <v>102</v>
      </c>
      <c r="D600" t="s">
        <v>97</v>
      </c>
      <c r="E600">
        <v>2</v>
      </c>
      <c r="F600" t="s">
        <v>236</v>
      </c>
      <c r="G600" s="18">
        <v>12.87</v>
      </c>
      <c r="I600" s="18">
        <v>-25.74</v>
      </c>
      <c r="J600" s="103"/>
      <c r="Q600" s="103"/>
      <c r="R600" s="104"/>
      <c r="X600" s="103"/>
      <c r="AE600" s="103"/>
      <c r="AL600" s="103"/>
      <c r="AM600" s="104"/>
      <c r="AS600" s="103"/>
      <c r="AT600" s="104"/>
    </row>
    <row r="601" spans="1:46" x14ac:dyDescent="0.25">
      <c r="A601" s="1">
        <v>44608</v>
      </c>
      <c r="B601" s="100">
        <v>600</v>
      </c>
      <c r="C601" s="1" t="s">
        <v>102</v>
      </c>
      <c r="D601" t="s">
        <v>97</v>
      </c>
      <c r="E601">
        <v>2</v>
      </c>
      <c r="F601" t="s">
        <v>236</v>
      </c>
      <c r="G601" s="18">
        <v>13.068</v>
      </c>
      <c r="I601" s="18">
        <v>-26.14</v>
      </c>
      <c r="J601" s="103"/>
      <c r="Q601" s="103"/>
      <c r="R601" s="104"/>
      <c r="X601" s="103"/>
      <c r="AE601" s="103"/>
      <c r="AL601" s="103"/>
      <c r="AM601" s="104"/>
      <c r="AS601" s="103"/>
      <c r="AT601" s="104"/>
    </row>
    <row r="602" spans="1:46" x14ac:dyDescent="0.25">
      <c r="A602" s="1">
        <v>44609</v>
      </c>
      <c r="B602" s="100">
        <v>601</v>
      </c>
      <c r="C602" s="1" t="s">
        <v>102</v>
      </c>
      <c r="D602" t="s">
        <v>98</v>
      </c>
      <c r="E602">
        <v>12</v>
      </c>
      <c r="F602" t="s">
        <v>235</v>
      </c>
      <c r="G602" s="18">
        <v>4.0763999999999996</v>
      </c>
      <c r="I602" s="18">
        <v>48.92</v>
      </c>
      <c r="J602" s="103"/>
      <c r="Q602" s="103"/>
      <c r="R602" s="104"/>
      <c r="X602" s="103"/>
      <c r="AE602" s="103"/>
      <c r="AL602" s="103"/>
      <c r="AM602" s="104"/>
      <c r="AS602" s="103"/>
      <c r="AT602" s="104"/>
    </row>
    <row r="603" spans="1:46" x14ac:dyDescent="0.25">
      <c r="A603" s="1">
        <v>44609</v>
      </c>
      <c r="B603" s="100">
        <v>602</v>
      </c>
      <c r="C603" s="1" t="s">
        <v>102</v>
      </c>
      <c r="D603" t="s">
        <v>98</v>
      </c>
      <c r="E603">
        <v>24</v>
      </c>
      <c r="F603" t="s">
        <v>235</v>
      </c>
      <c r="G603" s="18">
        <v>4.0549999999999997</v>
      </c>
      <c r="I603" s="18">
        <v>97.32</v>
      </c>
      <c r="J603" s="103"/>
      <c r="Q603" s="103"/>
      <c r="R603" s="104"/>
      <c r="X603" s="103"/>
      <c r="AE603" s="103"/>
      <c r="AL603" s="103"/>
      <c r="AM603" s="104"/>
      <c r="AS603" s="103"/>
      <c r="AT603" s="104"/>
    </row>
    <row r="604" spans="1:46" x14ac:dyDescent="0.25">
      <c r="A604" s="1">
        <v>44609</v>
      </c>
      <c r="B604" s="100">
        <v>603</v>
      </c>
      <c r="C604" s="1" t="s">
        <v>102</v>
      </c>
      <c r="D604" t="s">
        <v>97</v>
      </c>
      <c r="E604">
        <v>12</v>
      </c>
      <c r="F604" t="s">
        <v>235</v>
      </c>
      <c r="G604" s="18">
        <v>4.125</v>
      </c>
      <c r="I604" s="18">
        <v>-49.5</v>
      </c>
      <c r="J604" s="103"/>
      <c r="Q604" s="103"/>
      <c r="R604" s="104"/>
      <c r="X604" s="103"/>
      <c r="AE604" s="103"/>
      <c r="AL604" s="103"/>
      <c r="AM604" s="104"/>
      <c r="AS604" s="103"/>
      <c r="AT604" s="104"/>
    </row>
    <row r="605" spans="1:46" x14ac:dyDescent="0.25">
      <c r="A605" s="1">
        <v>44609</v>
      </c>
      <c r="B605" s="100">
        <v>604</v>
      </c>
      <c r="C605" s="1" t="s">
        <v>102</v>
      </c>
      <c r="D605" t="s">
        <v>98</v>
      </c>
      <c r="E605">
        <v>16</v>
      </c>
      <c r="F605" t="s">
        <v>235</v>
      </c>
      <c r="G605" s="18">
        <v>4.1900000000000004</v>
      </c>
      <c r="I605" s="18">
        <v>67.040000000000006</v>
      </c>
      <c r="J605" s="103"/>
      <c r="Q605" s="103"/>
      <c r="R605" s="104"/>
      <c r="X605" s="103"/>
      <c r="AE605" s="103"/>
      <c r="AL605" s="103"/>
      <c r="AM605" s="104"/>
      <c r="AS605" s="103"/>
      <c r="AT605" s="104"/>
    </row>
    <row r="606" spans="1:46" x14ac:dyDescent="0.25">
      <c r="A606" s="1">
        <v>44609</v>
      </c>
      <c r="B606" s="100">
        <v>605</v>
      </c>
      <c r="C606" s="1" t="s">
        <v>102</v>
      </c>
      <c r="D606" t="s">
        <v>97</v>
      </c>
      <c r="E606">
        <v>24</v>
      </c>
      <c r="F606" t="s">
        <v>235</v>
      </c>
      <c r="G606" s="18">
        <v>4.1349999999999998</v>
      </c>
      <c r="I606" s="18">
        <v>-99.24</v>
      </c>
      <c r="J606" s="103"/>
      <c r="Q606" s="103"/>
      <c r="R606" s="104"/>
      <c r="X606" s="103"/>
      <c r="AE606" s="103"/>
      <c r="AL606" s="103"/>
      <c r="AM606" s="104"/>
      <c r="AS606" s="103"/>
      <c r="AT606" s="104"/>
    </row>
    <row r="607" spans="1:46" x14ac:dyDescent="0.25">
      <c r="A607" s="1">
        <v>44609</v>
      </c>
      <c r="B607" s="100">
        <v>606</v>
      </c>
      <c r="C607" s="1" t="s">
        <v>102</v>
      </c>
      <c r="D607" t="s">
        <v>98</v>
      </c>
      <c r="E607">
        <v>40</v>
      </c>
      <c r="F607" t="s">
        <v>235</v>
      </c>
      <c r="G607" s="18">
        <v>4.0530999999999997</v>
      </c>
      <c r="I607" s="18">
        <v>162.12</v>
      </c>
      <c r="J607" s="103"/>
      <c r="Q607" s="103"/>
      <c r="R607" s="104"/>
      <c r="X607" s="103"/>
      <c r="AE607" s="103"/>
      <c r="AL607" s="103"/>
      <c r="AM607" s="104"/>
      <c r="AS607" s="103"/>
      <c r="AT607" s="104"/>
    </row>
    <row r="608" spans="1:46" x14ac:dyDescent="0.25">
      <c r="A608" s="1">
        <v>44609</v>
      </c>
      <c r="B608" s="100">
        <v>607</v>
      </c>
      <c r="C608" s="1" t="s">
        <v>102</v>
      </c>
      <c r="D608" t="s">
        <v>98</v>
      </c>
      <c r="E608">
        <v>4</v>
      </c>
      <c r="F608" t="s">
        <v>235</v>
      </c>
      <c r="G608" s="18">
        <v>4.1500000000000004</v>
      </c>
      <c r="I608" s="18">
        <v>16.600000000000001</v>
      </c>
      <c r="J608" s="103"/>
      <c r="Q608" s="103"/>
      <c r="R608" s="104"/>
      <c r="X608" s="103"/>
      <c r="AE608" s="103"/>
      <c r="AL608" s="103"/>
      <c r="AM608" s="104"/>
      <c r="AS608" s="103"/>
      <c r="AT608" s="104"/>
    </row>
    <row r="609" spans="1:46" x14ac:dyDescent="0.25">
      <c r="A609" s="1">
        <v>44609</v>
      </c>
      <c r="B609" s="100">
        <v>608</v>
      </c>
      <c r="C609" s="1" t="s">
        <v>102</v>
      </c>
      <c r="D609" t="s">
        <v>98</v>
      </c>
      <c r="E609">
        <v>12</v>
      </c>
      <c r="F609" t="s">
        <v>235</v>
      </c>
      <c r="G609" s="18">
        <v>4.1500000000000004</v>
      </c>
      <c r="I609" s="18">
        <v>49.8</v>
      </c>
      <c r="J609" s="103"/>
      <c r="Q609" s="103"/>
      <c r="R609" s="104"/>
      <c r="X609" s="103"/>
      <c r="AE609" s="103"/>
      <c r="AL609" s="103"/>
      <c r="AM609" s="104"/>
      <c r="AS609" s="103"/>
      <c r="AT609" s="104"/>
    </row>
    <row r="610" spans="1:46" x14ac:dyDescent="0.25">
      <c r="A610" s="1">
        <v>44609</v>
      </c>
      <c r="B610" s="100">
        <v>609</v>
      </c>
      <c r="C610" s="1" t="s">
        <v>102</v>
      </c>
      <c r="D610" t="s">
        <v>97</v>
      </c>
      <c r="E610">
        <v>24</v>
      </c>
      <c r="F610" t="s">
        <v>235</v>
      </c>
      <c r="G610" s="18">
        <v>4.0999999999999996</v>
      </c>
      <c r="I610" s="18">
        <v>-98.4</v>
      </c>
      <c r="J610" s="103"/>
      <c r="Q610" s="103"/>
      <c r="R610" s="104"/>
      <c r="X610" s="103"/>
      <c r="AE610" s="103"/>
      <c r="AL610" s="103"/>
      <c r="AM610" s="104"/>
      <c r="AS610" s="103"/>
      <c r="AT610" s="104"/>
    </row>
    <row r="611" spans="1:46" x14ac:dyDescent="0.25">
      <c r="A611" s="1">
        <v>44609</v>
      </c>
      <c r="B611" s="100">
        <v>610</v>
      </c>
      <c r="C611" s="1" t="s">
        <v>102</v>
      </c>
      <c r="D611" t="s">
        <v>98</v>
      </c>
      <c r="E611">
        <v>5</v>
      </c>
      <c r="F611" t="s">
        <v>236</v>
      </c>
      <c r="G611" s="18">
        <v>12.84</v>
      </c>
      <c r="I611" s="18">
        <v>64.2</v>
      </c>
      <c r="J611" s="103"/>
      <c r="Q611" s="103"/>
      <c r="R611" s="104"/>
      <c r="X611" s="103"/>
      <c r="AE611" s="103"/>
      <c r="AL611" s="103"/>
      <c r="AM611" s="104"/>
      <c r="AS611" s="103"/>
      <c r="AT611" s="104"/>
    </row>
    <row r="612" spans="1:46" x14ac:dyDescent="0.25">
      <c r="A612" s="1">
        <v>44609</v>
      </c>
      <c r="B612" s="100">
        <v>611</v>
      </c>
      <c r="C612" s="1" t="s">
        <v>102</v>
      </c>
      <c r="D612" t="s">
        <v>98</v>
      </c>
      <c r="E612">
        <v>5</v>
      </c>
      <c r="F612" t="s">
        <v>236</v>
      </c>
      <c r="G612" s="18">
        <v>12.8401</v>
      </c>
      <c r="I612" s="18">
        <v>64.2</v>
      </c>
      <c r="J612" s="103"/>
      <c r="Q612" s="103"/>
      <c r="R612" s="104"/>
      <c r="X612" s="103"/>
      <c r="AE612" s="103"/>
      <c r="AL612" s="103"/>
      <c r="AM612" s="104"/>
      <c r="AS612" s="103"/>
      <c r="AT612" s="104"/>
    </row>
    <row r="613" spans="1:46" x14ac:dyDescent="0.25">
      <c r="A613" s="1">
        <v>44609</v>
      </c>
      <c r="B613" s="100">
        <v>612</v>
      </c>
      <c r="C613" s="1" t="s">
        <v>102</v>
      </c>
      <c r="D613" t="s">
        <v>97</v>
      </c>
      <c r="E613">
        <v>36</v>
      </c>
      <c r="F613" t="s">
        <v>235</v>
      </c>
      <c r="G613" s="18">
        <v>4.0994999999999999</v>
      </c>
      <c r="I613" s="18">
        <v>-147.58000000000001</v>
      </c>
      <c r="J613" s="103"/>
      <c r="Q613" s="103"/>
      <c r="R613" s="104"/>
      <c r="X613" s="103"/>
      <c r="AE613" s="103"/>
      <c r="AL613" s="103"/>
      <c r="AM613" s="104"/>
      <c r="AS613" s="103"/>
      <c r="AT613" s="104"/>
    </row>
    <row r="614" spans="1:46" x14ac:dyDescent="0.25">
      <c r="A614" s="1">
        <v>44609</v>
      </c>
      <c r="B614" s="100">
        <v>613</v>
      </c>
      <c r="C614" s="1" t="s">
        <v>102</v>
      </c>
      <c r="D614" t="s">
        <v>97</v>
      </c>
      <c r="E614">
        <v>5</v>
      </c>
      <c r="F614" t="s">
        <v>236</v>
      </c>
      <c r="G614" s="18">
        <v>13.0799</v>
      </c>
      <c r="I614" s="18">
        <v>-65.400000000000006</v>
      </c>
      <c r="J614" s="103"/>
      <c r="Q614" s="103"/>
      <c r="R614" s="104"/>
      <c r="X614" s="103"/>
      <c r="AE614" s="103"/>
      <c r="AL614" s="103"/>
      <c r="AM614" s="104"/>
      <c r="AS614" s="103"/>
      <c r="AT614" s="104"/>
    </row>
    <row r="615" spans="1:46" x14ac:dyDescent="0.25">
      <c r="A615" s="1">
        <v>44609</v>
      </c>
      <c r="B615" s="100">
        <v>614</v>
      </c>
      <c r="C615" s="1" t="s">
        <v>102</v>
      </c>
      <c r="D615" t="s">
        <v>98</v>
      </c>
      <c r="E615">
        <v>72</v>
      </c>
      <c r="F615" t="s">
        <v>235</v>
      </c>
      <c r="G615" s="18">
        <v>3.9603999999999999</v>
      </c>
      <c r="I615" s="18">
        <v>285.14999999999998</v>
      </c>
      <c r="J615" s="103"/>
      <c r="Q615" s="103"/>
      <c r="R615" s="104"/>
      <c r="X615" s="103"/>
      <c r="AE615" s="103"/>
      <c r="AL615" s="103"/>
      <c r="AM615" s="104"/>
      <c r="AS615" s="103"/>
      <c r="AT615" s="104"/>
    </row>
    <row r="616" spans="1:46" x14ac:dyDescent="0.25">
      <c r="A616" s="1">
        <v>44609</v>
      </c>
      <c r="B616" s="100">
        <v>615</v>
      </c>
      <c r="C616" s="1" t="s">
        <v>102</v>
      </c>
      <c r="D616" t="s">
        <v>97</v>
      </c>
      <c r="E616">
        <v>5</v>
      </c>
      <c r="F616" t="s">
        <v>236</v>
      </c>
      <c r="G616" s="18">
        <v>13.045</v>
      </c>
      <c r="I616" s="18">
        <v>-65.23</v>
      </c>
      <c r="J616" s="103"/>
      <c r="Q616" s="103"/>
      <c r="R616" s="104"/>
      <c r="X616" s="103"/>
      <c r="AE616" s="103"/>
      <c r="AL616" s="103"/>
      <c r="AM616" s="104"/>
      <c r="AS616" s="103"/>
      <c r="AT616" s="104"/>
    </row>
    <row r="617" spans="1:46" x14ac:dyDescent="0.25">
      <c r="A617" s="1">
        <v>44609</v>
      </c>
      <c r="B617" s="100">
        <v>616</v>
      </c>
      <c r="C617" s="1" t="s">
        <v>102</v>
      </c>
      <c r="D617" t="s">
        <v>97</v>
      </c>
      <c r="E617">
        <v>12</v>
      </c>
      <c r="F617" t="s">
        <v>235</v>
      </c>
      <c r="G617" s="18">
        <v>4.0839999999999996</v>
      </c>
      <c r="I617" s="18">
        <v>-49.01</v>
      </c>
      <c r="J617" s="103"/>
      <c r="Q617" s="103"/>
      <c r="R617" s="104"/>
      <c r="X617" s="103"/>
      <c r="AE617" s="103"/>
      <c r="AL617" s="103"/>
      <c r="AM617" s="104"/>
      <c r="AS617" s="103"/>
      <c r="AT617" s="104"/>
    </row>
    <row r="618" spans="1:46" x14ac:dyDescent="0.25">
      <c r="A618" s="1">
        <v>44609</v>
      </c>
      <c r="B618" s="100">
        <v>617</v>
      </c>
      <c r="C618" s="1" t="s">
        <v>102</v>
      </c>
      <c r="D618" t="s">
        <v>97</v>
      </c>
      <c r="E618">
        <v>24</v>
      </c>
      <c r="F618" t="s">
        <v>235</v>
      </c>
      <c r="G618" s="18">
        <v>4.08</v>
      </c>
      <c r="I618" s="18">
        <v>-97.92</v>
      </c>
      <c r="J618" s="103"/>
      <c r="Q618" s="103"/>
      <c r="R618" s="104"/>
      <c r="X618" s="103"/>
      <c r="AE618" s="103"/>
      <c r="AL618" s="103"/>
      <c r="AM618" s="104"/>
      <c r="AS618" s="103"/>
      <c r="AT618" s="104"/>
    </row>
    <row r="619" spans="1:46" x14ac:dyDescent="0.25">
      <c r="A619" s="1">
        <v>44609</v>
      </c>
      <c r="B619" s="100">
        <v>618</v>
      </c>
      <c r="C619" s="1" t="s">
        <v>102</v>
      </c>
      <c r="D619" t="s">
        <v>97</v>
      </c>
      <c r="E619">
        <v>24</v>
      </c>
      <c r="F619" t="s">
        <v>235</v>
      </c>
      <c r="G619" s="18">
        <v>4.1875</v>
      </c>
      <c r="I619" s="18">
        <v>-100.5</v>
      </c>
      <c r="J619" s="103"/>
      <c r="Q619" s="103"/>
      <c r="R619" s="104"/>
      <c r="X619" s="103"/>
      <c r="AE619" s="103"/>
      <c r="AL619" s="103"/>
      <c r="AM619" s="104"/>
      <c r="AS619" s="103"/>
      <c r="AT619" s="104"/>
    </row>
    <row r="620" spans="1:46" x14ac:dyDescent="0.25">
      <c r="A620" s="1">
        <v>44609</v>
      </c>
      <c r="B620" s="100">
        <v>619</v>
      </c>
      <c r="C620" s="1" t="s">
        <v>102</v>
      </c>
      <c r="D620" t="s">
        <v>97</v>
      </c>
      <c r="E620">
        <v>12</v>
      </c>
      <c r="F620" t="s">
        <v>235</v>
      </c>
      <c r="G620" s="18">
        <v>4.1100000000000003</v>
      </c>
      <c r="I620" s="18">
        <v>-49.32</v>
      </c>
      <c r="J620" s="103"/>
      <c r="Q620" s="103"/>
      <c r="R620" s="104"/>
      <c r="X620" s="103"/>
      <c r="AE620" s="103"/>
      <c r="AL620" s="103"/>
      <c r="AM620" s="104"/>
      <c r="AS620" s="103"/>
      <c r="AT620" s="104"/>
    </row>
    <row r="621" spans="1:46" x14ac:dyDescent="0.25">
      <c r="A621" s="1">
        <v>44609</v>
      </c>
      <c r="B621" s="100">
        <v>620</v>
      </c>
      <c r="C621" s="1" t="s">
        <v>102</v>
      </c>
      <c r="D621" t="s">
        <v>97</v>
      </c>
      <c r="E621">
        <v>12</v>
      </c>
      <c r="F621" t="s">
        <v>235</v>
      </c>
      <c r="G621" s="18">
        <v>4.2175000000000002</v>
      </c>
      <c r="I621" s="18">
        <v>-50.61</v>
      </c>
      <c r="J621" s="103"/>
      <c r="Q621" s="103"/>
      <c r="R621" s="104"/>
      <c r="X621" s="103"/>
      <c r="AE621" s="103"/>
      <c r="AL621" s="103"/>
      <c r="AM621" s="104"/>
      <c r="AS621" s="103"/>
      <c r="AT621" s="104"/>
    </row>
    <row r="622" spans="1:46" x14ac:dyDescent="0.25">
      <c r="A622" s="1">
        <v>44610</v>
      </c>
      <c r="B622" s="100">
        <v>621</v>
      </c>
      <c r="C622" s="1" t="s">
        <v>102</v>
      </c>
      <c r="D622" t="s">
        <v>98</v>
      </c>
      <c r="E622">
        <v>32</v>
      </c>
      <c r="F622" t="s">
        <v>233</v>
      </c>
      <c r="G622" s="18">
        <v>3.1124000000000001</v>
      </c>
      <c r="I622" s="18">
        <v>99.6</v>
      </c>
      <c r="J622" s="103"/>
      <c r="Q622" s="103"/>
      <c r="R622" s="104"/>
      <c r="X622" s="103"/>
      <c r="AE622" s="103"/>
      <c r="AL622" s="103"/>
      <c r="AM622" s="104"/>
      <c r="AS622" s="103"/>
      <c r="AT622" s="104"/>
    </row>
    <row r="623" spans="1:46" x14ac:dyDescent="0.25">
      <c r="A623" s="1">
        <v>44610</v>
      </c>
      <c r="B623" s="100">
        <v>622</v>
      </c>
      <c r="C623" s="1" t="s">
        <v>102</v>
      </c>
      <c r="D623" t="s">
        <v>97</v>
      </c>
      <c r="E623">
        <v>1</v>
      </c>
      <c r="F623" t="s">
        <v>233</v>
      </c>
      <c r="G623" s="18">
        <v>3.11</v>
      </c>
      <c r="I623" s="18">
        <v>-3.11</v>
      </c>
      <c r="J623" s="103"/>
      <c r="Q623" s="103"/>
      <c r="R623" s="104"/>
      <c r="X623" s="103"/>
      <c r="AE623" s="103"/>
      <c r="AL623" s="103"/>
      <c r="AM623" s="104"/>
      <c r="AS623" s="103"/>
      <c r="AT623" s="104"/>
    </row>
    <row r="624" spans="1:46" x14ac:dyDescent="0.25">
      <c r="A624" s="1">
        <v>44610</v>
      </c>
      <c r="B624" s="100">
        <v>623</v>
      </c>
      <c r="C624" s="1" t="s">
        <v>102</v>
      </c>
      <c r="D624" t="s">
        <v>98</v>
      </c>
      <c r="E624">
        <v>2</v>
      </c>
      <c r="F624" t="s">
        <v>233</v>
      </c>
      <c r="G624" s="18">
        <v>3.13</v>
      </c>
      <c r="I624" s="18">
        <v>6.26</v>
      </c>
      <c r="J624" s="103"/>
      <c r="Q624" s="103"/>
      <c r="R624" s="104"/>
      <c r="X624" s="103"/>
      <c r="AE624" s="103"/>
      <c r="AL624" s="103"/>
      <c r="AM624" s="104"/>
      <c r="AS624" s="103"/>
      <c r="AT624" s="104"/>
    </row>
    <row r="625" spans="1:46" x14ac:dyDescent="0.25">
      <c r="A625" s="1">
        <v>44610</v>
      </c>
      <c r="B625" s="100">
        <v>624</v>
      </c>
      <c r="C625" s="1" t="s">
        <v>102</v>
      </c>
      <c r="D625" t="s">
        <v>98</v>
      </c>
      <c r="E625">
        <v>6</v>
      </c>
      <c r="F625" t="s">
        <v>233</v>
      </c>
      <c r="G625" s="18">
        <v>3.13</v>
      </c>
      <c r="I625" s="18">
        <v>18.78</v>
      </c>
      <c r="J625" s="103"/>
      <c r="Q625" s="103"/>
      <c r="R625" s="104"/>
      <c r="X625" s="103"/>
      <c r="AE625" s="103"/>
      <c r="AL625" s="103"/>
      <c r="AM625" s="104"/>
      <c r="AS625" s="103"/>
      <c r="AT625" s="104"/>
    </row>
    <row r="626" spans="1:46" x14ac:dyDescent="0.25">
      <c r="A626" s="1">
        <v>44610</v>
      </c>
      <c r="B626" s="100">
        <v>625</v>
      </c>
      <c r="C626" s="1" t="s">
        <v>102</v>
      </c>
      <c r="D626" t="s">
        <v>98</v>
      </c>
      <c r="E626">
        <v>10</v>
      </c>
      <c r="F626" t="s">
        <v>233</v>
      </c>
      <c r="G626" s="18">
        <v>3.2307999999999999</v>
      </c>
      <c r="I626" s="18">
        <v>32.31</v>
      </c>
      <c r="J626" s="103"/>
      <c r="Q626" s="103"/>
      <c r="R626" s="104"/>
      <c r="X626" s="103"/>
      <c r="AE626" s="103"/>
      <c r="AL626" s="103"/>
      <c r="AM626" s="104"/>
      <c r="AS626" s="103"/>
      <c r="AT626" s="104"/>
    </row>
    <row r="627" spans="1:46" x14ac:dyDescent="0.25">
      <c r="A627" s="1">
        <v>44610</v>
      </c>
      <c r="B627" s="100">
        <v>626</v>
      </c>
      <c r="C627" s="1" t="s">
        <v>102</v>
      </c>
      <c r="D627" t="s">
        <v>97</v>
      </c>
      <c r="E627">
        <v>15</v>
      </c>
      <c r="F627" t="s">
        <v>233</v>
      </c>
      <c r="G627" s="18">
        <v>3.07</v>
      </c>
      <c r="I627" s="18">
        <v>-46.05</v>
      </c>
      <c r="J627" s="103"/>
      <c r="Q627" s="103"/>
      <c r="R627" s="104"/>
      <c r="X627" s="103"/>
      <c r="AE627" s="103"/>
      <c r="AL627" s="103"/>
      <c r="AM627" s="104"/>
      <c r="AS627" s="103"/>
      <c r="AT627" s="104"/>
    </row>
    <row r="628" spans="1:46" x14ac:dyDescent="0.25">
      <c r="A628" s="1">
        <v>44610</v>
      </c>
      <c r="B628" s="100">
        <v>627</v>
      </c>
      <c r="C628" s="1" t="s">
        <v>102</v>
      </c>
      <c r="D628" t="s">
        <v>97</v>
      </c>
      <c r="E628">
        <v>4</v>
      </c>
      <c r="F628" t="s">
        <v>233</v>
      </c>
      <c r="G628" s="18">
        <v>3.0449999999999999</v>
      </c>
      <c r="I628" s="18">
        <v>-12.18</v>
      </c>
      <c r="J628" s="103"/>
      <c r="Q628" s="103"/>
      <c r="R628" s="104"/>
      <c r="X628" s="103"/>
      <c r="AE628" s="103"/>
      <c r="AL628" s="103"/>
      <c r="AM628" s="104"/>
      <c r="AS628" s="103"/>
      <c r="AT628" s="104"/>
    </row>
    <row r="629" spans="1:46" x14ac:dyDescent="0.25">
      <c r="A629" s="1">
        <v>44610</v>
      </c>
      <c r="B629" s="100">
        <v>628</v>
      </c>
      <c r="C629" s="1" t="s">
        <v>102</v>
      </c>
      <c r="D629" t="s">
        <v>97</v>
      </c>
      <c r="E629">
        <v>15</v>
      </c>
      <c r="F629" t="s">
        <v>233</v>
      </c>
      <c r="G629" s="18">
        <v>3.0350000000000001</v>
      </c>
      <c r="I629" s="18">
        <v>-45.53</v>
      </c>
      <c r="J629" s="103"/>
      <c r="Q629" s="103"/>
      <c r="R629" s="104"/>
      <c r="X629" s="103"/>
      <c r="AE629" s="103"/>
      <c r="AL629" s="103"/>
      <c r="AM629" s="104"/>
      <c r="AS629" s="103"/>
      <c r="AT629" s="104"/>
    </row>
    <row r="630" spans="1:46" x14ac:dyDescent="0.25">
      <c r="A630" s="1">
        <v>44610</v>
      </c>
      <c r="B630" s="100">
        <v>629</v>
      </c>
      <c r="C630" s="1" t="s">
        <v>102</v>
      </c>
      <c r="D630" t="s">
        <v>97</v>
      </c>
      <c r="E630">
        <v>15</v>
      </c>
      <c r="F630" t="s">
        <v>233</v>
      </c>
      <c r="G630" s="18">
        <v>3.01</v>
      </c>
      <c r="I630" s="18">
        <v>-45.15</v>
      </c>
      <c r="J630" s="103"/>
      <c r="Q630" s="103"/>
      <c r="R630" s="104"/>
      <c r="X630" s="103"/>
      <c r="AE630" s="103"/>
      <c r="AL630" s="103"/>
      <c r="AM630" s="104"/>
      <c r="AS630" s="103"/>
      <c r="AT630" s="104"/>
    </row>
    <row r="631" spans="1:46" x14ac:dyDescent="0.25">
      <c r="A631" s="1">
        <v>44610</v>
      </c>
      <c r="B631" s="100">
        <v>630</v>
      </c>
      <c r="C631" s="1" t="s">
        <v>102</v>
      </c>
      <c r="D631" t="s">
        <v>98</v>
      </c>
      <c r="E631">
        <v>30</v>
      </c>
      <c r="F631" t="s">
        <v>233</v>
      </c>
      <c r="G631" s="18">
        <v>3.87</v>
      </c>
      <c r="I631" s="18">
        <v>116.1</v>
      </c>
      <c r="J631" s="103"/>
      <c r="Q631" s="103"/>
      <c r="R631" s="104"/>
      <c r="X631" s="103"/>
      <c r="AE631" s="103"/>
      <c r="AL631" s="103"/>
      <c r="AM631" s="104"/>
      <c r="AS631" s="103"/>
      <c r="AT631" s="104"/>
    </row>
    <row r="632" spans="1:46" x14ac:dyDescent="0.25">
      <c r="A632" s="1">
        <v>44610</v>
      </c>
      <c r="B632" s="100">
        <v>631</v>
      </c>
      <c r="C632" s="1" t="s">
        <v>102</v>
      </c>
      <c r="D632" t="s">
        <v>98</v>
      </c>
      <c r="E632">
        <v>30</v>
      </c>
      <c r="F632" t="s">
        <v>233</v>
      </c>
      <c r="G632" s="18">
        <v>3.7250000000000001</v>
      </c>
      <c r="I632" s="18">
        <v>111.75</v>
      </c>
      <c r="J632" s="103"/>
      <c r="Q632" s="103"/>
      <c r="R632" s="104"/>
      <c r="X632" s="103"/>
      <c r="AE632" s="103"/>
      <c r="AL632" s="103"/>
      <c r="AM632" s="104"/>
      <c r="AS632" s="103"/>
      <c r="AT632" s="104"/>
    </row>
    <row r="633" spans="1:46" x14ac:dyDescent="0.25">
      <c r="A633" s="1">
        <v>44610</v>
      </c>
      <c r="B633" s="100">
        <v>632</v>
      </c>
      <c r="C633" s="1" t="s">
        <v>102</v>
      </c>
      <c r="D633" t="s">
        <v>97</v>
      </c>
      <c r="E633">
        <v>30</v>
      </c>
      <c r="F633" t="s">
        <v>233</v>
      </c>
      <c r="G633" s="18">
        <v>3.5617000000000001</v>
      </c>
      <c r="I633" s="18">
        <v>-106.85</v>
      </c>
      <c r="J633" s="103"/>
      <c r="Q633" s="103"/>
      <c r="R633" s="104"/>
      <c r="X633" s="103"/>
      <c r="AE633" s="103"/>
      <c r="AL633" s="103"/>
      <c r="AM633" s="104"/>
      <c r="AS633" s="103"/>
      <c r="AT633" s="104"/>
    </row>
    <row r="634" spans="1:46" x14ac:dyDescent="0.25">
      <c r="A634" s="1">
        <v>44610</v>
      </c>
      <c r="B634" s="100">
        <v>633</v>
      </c>
      <c r="C634" s="1" t="s">
        <v>102</v>
      </c>
      <c r="D634" t="s">
        <v>98</v>
      </c>
      <c r="E634">
        <v>50</v>
      </c>
      <c r="F634" t="s">
        <v>234</v>
      </c>
      <c r="G634" s="18">
        <v>2.3601000000000001</v>
      </c>
      <c r="I634" s="18">
        <v>118.01</v>
      </c>
      <c r="J634" s="103"/>
      <c r="Q634" s="103"/>
      <c r="R634" s="104"/>
      <c r="X634" s="103"/>
      <c r="AE634" s="103"/>
      <c r="AL634" s="103"/>
      <c r="AM634" s="104"/>
      <c r="AS634" s="103"/>
      <c r="AT634" s="104"/>
    </row>
    <row r="635" spans="1:46" x14ac:dyDescent="0.25">
      <c r="A635" s="1">
        <v>44610</v>
      </c>
      <c r="B635" s="100">
        <v>634</v>
      </c>
      <c r="C635" s="1" t="s">
        <v>102</v>
      </c>
      <c r="D635" t="s">
        <v>97</v>
      </c>
      <c r="E635">
        <v>30</v>
      </c>
      <c r="F635" t="s">
        <v>233</v>
      </c>
      <c r="G635" s="18">
        <v>3.65</v>
      </c>
      <c r="I635" s="18">
        <v>-109.5</v>
      </c>
      <c r="J635" s="103"/>
      <c r="Q635" s="103"/>
      <c r="R635" s="104"/>
      <c r="X635" s="103"/>
      <c r="AE635" s="103"/>
      <c r="AL635" s="103"/>
      <c r="AM635" s="104"/>
      <c r="AS635" s="103"/>
      <c r="AT635" s="104"/>
    </row>
    <row r="636" spans="1:46" x14ac:dyDescent="0.25">
      <c r="A636" s="1">
        <v>44610</v>
      </c>
      <c r="B636" s="100">
        <v>635</v>
      </c>
      <c r="C636" s="1" t="s">
        <v>102</v>
      </c>
      <c r="D636" t="s">
        <v>98</v>
      </c>
      <c r="E636">
        <v>60</v>
      </c>
      <c r="F636" t="s">
        <v>233</v>
      </c>
      <c r="G636" s="18">
        <v>3.5503</v>
      </c>
      <c r="I636" s="18">
        <v>213.02</v>
      </c>
      <c r="J636" s="103"/>
      <c r="Q636" s="103"/>
      <c r="R636" s="104"/>
      <c r="X636" s="103"/>
      <c r="AE636" s="103"/>
      <c r="AL636" s="103"/>
      <c r="AM636" s="104"/>
      <c r="AS636" s="103"/>
      <c r="AT636" s="104"/>
    </row>
    <row r="637" spans="1:46" x14ac:dyDescent="0.25">
      <c r="A637" s="1">
        <v>44610</v>
      </c>
      <c r="B637" s="100">
        <v>636</v>
      </c>
      <c r="C637" s="1" t="s">
        <v>102</v>
      </c>
      <c r="D637" t="s">
        <v>97</v>
      </c>
      <c r="E637">
        <v>50</v>
      </c>
      <c r="F637" t="s">
        <v>234</v>
      </c>
      <c r="G637" s="18">
        <v>2.2850000000000001</v>
      </c>
      <c r="I637" s="18">
        <v>-114.25</v>
      </c>
      <c r="J637" s="103"/>
      <c r="Q637" s="103"/>
      <c r="R637" s="104"/>
      <c r="X637" s="103"/>
      <c r="AE637" s="103"/>
      <c r="AL637" s="103"/>
      <c r="AM637" s="104"/>
      <c r="AS637" s="103"/>
      <c r="AT637" s="104"/>
    </row>
    <row r="638" spans="1:46" x14ac:dyDescent="0.25">
      <c r="A638" s="1">
        <v>44610</v>
      </c>
      <c r="B638" s="100">
        <v>637</v>
      </c>
      <c r="C638" s="1" t="s">
        <v>102</v>
      </c>
      <c r="D638" t="s">
        <v>97</v>
      </c>
      <c r="E638">
        <v>20</v>
      </c>
      <c r="F638" t="s">
        <v>233</v>
      </c>
      <c r="G638" s="18">
        <v>3.7991000000000001</v>
      </c>
      <c r="I638" s="18">
        <v>-75.98</v>
      </c>
      <c r="J638" s="103"/>
      <c r="Q638" s="103"/>
      <c r="R638" s="104"/>
      <c r="X638" s="103"/>
      <c r="AE638" s="103"/>
      <c r="AL638" s="103"/>
      <c r="AM638" s="104"/>
      <c r="AS638" s="103"/>
      <c r="AT638" s="104"/>
    </row>
    <row r="639" spans="1:46" x14ac:dyDescent="0.25">
      <c r="A639" s="1">
        <v>44610</v>
      </c>
      <c r="B639" s="100">
        <v>638</v>
      </c>
      <c r="C639" s="1" t="s">
        <v>102</v>
      </c>
      <c r="D639" t="s">
        <v>98</v>
      </c>
      <c r="E639">
        <v>10</v>
      </c>
      <c r="F639" t="s">
        <v>233</v>
      </c>
      <c r="G639" s="18">
        <v>4.16</v>
      </c>
      <c r="I639" s="18">
        <v>41.6</v>
      </c>
      <c r="J639" s="103"/>
      <c r="Q639" s="103"/>
      <c r="R639" s="104"/>
      <c r="X639" s="103"/>
      <c r="AE639" s="103"/>
      <c r="AL639" s="103"/>
      <c r="AM639" s="104"/>
      <c r="AS639" s="103"/>
      <c r="AT639" s="104"/>
    </row>
    <row r="640" spans="1:46" x14ac:dyDescent="0.25">
      <c r="A640" s="1">
        <v>44610</v>
      </c>
      <c r="B640" s="100">
        <v>639</v>
      </c>
      <c r="C640" s="1" t="s">
        <v>102</v>
      </c>
      <c r="D640" t="s">
        <v>97</v>
      </c>
      <c r="E640">
        <v>25</v>
      </c>
      <c r="F640" t="s">
        <v>233</v>
      </c>
      <c r="G640" s="18">
        <v>3.8599000000000001</v>
      </c>
      <c r="I640" s="18">
        <v>-96.5</v>
      </c>
      <c r="J640" s="103"/>
      <c r="Q640" s="103"/>
      <c r="R640" s="104"/>
      <c r="X640" s="103"/>
      <c r="AE640" s="103"/>
      <c r="AL640" s="103"/>
      <c r="AM640" s="104"/>
      <c r="AS640" s="103"/>
      <c r="AT640" s="104"/>
    </row>
    <row r="641" spans="1:46" x14ac:dyDescent="0.25">
      <c r="A641" s="1">
        <v>44610</v>
      </c>
      <c r="B641" s="100">
        <v>640</v>
      </c>
      <c r="C641" s="1" t="s">
        <v>102</v>
      </c>
      <c r="D641" t="s">
        <v>97</v>
      </c>
      <c r="E641">
        <v>25</v>
      </c>
      <c r="F641" t="s">
        <v>233</v>
      </c>
      <c r="G641" s="18">
        <v>3.9872000000000001</v>
      </c>
      <c r="I641" s="18">
        <v>-99.68</v>
      </c>
      <c r="J641" s="103"/>
      <c r="Q641" s="103"/>
      <c r="R641" s="104"/>
      <c r="X641" s="103"/>
      <c r="AE641" s="103"/>
      <c r="AL641" s="103"/>
      <c r="AM641" s="104"/>
      <c r="AS641" s="103"/>
      <c r="AT641" s="104"/>
    </row>
    <row r="642" spans="1:46" x14ac:dyDescent="0.25">
      <c r="A642" s="1">
        <v>44610</v>
      </c>
      <c r="B642" s="100">
        <v>641</v>
      </c>
      <c r="C642" s="1" t="s">
        <v>102</v>
      </c>
      <c r="D642" t="s">
        <v>98</v>
      </c>
      <c r="E642">
        <v>16</v>
      </c>
      <c r="F642" t="s">
        <v>234</v>
      </c>
      <c r="G642" s="18">
        <v>2.37</v>
      </c>
      <c r="I642" s="18">
        <v>37.92</v>
      </c>
      <c r="J642" s="103"/>
      <c r="Q642" s="103"/>
      <c r="R642" s="104"/>
      <c r="X642" s="103"/>
      <c r="AE642" s="103"/>
      <c r="AL642" s="103"/>
      <c r="AM642" s="104"/>
      <c r="AS642" s="103"/>
      <c r="AT642" s="104"/>
    </row>
    <row r="643" spans="1:46" x14ac:dyDescent="0.25">
      <c r="A643" s="1">
        <v>44610</v>
      </c>
      <c r="B643" s="100">
        <v>642</v>
      </c>
      <c r="C643" s="1" t="s">
        <v>102</v>
      </c>
      <c r="D643" t="s">
        <v>98</v>
      </c>
      <c r="E643">
        <v>18</v>
      </c>
      <c r="F643" t="s">
        <v>234</v>
      </c>
      <c r="G643" s="18">
        <v>2.3201999999999998</v>
      </c>
      <c r="I643" s="18">
        <v>41.76</v>
      </c>
      <c r="J643" s="103"/>
      <c r="Q643" s="103"/>
      <c r="R643" s="104"/>
      <c r="X643" s="103"/>
      <c r="AE643" s="103"/>
      <c r="AL643" s="103"/>
      <c r="AM643" s="104"/>
      <c r="AS643" s="103"/>
      <c r="AT643" s="104"/>
    </row>
    <row r="644" spans="1:46" x14ac:dyDescent="0.25">
      <c r="A644" s="1">
        <v>44610</v>
      </c>
      <c r="B644" s="100">
        <v>643</v>
      </c>
      <c r="C644" s="1" t="s">
        <v>102</v>
      </c>
      <c r="D644" t="s">
        <v>98</v>
      </c>
      <c r="E644">
        <v>16</v>
      </c>
      <c r="F644" t="s">
        <v>234</v>
      </c>
      <c r="G644" s="18">
        <v>2.3168000000000002</v>
      </c>
      <c r="I644" s="18">
        <v>37.07</v>
      </c>
      <c r="J644" s="103"/>
      <c r="Q644" s="103"/>
      <c r="R644" s="104"/>
      <c r="X644" s="103"/>
      <c r="AE644" s="103"/>
      <c r="AL644" s="103"/>
      <c r="AM644" s="104"/>
      <c r="AS644" s="103"/>
      <c r="AT644" s="104"/>
    </row>
    <row r="645" spans="1:46" x14ac:dyDescent="0.25">
      <c r="A645" s="1">
        <v>44610</v>
      </c>
      <c r="B645" s="100">
        <v>644</v>
      </c>
      <c r="C645" s="1" t="s">
        <v>102</v>
      </c>
      <c r="D645" t="s">
        <v>97</v>
      </c>
      <c r="E645">
        <v>50</v>
      </c>
      <c r="F645" t="s">
        <v>234</v>
      </c>
      <c r="G645" s="18">
        <v>2.2791999999999999</v>
      </c>
      <c r="I645" s="18">
        <v>-113.96</v>
      </c>
      <c r="J645" s="103"/>
      <c r="Q645" s="103"/>
      <c r="R645" s="104"/>
      <c r="X645" s="103"/>
      <c r="AE645" s="103"/>
      <c r="AL645" s="103"/>
      <c r="AM645" s="104"/>
      <c r="AS645" s="103"/>
      <c r="AT645" s="104"/>
    </row>
    <row r="646" spans="1:46" x14ac:dyDescent="0.25">
      <c r="A646" s="1">
        <v>44610</v>
      </c>
      <c r="B646" s="100">
        <v>645</v>
      </c>
      <c r="C646" s="1" t="s">
        <v>102</v>
      </c>
      <c r="D646" t="s">
        <v>98</v>
      </c>
      <c r="E646">
        <v>43</v>
      </c>
      <c r="F646" t="s">
        <v>234</v>
      </c>
      <c r="G646" s="18">
        <v>2.2317</v>
      </c>
      <c r="I646" s="18">
        <v>95.96</v>
      </c>
      <c r="J646" s="103"/>
      <c r="Q646" s="103"/>
      <c r="R646" s="104"/>
      <c r="X646" s="103"/>
      <c r="AE646" s="103"/>
      <c r="AL646" s="103"/>
      <c r="AM646" s="104"/>
      <c r="AS646" s="103"/>
      <c r="AT646" s="104"/>
    </row>
    <row r="647" spans="1:46" x14ac:dyDescent="0.25">
      <c r="A647" s="1">
        <v>44610</v>
      </c>
      <c r="B647" s="100">
        <v>646</v>
      </c>
      <c r="C647" s="1" t="s">
        <v>102</v>
      </c>
      <c r="D647" t="s">
        <v>98</v>
      </c>
      <c r="E647">
        <v>16</v>
      </c>
      <c r="F647" t="s">
        <v>234</v>
      </c>
      <c r="G647" s="18">
        <v>2.2650000000000001</v>
      </c>
      <c r="I647" s="18">
        <v>36.24</v>
      </c>
      <c r="J647" s="103"/>
      <c r="Q647" s="103"/>
      <c r="R647" s="104"/>
      <c r="X647" s="103"/>
      <c r="AE647" s="103"/>
      <c r="AL647" s="103"/>
      <c r="AM647" s="104"/>
      <c r="AS647" s="103"/>
      <c r="AT647" s="104"/>
    </row>
    <row r="648" spans="1:46" x14ac:dyDescent="0.25">
      <c r="A648" s="1">
        <v>44610</v>
      </c>
      <c r="B648" s="100">
        <v>647</v>
      </c>
      <c r="C648" s="1" t="s">
        <v>102</v>
      </c>
      <c r="D648" t="s">
        <v>97</v>
      </c>
      <c r="E648">
        <v>25</v>
      </c>
      <c r="F648" t="s">
        <v>234</v>
      </c>
      <c r="G648" s="18">
        <v>2.19</v>
      </c>
      <c r="I648" s="18">
        <v>-54.75</v>
      </c>
      <c r="J648" s="103"/>
      <c r="Q648" s="103"/>
      <c r="R648" s="104"/>
      <c r="X648" s="103"/>
      <c r="AE648" s="103"/>
      <c r="AL648" s="103"/>
      <c r="AM648" s="104"/>
      <c r="AS648" s="103"/>
      <c r="AT648" s="104"/>
    </row>
    <row r="649" spans="1:46" x14ac:dyDescent="0.25">
      <c r="A649" s="1">
        <v>44610</v>
      </c>
      <c r="B649" s="100">
        <v>648</v>
      </c>
      <c r="C649" s="1" t="s">
        <v>102</v>
      </c>
      <c r="D649" t="s">
        <v>98</v>
      </c>
      <c r="E649">
        <v>16</v>
      </c>
      <c r="F649" t="s">
        <v>234</v>
      </c>
      <c r="G649" s="18">
        <v>2.2328000000000001</v>
      </c>
      <c r="I649" s="18">
        <v>35.72</v>
      </c>
      <c r="J649" s="103"/>
      <c r="Q649" s="103"/>
      <c r="R649" s="104"/>
      <c r="X649" s="103"/>
      <c r="AE649" s="103"/>
      <c r="AL649" s="103"/>
      <c r="AM649" s="104"/>
      <c r="AS649" s="103"/>
      <c r="AT649" s="104"/>
    </row>
    <row r="650" spans="1:46" x14ac:dyDescent="0.25">
      <c r="A650" s="1">
        <v>44610</v>
      </c>
      <c r="B650" s="100">
        <v>649</v>
      </c>
      <c r="C650" s="1" t="s">
        <v>102</v>
      </c>
      <c r="D650" t="s">
        <v>97</v>
      </c>
      <c r="E650">
        <v>50</v>
      </c>
      <c r="F650" t="s">
        <v>234</v>
      </c>
      <c r="G650" s="18">
        <v>2.15</v>
      </c>
      <c r="I650" s="18">
        <v>-107.5</v>
      </c>
      <c r="J650" s="103"/>
      <c r="Q650" s="103"/>
      <c r="R650" s="104"/>
      <c r="X650" s="103"/>
      <c r="AE650" s="103"/>
      <c r="AL650" s="103"/>
      <c r="AM650" s="104"/>
      <c r="AS650" s="103"/>
      <c r="AT650" s="104"/>
    </row>
    <row r="651" spans="1:46" x14ac:dyDescent="0.25">
      <c r="A651" s="1">
        <v>44616</v>
      </c>
      <c r="B651" s="100">
        <v>650</v>
      </c>
      <c r="C651" s="1" t="s">
        <v>102</v>
      </c>
      <c r="D651" t="s">
        <v>98</v>
      </c>
      <c r="E651">
        <v>120</v>
      </c>
      <c r="F651" t="s">
        <v>217</v>
      </c>
      <c r="G651" s="18">
        <v>0.89080000000000004</v>
      </c>
      <c r="I651" s="18">
        <v>106.9</v>
      </c>
      <c r="J651" s="103"/>
      <c r="Q651" s="103"/>
      <c r="R651" s="104"/>
      <c r="X651" s="103"/>
      <c r="AE651" s="103"/>
      <c r="AL651" s="103"/>
      <c r="AM651" s="104"/>
      <c r="AS651" s="103"/>
      <c r="AT651" s="104"/>
    </row>
    <row r="652" spans="1:46" x14ac:dyDescent="0.25">
      <c r="A652" s="1">
        <v>44616</v>
      </c>
      <c r="B652" s="100">
        <v>651</v>
      </c>
      <c r="C652" s="1" t="s">
        <v>102</v>
      </c>
      <c r="D652" t="s">
        <v>98</v>
      </c>
      <c r="E652">
        <v>84</v>
      </c>
      <c r="F652" t="s">
        <v>217</v>
      </c>
      <c r="G652" s="18">
        <v>0.89680000000000004</v>
      </c>
      <c r="I652" s="18">
        <v>75.33</v>
      </c>
      <c r="J652" s="103"/>
      <c r="Q652" s="103"/>
      <c r="R652" s="104"/>
      <c r="X652" s="103"/>
      <c r="AE652" s="103"/>
      <c r="AL652" s="103"/>
      <c r="AM652" s="104"/>
      <c r="AS652" s="103"/>
      <c r="AT652" s="104"/>
    </row>
    <row r="653" spans="1:46" x14ac:dyDescent="0.25">
      <c r="A653" s="1">
        <v>44616</v>
      </c>
      <c r="B653" s="100">
        <v>652</v>
      </c>
      <c r="C653" s="1" t="s">
        <v>102</v>
      </c>
      <c r="D653" t="s">
        <v>97</v>
      </c>
      <c r="E653">
        <v>84</v>
      </c>
      <c r="F653" t="s">
        <v>217</v>
      </c>
      <c r="G653" s="18">
        <v>0.87980000000000003</v>
      </c>
      <c r="I653" s="18">
        <v>-73.900000000000006</v>
      </c>
      <c r="J653" s="103"/>
      <c r="Q653" s="103"/>
      <c r="R653" s="104"/>
      <c r="X653" s="103"/>
      <c r="AE653" s="103"/>
      <c r="AL653" s="103"/>
      <c r="AM653" s="104"/>
      <c r="AS653" s="103"/>
      <c r="AT653" s="104"/>
    </row>
    <row r="654" spans="1:46" x14ac:dyDescent="0.25">
      <c r="A654" s="1">
        <v>44616</v>
      </c>
      <c r="B654" s="100">
        <v>653</v>
      </c>
      <c r="C654" s="1" t="s">
        <v>102</v>
      </c>
      <c r="D654" t="s">
        <v>98</v>
      </c>
      <c r="E654">
        <v>61</v>
      </c>
      <c r="F654" t="s">
        <v>231</v>
      </c>
      <c r="G654" s="18">
        <v>2.5249999999999999</v>
      </c>
      <c r="I654" s="18">
        <v>154.03</v>
      </c>
      <c r="J654" s="103"/>
      <c r="Q654" s="103"/>
      <c r="R654" s="104"/>
      <c r="X654" s="103"/>
      <c r="AE654" s="103"/>
      <c r="AL654" s="103"/>
      <c r="AM654" s="104"/>
      <c r="AS654" s="103"/>
      <c r="AT654" s="104"/>
    </row>
    <row r="655" spans="1:46" x14ac:dyDescent="0.25">
      <c r="A655" s="1">
        <v>44616</v>
      </c>
      <c r="B655" s="100">
        <v>654</v>
      </c>
      <c r="C655" s="1" t="s">
        <v>102</v>
      </c>
      <c r="D655" t="s">
        <v>98</v>
      </c>
      <c r="E655">
        <v>16</v>
      </c>
      <c r="F655" t="s">
        <v>217</v>
      </c>
      <c r="G655" s="18">
        <v>0.89939999999999998</v>
      </c>
      <c r="I655" s="18">
        <v>14.39</v>
      </c>
      <c r="J655" s="103"/>
      <c r="Q655" s="103"/>
      <c r="R655" s="104"/>
      <c r="X655" s="103"/>
      <c r="AE655" s="103"/>
      <c r="AL655" s="103"/>
      <c r="AM655" s="104"/>
      <c r="AS655" s="103"/>
      <c r="AT655" s="104"/>
    </row>
    <row r="656" spans="1:46" x14ac:dyDescent="0.25">
      <c r="A656" s="1">
        <v>44616</v>
      </c>
      <c r="B656" s="100">
        <v>655</v>
      </c>
      <c r="C656" s="1" t="s">
        <v>102</v>
      </c>
      <c r="D656" t="s">
        <v>98</v>
      </c>
      <c r="E656">
        <v>16</v>
      </c>
      <c r="F656" t="s">
        <v>217</v>
      </c>
      <c r="G656" s="18">
        <v>0.89780000000000004</v>
      </c>
      <c r="I656" s="18">
        <v>14.36</v>
      </c>
      <c r="J656" s="103"/>
      <c r="Q656" s="103"/>
      <c r="R656" s="104"/>
      <c r="X656" s="103"/>
      <c r="AE656" s="103"/>
      <c r="AL656" s="103"/>
      <c r="AM656" s="104"/>
      <c r="AS656" s="103"/>
      <c r="AT656" s="104"/>
    </row>
    <row r="657" spans="1:46" x14ac:dyDescent="0.25">
      <c r="A657" s="1">
        <v>44616</v>
      </c>
      <c r="B657" s="100">
        <v>656</v>
      </c>
      <c r="C657" s="1" t="s">
        <v>102</v>
      </c>
      <c r="D657" t="s">
        <v>98</v>
      </c>
      <c r="E657">
        <v>16</v>
      </c>
      <c r="F657" t="s">
        <v>217</v>
      </c>
      <c r="G657" s="18">
        <v>0.88370000000000004</v>
      </c>
      <c r="I657" s="18">
        <v>14.14</v>
      </c>
      <c r="J657" s="103"/>
      <c r="Q657" s="103"/>
      <c r="R657" s="104"/>
      <c r="X657" s="103"/>
      <c r="AE657" s="103"/>
      <c r="AL657" s="103"/>
      <c r="AM657" s="104"/>
      <c r="AS657" s="103"/>
      <c r="AT657" s="104"/>
    </row>
    <row r="658" spans="1:46" x14ac:dyDescent="0.25">
      <c r="A658" s="1">
        <v>44616</v>
      </c>
      <c r="B658" s="100">
        <v>657</v>
      </c>
      <c r="C658" s="1" t="s">
        <v>102</v>
      </c>
      <c r="D658" t="s">
        <v>97</v>
      </c>
      <c r="E658">
        <v>84</v>
      </c>
      <c r="F658" t="s">
        <v>217</v>
      </c>
      <c r="G658" s="18">
        <v>0.8448</v>
      </c>
      <c r="I658" s="18">
        <v>-70.959999999999994</v>
      </c>
      <c r="J658" s="103"/>
      <c r="Q658" s="103"/>
      <c r="R658" s="104"/>
      <c r="X658" s="103"/>
      <c r="AE658" s="103"/>
      <c r="AL658" s="103"/>
      <c r="AM658" s="104"/>
      <c r="AS658" s="103"/>
      <c r="AT658" s="104"/>
    </row>
    <row r="659" spans="1:46" x14ac:dyDescent="0.25">
      <c r="A659" s="1">
        <v>44616</v>
      </c>
      <c r="B659" s="100">
        <v>658</v>
      </c>
      <c r="C659" s="1" t="s">
        <v>102</v>
      </c>
      <c r="D659" t="s">
        <v>97</v>
      </c>
      <c r="E659">
        <v>84</v>
      </c>
      <c r="F659" t="s">
        <v>217</v>
      </c>
      <c r="G659" s="18">
        <v>0.83309999999999995</v>
      </c>
      <c r="I659" s="18">
        <v>-69.98</v>
      </c>
      <c r="J659" s="103"/>
      <c r="Q659" s="103"/>
      <c r="R659" s="104"/>
      <c r="X659" s="103"/>
      <c r="AE659" s="103"/>
      <c r="AL659" s="103"/>
      <c r="AM659" s="104"/>
      <c r="AS659" s="103"/>
      <c r="AT659" s="104"/>
    </row>
    <row r="660" spans="1:46" x14ac:dyDescent="0.25">
      <c r="A660" s="1">
        <v>44616</v>
      </c>
      <c r="B660" s="100">
        <v>659</v>
      </c>
      <c r="C660" s="1" t="s">
        <v>102</v>
      </c>
      <c r="D660" t="s">
        <v>97</v>
      </c>
      <c r="E660">
        <v>61</v>
      </c>
      <c r="F660" t="s">
        <v>231</v>
      </c>
      <c r="G660" s="18">
        <v>2.4599000000000002</v>
      </c>
      <c r="I660" s="18">
        <v>-150.05000000000001</v>
      </c>
      <c r="J660" s="103"/>
      <c r="Q660" s="103"/>
      <c r="R660" s="104"/>
      <c r="X660" s="103"/>
      <c r="AE660" s="103"/>
      <c r="AL660" s="103"/>
      <c r="AM660" s="104"/>
      <c r="AS660" s="103"/>
      <c r="AT660" s="104"/>
    </row>
    <row r="661" spans="1:46" x14ac:dyDescent="0.25">
      <c r="A661" s="1">
        <v>44616</v>
      </c>
      <c r="B661" s="100">
        <v>660</v>
      </c>
      <c r="C661" s="1" t="s">
        <v>102</v>
      </c>
      <c r="D661" t="s">
        <v>98</v>
      </c>
      <c r="E661">
        <v>12</v>
      </c>
      <c r="F661" t="s">
        <v>232</v>
      </c>
      <c r="G661" s="18">
        <v>8.07</v>
      </c>
      <c r="I661" s="18">
        <v>96.84</v>
      </c>
      <c r="J661" s="103"/>
      <c r="Q661" s="103"/>
      <c r="R661" s="104"/>
      <c r="X661" s="103"/>
      <c r="AE661" s="103"/>
      <c r="AL661" s="103"/>
      <c r="AM661" s="104"/>
      <c r="AS661" s="103"/>
      <c r="AT661" s="104"/>
    </row>
    <row r="662" spans="1:46" x14ac:dyDescent="0.25">
      <c r="A662" s="1">
        <v>44616</v>
      </c>
      <c r="B662" s="100">
        <v>661</v>
      </c>
      <c r="C662" s="1" t="s">
        <v>102</v>
      </c>
      <c r="D662" t="s">
        <v>98</v>
      </c>
      <c r="E662">
        <v>8</v>
      </c>
      <c r="F662" t="s">
        <v>232</v>
      </c>
      <c r="G662" s="18">
        <v>8.0500000000000007</v>
      </c>
      <c r="I662" s="18">
        <v>64.400000000000006</v>
      </c>
      <c r="J662" s="103"/>
      <c r="Q662" s="103"/>
      <c r="R662" s="104"/>
      <c r="X662" s="103"/>
      <c r="AE662" s="103"/>
      <c r="AL662" s="103"/>
      <c r="AM662" s="104"/>
      <c r="AS662" s="103"/>
      <c r="AT662" s="104"/>
    </row>
    <row r="663" spans="1:46" x14ac:dyDescent="0.25">
      <c r="A663" s="1">
        <v>44616</v>
      </c>
      <c r="B663" s="100">
        <v>662</v>
      </c>
      <c r="C663" s="1" t="s">
        <v>102</v>
      </c>
      <c r="D663" t="s">
        <v>97</v>
      </c>
      <c r="E663">
        <v>10</v>
      </c>
      <c r="F663" t="s">
        <v>232</v>
      </c>
      <c r="G663" s="18">
        <v>8.0096000000000007</v>
      </c>
      <c r="I663" s="18">
        <v>-80.099999999999994</v>
      </c>
      <c r="J663" s="103"/>
      <c r="Q663" s="103"/>
      <c r="R663" s="104"/>
      <c r="X663" s="103"/>
      <c r="AE663" s="103"/>
      <c r="AL663" s="103"/>
      <c r="AM663" s="104"/>
      <c r="AS663" s="103"/>
      <c r="AT663" s="104"/>
    </row>
    <row r="664" spans="1:46" x14ac:dyDescent="0.25">
      <c r="A664" s="1">
        <v>44616</v>
      </c>
      <c r="B664" s="100">
        <v>663</v>
      </c>
      <c r="C664" s="1" t="s">
        <v>102</v>
      </c>
      <c r="D664" t="s">
        <v>97</v>
      </c>
      <c r="E664">
        <v>10</v>
      </c>
      <c r="F664" t="s">
        <v>232</v>
      </c>
      <c r="G664" s="18">
        <v>7.9992999999999999</v>
      </c>
      <c r="I664" s="18">
        <v>-79.989999999999995</v>
      </c>
      <c r="J664" s="103"/>
      <c r="Q664" s="103"/>
      <c r="R664" s="104"/>
      <c r="X664" s="103"/>
      <c r="AE664" s="103"/>
      <c r="AL664" s="103"/>
      <c r="AM664" s="104"/>
      <c r="AS664" s="103"/>
      <c r="AT664" s="104"/>
    </row>
    <row r="665" spans="1:46" x14ac:dyDescent="0.25">
      <c r="A665" s="1">
        <v>44617</v>
      </c>
      <c r="B665" s="100">
        <v>664</v>
      </c>
      <c r="C665" s="1" t="s">
        <v>102</v>
      </c>
      <c r="D665" t="s">
        <v>98</v>
      </c>
      <c r="E665">
        <v>33</v>
      </c>
      <c r="F665" t="s">
        <v>230</v>
      </c>
      <c r="G665" s="18">
        <v>5.9467999999999996</v>
      </c>
      <c r="I665" s="18">
        <v>196.24</v>
      </c>
      <c r="J665" s="103"/>
      <c r="Q665" s="103"/>
      <c r="R665" s="104"/>
      <c r="X665" s="103"/>
      <c r="AE665" s="103"/>
      <c r="AL665" s="103"/>
      <c r="AM665" s="104"/>
      <c r="AS665" s="103"/>
      <c r="AT665" s="104"/>
    </row>
    <row r="666" spans="1:46" x14ac:dyDescent="0.25">
      <c r="A666" s="1">
        <v>44617</v>
      </c>
      <c r="B666" s="100">
        <v>665</v>
      </c>
      <c r="C666" s="1" t="s">
        <v>102</v>
      </c>
      <c r="D666" t="s">
        <v>97</v>
      </c>
      <c r="E666">
        <v>33</v>
      </c>
      <c r="F666" t="s">
        <v>230</v>
      </c>
      <c r="G666" s="18">
        <v>6.13</v>
      </c>
      <c r="I666" s="18">
        <v>-202.29</v>
      </c>
      <c r="J666" s="103"/>
      <c r="Q666" s="103"/>
      <c r="R666" s="104"/>
      <c r="X666" s="103"/>
      <c r="AE666" s="103"/>
      <c r="AL666" s="103"/>
      <c r="AM666" s="104"/>
      <c r="AS666" s="103"/>
      <c r="AT666" s="104"/>
    </row>
    <row r="667" spans="1:46" x14ac:dyDescent="0.25">
      <c r="A667" s="1">
        <v>44617</v>
      </c>
      <c r="B667" s="100">
        <v>666</v>
      </c>
      <c r="C667" s="1" t="s">
        <v>102</v>
      </c>
      <c r="D667" t="s">
        <v>98</v>
      </c>
      <c r="E667">
        <v>24</v>
      </c>
      <c r="F667" t="s">
        <v>230</v>
      </c>
      <c r="G667" s="18">
        <v>5.8179999999999996</v>
      </c>
      <c r="I667" s="18">
        <v>139.63</v>
      </c>
      <c r="J667" s="103"/>
      <c r="Q667" s="103"/>
      <c r="R667" s="104"/>
      <c r="X667" s="103"/>
      <c r="AE667" s="103"/>
      <c r="AL667" s="103"/>
      <c r="AM667" s="104"/>
      <c r="AS667" s="103"/>
      <c r="AT667" s="104"/>
    </row>
    <row r="668" spans="1:46" x14ac:dyDescent="0.25">
      <c r="A668" s="1">
        <v>44617</v>
      </c>
      <c r="B668" s="100">
        <v>667</v>
      </c>
      <c r="C668" s="1" t="s">
        <v>102</v>
      </c>
      <c r="D668" t="s">
        <v>97</v>
      </c>
      <c r="E668">
        <v>16</v>
      </c>
      <c r="F668" t="s">
        <v>230</v>
      </c>
      <c r="G668" s="18">
        <v>5.9123000000000001</v>
      </c>
      <c r="I668" s="18">
        <v>-94.6</v>
      </c>
      <c r="J668" s="103"/>
      <c r="Q668" s="103"/>
      <c r="R668" s="104"/>
      <c r="X668" s="103"/>
      <c r="AE668" s="103"/>
      <c r="AL668" s="103"/>
      <c r="AM668" s="104"/>
      <c r="AS668" s="103"/>
      <c r="AT668" s="104"/>
    </row>
    <row r="669" spans="1:46" x14ac:dyDescent="0.25">
      <c r="A669" s="1">
        <v>44617</v>
      </c>
      <c r="B669" s="100">
        <v>668</v>
      </c>
      <c r="C669" s="1" t="s">
        <v>102</v>
      </c>
      <c r="D669" t="s">
        <v>97</v>
      </c>
      <c r="E669">
        <v>8</v>
      </c>
      <c r="F669" t="s">
        <v>230</v>
      </c>
      <c r="G669" s="18">
        <v>6.06</v>
      </c>
      <c r="I669" s="18">
        <v>-48.48</v>
      </c>
      <c r="J669" s="103"/>
      <c r="Q669" s="103"/>
      <c r="R669" s="104"/>
      <c r="X669" s="103"/>
      <c r="AE669" s="103"/>
      <c r="AL669" s="103"/>
      <c r="AM669" s="104"/>
      <c r="AS669" s="103"/>
      <c r="AT669" s="104"/>
    </row>
    <row r="670" spans="1:46" x14ac:dyDescent="0.25">
      <c r="A670" s="1">
        <v>44617</v>
      </c>
      <c r="B670" s="100">
        <v>669</v>
      </c>
      <c r="C670" s="1" t="s">
        <v>102</v>
      </c>
      <c r="D670" t="s">
        <v>98</v>
      </c>
      <c r="E670">
        <v>20</v>
      </c>
      <c r="F670" t="s">
        <v>230</v>
      </c>
      <c r="G670" s="18">
        <v>5.9539999999999997</v>
      </c>
      <c r="I670" s="18">
        <v>119.08</v>
      </c>
      <c r="J670" s="103"/>
      <c r="Q670" s="103"/>
      <c r="R670" s="104"/>
      <c r="X670" s="103"/>
      <c r="AE670" s="103"/>
      <c r="AL670" s="103"/>
      <c r="AM670" s="104"/>
      <c r="AS670" s="103"/>
      <c r="AT670" s="104"/>
    </row>
    <row r="671" spans="1:46" x14ac:dyDescent="0.25">
      <c r="A671" s="1">
        <v>44617</v>
      </c>
      <c r="B671" s="100">
        <v>670</v>
      </c>
      <c r="C671" s="1" t="s">
        <v>102</v>
      </c>
      <c r="D671" t="s">
        <v>97</v>
      </c>
      <c r="E671">
        <v>20</v>
      </c>
      <c r="F671" t="s">
        <v>230</v>
      </c>
      <c r="G671" s="18">
        <v>6.08</v>
      </c>
      <c r="I671" s="18">
        <v>-121.6</v>
      </c>
      <c r="J671" s="103"/>
      <c r="Q671" s="103"/>
      <c r="R671" s="104"/>
      <c r="X671" s="103"/>
      <c r="AE671" s="103"/>
      <c r="AL671" s="103"/>
      <c r="AM671" s="104"/>
      <c r="AS671" s="103"/>
      <c r="AT671" s="104"/>
    </row>
    <row r="672" spans="1:46" x14ac:dyDescent="0.25">
      <c r="A672" s="1">
        <v>44617</v>
      </c>
      <c r="B672" s="100">
        <v>671</v>
      </c>
      <c r="C672" s="1" t="s">
        <v>102</v>
      </c>
      <c r="D672" t="s">
        <v>98</v>
      </c>
      <c r="E672">
        <v>15</v>
      </c>
      <c r="F672" t="s">
        <v>230</v>
      </c>
      <c r="G672" s="18">
        <v>6.32</v>
      </c>
      <c r="I672" s="18">
        <v>94.8</v>
      </c>
      <c r="J672" s="103"/>
      <c r="Q672" s="103"/>
      <c r="R672" s="104"/>
      <c r="X672" s="103"/>
      <c r="AE672" s="103"/>
      <c r="AL672" s="103"/>
      <c r="AM672" s="104"/>
      <c r="AS672" s="103"/>
      <c r="AT672" s="104"/>
    </row>
    <row r="673" spans="1:46" x14ac:dyDescent="0.25">
      <c r="A673" s="1">
        <v>44617</v>
      </c>
      <c r="B673" s="100">
        <v>672</v>
      </c>
      <c r="C673" s="1" t="s">
        <v>102</v>
      </c>
      <c r="D673" t="s">
        <v>98</v>
      </c>
      <c r="E673">
        <v>15</v>
      </c>
      <c r="F673" t="s">
        <v>230</v>
      </c>
      <c r="G673" s="18">
        <v>6.3311000000000002</v>
      </c>
      <c r="I673" s="18">
        <v>94.97</v>
      </c>
      <c r="J673" s="103"/>
      <c r="Q673" s="103"/>
      <c r="R673" s="104"/>
      <c r="X673" s="103"/>
      <c r="AE673" s="103"/>
      <c r="AL673" s="103"/>
      <c r="AM673" s="104"/>
      <c r="AS673" s="103"/>
      <c r="AT673" s="104"/>
    </row>
    <row r="674" spans="1:46" x14ac:dyDescent="0.25">
      <c r="A674" s="1">
        <v>44617</v>
      </c>
      <c r="B674" s="100">
        <v>673</v>
      </c>
      <c r="C674" s="1" t="s">
        <v>102</v>
      </c>
      <c r="D674" t="s">
        <v>97</v>
      </c>
      <c r="E674">
        <v>15</v>
      </c>
      <c r="F674" t="s">
        <v>230</v>
      </c>
      <c r="G674" s="18">
        <v>6.5650000000000004</v>
      </c>
      <c r="I674" s="18">
        <v>-98.48</v>
      </c>
      <c r="J674" s="103"/>
      <c r="Q674" s="103"/>
      <c r="R674" s="104"/>
      <c r="X674" s="103"/>
      <c r="AE674" s="103"/>
      <c r="AL674" s="103"/>
      <c r="AM674" s="104"/>
      <c r="AS674" s="103"/>
      <c r="AT674" s="104"/>
    </row>
    <row r="675" spans="1:46" x14ac:dyDescent="0.25">
      <c r="A675" s="1">
        <v>44617</v>
      </c>
      <c r="B675" s="100">
        <v>674</v>
      </c>
      <c r="C675" s="1" t="s">
        <v>102</v>
      </c>
      <c r="D675" t="s">
        <v>97</v>
      </c>
      <c r="E675">
        <v>15</v>
      </c>
      <c r="F675" t="s">
        <v>230</v>
      </c>
      <c r="G675" s="18">
        <v>6.6289999999999996</v>
      </c>
      <c r="I675" s="18">
        <v>-99.44</v>
      </c>
      <c r="J675" s="103"/>
      <c r="Q675" s="103"/>
      <c r="R675" s="104"/>
      <c r="X675" s="103"/>
      <c r="AE675" s="103"/>
      <c r="AL675" s="103"/>
      <c r="AM675" s="104"/>
      <c r="AS675" s="103"/>
      <c r="AT675" s="104"/>
    </row>
    <row r="676" spans="1:46" x14ac:dyDescent="0.25">
      <c r="A676" s="1">
        <v>44617</v>
      </c>
      <c r="B676" s="100">
        <v>675</v>
      </c>
      <c r="C676" s="1" t="s">
        <v>102</v>
      </c>
      <c r="D676" t="s">
        <v>98</v>
      </c>
      <c r="E676">
        <v>2</v>
      </c>
      <c r="F676" t="s">
        <v>230</v>
      </c>
      <c r="G676" s="18">
        <v>6.63</v>
      </c>
      <c r="I676" s="18">
        <v>13.26</v>
      </c>
      <c r="J676" s="103"/>
      <c r="Q676" s="103"/>
      <c r="R676" s="104"/>
      <c r="X676" s="103"/>
      <c r="AE676" s="103"/>
      <c r="AL676" s="103"/>
      <c r="AM676" s="104"/>
      <c r="AS676" s="103"/>
      <c r="AT676" s="104"/>
    </row>
    <row r="677" spans="1:46" x14ac:dyDescent="0.25">
      <c r="A677" s="1">
        <v>44617</v>
      </c>
      <c r="B677" s="100">
        <v>676</v>
      </c>
      <c r="C677" s="1" t="s">
        <v>102</v>
      </c>
      <c r="D677" t="s">
        <v>98</v>
      </c>
      <c r="E677">
        <v>16</v>
      </c>
      <c r="F677" t="s">
        <v>230</v>
      </c>
      <c r="G677" s="18">
        <v>6.53</v>
      </c>
      <c r="I677" s="18">
        <v>104.48</v>
      </c>
      <c r="J677" s="103"/>
      <c r="Q677" s="103"/>
      <c r="R677" s="104"/>
      <c r="X677" s="103"/>
      <c r="AE677" s="103"/>
      <c r="AL677" s="103"/>
      <c r="AM677" s="104"/>
      <c r="AS677" s="103"/>
      <c r="AT677" s="104"/>
    </row>
    <row r="678" spans="1:46" x14ac:dyDescent="0.25">
      <c r="A678" s="1">
        <v>44617</v>
      </c>
      <c r="B678" s="100">
        <v>677</v>
      </c>
      <c r="C678" s="1" t="s">
        <v>102</v>
      </c>
      <c r="D678" t="s">
        <v>98</v>
      </c>
      <c r="E678">
        <v>16</v>
      </c>
      <c r="F678" t="s">
        <v>230</v>
      </c>
      <c r="G678" s="18">
        <v>6.3749000000000002</v>
      </c>
      <c r="I678" s="18">
        <v>102</v>
      </c>
      <c r="J678" s="103"/>
      <c r="Q678" s="103"/>
      <c r="R678" s="104"/>
      <c r="X678" s="103"/>
      <c r="AE678" s="103"/>
      <c r="AL678" s="103"/>
      <c r="AM678" s="104"/>
      <c r="AS678" s="103"/>
      <c r="AT678" s="104"/>
    </row>
    <row r="679" spans="1:46" x14ac:dyDescent="0.25">
      <c r="A679" s="1">
        <v>44617</v>
      </c>
      <c r="B679" s="100">
        <v>678</v>
      </c>
      <c r="C679" s="1" t="s">
        <v>102</v>
      </c>
      <c r="D679" t="s">
        <v>98</v>
      </c>
      <c r="E679">
        <v>16</v>
      </c>
      <c r="F679" t="s">
        <v>230</v>
      </c>
      <c r="G679" s="18">
        <v>6.3559000000000001</v>
      </c>
      <c r="I679" s="18">
        <v>101.69</v>
      </c>
      <c r="J679" s="103"/>
      <c r="Q679" s="103"/>
      <c r="R679" s="104"/>
      <c r="X679" s="103"/>
      <c r="AE679" s="103"/>
      <c r="AL679" s="103"/>
      <c r="AM679" s="104"/>
      <c r="AS679" s="103"/>
      <c r="AT679" s="104"/>
    </row>
    <row r="680" spans="1:46" x14ac:dyDescent="0.25">
      <c r="A680" s="1">
        <v>44617</v>
      </c>
      <c r="B680" s="100">
        <v>679</v>
      </c>
      <c r="C680" s="1" t="s">
        <v>102</v>
      </c>
      <c r="D680" t="s">
        <v>97</v>
      </c>
      <c r="E680">
        <v>20</v>
      </c>
      <c r="F680" t="s">
        <v>230</v>
      </c>
      <c r="G680" s="18">
        <v>6.37</v>
      </c>
      <c r="I680" s="18">
        <v>-127.4</v>
      </c>
      <c r="J680" s="103"/>
      <c r="Q680" s="103"/>
      <c r="R680" s="104"/>
      <c r="X680" s="103"/>
      <c r="AE680" s="103"/>
      <c r="AL680" s="103"/>
      <c r="AM680" s="104"/>
      <c r="AS680" s="103"/>
      <c r="AT680" s="104"/>
    </row>
    <row r="681" spans="1:46" x14ac:dyDescent="0.25">
      <c r="A681" s="1">
        <v>44617</v>
      </c>
      <c r="B681" s="100">
        <v>680</v>
      </c>
      <c r="C681" s="1" t="s">
        <v>102</v>
      </c>
      <c r="D681" t="s">
        <v>97</v>
      </c>
      <c r="E681">
        <v>20</v>
      </c>
      <c r="F681" t="s">
        <v>230</v>
      </c>
      <c r="G681" s="18">
        <v>6.28</v>
      </c>
      <c r="I681" s="18">
        <v>-125.6</v>
      </c>
      <c r="J681" s="103"/>
      <c r="Q681" s="103"/>
      <c r="R681" s="104"/>
      <c r="X681" s="103"/>
      <c r="AE681" s="103"/>
      <c r="AL681" s="103"/>
      <c r="AM681" s="104"/>
      <c r="AS681" s="103"/>
      <c r="AT681" s="104"/>
    </row>
    <row r="682" spans="1:46" x14ac:dyDescent="0.25">
      <c r="A682" s="1">
        <v>44617</v>
      </c>
      <c r="B682" s="100">
        <v>681</v>
      </c>
      <c r="C682" s="1" t="s">
        <v>102</v>
      </c>
      <c r="D682" t="s">
        <v>97</v>
      </c>
      <c r="E682">
        <v>2</v>
      </c>
      <c r="F682" t="s">
        <v>230</v>
      </c>
      <c r="G682" s="18">
        <v>6.17</v>
      </c>
      <c r="I682" s="18">
        <v>-12.34</v>
      </c>
      <c r="J682" s="103"/>
      <c r="Q682" s="103"/>
      <c r="R682" s="104"/>
      <c r="X682" s="103"/>
      <c r="AE682" s="103"/>
      <c r="AL682" s="103"/>
      <c r="AM682" s="104"/>
      <c r="AS682" s="103"/>
      <c r="AT682" s="104"/>
    </row>
    <row r="683" spans="1:46" x14ac:dyDescent="0.25">
      <c r="A683" s="1">
        <v>44617</v>
      </c>
      <c r="B683" s="100">
        <v>682</v>
      </c>
      <c r="C683" s="1" t="s">
        <v>102</v>
      </c>
      <c r="D683" t="s">
        <v>97</v>
      </c>
      <c r="E683">
        <v>8</v>
      </c>
      <c r="F683" t="s">
        <v>230</v>
      </c>
      <c r="G683" s="18">
        <v>6.17</v>
      </c>
      <c r="I683" s="18">
        <v>-49.36</v>
      </c>
      <c r="J683" s="103"/>
      <c r="Q683" s="103"/>
      <c r="R683" s="104"/>
      <c r="X683" s="103"/>
      <c r="AE683" s="103"/>
      <c r="AL683" s="103"/>
      <c r="AM683" s="104"/>
      <c r="AS683" s="103"/>
      <c r="AT683" s="104"/>
    </row>
    <row r="684" spans="1:46" x14ac:dyDescent="0.25">
      <c r="A684" s="1">
        <v>44617</v>
      </c>
      <c r="B684" s="100">
        <v>683</v>
      </c>
      <c r="C684" s="1" t="s">
        <v>102</v>
      </c>
      <c r="D684" t="s">
        <v>98</v>
      </c>
      <c r="E684">
        <v>10</v>
      </c>
      <c r="F684" t="s">
        <v>230</v>
      </c>
      <c r="G684" s="18">
        <v>6.2069999999999999</v>
      </c>
      <c r="I684" s="18">
        <v>62.07</v>
      </c>
      <c r="J684" s="103"/>
      <c r="Q684" s="103"/>
      <c r="R684" s="104"/>
      <c r="X684" s="103"/>
      <c r="AE684" s="103"/>
      <c r="AL684" s="103"/>
      <c r="AM684" s="104"/>
      <c r="AS684" s="103"/>
      <c r="AT684" s="104"/>
    </row>
    <row r="685" spans="1:46" x14ac:dyDescent="0.25">
      <c r="A685" s="1">
        <v>44617</v>
      </c>
      <c r="B685" s="100">
        <v>684</v>
      </c>
      <c r="C685" s="1" t="s">
        <v>102</v>
      </c>
      <c r="D685" t="s">
        <v>98</v>
      </c>
      <c r="E685">
        <v>20</v>
      </c>
      <c r="F685" t="s">
        <v>230</v>
      </c>
      <c r="G685" s="18">
        <v>6.2850000000000001</v>
      </c>
      <c r="I685" s="18">
        <v>125.7</v>
      </c>
      <c r="J685" s="103"/>
      <c r="Q685" s="103"/>
      <c r="R685" s="104"/>
      <c r="X685" s="103"/>
      <c r="AE685" s="103"/>
      <c r="AL685" s="103"/>
      <c r="AM685" s="104"/>
      <c r="AS685" s="103"/>
      <c r="AT685" s="104"/>
    </row>
    <row r="686" spans="1:46" x14ac:dyDescent="0.25">
      <c r="A686" s="1">
        <v>44617</v>
      </c>
      <c r="B686" s="100">
        <v>685</v>
      </c>
      <c r="C686" s="1" t="s">
        <v>102</v>
      </c>
      <c r="D686" t="s">
        <v>97</v>
      </c>
      <c r="E686">
        <v>10</v>
      </c>
      <c r="F686" t="s">
        <v>230</v>
      </c>
      <c r="G686" s="18">
        <v>6.46</v>
      </c>
      <c r="I686" s="18">
        <v>-64.599999999999994</v>
      </c>
      <c r="J686" s="103"/>
      <c r="Q686" s="103"/>
      <c r="R686" s="104"/>
      <c r="X686" s="103"/>
      <c r="AE686" s="103"/>
      <c r="AL686" s="103"/>
      <c r="AM686" s="104"/>
      <c r="AS686" s="103"/>
      <c r="AT686" s="104"/>
    </row>
    <row r="687" spans="1:46" x14ac:dyDescent="0.25">
      <c r="A687" s="1">
        <v>44617</v>
      </c>
      <c r="B687" s="100">
        <v>686</v>
      </c>
      <c r="C687" s="1" t="s">
        <v>102</v>
      </c>
      <c r="D687" t="s">
        <v>97</v>
      </c>
      <c r="E687">
        <v>20</v>
      </c>
      <c r="F687" t="s">
        <v>230</v>
      </c>
      <c r="G687" s="18">
        <v>6.5399000000000003</v>
      </c>
      <c r="I687" s="18">
        <v>-130.80000000000001</v>
      </c>
      <c r="Q687" s="103"/>
      <c r="R687" s="104"/>
      <c r="X687" s="103"/>
      <c r="AE687" s="103"/>
      <c r="AL687" s="103"/>
      <c r="AM687" s="104"/>
      <c r="AS687" s="103"/>
      <c r="AT687" s="104"/>
    </row>
    <row r="688" spans="1:46" x14ac:dyDescent="0.25">
      <c r="A688" s="1">
        <v>44617</v>
      </c>
      <c r="B688" s="100">
        <v>687</v>
      </c>
      <c r="C688" s="1" t="s">
        <v>102</v>
      </c>
      <c r="D688" t="s">
        <v>98</v>
      </c>
      <c r="E688">
        <v>10</v>
      </c>
      <c r="F688" t="s">
        <v>230</v>
      </c>
      <c r="G688" s="18">
        <v>6.2649999999999997</v>
      </c>
      <c r="I688" s="18">
        <v>62.65</v>
      </c>
      <c r="Q688" s="103"/>
      <c r="R688" s="104"/>
      <c r="X688" s="103"/>
      <c r="AE688" s="103"/>
      <c r="AL688" s="103"/>
      <c r="AM688" s="104"/>
      <c r="AS688" s="103"/>
      <c r="AT688" s="104"/>
    </row>
    <row r="689" spans="1:46" x14ac:dyDescent="0.25">
      <c r="A689" s="1">
        <v>44617</v>
      </c>
      <c r="B689" s="100">
        <v>688</v>
      </c>
      <c r="C689" s="1" t="s">
        <v>102</v>
      </c>
      <c r="D689" t="s">
        <v>97</v>
      </c>
      <c r="E689">
        <v>10</v>
      </c>
      <c r="F689" t="s">
        <v>230</v>
      </c>
      <c r="G689" s="18">
        <v>6.0549999999999997</v>
      </c>
      <c r="I689" s="18">
        <v>-60.55</v>
      </c>
      <c r="Q689" s="103"/>
      <c r="R689" s="104"/>
      <c r="X689" s="103"/>
      <c r="AE689" s="103"/>
      <c r="AL689" s="103"/>
      <c r="AM689" s="104"/>
      <c r="AS689" s="103"/>
      <c r="AT689" s="104"/>
    </row>
    <row r="690" spans="1:46" x14ac:dyDescent="0.25">
      <c r="A690" s="1">
        <v>44617</v>
      </c>
      <c r="B690" s="100">
        <v>689</v>
      </c>
      <c r="C690" s="1" t="s">
        <v>102</v>
      </c>
      <c r="D690" t="s">
        <v>98</v>
      </c>
      <c r="E690">
        <v>10</v>
      </c>
      <c r="F690" t="s">
        <v>230</v>
      </c>
      <c r="G690" s="18">
        <v>6.4200999999999997</v>
      </c>
      <c r="I690" s="18">
        <v>64.2</v>
      </c>
      <c r="Q690" s="103"/>
      <c r="R690" s="104"/>
      <c r="X690" s="103"/>
      <c r="AE690" s="103"/>
      <c r="AL690" s="103"/>
      <c r="AM690" s="104"/>
      <c r="AS690" s="103"/>
      <c r="AT690" s="104"/>
    </row>
    <row r="691" spans="1:46" x14ac:dyDescent="0.25">
      <c r="A691" s="1">
        <v>44617</v>
      </c>
      <c r="B691" s="100">
        <v>690</v>
      </c>
      <c r="C691" s="1" t="s">
        <v>102</v>
      </c>
      <c r="D691" t="s">
        <v>97</v>
      </c>
      <c r="E691">
        <v>10</v>
      </c>
      <c r="F691" t="s">
        <v>230</v>
      </c>
      <c r="G691" s="18">
        <v>6.6</v>
      </c>
      <c r="I691" s="18">
        <v>-66</v>
      </c>
      <c r="Q691" s="103"/>
      <c r="R691" s="104"/>
      <c r="X691" s="103"/>
      <c r="AE691" s="103"/>
      <c r="AL691" s="103"/>
      <c r="AM691" s="104"/>
      <c r="AS691" s="103"/>
      <c r="AT691" s="104"/>
    </row>
    <row r="692" spans="1:46" x14ac:dyDescent="0.25">
      <c r="A692" s="1">
        <v>44621</v>
      </c>
      <c r="B692" s="100">
        <v>691</v>
      </c>
      <c r="C692" s="1" t="s">
        <v>102</v>
      </c>
      <c r="D692" t="s">
        <v>98</v>
      </c>
      <c r="E692">
        <v>60</v>
      </c>
      <c r="F692" t="s">
        <v>228</v>
      </c>
      <c r="G692" s="18">
        <v>3.1518999999999999</v>
      </c>
      <c r="I692" s="18">
        <v>189.11</v>
      </c>
      <c r="Q692" s="103"/>
      <c r="R692" s="104"/>
      <c r="X692" s="103"/>
      <c r="AE692" s="103"/>
      <c r="AL692" s="103"/>
      <c r="AM692" s="104"/>
      <c r="AS692" s="103"/>
      <c r="AT692" s="104"/>
    </row>
    <row r="693" spans="1:46" x14ac:dyDescent="0.25">
      <c r="A693" s="1">
        <v>44621</v>
      </c>
      <c r="B693" s="100">
        <v>692</v>
      </c>
      <c r="C693" s="1" t="s">
        <v>102</v>
      </c>
      <c r="D693" t="s">
        <v>97</v>
      </c>
      <c r="E693">
        <v>30</v>
      </c>
      <c r="F693" t="s">
        <v>228</v>
      </c>
      <c r="G693" s="18">
        <v>3.17</v>
      </c>
      <c r="I693" s="18">
        <v>-95.1</v>
      </c>
      <c r="Q693" s="103"/>
      <c r="R693" s="104"/>
      <c r="X693" s="103"/>
      <c r="AE693" s="103"/>
      <c r="AL693" s="103"/>
      <c r="AM693" s="104"/>
      <c r="AS693" s="103"/>
      <c r="AT693" s="104"/>
    </row>
    <row r="694" spans="1:46" x14ac:dyDescent="0.25">
      <c r="A694" s="1">
        <v>44621</v>
      </c>
      <c r="B694" s="100">
        <v>693</v>
      </c>
      <c r="C694" s="1" t="s">
        <v>102</v>
      </c>
      <c r="D694" t="s">
        <v>97</v>
      </c>
      <c r="E694">
        <v>30</v>
      </c>
      <c r="F694" t="s">
        <v>228</v>
      </c>
      <c r="G694" s="18">
        <v>3.14</v>
      </c>
      <c r="I694" s="18">
        <v>-94.2</v>
      </c>
      <c r="Q694" s="103"/>
      <c r="R694" s="104"/>
      <c r="X694" s="103"/>
      <c r="AE694" s="103"/>
      <c r="AL694" s="103"/>
      <c r="AM694" s="104"/>
      <c r="AS694" s="103"/>
      <c r="AT694" s="104"/>
    </row>
    <row r="695" spans="1:46" x14ac:dyDescent="0.25">
      <c r="A695" s="1">
        <v>44621</v>
      </c>
      <c r="B695" s="100">
        <v>694</v>
      </c>
      <c r="C695" s="1" t="s">
        <v>102</v>
      </c>
      <c r="D695" t="s">
        <v>98</v>
      </c>
      <c r="E695">
        <v>90</v>
      </c>
      <c r="F695" t="s">
        <v>228</v>
      </c>
      <c r="G695" s="18">
        <v>3.1139999999999999</v>
      </c>
      <c r="I695" s="18">
        <v>280.26</v>
      </c>
      <c r="Q695" s="103"/>
      <c r="R695" s="104"/>
      <c r="X695" s="103"/>
      <c r="AE695" s="103"/>
      <c r="AL695" s="103"/>
      <c r="AM695" s="104"/>
      <c r="AS695" s="103"/>
      <c r="AT695" s="104"/>
    </row>
    <row r="696" spans="1:46" x14ac:dyDescent="0.25">
      <c r="A696" s="1">
        <v>44621</v>
      </c>
      <c r="B696" s="100">
        <v>695</v>
      </c>
      <c r="C696" s="1" t="s">
        <v>102</v>
      </c>
      <c r="D696" t="s">
        <v>97</v>
      </c>
      <c r="E696">
        <v>30</v>
      </c>
      <c r="F696" t="s">
        <v>228</v>
      </c>
      <c r="G696" s="18">
        <v>3.1638999999999999</v>
      </c>
      <c r="I696" s="18">
        <v>-94.92</v>
      </c>
      <c r="Q696" s="103"/>
      <c r="R696" s="104"/>
      <c r="X696" s="103"/>
      <c r="AE696" s="103"/>
      <c r="AL696" s="103"/>
      <c r="AM696" s="104"/>
      <c r="AS696" s="103"/>
      <c r="AT696" s="104"/>
    </row>
    <row r="697" spans="1:46" x14ac:dyDescent="0.25">
      <c r="A697" s="1">
        <v>44621</v>
      </c>
      <c r="B697" s="100">
        <v>696</v>
      </c>
      <c r="C697" s="1" t="s">
        <v>102</v>
      </c>
      <c r="D697" t="s">
        <v>97</v>
      </c>
      <c r="E697">
        <v>30</v>
      </c>
      <c r="F697" t="s">
        <v>228</v>
      </c>
      <c r="G697" s="18">
        <v>3.2199</v>
      </c>
      <c r="I697" s="18">
        <v>-96.6</v>
      </c>
      <c r="Q697" s="103"/>
      <c r="R697" s="104"/>
      <c r="X697" s="103"/>
      <c r="AE697" s="103"/>
      <c r="AL697" s="103"/>
      <c r="AM697" s="104"/>
      <c r="AS697" s="103"/>
      <c r="AT697" s="104"/>
    </row>
    <row r="698" spans="1:46" x14ac:dyDescent="0.25">
      <c r="A698" s="1">
        <v>44621</v>
      </c>
      <c r="B698" s="100">
        <v>697</v>
      </c>
      <c r="C698" s="1" t="s">
        <v>102</v>
      </c>
      <c r="D698" t="s">
        <v>97</v>
      </c>
      <c r="E698">
        <v>30</v>
      </c>
      <c r="F698" t="s">
        <v>228</v>
      </c>
      <c r="G698" s="18">
        <v>3.27</v>
      </c>
      <c r="I698" s="18">
        <v>-98.1</v>
      </c>
      <c r="Q698" s="103"/>
      <c r="R698" s="104"/>
      <c r="X698" s="103"/>
      <c r="AE698" s="103"/>
      <c r="AL698" s="103"/>
      <c r="AM698" s="104"/>
      <c r="AS698" s="103"/>
      <c r="AT698" s="104"/>
    </row>
    <row r="699" spans="1:46" x14ac:dyDescent="0.25">
      <c r="A699" s="1">
        <v>44621</v>
      </c>
      <c r="B699" s="100">
        <v>698</v>
      </c>
      <c r="C699" s="1" t="s">
        <v>102</v>
      </c>
      <c r="D699" t="s">
        <v>98</v>
      </c>
      <c r="E699">
        <v>26</v>
      </c>
      <c r="F699" t="s">
        <v>228</v>
      </c>
      <c r="G699" s="18">
        <v>3.3300999999999998</v>
      </c>
      <c r="I699" s="18">
        <v>86.58</v>
      </c>
      <c r="Q699" s="103"/>
      <c r="R699" s="104"/>
      <c r="X699" s="103"/>
      <c r="AE699" s="103"/>
      <c r="AL699" s="103"/>
      <c r="AM699" s="104"/>
      <c r="AS699" s="103"/>
      <c r="AT699" s="104"/>
    </row>
    <row r="700" spans="1:46" x14ac:dyDescent="0.25">
      <c r="A700" s="1">
        <v>44621</v>
      </c>
      <c r="B700" s="100">
        <v>699</v>
      </c>
      <c r="C700" s="1" t="s">
        <v>102</v>
      </c>
      <c r="D700" t="s">
        <v>98</v>
      </c>
      <c r="E700">
        <v>19</v>
      </c>
      <c r="F700" t="s">
        <v>228</v>
      </c>
      <c r="G700" s="18">
        <v>3.3300999999999998</v>
      </c>
      <c r="I700" s="18">
        <v>63.27</v>
      </c>
      <c r="Q700" s="103"/>
      <c r="R700" s="104"/>
      <c r="X700" s="103"/>
      <c r="AE700" s="103"/>
      <c r="AL700" s="103"/>
      <c r="AM700" s="104"/>
      <c r="AS700" s="103"/>
      <c r="AT700" s="104"/>
    </row>
    <row r="701" spans="1:46" x14ac:dyDescent="0.25">
      <c r="A701" s="1">
        <v>44621</v>
      </c>
      <c r="B701" s="100">
        <v>700</v>
      </c>
      <c r="C701" s="1" t="s">
        <v>102</v>
      </c>
      <c r="D701" t="s">
        <v>97</v>
      </c>
      <c r="E701">
        <v>30</v>
      </c>
      <c r="F701" t="s">
        <v>228</v>
      </c>
      <c r="G701" s="18">
        <v>3.3889999999999998</v>
      </c>
      <c r="I701" s="18">
        <v>-101.67</v>
      </c>
      <c r="Q701" s="103"/>
      <c r="R701" s="104"/>
      <c r="X701" s="103"/>
      <c r="AE701" s="103"/>
      <c r="AL701" s="103"/>
      <c r="AM701" s="104"/>
      <c r="AS701" s="103"/>
      <c r="AT701" s="104"/>
    </row>
    <row r="702" spans="1:46" x14ac:dyDescent="0.25">
      <c r="A702" s="1">
        <v>44621</v>
      </c>
      <c r="B702" s="100">
        <v>701</v>
      </c>
      <c r="C702" s="1" t="s">
        <v>102</v>
      </c>
      <c r="D702" t="s">
        <v>98</v>
      </c>
      <c r="E702">
        <v>3</v>
      </c>
      <c r="F702" t="s">
        <v>228</v>
      </c>
      <c r="G702" s="18">
        <v>3.44</v>
      </c>
      <c r="I702" s="18">
        <v>10.32</v>
      </c>
      <c r="Q702" s="103"/>
      <c r="R702" s="104"/>
      <c r="X702" s="103"/>
      <c r="AE702" s="103"/>
      <c r="AL702" s="103"/>
      <c r="AM702" s="104"/>
      <c r="AS702" s="103"/>
      <c r="AT702" s="104"/>
    </row>
    <row r="703" spans="1:46" x14ac:dyDescent="0.25">
      <c r="A703" s="1">
        <v>44621</v>
      </c>
      <c r="B703" s="100">
        <v>702</v>
      </c>
      <c r="C703" s="1" t="s">
        <v>102</v>
      </c>
      <c r="D703" t="s">
        <v>98</v>
      </c>
      <c r="E703">
        <v>12</v>
      </c>
      <c r="F703" t="s">
        <v>228</v>
      </c>
      <c r="G703" s="18">
        <v>3.44</v>
      </c>
      <c r="I703" s="18">
        <v>41.28</v>
      </c>
      <c r="Q703" s="103"/>
      <c r="R703" s="104"/>
      <c r="X703" s="103"/>
      <c r="AE703" s="103"/>
      <c r="AL703" s="103"/>
      <c r="AM703" s="104"/>
      <c r="AS703" s="103"/>
      <c r="AT703" s="104"/>
    </row>
    <row r="704" spans="1:46" x14ac:dyDescent="0.25">
      <c r="A704" s="1">
        <v>44621</v>
      </c>
      <c r="B704" s="100">
        <v>703</v>
      </c>
      <c r="C704" s="1" t="s">
        <v>102</v>
      </c>
      <c r="D704" t="s">
        <v>97</v>
      </c>
      <c r="E704">
        <v>30</v>
      </c>
      <c r="F704" t="s">
        <v>228</v>
      </c>
      <c r="G704" s="18">
        <v>3.35</v>
      </c>
      <c r="I704" s="18">
        <v>-100.5</v>
      </c>
      <c r="Q704" s="103"/>
      <c r="R704" s="104"/>
      <c r="X704" s="103"/>
      <c r="AE704" s="103"/>
      <c r="AL704" s="103"/>
      <c r="AM704" s="104"/>
      <c r="AS704" s="103"/>
      <c r="AT704" s="104"/>
    </row>
    <row r="705" spans="1:46" x14ac:dyDescent="0.25">
      <c r="A705" s="1">
        <v>44621</v>
      </c>
      <c r="B705" s="100">
        <v>704</v>
      </c>
      <c r="C705" s="1" t="s">
        <v>102</v>
      </c>
      <c r="D705" t="s">
        <v>98</v>
      </c>
      <c r="E705">
        <v>6</v>
      </c>
      <c r="F705" t="s">
        <v>229</v>
      </c>
      <c r="G705" s="18">
        <v>24.474799999999998</v>
      </c>
      <c r="I705" s="18">
        <v>146.85</v>
      </c>
      <c r="Q705" s="103"/>
      <c r="R705" s="104"/>
      <c r="X705" s="103"/>
      <c r="AE705" s="103"/>
      <c r="AL705" s="103"/>
      <c r="AM705" s="104"/>
      <c r="AS705" s="103"/>
      <c r="AT705" s="104"/>
    </row>
    <row r="706" spans="1:46" x14ac:dyDescent="0.25">
      <c r="A706" s="1">
        <v>44621</v>
      </c>
      <c r="B706" s="100">
        <v>705</v>
      </c>
      <c r="C706" s="1" t="s">
        <v>102</v>
      </c>
      <c r="D706" t="s">
        <v>98</v>
      </c>
      <c r="E706">
        <v>74</v>
      </c>
      <c r="F706" t="s">
        <v>228</v>
      </c>
      <c r="G706" s="18">
        <v>3.2717000000000001</v>
      </c>
      <c r="I706" s="18">
        <v>242.11</v>
      </c>
      <c r="Q706" s="103"/>
      <c r="R706" s="104"/>
      <c r="X706" s="103"/>
      <c r="AE706" s="103"/>
      <c r="AL706" s="103"/>
      <c r="AM706" s="104"/>
      <c r="AS706" s="103"/>
      <c r="AT706" s="104"/>
    </row>
    <row r="707" spans="1:46" x14ac:dyDescent="0.25">
      <c r="A707" s="1">
        <v>44621</v>
      </c>
      <c r="B707" s="100">
        <v>706</v>
      </c>
      <c r="C707" s="1" t="s">
        <v>102</v>
      </c>
      <c r="D707" t="s">
        <v>98</v>
      </c>
      <c r="E707">
        <v>4</v>
      </c>
      <c r="F707" t="s">
        <v>229</v>
      </c>
      <c r="G707" s="18">
        <v>24.3643</v>
      </c>
      <c r="I707" s="18">
        <v>97.46</v>
      </c>
      <c r="Q707" s="103"/>
      <c r="R707" s="104"/>
      <c r="X707" s="103"/>
      <c r="AE707" s="103"/>
      <c r="AL707" s="103"/>
      <c r="AM707" s="104"/>
      <c r="AS707" s="103"/>
      <c r="AT707" s="104"/>
    </row>
    <row r="708" spans="1:46" x14ac:dyDescent="0.25">
      <c r="A708" s="1">
        <v>44621</v>
      </c>
      <c r="B708" s="100">
        <v>707</v>
      </c>
      <c r="C708" s="1" t="s">
        <v>102</v>
      </c>
      <c r="D708" t="s">
        <v>97</v>
      </c>
      <c r="E708">
        <v>30</v>
      </c>
      <c r="F708" t="s">
        <v>228</v>
      </c>
      <c r="G708" s="18">
        <v>3.4085999999999999</v>
      </c>
      <c r="I708" s="18">
        <v>-102.26</v>
      </c>
      <c r="Q708" s="103"/>
      <c r="R708" s="104"/>
      <c r="X708" s="103"/>
      <c r="AE708" s="103"/>
      <c r="AL708" s="103"/>
      <c r="AM708" s="104"/>
      <c r="AS708" s="103"/>
      <c r="AT708" s="104"/>
    </row>
    <row r="709" spans="1:46" x14ac:dyDescent="0.25">
      <c r="A709" s="1">
        <v>44621</v>
      </c>
      <c r="B709" s="100">
        <v>708</v>
      </c>
      <c r="C709" s="1" t="s">
        <v>102</v>
      </c>
      <c r="D709" t="s">
        <v>98</v>
      </c>
      <c r="E709">
        <v>16</v>
      </c>
      <c r="F709" t="s">
        <v>228</v>
      </c>
      <c r="G709" s="18">
        <v>3.3108</v>
      </c>
      <c r="I709" s="18">
        <v>52.97</v>
      </c>
      <c r="Q709" s="103"/>
      <c r="R709" s="104"/>
      <c r="X709" s="103"/>
      <c r="AE709" s="103"/>
      <c r="AL709" s="103"/>
      <c r="AM709" s="104"/>
      <c r="AS709" s="103"/>
      <c r="AT709" s="104"/>
    </row>
    <row r="710" spans="1:46" x14ac:dyDescent="0.25">
      <c r="A710" s="1">
        <v>44621</v>
      </c>
      <c r="B710" s="100">
        <v>709</v>
      </c>
      <c r="C710" s="1" t="s">
        <v>102</v>
      </c>
      <c r="D710" t="s">
        <v>97</v>
      </c>
      <c r="E710">
        <v>4</v>
      </c>
      <c r="F710" t="s">
        <v>229</v>
      </c>
      <c r="G710" s="18">
        <v>24.04</v>
      </c>
      <c r="I710" s="18">
        <v>-96.16</v>
      </c>
      <c r="Q710" s="103"/>
      <c r="R710" s="104"/>
      <c r="X710" s="103"/>
      <c r="AE710" s="103"/>
      <c r="AL710" s="103"/>
      <c r="AM710" s="104"/>
      <c r="AS710" s="103"/>
      <c r="AT710" s="104"/>
    </row>
    <row r="711" spans="1:46" x14ac:dyDescent="0.25">
      <c r="A711" s="1">
        <v>44621</v>
      </c>
      <c r="B711" s="100">
        <v>710</v>
      </c>
      <c r="C711" s="1" t="s">
        <v>102</v>
      </c>
      <c r="D711" t="s">
        <v>97</v>
      </c>
      <c r="E711">
        <v>30</v>
      </c>
      <c r="F711" t="s">
        <v>228</v>
      </c>
      <c r="G711" s="18">
        <v>3.4</v>
      </c>
      <c r="I711" s="18">
        <v>-102</v>
      </c>
      <c r="Q711" s="103"/>
      <c r="R711" s="104"/>
      <c r="X711" s="103"/>
      <c r="AE711" s="103"/>
      <c r="AL711" s="103"/>
      <c r="AM711" s="104"/>
      <c r="AS711" s="103"/>
      <c r="AT711" s="104"/>
    </row>
    <row r="712" spans="1:46" x14ac:dyDescent="0.25">
      <c r="A712" s="1">
        <v>44621</v>
      </c>
      <c r="B712" s="100">
        <v>711</v>
      </c>
      <c r="C712" s="1" t="s">
        <v>102</v>
      </c>
      <c r="D712" t="s">
        <v>97</v>
      </c>
      <c r="E712">
        <v>30</v>
      </c>
      <c r="F712" t="s">
        <v>228</v>
      </c>
      <c r="G712" s="18">
        <v>3.49</v>
      </c>
      <c r="I712" s="18">
        <v>-104.7</v>
      </c>
      <c r="Q712" s="103"/>
      <c r="R712" s="104"/>
      <c r="X712" s="103"/>
      <c r="AE712" s="103"/>
      <c r="AL712" s="103"/>
      <c r="AM712" s="104"/>
      <c r="AS712" s="103"/>
      <c r="AT712" s="104"/>
    </row>
    <row r="713" spans="1:46" x14ac:dyDescent="0.25">
      <c r="A713" s="1">
        <v>44621</v>
      </c>
      <c r="B713" s="100">
        <v>712</v>
      </c>
      <c r="C713" s="1" t="s">
        <v>102</v>
      </c>
      <c r="D713" t="s">
        <v>97</v>
      </c>
      <c r="E713">
        <v>2</v>
      </c>
      <c r="F713" t="s">
        <v>229</v>
      </c>
      <c r="G713" s="18">
        <v>24.060099999999998</v>
      </c>
      <c r="I713" s="18">
        <v>-48.12</v>
      </c>
      <c r="Q713" s="103"/>
      <c r="R713" s="104"/>
      <c r="X713" s="103"/>
      <c r="AE713" s="103"/>
      <c r="AL713" s="103"/>
      <c r="AM713" s="104"/>
      <c r="AS713" s="103"/>
      <c r="AT713" s="104"/>
    </row>
    <row r="714" spans="1:46" x14ac:dyDescent="0.25">
      <c r="A714" s="1">
        <v>44621</v>
      </c>
      <c r="B714" s="100">
        <v>713</v>
      </c>
      <c r="C714" s="1" t="s">
        <v>102</v>
      </c>
      <c r="D714" t="s">
        <v>97</v>
      </c>
      <c r="E714">
        <v>2</v>
      </c>
      <c r="F714" t="s">
        <v>229</v>
      </c>
      <c r="G714" s="18">
        <v>24.2072</v>
      </c>
      <c r="I714" s="18">
        <v>-48.41</v>
      </c>
      <c r="Q714" s="103"/>
      <c r="R714" s="104"/>
      <c r="X714" s="103"/>
      <c r="AE714" s="103"/>
      <c r="AL714" s="103"/>
      <c r="AM714" s="104"/>
      <c r="AS714" s="103"/>
      <c r="AT714" s="104"/>
    </row>
    <row r="715" spans="1:46" x14ac:dyDescent="0.25">
      <c r="A715" s="1">
        <v>44621</v>
      </c>
      <c r="B715" s="100">
        <v>714</v>
      </c>
      <c r="C715" s="1" t="s">
        <v>102</v>
      </c>
      <c r="D715" t="s">
        <v>97</v>
      </c>
      <c r="E715">
        <v>2</v>
      </c>
      <c r="F715" t="s">
        <v>229</v>
      </c>
      <c r="G715" s="18">
        <v>24.319299999999998</v>
      </c>
      <c r="I715" s="18">
        <v>-48.64</v>
      </c>
      <c r="Q715" s="103"/>
      <c r="R715" s="104"/>
      <c r="X715" s="103"/>
      <c r="AE715" s="103"/>
      <c r="AL715" s="103"/>
      <c r="AM715" s="104"/>
      <c r="AS715" s="103"/>
      <c r="AT715" s="104"/>
    </row>
    <row r="716" spans="1:46" x14ac:dyDescent="0.25">
      <c r="A716" s="1">
        <v>44622</v>
      </c>
      <c r="B716" s="100">
        <v>715</v>
      </c>
      <c r="C716" s="1" t="s">
        <v>102</v>
      </c>
      <c r="D716" t="s">
        <v>98</v>
      </c>
      <c r="E716">
        <v>22</v>
      </c>
      <c r="F716" t="s">
        <v>179</v>
      </c>
      <c r="G716" s="18">
        <v>1.9601</v>
      </c>
      <c r="I716" s="18">
        <v>43.12</v>
      </c>
      <c r="Q716" s="103"/>
      <c r="R716" s="104"/>
      <c r="X716" s="103"/>
      <c r="AE716" s="103"/>
      <c r="AL716" s="103"/>
      <c r="AM716" s="104"/>
      <c r="AS716" s="103"/>
      <c r="AT716" s="104"/>
    </row>
    <row r="717" spans="1:46" x14ac:dyDescent="0.25">
      <c r="A717" s="1">
        <v>44622</v>
      </c>
      <c r="B717" s="100">
        <v>716</v>
      </c>
      <c r="C717" s="1" t="s">
        <v>102</v>
      </c>
      <c r="D717" t="s">
        <v>98</v>
      </c>
      <c r="E717">
        <v>50</v>
      </c>
      <c r="F717" t="s">
        <v>179</v>
      </c>
      <c r="G717" s="18">
        <v>1.9108000000000001</v>
      </c>
      <c r="I717" s="18">
        <v>95.54</v>
      </c>
      <c r="Q717" s="103"/>
      <c r="R717" s="104"/>
      <c r="X717" s="103"/>
      <c r="AE717" s="103"/>
      <c r="AL717" s="103"/>
      <c r="AM717" s="104"/>
      <c r="AS717" s="103"/>
      <c r="AT717" s="104"/>
    </row>
    <row r="718" spans="1:46" x14ac:dyDescent="0.25">
      <c r="A718" s="1">
        <v>44622</v>
      </c>
      <c r="B718" s="100">
        <v>717</v>
      </c>
      <c r="C718" s="1" t="s">
        <v>102</v>
      </c>
      <c r="D718" t="s">
        <v>98</v>
      </c>
      <c r="E718">
        <v>8</v>
      </c>
      <c r="F718" t="s">
        <v>179</v>
      </c>
      <c r="G718" s="18">
        <v>1.94</v>
      </c>
      <c r="I718" s="18">
        <v>15.52</v>
      </c>
      <c r="Q718" s="103"/>
      <c r="R718" s="104"/>
      <c r="X718" s="103"/>
      <c r="AE718" s="103"/>
      <c r="AL718" s="103"/>
      <c r="AM718" s="104"/>
      <c r="AS718" s="103"/>
      <c r="AT718" s="104"/>
    </row>
    <row r="719" spans="1:46" x14ac:dyDescent="0.25">
      <c r="A719" s="1">
        <v>44622</v>
      </c>
      <c r="B719" s="100">
        <v>718</v>
      </c>
      <c r="C719" s="1" t="s">
        <v>102</v>
      </c>
      <c r="D719" t="s">
        <v>98</v>
      </c>
      <c r="E719">
        <v>4</v>
      </c>
      <c r="F719" t="s">
        <v>179</v>
      </c>
      <c r="G719" s="18">
        <v>1.92</v>
      </c>
      <c r="I719" s="18">
        <v>7.68</v>
      </c>
      <c r="Q719" s="103"/>
      <c r="R719" s="104"/>
      <c r="X719" s="103"/>
      <c r="AE719" s="103"/>
      <c r="AL719" s="103"/>
      <c r="AM719" s="104"/>
      <c r="AS719" s="103"/>
      <c r="AT719" s="104"/>
    </row>
    <row r="720" spans="1:46" x14ac:dyDescent="0.25">
      <c r="A720" s="1">
        <v>44622</v>
      </c>
      <c r="B720" s="100">
        <v>719</v>
      </c>
      <c r="C720" s="1" t="s">
        <v>102</v>
      </c>
      <c r="D720" t="s">
        <v>98</v>
      </c>
      <c r="E720">
        <v>8</v>
      </c>
      <c r="F720" t="s">
        <v>179</v>
      </c>
      <c r="G720" s="18">
        <v>1.92</v>
      </c>
      <c r="I720" s="18">
        <v>15.36</v>
      </c>
      <c r="Q720" s="103"/>
      <c r="R720" s="104"/>
      <c r="X720" s="103"/>
      <c r="AE720" s="103"/>
      <c r="AL720" s="103"/>
      <c r="AM720" s="104"/>
      <c r="AS720" s="103"/>
      <c r="AT720" s="104"/>
    </row>
    <row r="721" spans="1:46" x14ac:dyDescent="0.25">
      <c r="A721" s="1">
        <v>44622</v>
      </c>
      <c r="B721" s="100">
        <v>720</v>
      </c>
      <c r="C721" s="1" t="s">
        <v>102</v>
      </c>
      <c r="D721" t="s">
        <v>98</v>
      </c>
      <c r="E721">
        <v>8</v>
      </c>
      <c r="F721" t="s">
        <v>179</v>
      </c>
      <c r="G721" s="18">
        <v>1.92</v>
      </c>
      <c r="I721" s="18">
        <v>15.36</v>
      </c>
      <c r="Q721" s="103"/>
      <c r="R721" s="104"/>
      <c r="X721" s="103"/>
      <c r="AE721" s="103"/>
      <c r="AL721" s="103"/>
      <c r="AM721" s="104"/>
      <c r="AS721" s="103"/>
      <c r="AT721" s="104"/>
    </row>
    <row r="722" spans="1:46" x14ac:dyDescent="0.25">
      <c r="A722" s="1">
        <v>44622</v>
      </c>
      <c r="B722" s="100">
        <v>721</v>
      </c>
      <c r="C722" s="1" t="s">
        <v>102</v>
      </c>
      <c r="D722" t="s">
        <v>97</v>
      </c>
      <c r="E722">
        <v>50</v>
      </c>
      <c r="F722" t="s">
        <v>179</v>
      </c>
      <c r="G722" s="18">
        <v>1.8853</v>
      </c>
      <c r="I722" s="18">
        <v>-94.27</v>
      </c>
      <c r="Q722" s="103"/>
      <c r="R722" s="104"/>
      <c r="X722" s="103"/>
      <c r="AE722" s="103"/>
      <c r="AL722" s="103"/>
      <c r="AM722" s="104"/>
      <c r="AS722" s="103"/>
      <c r="AT722" s="104"/>
    </row>
    <row r="723" spans="1:46" x14ac:dyDescent="0.25">
      <c r="A723" s="1">
        <v>44622</v>
      </c>
      <c r="B723" s="100">
        <v>722</v>
      </c>
      <c r="C723" s="1" t="s">
        <v>102</v>
      </c>
      <c r="D723" t="s">
        <v>97</v>
      </c>
      <c r="E723">
        <v>50</v>
      </c>
      <c r="F723" t="s">
        <v>179</v>
      </c>
      <c r="G723" s="18">
        <v>1.895</v>
      </c>
      <c r="I723" s="18">
        <v>-94.75</v>
      </c>
      <c r="Q723" s="103"/>
      <c r="R723" s="104"/>
      <c r="X723" s="103"/>
      <c r="AE723" s="103"/>
      <c r="AL723" s="103"/>
      <c r="AM723" s="104"/>
      <c r="AS723" s="103"/>
      <c r="AT723" s="104"/>
    </row>
    <row r="724" spans="1:46" x14ac:dyDescent="0.25">
      <c r="A724" s="1">
        <v>44622</v>
      </c>
      <c r="B724" s="100">
        <v>723</v>
      </c>
      <c r="C724" s="1" t="s">
        <v>102</v>
      </c>
      <c r="D724" t="s">
        <v>98</v>
      </c>
      <c r="E724">
        <v>20</v>
      </c>
      <c r="F724" t="s">
        <v>179</v>
      </c>
      <c r="G724" s="18">
        <v>1.92</v>
      </c>
      <c r="I724" s="18">
        <v>38.4</v>
      </c>
      <c r="Q724" s="103"/>
      <c r="R724" s="104"/>
      <c r="X724" s="103"/>
      <c r="AE724" s="103"/>
      <c r="AL724" s="103"/>
      <c r="AM724" s="104"/>
      <c r="AS724" s="103"/>
      <c r="AT724" s="104"/>
    </row>
    <row r="725" spans="1:46" x14ac:dyDescent="0.25">
      <c r="A725" s="1">
        <v>44622</v>
      </c>
      <c r="B725" s="100">
        <v>724</v>
      </c>
      <c r="C725" s="1" t="s">
        <v>102</v>
      </c>
      <c r="D725" t="s">
        <v>98</v>
      </c>
      <c r="E725">
        <v>30</v>
      </c>
      <c r="F725" t="s">
        <v>179</v>
      </c>
      <c r="G725" s="18">
        <v>1.92</v>
      </c>
      <c r="I725" s="18">
        <v>57.6</v>
      </c>
      <c r="Q725" s="103"/>
      <c r="R725" s="104"/>
      <c r="X725" s="103"/>
      <c r="AE725" s="103"/>
      <c r="AL725" s="103"/>
      <c r="AM725" s="104"/>
      <c r="AS725" s="103"/>
      <c r="AT725" s="104"/>
    </row>
    <row r="726" spans="1:46" x14ac:dyDescent="0.25">
      <c r="A726" s="1">
        <v>44622</v>
      </c>
      <c r="B726" s="100">
        <v>725</v>
      </c>
      <c r="C726" s="1" t="s">
        <v>102</v>
      </c>
      <c r="D726" t="s">
        <v>97</v>
      </c>
      <c r="E726">
        <v>50</v>
      </c>
      <c r="F726" t="s">
        <v>179</v>
      </c>
      <c r="G726" s="18">
        <v>1.9291</v>
      </c>
      <c r="I726" s="18">
        <v>-96.46</v>
      </c>
      <c r="Q726" s="103"/>
      <c r="R726" s="104"/>
      <c r="X726" s="103"/>
      <c r="AE726" s="103"/>
      <c r="AL726" s="103"/>
      <c r="AM726" s="104"/>
      <c r="AS726" s="103"/>
      <c r="AT726" s="104"/>
    </row>
    <row r="727" spans="1:46" x14ac:dyDescent="0.25">
      <c r="A727" s="1">
        <v>44622</v>
      </c>
      <c r="B727" s="100">
        <v>726</v>
      </c>
      <c r="C727" s="1" t="s">
        <v>102</v>
      </c>
      <c r="D727" t="s">
        <v>98</v>
      </c>
      <c r="E727">
        <v>50</v>
      </c>
      <c r="F727" t="s">
        <v>179</v>
      </c>
      <c r="G727" s="18">
        <v>1.9741</v>
      </c>
      <c r="I727" s="18">
        <v>98.71</v>
      </c>
      <c r="Q727" s="103"/>
      <c r="R727" s="104"/>
      <c r="X727" s="103"/>
      <c r="AE727" s="103"/>
      <c r="AL727" s="103"/>
      <c r="AM727" s="104"/>
      <c r="AS727" s="103"/>
      <c r="AT727" s="104"/>
    </row>
    <row r="728" spans="1:46" x14ac:dyDescent="0.25">
      <c r="A728" s="1">
        <v>44622</v>
      </c>
      <c r="B728" s="100">
        <v>727</v>
      </c>
      <c r="C728" s="1" t="s">
        <v>102</v>
      </c>
      <c r="D728" t="s">
        <v>97</v>
      </c>
      <c r="E728">
        <v>50</v>
      </c>
      <c r="F728" t="s">
        <v>179</v>
      </c>
      <c r="G728" s="18">
        <v>2.0091999999999999</v>
      </c>
      <c r="I728" s="18">
        <v>-100.46</v>
      </c>
      <c r="Q728" s="103"/>
      <c r="R728" s="104"/>
      <c r="X728" s="103"/>
      <c r="AE728" s="103"/>
      <c r="AL728" s="103"/>
      <c r="AM728" s="104"/>
      <c r="AS728" s="103"/>
      <c r="AT728" s="104"/>
    </row>
    <row r="729" spans="1:46" x14ac:dyDescent="0.25">
      <c r="A729" s="1">
        <v>44622</v>
      </c>
      <c r="B729" s="100">
        <v>728</v>
      </c>
      <c r="C729" s="1" t="s">
        <v>102</v>
      </c>
      <c r="D729" t="s">
        <v>98</v>
      </c>
      <c r="E729">
        <v>42</v>
      </c>
      <c r="F729" t="s">
        <v>179</v>
      </c>
      <c r="G729" s="18">
        <v>2.0308000000000002</v>
      </c>
      <c r="I729" s="18">
        <v>85.29</v>
      </c>
      <c r="Q729" s="103"/>
      <c r="R729" s="104"/>
      <c r="X729" s="103"/>
      <c r="AE729" s="103"/>
      <c r="AL729" s="103"/>
      <c r="AM729" s="104"/>
      <c r="AS729" s="103"/>
      <c r="AT729" s="104"/>
    </row>
    <row r="730" spans="1:46" x14ac:dyDescent="0.25">
      <c r="A730" s="1">
        <v>44622</v>
      </c>
      <c r="B730" s="100">
        <v>729</v>
      </c>
      <c r="C730" s="1" t="s">
        <v>102</v>
      </c>
      <c r="D730" t="s">
        <v>98</v>
      </c>
      <c r="E730">
        <v>8</v>
      </c>
      <c r="F730" t="s">
        <v>179</v>
      </c>
      <c r="G730" s="18">
        <v>2.02</v>
      </c>
      <c r="I730" s="18">
        <v>16.16</v>
      </c>
      <c r="Q730" s="103"/>
      <c r="R730" s="104"/>
      <c r="X730" s="103"/>
      <c r="AE730" s="103"/>
      <c r="AL730" s="103"/>
      <c r="AM730" s="104"/>
      <c r="AS730" s="103"/>
      <c r="AT730" s="104"/>
    </row>
    <row r="731" spans="1:46" x14ac:dyDescent="0.25">
      <c r="A731" s="1">
        <v>44622</v>
      </c>
      <c r="B731" s="100">
        <v>730</v>
      </c>
      <c r="C731" s="1" t="s">
        <v>102</v>
      </c>
      <c r="D731" t="s">
        <v>97</v>
      </c>
      <c r="E731">
        <v>50</v>
      </c>
      <c r="F731" t="s">
        <v>179</v>
      </c>
      <c r="G731" s="18">
        <v>1.9799</v>
      </c>
      <c r="I731" s="18">
        <v>-99</v>
      </c>
      <c r="Q731" s="103"/>
      <c r="R731" s="104"/>
      <c r="X731" s="103"/>
      <c r="AE731" s="103"/>
      <c r="AL731" s="103"/>
      <c r="AM731" s="104"/>
      <c r="AS731" s="103"/>
      <c r="AT731" s="104"/>
    </row>
    <row r="732" spans="1:46" x14ac:dyDescent="0.25">
      <c r="A732" s="1">
        <v>44622</v>
      </c>
      <c r="B732" s="100">
        <v>731</v>
      </c>
      <c r="C732" s="1" t="s">
        <v>102</v>
      </c>
      <c r="D732" t="s">
        <v>98</v>
      </c>
      <c r="E732">
        <v>50</v>
      </c>
      <c r="F732" t="s">
        <v>179</v>
      </c>
      <c r="G732" s="18">
        <v>2.0249999999999999</v>
      </c>
      <c r="I732" s="18">
        <v>101.25</v>
      </c>
      <c r="Q732" s="103"/>
      <c r="R732" s="104"/>
      <c r="X732" s="103"/>
      <c r="AE732" s="103"/>
      <c r="AL732" s="103"/>
      <c r="AM732" s="104"/>
      <c r="AS732" s="103"/>
      <c r="AT732" s="104"/>
    </row>
    <row r="733" spans="1:46" x14ac:dyDescent="0.25">
      <c r="A733" s="1">
        <v>44622</v>
      </c>
      <c r="B733" s="100">
        <v>732</v>
      </c>
      <c r="C733" s="1" t="s">
        <v>102</v>
      </c>
      <c r="D733" t="s">
        <v>97</v>
      </c>
      <c r="E733">
        <v>50</v>
      </c>
      <c r="F733" t="s">
        <v>179</v>
      </c>
      <c r="G733" s="18">
        <v>2.0491000000000001</v>
      </c>
      <c r="I733" s="18">
        <v>-102.46</v>
      </c>
      <c r="Q733" s="103"/>
      <c r="R733" s="104"/>
      <c r="X733" s="103"/>
      <c r="AE733" s="103"/>
      <c r="AL733" s="103"/>
      <c r="AM733" s="104"/>
      <c r="AS733" s="103"/>
      <c r="AT733" s="104"/>
    </row>
    <row r="734" spans="1:46" x14ac:dyDescent="0.25">
      <c r="A734" s="1">
        <v>44622</v>
      </c>
      <c r="B734" s="100">
        <v>733</v>
      </c>
      <c r="C734" s="1" t="s">
        <v>102</v>
      </c>
      <c r="D734" t="s">
        <v>98</v>
      </c>
      <c r="E734">
        <v>27</v>
      </c>
      <c r="F734" t="s">
        <v>179</v>
      </c>
      <c r="G734" s="18">
        <v>2.1402999999999999</v>
      </c>
      <c r="I734" s="18">
        <v>57.79</v>
      </c>
      <c r="Q734" s="103"/>
      <c r="R734" s="104"/>
      <c r="X734" s="103"/>
      <c r="AE734" s="103"/>
      <c r="AL734" s="103"/>
      <c r="AM734" s="104"/>
      <c r="AS734" s="103"/>
      <c r="AT734" s="104"/>
    </row>
    <row r="735" spans="1:46" x14ac:dyDescent="0.25">
      <c r="A735" s="1">
        <v>44622</v>
      </c>
      <c r="B735" s="100">
        <v>734</v>
      </c>
      <c r="C735" s="1" t="s">
        <v>102</v>
      </c>
      <c r="D735" t="s">
        <v>98</v>
      </c>
      <c r="E735">
        <v>16</v>
      </c>
      <c r="F735" t="s">
        <v>179</v>
      </c>
      <c r="G735" s="18">
        <v>2.1</v>
      </c>
      <c r="I735" s="18">
        <v>33.6</v>
      </c>
      <c r="Q735" s="103"/>
      <c r="R735" s="104"/>
      <c r="X735" s="103"/>
      <c r="AE735" s="103"/>
      <c r="AL735" s="103"/>
      <c r="AM735" s="104"/>
      <c r="AS735" s="103"/>
      <c r="AT735" s="104"/>
    </row>
    <row r="736" spans="1:46" x14ac:dyDescent="0.25">
      <c r="A736" s="1">
        <v>44622</v>
      </c>
      <c r="B736" s="100">
        <v>735</v>
      </c>
      <c r="C736" s="1" t="s">
        <v>102</v>
      </c>
      <c r="D736" t="s">
        <v>98</v>
      </c>
      <c r="E736">
        <v>16</v>
      </c>
      <c r="F736" t="s">
        <v>179</v>
      </c>
      <c r="G736" s="18">
        <v>2.125</v>
      </c>
      <c r="I736" s="18">
        <v>34</v>
      </c>
      <c r="Q736" s="103"/>
      <c r="R736" s="104"/>
      <c r="X736" s="103"/>
      <c r="AE736" s="103"/>
      <c r="AL736" s="103"/>
      <c r="AM736" s="104"/>
      <c r="AS736" s="103"/>
      <c r="AT736" s="104"/>
    </row>
    <row r="737" spans="1:46" x14ac:dyDescent="0.25">
      <c r="A737" s="1">
        <v>44622</v>
      </c>
      <c r="B737" s="100">
        <v>736</v>
      </c>
      <c r="C737" s="1" t="s">
        <v>102</v>
      </c>
      <c r="D737" t="s">
        <v>98</v>
      </c>
      <c r="E737">
        <v>15</v>
      </c>
      <c r="F737" t="s">
        <v>179</v>
      </c>
      <c r="G737" s="18">
        <v>2.125</v>
      </c>
      <c r="I737" s="18">
        <v>31.88</v>
      </c>
      <c r="Q737" s="103"/>
      <c r="R737" s="104"/>
      <c r="X737" s="103"/>
      <c r="AE737" s="103"/>
      <c r="AL737" s="103"/>
      <c r="AM737" s="104"/>
      <c r="AS737" s="103"/>
      <c r="AT737" s="104"/>
    </row>
    <row r="738" spans="1:46" x14ac:dyDescent="0.25">
      <c r="A738" s="1">
        <v>44622</v>
      </c>
      <c r="B738" s="100">
        <v>737</v>
      </c>
      <c r="C738" s="1" t="s">
        <v>102</v>
      </c>
      <c r="D738" t="s">
        <v>98</v>
      </c>
      <c r="E738">
        <v>1</v>
      </c>
      <c r="F738" t="s">
        <v>179</v>
      </c>
      <c r="G738" s="18">
        <v>2.12</v>
      </c>
      <c r="I738" s="18">
        <v>2.12</v>
      </c>
      <c r="Q738" s="103"/>
      <c r="R738" s="104"/>
      <c r="X738" s="103"/>
      <c r="AE738" s="103"/>
      <c r="AL738" s="103"/>
      <c r="AM738" s="104"/>
      <c r="AS738" s="103"/>
      <c r="AT738" s="104"/>
    </row>
    <row r="739" spans="1:46" x14ac:dyDescent="0.25">
      <c r="A739" s="1">
        <v>44622</v>
      </c>
      <c r="B739" s="100">
        <v>738</v>
      </c>
      <c r="C739" s="1" t="s">
        <v>102</v>
      </c>
      <c r="D739" t="s">
        <v>97</v>
      </c>
      <c r="E739">
        <v>25</v>
      </c>
      <c r="F739" t="s">
        <v>179</v>
      </c>
      <c r="G739" s="18">
        <v>2.0950000000000002</v>
      </c>
      <c r="I739" s="18">
        <v>-52.38</v>
      </c>
      <c r="Q739" s="103"/>
      <c r="R739" s="104"/>
      <c r="X739" s="103"/>
      <c r="AE739" s="103"/>
      <c r="AL739" s="103"/>
      <c r="AM739" s="104"/>
      <c r="AS739" s="103"/>
      <c r="AT739" s="104"/>
    </row>
    <row r="740" spans="1:46" x14ac:dyDescent="0.25">
      <c r="A740" s="1">
        <v>44622</v>
      </c>
      <c r="B740" s="100">
        <v>739</v>
      </c>
      <c r="C740" s="1" t="s">
        <v>102</v>
      </c>
      <c r="D740" t="s">
        <v>97</v>
      </c>
      <c r="E740">
        <v>25</v>
      </c>
      <c r="F740" t="s">
        <v>179</v>
      </c>
      <c r="G740" s="18">
        <v>2.0649999999999999</v>
      </c>
      <c r="I740" s="18">
        <v>-51.63</v>
      </c>
      <c r="Q740" s="103"/>
      <c r="R740" s="104"/>
      <c r="X740" s="103"/>
      <c r="AE740" s="103"/>
      <c r="AL740" s="103"/>
      <c r="AM740" s="104"/>
      <c r="AS740" s="103"/>
      <c r="AT740" s="104"/>
    </row>
    <row r="741" spans="1:46" x14ac:dyDescent="0.25">
      <c r="A741" s="1">
        <v>44622</v>
      </c>
      <c r="B741" s="100">
        <v>740</v>
      </c>
      <c r="C741" s="1" t="s">
        <v>102</v>
      </c>
      <c r="D741" t="s">
        <v>97</v>
      </c>
      <c r="E741">
        <v>25</v>
      </c>
      <c r="F741" t="s">
        <v>179</v>
      </c>
      <c r="G741" s="18">
        <v>2.0350000000000001</v>
      </c>
      <c r="I741" s="18">
        <v>-50.88</v>
      </c>
      <c r="Q741" s="103"/>
      <c r="R741" s="104"/>
      <c r="X741" s="103"/>
      <c r="AE741" s="103"/>
      <c r="AL741" s="103"/>
      <c r="AM741" s="104"/>
      <c r="AS741" s="103"/>
      <c r="AT741" s="104"/>
    </row>
    <row r="742" spans="1:46" x14ac:dyDescent="0.25">
      <c r="A742" s="1">
        <v>44622</v>
      </c>
      <c r="B742" s="100">
        <v>741</v>
      </c>
      <c r="C742" s="1" t="s">
        <v>102</v>
      </c>
      <c r="D742" t="s">
        <v>98</v>
      </c>
      <c r="E742">
        <v>40</v>
      </c>
      <c r="F742" t="s">
        <v>227</v>
      </c>
      <c r="G742" s="18">
        <v>0.53049999999999997</v>
      </c>
      <c r="I742" s="18">
        <v>21.22</v>
      </c>
      <c r="Q742" s="103"/>
      <c r="R742" s="104"/>
      <c r="X742" s="103"/>
      <c r="AE742" s="103"/>
      <c r="AL742" s="103"/>
      <c r="AM742" s="104"/>
      <c r="AS742" s="103"/>
      <c r="AT742" s="104"/>
    </row>
    <row r="743" spans="1:46" x14ac:dyDescent="0.25">
      <c r="A743" s="1">
        <v>44622</v>
      </c>
      <c r="B743" s="100">
        <v>742</v>
      </c>
      <c r="C743" s="1" t="s">
        <v>102</v>
      </c>
      <c r="D743" t="s">
        <v>97</v>
      </c>
      <c r="E743">
        <v>40</v>
      </c>
      <c r="F743" t="s">
        <v>227</v>
      </c>
      <c r="G743" s="18">
        <v>0.49349999999999999</v>
      </c>
      <c r="I743" s="18">
        <v>-19.739999999999998</v>
      </c>
      <c r="Q743" s="103"/>
      <c r="R743" s="104"/>
      <c r="X743" s="103"/>
      <c r="AE743" s="103"/>
      <c r="AL743" s="103"/>
      <c r="AM743" s="104"/>
      <c r="AS743" s="103"/>
      <c r="AT743" s="104"/>
    </row>
    <row r="744" spans="1:46" x14ac:dyDescent="0.25">
      <c r="A744" s="1">
        <v>44623</v>
      </c>
      <c r="B744" s="100">
        <v>743</v>
      </c>
      <c r="C744" s="1" t="s">
        <v>102</v>
      </c>
      <c r="D744" t="s">
        <v>98</v>
      </c>
      <c r="E744">
        <v>34</v>
      </c>
      <c r="F744" t="s">
        <v>226</v>
      </c>
      <c r="G744" s="18">
        <v>6.0510000000000002</v>
      </c>
      <c r="I744" s="18">
        <v>205.73</v>
      </c>
      <c r="Q744" s="103"/>
      <c r="R744" s="104"/>
      <c r="X744" s="103"/>
      <c r="AE744" s="103"/>
      <c r="AL744" s="103"/>
      <c r="AM744" s="104"/>
      <c r="AS744" s="103"/>
      <c r="AT744" s="104"/>
    </row>
    <row r="745" spans="1:46" x14ac:dyDescent="0.25">
      <c r="A745" s="1">
        <v>44623</v>
      </c>
      <c r="B745" s="100">
        <v>744</v>
      </c>
      <c r="C745" s="1" t="s">
        <v>102</v>
      </c>
      <c r="D745" t="s">
        <v>98</v>
      </c>
      <c r="E745">
        <v>16</v>
      </c>
      <c r="F745" t="s">
        <v>226</v>
      </c>
      <c r="G745" s="18">
        <v>6.1901000000000002</v>
      </c>
      <c r="I745" s="18">
        <v>99.04</v>
      </c>
      <c r="Q745" s="103"/>
      <c r="R745" s="104"/>
      <c r="X745" s="103"/>
      <c r="AE745" s="103"/>
      <c r="AL745" s="103"/>
      <c r="AM745" s="104"/>
      <c r="AS745" s="103"/>
      <c r="AT745" s="104"/>
    </row>
    <row r="746" spans="1:46" x14ac:dyDescent="0.25">
      <c r="A746" s="1">
        <v>44623</v>
      </c>
      <c r="B746" s="100">
        <v>745</v>
      </c>
      <c r="C746" s="1" t="s">
        <v>102</v>
      </c>
      <c r="D746" t="s">
        <v>98</v>
      </c>
      <c r="E746">
        <v>3</v>
      </c>
      <c r="F746" t="s">
        <v>55</v>
      </c>
      <c r="G746" s="18">
        <v>22.34</v>
      </c>
      <c r="I746" s="18">
        <v>67.02</v>
      </c>
      <c r="Q746" s="103"/>
      <c r="R746" s="104"/>
      <c r="X746" s="103"/>
      <c r="AE746" s="103"/>
      <c r="AL746" s="103"/>
      <c r="AM746" s="104"/>
      <c r="AS746" s="103"/>
      <c r="AT746" s="104"/>
    </row>
    <row r="747" spans="1:46" x14ac:dyDescent="0.25">
      <c r="A747" s="1">
        <v>44623</v>
      </c>
      <c r="B747" s="100">
        <v>746</v>
      </c>
      <c r="C747" s="1" t="s">
        <v>102</v>
      </c>
      <c r="D747" t="s">
        <v>98</v>
      </c>
      <c r="E747">
        <v>2</v>
      </c>
      <c r="F747" t="s">
        <v>55</v>
      </c>
      <c r="G747" s="18">
        <v>22.1309</v>
      </c>
      <c r="I747" s="18">
        <v>44.26</v>
      </c>
      <c r="Q747" s="103"/>
      <c r="R747" s="104"/>
      <c r="X747" s="103"/>
      <c r="AE747" s="103"/>
      <c r="AL747" s="103"/>
      <c r="AM747" s="104"/>
      <c r="AS747" s="103"/>
      <c r="AT747" s="104"/>
    </row>
    <row r="748" spans="1:46" x14ac:dyDescent="0.25">
      <c r="A748" s="1">
        <v>44623</v>
      </c>
      <c r="B748" s="100">
        <v>747</v>
      </c>
      <c r="C748" s="1" t="s">
        <v>102</v>
      </c>
      <c r="D748" t="s">
        <v>97</v>
      </c>
      <c r="E748">
        <v>5</v>
      </c>
      <c r="F748" t="s">
        <v>55</v>
      </c>
      <c r="G748" s="18">
        <v>21.88</v>
      </c>
      <c r="I748" s="18">
        <v>-109.4</v>
      </c>
      <c r="Q748" s="103"/>
      <c r="R748" s="104"/>
      <c r="X748" s="103"/>
      <c r="AE748" s="103"/>
      <c r="AL748" s="103"/>
      <c r="AM748" s="104"/>
      <c r="AS748" s="103"/>
      <c r="AT748" s="104"/>
    </row>
    <row r="749" spans="1:46" x14ac:dyDescent="0.25">
      <c r="A749" s="1">
        <v>44623</v>
      </c>
      <c r="B749" s="100">
        <v>748</v>
      </c>
      <c r="C749" s="1" t="s">
        <v>102</v>
      </c>
      <c r="D749" t="s">
        <v>97</v>
      </c>
      <c r="E749">
        <v>20</v>
      </c>
      <c r="F749" t="s">
        <v>226</v>
      </c>
      <c r="G749" s="18">
        <v>6.1182999999999996</v>
      </c>
      <c r="I749" s="18">
        <v>-122.37</v>
      </c>
      <c r="Q749" s="103"/>
      <c r="R749" s="104"/>
      <c r="X749" s="103"/>
      <c r="AE749" s="103"/>
      <c r="AL749" s="103"/>
      <c r="AM749" s="104"/>
      <c r="AS749" s="103"/>
      <c r="AT749" s="104"/>
    </row>
    <row r="750" spans="1:46" x14ac:dyDescent="0.25">
      <c r="A750" s="1">
        <v>44623</v>
      </c>
      <c r="B750" s="100">
        <v>749</v>
      </c>
      <c r="C750" s="1" t="s">
        <v>102</v>
      </c>
      <c r="D750" t="s">
        <v>98</v>
      </c>
      <c r="E750">
        <v>5</v>
      </c>
      <c r="F750" t="s">
        <v>55</v>
      </c>
      <c r="G750" s="18">
        <v>20.95</v>
      </c>
      <c r="I750" s="18">
        <v>104.75</v>
      </c>
      <c r="Q750" s="103"/>
      <c r="R750" s="104"/>
      <c r="X750" s="103"/>
      <c r="AE750" s="103"/>
      <c r="AL750" s="103"/>
      <c r="AM750" s="104"/>
      <c r="AS750" s="103"/>
      <c r="AT750" s="104"/>
    </row>
    <row r="751" spans="1:46" x14ac:dyDescent="0.25">
      <c r="A751" s="1">
        <v>44623</v>
      </c>
      <c r="B751" s="100">
        <v>750</v>
      </c>
      <c r="C751" s="1" t="s">
        <v>102</v>
      </c>
      <c r="D751" t="s">
        <v>97</v>
      </c>
      <c r="E751">
        <v>5</v>
      </c>
      <c r="F751" t="s">
        <v>55</v>
      </c>
      <c r="G751" s="18">
        <v>21.299900000000001</v>
      </c>
      <c r="I751" s="18">
        <v>-106.5</v>
      </c>
      <c r="Q751" s="103"/>
      <c r="R751" s="104"/>
      <c r="X751" s="103"/>
      <c r="AE751" s="103"/>
      <c r="AL751" s="103"/>
      <c r="AM751" s="104"/>
      <c r="AS751" s="103"/>
      <c r="AT751" s="104"/>
    </row>
    <row r="752" spans="1:46" x14ac:dyDescent="0.25">
      <c r="A752" s="1">
        <v>44623</v>
      </c>
      <c r="B752" s="100">
        <v>751</v>
      </c>
      <c r="C752" s="1" t="s">
        <v>102</v>
      </c>
      <c r="D752" t="s">
        <v>97</v>
      </c>
      <c r="E752">
        <v>30</v>
      </c>
      <c r="F752" t="s">
        <v>226</v>
      </c>
      <c r="G752" s="18">
        <v>6.0883000000000003</v>
      </c>
      <c r="I752" s="18">
        <v>-182.65</v>
      </c>
      <c r="Q752" s="103"/>
      <c r="R752" s="104"/>
      <c r="X752" s="103"/>
      <c r="AE752" s="103"/>
      <c r="AL752" s="103"/>
      <c r="AM752" s="104"/>
      <c r="AS752" s="103"/>
      <c r="AT752" s="104"/>
    </row>
    <row r="753" spans="1:46" x14ac:dyDescent="0.25">
      <c r="A753" s="1">
        <v>44623</v>
      </c>
      <c r="B753" s="100">
        <v>752</v>
      </c>
      <c r="C753" s="1" t="s">
        <v>102</v>
      </c>
      <c r="D753" t="s">
        <v>98</v>
      </c>
      <c r="E753">
        <v>15</v>
      </c>
      <c r="F753" t="s">
        <v>226</v>
      </c>
      <c r="G753" s="18">
        <v>6.23</v>
      </c>
      <c r="I753" s="18">
        <v>93.45</v>
      </c>
      <c r="Q753" s="103"/>
      <c r="R753" s="104"/>
      <c r="X753" s="103"/>
      <c r="AE753" s="103"/>
      <c r="AL753" s="103"/>
      <c r="AM753" s="104"/>
      <c r="AS753" s="103"/>
      <c r="AT753" s="104"/>
    </row>
    <row r="754" spans="1:46" x14ac:dyDescent="0.25">
      <c r="A754" s="1">
        <v>44623</v>
      </c>
      <c r="B754" s="100">
        <v>753</v>
      </c>
      <c r="C754" s="1" t="s">
        <v>102</v>
      </c>
      <c r="D754" t="s">
        <v>98</v>
      </c>
      <c r="E754">
        <v>21</v>
      </c>
      <c r="F754" t="s">
        <v>226</v>
      </c>
      <c r="G754" s="18">
        <v>6.2163000000000004</v>
      </c>
      <c r="I754" s="18">
        <v>130.54</v>
      </c>
      <c r="Q754" s="103"/>
      <c r="R754" s="104"/>
      <c r="X754" s="103"/>
      <c r="AE754" s="103"/>
      <c r="AL754" s="103"/>
      <c r="AM754" s="104"/>
      <c r="AS754" s="103"/>
      <c r="AT754" s="104"/>
    </row>
    <row r="755" spans="1:46" x14ac:dyDescent="0.25">
      <c r="A755" s="1">
        <v>44623</v>
      </c>
      <c r="B755" s="100">
        <v>754</v>
      </c>
      <c r="C755" s="1" t="s">
        <v>102</v>
      </c>
      <c r="D755" t="s">
        <v>97</v>
      </c>
      <c r="E755">
        <v>15</v>
      </c>
      <c r="F755" t="s">
        <v>226</v>
      </c>
      <c r="G755" s="18">
        <v>6.4870000000000001</v>
      </c>
      <c r="I755" s="18">
        <v>-97.31</v>
      </c>
      <c r="Q755" s="103"/>
      <c r="R755" s="104"/>
      <c r="X755" s="103"/>
      <c r="AE755" s="103"/>
      <c r="AL755" s="103"/>
      <c r="AM755" s="104"/>
      <c r="AS755" s="103"/>
      <c r="AT755" s="104"/>
    </row>
    <row r="756" spans="1:46" x14ac:dyDescent="0.25">
      <c r="A756" s="1">
        <v>44623</v>
      </c>
      <c r="B756" s="100">
        <v>755</v>
      </c>
      <c r="C756" s="1" t="s">
        <v>102</v>
      </c>
      <c r="D756" t="s">
        <v>97</v>
      </c>
      <c r="E756">
        <v>7</v>
      </c>
      <c r="F756" t="s">
        <v>226</v>
      </c>
      <c r="G756" s="18">
        <v>6.4066999999999998</v>
      </c>
      <c r="I756" s="18">
        <v>-44.85</v>
      </c>
      <c r="Q756" s="103"/>
      <c r="R756" s="104"/>
      <c r="X756" s="103"/>
      <c r="AE756" s="103"/>
      <c r="AL756" s="103"/>
      <c r="AM756" s="104"/>
      <c r="AS756" s="103"/>
      <c r="AT756" s="104"/>
    </row>
    <row r="757" spans="1:46" x14ac:dyDescent="0.25">
      <c r="A757" s="1">
        <v>44623</v>
      </c>
      <c r="B757" s="100">
        <v>756</v>
      </c>
      <c r="C757" s="1" t="s">
        <v>102</v>
      </c>
      <c r="D757" t="s">
        <v>97</v>
      </c>
      <c r="E757">
        <v>7</v>
      </c>
      <c r="F757" t="s">
        <v>226</v>
      </c>
      <c r="G757" s="18">
        <v>6.33</v>
      </c>
      <c r="I757" s="18">
        <v>-44.31</v>
      </c>
      <c r="Q757" s="103"/>
      <c r="R757" s="104"/>
      <c r="X757" s="103"/>
      <c r="AE757" s="103"/>
      <c r="AL757" s="103"/>
      <c r="AM757" s="104"/>
      <c r="AS757" s="103"/>
      <c r="AT757" s="104"/>
    </row>
    <row r="758" spans="1:46" x14ac:dyDescent="0.25">
      <c r="A758" s="1">
        <v>44623</v>
      </c>
      <c r="B758" s="100">
        <v>757</v>
      </c>
      <c r="C758" s="1" t="s">
        <v>102</v>
      </c>
      <c r="D758" t="s">
        <v>97</v>
      </c>
      <c r="E758">
        <v>7</v>
      </c>
      <c r="F758" t="s">
        <v>226</v>
      </c>
      <c r="G758" s="18">
        <v>6.39</v>
      </c>
      <c r="I758" s="18">
        <v>-44.73</v>
      </c>
      <c r="Q758" s="103"/>
      <c r="R758" s="104"/>
      <c r="X758" s="103"/>
      <c r="AE758" s="103"/>
      <c r="AL758" s="103"/>
      <c r="AM758" s="104"/>
      <c r="AS758" s="103"/>
      <c r="AT758" s="104"/>
    </row>
    <row r="759" spans="1:46" x14ac:dyDescent="0.25">
      <c r="A759" s="1">
        <v>44623</v>
      </c>
      <c r="B759" s="100">
        <v>758</v>
      </c>
      <c r="C759" s="1" t="s">
        <v>102</v>
      </c>
      <c r="D759" t="s">
        <v>98</v>
      </c>
      <c r="E759">
        <v>2</v>
      </c>
      <c r="F759" t="s">
        <v>55</v>
      </c>
      <c r="G759" s="18">
        <v>22.54</v>
      </c>
      <c r="I759" s="18">
        <v>45.08</v>
      </c>
      <c r="Q759" s="103"/>
      <c r="R759" s="104"/>
      <c r="X759" s="103"/>
      <c r="AE759" s="103"/>
      <c r="AL759" s="103"/>
      <c r="AM759" s="104"/>
      <c r="AS759" s="103"/>
      <c r="AT759" s="104"/>
    </row>
    <row r="760" spans="1:46" x14ac:dyDescent="0.25">
      <c r="A760" s="1">
        <v>44623</v>
      </c>
      <c r="B760" s="100">
        <v>759</v>
      </c>
      <c r="C760" s="1" t="s">
        <v>102</v>
      </c>
      <c r="D760" t="s">
        <v>98</v>
      </c>
      <c r="E760">
        <v>3</v>
      </c>
      <c r="F760" t="s">
        <v>55</v>
      </c>
      <c r="G760" s="18">
        <v>22.13</v>
      </c>
      <c r="I760" s="18">
        <v>66.39</v>
      </c>
      <c r="Q760" s="103"/>
      <c r="R760" s="104"/>
      <c r="X760" s="103"/>
      <c r="AE760" s="103"/>
      <c r="AL760" s="103"/>
      <c r="AM760" s="104"/>
      <c r="AS760" s="103"/>
      <c r="AT760" s="104"/>
    </row>
    <row r="761" spans="1:46" x14ac:dyDescent="0.25">
      <c r="A761" s="1">
        <v>44623</v>
      </c>
      <c r="B761" s="100">
        <v>760</v>
      </c>
      <c r="C761" s="1" t="s">
        <v>102</v>
      </c>
      <c r="D761" t="s">
        <v>97</v>
      </c>
      <c r="E761">
        <v>2</v>
      </c>
      <c r="F761" t="s">
        <v>55</v>
      </c>
      <c r="G761" s="18">
        <v>21.2</v>
      </c>
      <c r="I761" s="18">
        <v>-42.4</v>
      </c>
      <c r="Q761" s="103"/>
      <c r="R761" s="104"/>
      <c r="X761" s="103"/>
      <c r="AE761" s="103"/>
      <c r="AL761" s="103"/>
      <c r="AM761" s="104"/>
      <c r="AS761" s="103"/>
      <c r="AT761" s="104"/>
    </row>
    <row r="762" spans="1:46" x14ac:dyDescent="0.25">
      <c r="A762" s="1">
        <v>44623</v>
      </c>
      <c r="B762" s="100">
        <v>761</v>
      </c>
      <c r="C762" s="1" t="s">
        <v>102</v>
      </c>
      <c r="D762" t="s">
        <v>97</v>
      </c>
      <c r="E762">
        <v>3</v>
      </c>
      <c r="F762" t="s">
        <v>55</v>
      </c>
      <c r="G762" s="18">
        <v>21.922000000000001</v>
      </c>
      <c r="I762" s="18">
        <v>-65.77</v>
      </c>
      <c r="Q762" s="103"/>
      <c r="R762" s="104"/>
      <c r="X762" s="103"/>
      <c r="AE762" s="103"/>
      <c r="AL762" s="103"/>
      <c r="AM762" s="104"/>
      <c r="AS762" s="103"/>
      <c r="AT762" s="104"/>
    </row>
    <row r="763" spans="1:46" x14ac:dyDescent="0.25">
      <c r="A763" s="1">
        <v>44624</v>
      </c>
      <c r="B763" s="100">
        <v>762</v>
      </c>
      <c r="C763" s="1" t="s">
        <v>102</v>
      </c>
      <c r="D763" t="s">
        <v>98</v>
      </c>
      <c r="E763">
        <v>10</v>
      </c>
      <c r="F763" t="s">
        <v>55</v>
      </c>
      <c r="G763" s="18">
        <v>29.0002</v>
      </c>
      <c r="I763" s="18">
        <v>290</v>
      </c>
      <c r="Q763" s="103"/>
      <c r="R763" s="104"/>
      <c r="X763" s="103"/>
      <c r="AE763" s="103"/>
      <c r="AL763" s="103"/>
      <c r="AM763" s="104"/>
      <c r="AS763" s="103"/>
      <c r="AT763" s="104"/>
    </row>
    <row r="764" spans="1:46" x14ac:dyDescent="0.25">
      <c r="A764" s="1">
        <v>44624</v>
      </c>
      <c r="B764" s="100">
        <v>763</v>
      </c>
      <c r="C764" s="1" t="s">
        <v>102</v>
      </c>
      <c r="D764" t="s">
        <v>97</v>
      </c>
      <c r="E764">
        <v>5</v>
      </c>
      <c r="F764" t="s">
        <v>55</v>
      </c>
      <c r="G764" s="18">
        <v>28.69</v>
      </c>
      <c r="I764" s="18">
        <v>-143.44999999999999</v>
      </c>
      <c r="Q764" s="103"/>
      <c r="R764" s="104"/>
      <c r="X764" s="103"/>
      <c r="AE764" s="103"/>
      <c r="AL764" s="103"/>
      <c r="AM764" s="104"/>
      <c r="AS764" s="103"/>
      <c r="AT764" s="104"/>
    </row>
    <row r="765" spans="1:46" x14ac:dyDescent="0.25">
      <c r="A765" s="1">
        <v>44624</v>
      </c>
      <c r="B765" s="100">
        <v>764</v>
      </c>
      <c r="C765" s="1" t="s">
        <v>102</v>
      </c>
      <c r="D765" t="s">
        <v>97</v>
      </c>
      <c r="E765">
        <v>5</v>
      </c>
      <c r="F765" t="s">
        <v>55</v>
      </c>
      <c r="G765" s="18">
        <v>27.62</v>
      </c>
      <c r="I765" s="18">
        <v>-138.1</v>
      </c>
      <c r="Q765" s="103"/>
      <c r="R765" s="104"/>
      <c r="X765" s="103"/>
      <c r="AE765" s="103"/>
      <c r="AL765" s="103"/>
      <c r="AM765" s="104"/>
      <c r="AS765" s="103"/>
      <c r="AT765" s="104"/>
    </row>
    <row r="766" spans="1:46" x14ac:dyDescent="0.25">
      <c r="A766" s="1">
        <v>44624</v>
      </c>
      <c r="B766" s="100">
        <v>765</v>
      </c>
      <c r="C766" s="1" t="s">
        <v>102</v>
      </c>
      <c r="D766" t="s">
        <v>98</v>
      </c>
      <c r="E766">
        <v>39</v>
      </c>
      <c r="F766" t="s">
        <v>225</v>
      </c>
      <c r="G766" s="18">
        <v>3.8016999999999999</v>
      </c>
      <c r="I766" s="18">
        <v>148.27000000000001</v>
      </c>
      <c r="Q766" s="103"/>
      <c r="R766" s="104"/>
      <c r="X766" s="103"/>
      <c r="AE766" s="103"/>
      <c r="AL766" s="103"/>
      <c r="AM766" s="104"/>
      <c r="AS766" s="103"/>
      <c r="AT766" s="104"/>
    </row>
    <row r="767" spans="1:46" x14ac:dyDescent="0.25">
      <c r="A767" s="1">
        <v>44624</v>
      </c>
      <c r="B767" s="100">
        <v>766</v>
      </c>
      <c r="C767" s="1" t="s">
        <v>102</v>
      </c>
      <c r="D767" t="s">
        <v>97</v>
      </c>
      <c r="E767">
        <v>13</v>
      </c>
      <c r="F767" t="s">
        <v>225</v>
      </c>
      <c r="G767" s="18">
        <v>3.8641000000000001</v>
      </c>
      <c r="I767" s="18">
        <v>-50.23</v>
      </c>
      <c r="Q767" s="103"/>
      <c r="R767" s="104"/>
      <c r="X767" s="103"/>
      <c r="AE767" s="103"/>
      <c r="AL767" s="103"/>
      <c r="AM767" s="104"/>
      <c r="AS767" s="103"/>
      <c r="AT767" s="104"/>
    </row>
    <row r="768" spans="1:46" x14ac:dyDescent="0.25">
      <c r="A768" s="1">
        <v>44624</v>
      </c>
      <c r="B768" s="100">
        <v>767</v>
      </c>
      <c r="C768" s="1" t="s">
        <v>102</v>
      </c>
      <c r="D768" t="s">
        <v>98</v>
      </c>
      <c r="E768">
        <v>13</v>
      </c>
      <c r="F768" t="s">
        <v>225</v>
      </c>
      <c r="G768" s="18">
        <v>3.8837999999999999</v>
      </c>
      <c r="I768" s="18">
        <v>50.49</v>
      </c>
      <c r="Q768" s="103"/>
      <c r="R768" s="104"/>
      <c r="X768" s="103"/>
      <c r="AE768" s="103"/>
      <c r="AL768" s="103"/>
      <c r="AM768" s="104"/>
      <c r="AS768" s="103"/>
      <c r="AT768" s="104"/>
    </row>
    <row r="769" spans="1:46" x14ac:dyDescent="0.25">
      <c r="A769" s="1">
        <v>44624</v>
      </c>
      <c r="B769" s="100">
        <v>768</v>
      </c>
      <c r="C769" s="1" t="s">
        <v>102</v>
      </c>
      <c r="D769" t="s">
        <v>97</v>
      </c>
      <c r="E769">
        <v>13</v>
      </c>
      <c r="F769" t="s">
        <v>225</v>
      </c>
      <c r="G769" s="18">
        <v>3.8650000000000002</v>
      </c>
      <c r="I769" s="18">
        <v>-50.25</v>
      </c>
      <c r="Q769" s="103"/>
      <c r="R769" s="104"/>
      <c r="X769" s="103"/>
      <c r="AE769" s="103"/>
      <c r="AL769" s="103"/>
      <c r="AM769" s="104"/>
      <c r="AS769" s="103"/>
      <c r="AT769" s="104"/>
    </row>
    <row r="770" spans="1:46" x14ac:dyDescent="0.25">
      <c r="A770" s="1">
        <v>44624</v>
      </c>
      <c r="B770" s="100">
        <v>769</v>
      </c>
      <c r="C770" s="1" t="s">
        <v>102</v>
      </c>
      <c r="D770" t="s">
        <v>97</v>
      </c>
      <c r="E770">
        <v>13</v>
      </c>
      <c r="F770" t="s">
        <v>225</v>
      </c>
      <c r="G770" s="18">
        <v>3.839</v>
      </c>
      <c r="I770" s="18">
        <v>-49.91</v>
      </c>
      <c r="Q770" s="103"/>
      <c r="R770" s="104"/>
      <c r="X770" s="103"/>
      <c r="AE770" s="103"/>
      <c r="AL770" s="103"/>
      <c r="AM770" s="104"/>
      <c r="AS770" s="103"/>
      <c r="AT770" s="104"/>
    </row>
    <row r="771" spans="1:46" x14ac:dyDescent="0.25">
      <c r="A771" s="1">
        <v>44624</v>
      </c>
      <c r="B771" s="100">
        <v>770</v>
      </c>
      <c r="C771" s="1" t="s">
        <v>102</v>
      </c>
      <c r="D771" t="s">
        <v>97</v>
      </c>
      <c r="E771">
        <v>13</v>
      </c>
      <c r="F771" t="s">
        <v>225</v>
      </c>
      <c r="G771" s="18">
        <v>3.8492999999999999</v>
      </c>
      <c r="I771" s="18">
        <v>-50.04</v>
      </c>
      <c r="Q771" s="103"/>
      <c r="R771" s="104"/>
      <c r="X771" s="103"/>
      <c r="AE771" s="103"/>
      <c r="AL771" s="103"/>
      <c r="AM771" s="104"/>
      <c r="AS771" s="103"/>
      <c r="AT771" s="104"/>
    </row>
    <row r="772" spans="1:46" x14ac:dyDescent="0.25">
      <c r="A772" s="1">
        <v>44624</v>
      </c>
      <c r="B772" s="100">
        <v>771</v>
      </c>
      <c r="C772" s="1" t="s">
        <v>102</v>
      </c>
      <c r="D772" t="s">
        <v>98</v>
      </c>
      <c r="E772">
        <v>2</v>
      </c>
      <c r="F772" t="s">
        <v>55</v>
      </c>
      <c r="G772" s="18">
        <v>25.824999999999999</v>
      </c>
      <c r="I772" s="18">
        <v>51.65</v>
      </c>
      <c r="Q772" s="103"/>
      <c r="R772" s="104"/>
      <c r="X772" s="103"/>
      <c r="AE772" s="103"/>
      <c r="AL772" s="103"/>
      <c r="AM772" s="104"/>
      <c r="AS772" s="103"/>
      <c r="AT772" s="104"/>
    </row>
    <row r="773" spans="1:46" x14ac:dyDescent="0.25">
      <c r="A773" s="1">
        <v>44624</v>
      </c>
      <c r="B773" s="100">
        <v>772</v>
      </c>
      <c r="C773" s="1" t="s">
        <v>102</v>
      </c>
      <c r="D773" t="s">
        <v>98</v>
      </c>
      <c r="E773">
        <v>2</v>
      </c>
      <c r="F773" t="s">
        <v>55</v>
      </c>
      <c r="G773" s="18">
        <v>25.454999999999998</v>
      </c>
      <c r="I773" s="18">
        <v>50.91</v>
      </c>
      <c r="Q773" s="103"/>
      <c r="R773" s="104"/>
      <c r="X773" s="103"/>
      <c r="AE773" s="103"/>
      <c r="AL773" s="103"/>
      <c r="AM773" s="104"/>
      <c r="AS773" s="103"/>
      <c r="AT773" s="104"/>
    </row>
    <row r="774" spans="1:46" x14ac:dyDescent="0.25">
      <c r="A774" s="1">
        <v>44624</v>
      </c>
      <c r="B774" s="100">
        <v>773</v>
      </c>
      <c r="C774" s="1" t="s">
        <v>102</v>
      </c>
      <c r="D774" t="s">
        <v>97</v>
      </c>
      <c r="E774">
        <v>2</v>
      </c>
      <c r="F774" t="s">
        <v>55</v>
      </c>
      <c r="G774" s="18">
        <v>24.8277</v>
      </c>
      <c r="I774" s="18">
        <v>-49.66</v>
      </c>
      <c r="Q774" s="103"/>
      <c r="R774" s="104"/>
      <c r="X774" s="103"/>
      <c r="AE774" s="103"/>
      <c r="AL774" s="103"/>
      <c r="AM774" s="104"/>
      <c r="AS774" s="103"/>
      <c r="AT774" s="104"/>
    </row>
    <row r="775" spans="1:46" x14ac:dyDescent="0.25">
      <c r="A775" s="1">
        <v>44624</v>
      </c>
      <c r="B775" s="100">
        <v>774</v>
      </c>
      <c r="C775" s="1" t="s">
        <v>102</v>
      </c>
      <c r="D775" t="s">
        <v>97</v>
      </c>
      <c r="E775">
        <v>2</v>
      </c>
      <c r="F775" t="s">
        <v>55</v>
      </c>
      <c r="G775" s="18">
        <v>25.56</v>
      </c>
      <c r="I775" s="18">
        <v>-51.12</v>
      </c>
      <c r="Q775" s="103"/>
      <c r="R775" s="104"/>
      <c r="X775" s="103"/>
      <c r="AE775" s="103"/>
      <c r="AL775" s="103"/>
      <c r="AM775" s="104"/>
      <c r="AS775" s="103"/>
      <c r="AT775" s="104"/>
    </row>
    <row r="776" spans="1:46" x14ac:dyDescent="0.25">
      <c r="A776" s="1">
        <v>44624</v>
      </c>
      <c r="B776" s="100">
        <v>775</v>
      </c>
      <c r="C776" s="1" t="s">
        <v>102</v>
      </c>
      <c r="D776" t="s">
        <v>98</v>
      </c>
      <c r="E776">
        <v>3</v>
      </c>
      <c r="F776" t="s">
        <v>55</v>
      </c>
      <c r="G776" s="18">
        <v>24.003599999999999</v>
      </c>
      <c r="I776" s="18">
        <v>72.010000000000005</v>
      </c>
      <c r="Q776" s="103"/>
      <c r="R776" s="104"/>
      <c r="X776" s="103"/>
      <c r="AE776" s="103"/>
      <c r="AL776" s="103"/>
      <c r="AM776" s="104"/>
      <c r="AS776" s="103"/>
      <c r="AT776" s="104"/>
    </row>
    <row r="777" spans="1:46" x14ac:dyDescent="0.25">
      <c r="A777" s="1">
        <v>44624</v>
      </c>
      <c r="B777" s="100">
        <v>776</v>
      </c>
      <c r="C777" s="1" t="s">
        <v>102</v>
      </c>
      <c r="D777" t="s">
        <v>98</v>
      </c>
      <c r="E777">
        <v>2</v>
      </c>
      <c r="F777" t="s">
        <v>55</v>
      </c>
      <c r="G777" s="18">
        <v>24.413900000000002</v>
      </c>
      <c r="I777" s="18">
        <v>48.83</v>
      </c>
      <c r="Q777" s="103"/>
      <c r="R777" s="104"/>
      <c r="X777" s="103"/>
      <c r="AE777" s="103"/>
      <c r="AL777" s="103"/>
      <c r="AM777" s="104"/>
      <c r="AS777" s="103"/>
      <c r="AT777" s="104"/>
    </row>
    <row r="778" spans="1:46" x14ac:dyDescent="0.25">
      <c r="A778" s="1">
        <v>44624</v>
      </c>
      <c r="B778" s="100">
        <v>777</v>
      </c>
      <c r="C778" s="1" t="s">
        <v>102</v>
      </c>
      <c r="D778" t="s">
        <v>97</v>
      </c>
      <c r="E778">
        <v>5</v>
      </c>
      <c r="F778" t="s">
        <v>55</v>
      </c>
      <c r="G778" s="18">
        <v>24.19</v>
      </c>
      <c r="I778" s="18">
        <v>-120.95</v>
      </c>
      <c r="Q778" s="103"/>
      <c r="R778" s="104"/>
      <c r="X778" s="103"/>
      <c r="AE778" s="103"/>
      <c r="AL778" s="103"/>
      <c r="AM778" s="104"/>
      <c r="AS778" s="103"/>
      <c r="AT778" s="104"/>
    </row>
    <row r="779" spans="1:46" x14ac:dyDescent="0.25">
      <c r="A779" s="1">
        <v>44624</v>
      </c>
      <c r="B779" s="100">
        <v>778</v>
      </c>
      <c r="C779" s="1" t="s">
        <v>102</v>
      </c>
      <c r="D779" t="s">
        <v>98</v>
      </c>
      <c r="E779">
        <v>5</v>
      </c>
      <c r="F779" t="s">
        <v>55</v>
      </c>
      <c r="G779" s="18">
        <v>24.72</v>
      </c>
      <c r="I779" s="18">
        <v>123.6</v>
      </c>
      <c r="Q779" s="103"/>
      <c r="R779" s="104"/>
      <c r="X779" s="103"/>
      <c r="AE779" s="103"/>
      <c r="AL779" s="103"/>
      <c r="AM779" s="104"/>
      <c r="AS779" s="103"/>
      <c r="AT779" s="104"/>
    </row>
    <row r="780" spans="1:46" x14ac:dyDescent="0.25">
      <c r="A780" s="1">
        <v>44624</v>
      </c>
      <c r="B780" s="100">
        <v>779</v>
      </c>
      <c r="C780" s="1" t="s">
        <v>102</v>
      </c>
      <c r="D780" t="s">
        <v>97</v>
      </c>
      <c r="E780">
        <v>2</v>
      </c>
      <c r="F780" t="s">
        <v>55</v>
      </c>
      <c r="G780" s="18">
        <v>24.19</v>
      </c>
      <c r="I780" s="18">
        <v>-48.38</v>
      </c>
      <c r="Q780" s="103"/>
      <c r="R780" s="104"/>
      <c r="X780" s="103"/>
      <c r="AE780" s="103"/>
      <c r="AL780" s="103"/>
      <c r="AM780" s="104"/>
      <c r="AS780" s="103"/>
      <c r="AT780" s="104"/>
    </row>
    <row r="781" spans="1:46" x14ac:dyDescent="0.25">
      <c r="A781" s="1">
        <v>44624</v>
      </c>
      <c r="B781" s="100">
        <v>780</v>
      </c>
      <c r="C781" s="1" t="s">
        <v>102</v>
      </c>
      <c r="D781" t="s">
        <v>97</v>
      </c>
      <c r="E781">
        <v>2</v>
      </c>
      <c r="F781" t="s">
        <v>55</v>
      </c>
      <c r="G781" s="18">
        <v>23.54</v>
      </c>
      <c r="I781" s="18">
        <v>-47.08</v>
      </c>
      <c r="Q781" s="103"/>
      <c r="R781" s="104"/>
      <c r="X781" s="103"/>
      <c r="AE781" s="103"/>
      <c r="AL781" s="103"/>
      <c r="AM781" s="104"/>
      <c r="AS781" s="103"/>
      <c r="AT781" s="104"/>
    </row>
    <row r="782" spans="1:46" x14ac:dyDescent="0.25">
      <c r="A782" s="1">
        <v>44624</v>
      </c>
      <c r="B782" s="100">
        <v>781</v>
      </c>
      <c r="C782" s="1" t="s">
        <v>102</v>
      </c>
      <c r="D782" t="s">
        <v>97</v>
      </c>
      <c r="E782">
        <v>1</v>
      </c>
      <c r="F782" t="s">
        <v>55</v>
      </c>
      <c r="G782" s="18">
        <v>23.55</v>
      </c>
      <c r="I782" s="18">
        <v>-23.55</v>
      </c>
      <c r="Q782" s="103"/>
      <c r="R782" s="104"/>
      <c r="X782" s="103"/>
      <c r="AE782" s="103"/>
      <c r="AL782" s="103"/>
      <c r="AM782" s="104"/>
      <c r="AS782" s="103"/>
      <c r="AT782" s="104"/>
    </row>
    <row r="783" spans="1:46" x14ac:dyDescent="0.25">
      <c r="A783" s="1">
        <v>44627</v>
      </c>
      <c r="B783" s="100">
        <v>782</v>
      </c>
      <c r="C783" s="1" t="s">
        <v>102</v>
      </c>
      <c r="D783" t="s">
        <v>98</v>
      </c>
      <c r="E783">
        <v>200</v>
      </c>
      <c r="F783" t="s">
        <v>217</v>
      </c>
      <c r="G783" s="18">
        <v>1.1232</v>
      </c>
      <c r="I783" s="18">
        <v>224.64</v>
      </c>
      <c r="Q783" s="103"/>
      <c r="R783" s="104"/>
      <c r="X783" s="103"/>
      <c r="AE783" s="103"/>
      <c r="AL783" s="103"/>
      <c r="AM783" s="104"/>
      <c r="AS783" s="103"/>
      <c r="AT783" s="104"/>
    </row>
    <row r="784" spans="1:46" x14ac:dyDescent="0.25">
      <c r="A784" s="1">
        <v>44627</v>
      </c>
      <c r="B784" s="100">
        <v>783</v>
      </c>
      <c r="C784" s="1" t="s">
        <v>102</v>
      </c>
      <c r="D784" t="s">
        <v>97</v>
      </c>
      <c r="E784">
        <v>100</v>
      </c>
      <c r="F784" t="s">
        <v>217</v>
      </c>
      <c r="G784" s="18">
        <v>1.1476</v>
      </c>
      <c r="I784" s="18">
        <v>-114.76</v>
      </c>
      <c r="Q784" s="103"/>
      <c r="R784" s="104"/>
      <c r="X784" s="103"/>
      <c r="AE784" s="103"/>
      <c r="AL784" s="103"/>
      <c r="AM784" s="104"/>
      <c r="AS784" s="103"/>
      <c r="AT784" s="104"/>
    </row>
    <row r="785" spans="1:46" x14ac:dyDescent="0.25">
      <c r="A785" s="1">
        <v>44627</v>
      </c>
      <c r="B785" s="100">
        <v>784</v>
      </c>
      <c r="C785" s="1" t="s">
        <v>102</v>
      </c>
      <c r="D785" t="s">
        <v>97</v>
      </c>
      <c r="E785">
        <v>100</v>
      </c>
      <c r="F785" t="s">
        <v>217</v>
      </c>
      <c r="G785" s="18">
        <v>1.1798999999999999</v>
      </c>
      <c r="I785" s="18">
        <v>-117.99</v>
      </c>
      <c r="Q785" s="103"/>
      <c r="R785" s="104"/>
      <c r="X785" s="103"/>
      <c r="AE785" s="103"/>
      <c r="AL785" s="103"/>
      <c r="AM785" s="104"/>
      <c r="AS785" s="103"/>
      <c r="AT785" s="104"/>
    </row>
    <row r="786" spans="1:46" x14ac:dyDescent="0.25">
      <c r="A786" s="1">
        <v>44627</v>
      </c>
      <c r="B786" s="100">
        <v>785</v>
      </c>
      <c r="C786" s="1" t="s">
        <v>102</v>
      </c>
      <c r="D786" t="s">
        <v>98</v>
      </c>
      <c r="E786">
        <v>49</v>
      </c>
      <c r="F786" t="s">
        <v>217</v>
      </c>
      <c r="G786" s="18">
        <v>1.2301</v>
      </c>
      <c r="I786" s="18">
        <v>60.27</v>
      </c>
      <c r="Q786" s="103"/>
      <c r="R786" s="104"/>
      <c r="X786" s="103"/>
      <c r="AE786" s="103"/>
      <c r="AL786" s="103"/>
      <c r="AM786" s="104"/>
      <c r="AS786" s="103"/>
      <c r="AT786" s="104"/>
    </row>
    <row r="787" spans="1:46" x14ac:dyDescent="0.25">
      <c r="A787" s="1">
        <v>44627</v>
      </c>
      <c r="B787" s="100">
        <v>786</v>
      </c>
      <c r="C787" s="1" t="s">
        <v>102</v>
      </c>
      <c r="D787" t="s">
        <v>98</v>
      </c>
      <c r="E787">
        <v>1</v>
      </c>
      <c r="F787" t="s">
        <v>217</v>
      </c>
      <c r="G787" s="18">
        <v>1.23</v>
      </c>
      <c r="I787" s="18">
        <v>1.23</v>
      </c>
      <c r="Q787" s="103"/>
      <c r="R787" s="104"/>
      <c r="X787" s="103"/>
      <c r="AE787" s="103"/>
      <c r="AL787" s="103"/>
      <c r="AM787" s="104"/>
      <c r="AS787" s="103"/>
      <c r="AT787" s="104"/>
    </row>
    <row r="788" spans="1:46" x14ac:dyDescent="0.25">
      <c r="A788" s="1">
        <v>44627</v>
      </c>
      <c r="B788" s="100">
        <v>787</v>
      </c>
      <c r="C788" s="1" t="s">
        <v>102</v>
      </c>
      <c r="D788" t="s">
        <v>98</v>
      </c>
      <c r="E788">
        <v>100</v>
      </c>
      <c r="F788" t="s">
        <v>217</v>
      </c>
      <c r="G788" s="18">
        <v>1.1817</v>
      </c>
      <c r="I788" s="18">
        <v>118.17</v>
      </c>
      <c r="Q788" s="103"/>
      <c r="R788" s="104"/>
      <c r="X788" s="103"/>
      <c r="AE788" s="103"/>
      <c r="AL788" s="103"/>
      <c r="AM788" s="104"/>
      <c r="AS788" s="103"/>
      <c r="AT788" s="104"/>
    </row>
    <row r="789" spans="1:46" x14ac:dyDescent="0.25">
      <c r="A789" s="1">
        <v>44627</v>
      </c>
      <c r="B789" s="100">
        <v>788</v>
      </c>
      <c r="C789" s="1" t="s">
        <v>102</v>
      </c>
      <c r="D789" t="s">
        <v>97</v>
      </c>
      <c r="E789">
        <v>100</v>
      </c>
      <c r="F789" t="s">
        <v>217</v>
      </c>
      <c r="G789" s="18">
        <v>1.1589</v>
      </c>
      <c r="I789" s="18">
        <v>-115.89</v>
      </c>
      <c r="Q789" s="103"/>
      <c r="R789" s="104"/>
      <c r="X789" s="103"/>
      <c r="AE789" s="103"/>
      <c r="AL789" s="103"/>
      <c r="AM789" s="104"/>
      <c r="AS789" s="103"/>
      <c r="AT789" s="104"/>
    </row>
    <row r="790" spans="1:46" x14ac:dyDescent="0.25">
      <c r="A790" s="1">
        <v>44627</v>
      </c>
      <c r="B790" s="100">
        <v>789</v>
      </c>
      <c r="C790" s="1" t="s">
        <v>102</v>
      </c>
      <c r="D790" t="s">
        <v>98</v>
      </c>
      <c r="E790">
        <v>50</v>
      </c>
      <c r="F790" t="s">
        <v>217</v>
      </c>
      <c r="G790" s="18">
        <v>1.1826000000000001</v>
      </c>
      <c r="I790" s="18">
        <v>59.13</v>
      </c>
      <c r="Q790" s="103"/>
      <c r="R790" s="104"/>
      <c r="X790" s="103"/>
      <c r="AE790" s="103"/>
      <c r="AL790" s="103"/>
      <c r="AM790" s="104"/>
      <c r="AS790" s="103"/>
      <c r="AT790" s="104"/>
    </row>
    <row r="791" spans="1:46" x14ac:dyDescent="0.25">
      <c r="A791" s="1">
        <v>44627</v>
      </c>
      <c r="B791" s="100">
        <v>790</v>
      </c>
      <c r="C791" s="1" t="s">
        <v>102</v>
      </c>
      <c r="D791" t="s">
        <v>98</v>
      </c>
      <c r="E791">
        <v>46</v>
      </c>
      <c r="F791" t="s">
        <v>217</v>
      </c>
      <c r="G791" s="18">
        <v>1.21</v>
      </c>
      <c r="I791" s="18">
        <v>55.66</v>
      </c>
      <c r="Q791" s="103"/>
      <c r="R791" s="104"/>
      <c r="X791" s="103"/>
      <c r="AE791" s="103"/>
      <c r="AL791" s="103"/>
      <c r="AM791" s="104"/>
      <c r="AS791" s="103"/>
      <c r="AT791" s="104"/>
    </row>
    <row r="792" spans="1:46" x14ac:dyDescent="0.25">
      <c r="A792" s="1">
        <v>44627</v>
      </c>
      <c r="B792" s="100">
        <v>791</v>
      </c>
      <c r="C792" s="1" t="s">
        <v>102</v>
      </c>
      <c r="D792" t="s">
        <v>98</v>
      </c>
      <c r="E792">
        <v>4</v>
      </c>
      <c r="F792" t="s">
        <v>217</v>
      </c>
      <c r="G792" s="18">
        <v>1.21</v>
      </c>
      <c r="I792" s="18">
        <v>4.84</v>
      </c>
      <c r="Q792" s="103"/>
      <c r="R792" s="104"/>
      <c r="X792" s="103"/>
      <c r="AE792" s="103"/>
      <c r="AL792" s="103"/>
      <c r="AM792" s="104"/>
      <c r="AS792" s="103"/>
      <c r="AT792" s="104"/>
    </row>
    <row r="793" spans="1:46" x14ac:dyDescent="0.25">
      <c r="A793" s="1">
        <v>44627</v>
      </c>
      <c r="B793" s="100">
        <v>792</v>
      </c>
      <c r="C793" s="1" t="s">
        <v>102</v>
      </c>
      <c r="D793" t="s">
        <v>97</v>
      </c>
      <c r="E793">
        <v>41</v>
      </c>
      <c r="F793" t="s">
        <v>217</v>
      </c>
      <c r="G793" s="18">
        <v>1.1982999999999999</v>
      </c>
      <c r="I793" s="18">
        <v>-49.13</v>
      </c>
      <c r="Q793" s="103"/>
      <c r="R793" s="104"/>
      <c r="X793" s="103"/>
      <c r="AE793" s="103"/>
      <c r="AL793" s="103"/>
      <c r="AM793" s="104"/>
      <c r="AS793" s="103"/>
      <c r="AT793" s="104"/>
    </row>
    <row r="794" spans="1:46" x14ac:dyDescent="0.25">
      <c r="A794" s="1">
        <v>44627</v>
      </c>
      <c r="B794" s="100">
        <v>793</v>
      </c>
      <c r="C794" s="1" t="s">
        <v>102</v>
      </c>
      <c r="D794" t="s">
        <v>97</v>
      </c>
      <c r="E794">
        <v>9</v>
      </c>
      <c r="F794" t="s">
        <v>217</v>
      </c>
      <c r="G794" s="18">
        <v>1.1982999999999999</v>
      </c>
      <c r="I794" s="18">
        <v>-10.78</v>
      </c>
      <c r="Q794" s="103"/>
      <c r="R794" s="104"/>
      <c r="X794" s="103"/>
      <c r="AE794" s="103"/>
      <c r="AL794" s="103"/>
      <c r="AM794" s="104"/>
      <c r="AS794" s="103"/>
      <c r="AT794" s="104"/>
    </row>
    <row r="795" spans="1:46" x14ac:dyDescent="0.25">
      <c r="A795" s="1">
        <v>44627</v>
      </c>
      <c r="B795" s="100">
        <v>794</v>
      </c>
      <c r="C795" s="1" t="s">
        <v>102</v>
      </c>
      <c r="D795" t="s">
        <v>97</v>
      </c>
      <c r="E795">
        <v>100</v>
      </c>
      <c r="F795" t="s">
        <v>217</v>
      </c>
      <c r="G795" s="18">
        <v>1.1882999999999999</v>
      </c>
      <c r="I795" s="18">
        <v>-118.83</v>
      </c>
      <c r="Q795" s="103"/>
      <c r="R795" s="104"/>
      <c r="X795" s="103"/>
      <c r="AE795" s="103"/>
      <c r="AL795" s="103"/>
      <c r="AM795" s="104"/>
      <c r="AS795" s="103"/>
      <c r="AT795" s="104"/>
    </row>
    <row r="796" spans="1:46" x14ac:dyDescent="0.25">
      <c r="A796" s="1">
        <v>44627</v>
      </c>
      <c r="B796" s="100">
        <v>795</v>
      </c>
      <c r="C796" s="1" t="s">
        <v>102</v>
      </c>
      <c r="D796" t="s">
        <v>98</v>
      </c>
      <c r="E796">
        <v>20</v>
      </c>
      <c r="F796" t="s">
        <v>223</v>
      </c>
      <c r="G796" s="18">
        <v>2.391</v>
      </c>
      <c r="I796" s="18">
        <v>47.82</v>
      </c>
      <c r="Q796" s="103"/>
      <c r="R796" s="104"/>
      <c r="X796" s="103"/>
      <c r="AE796" s="103"/>
      <c r="AL796" s="103"/>
      <c r="AM796" s="104"/>
      <c r="AS796" s="103"/>
      <c r="AT796" s="104"/>
    </row>
    <row r="797" spans="1:46" x14ac:dyDescent="0.25">
      <c r="A797" s="1">
        <v>44627</v>
      </c>
      <c r="B797" s="100">
        <v>796</v>
      </c>
      <c r="C797" s="1" t="s">
        <v>102</v>
      </c>
      <c r="D797" t="s">
        <v>98</v>
      </c>
      <c r="E797">
        <v>49</v>
      </c>
      <c r="F797" t="s">
        <v>217</v>
      </c>
      <c r="G797" s="18">
        <v>1.1000000000000001</v>
      </c>
      <c r="I797" s="18">
        <v>53.9</v>
      </c>
      <c r="Q797" s="103"/>
      <c r="R797" s="104"/>
      <c r="X797" s="103"/>
      <c r="AE797" s="103"/>
      <c r="AL797" s="103"/>
      <c r="AM797" s="104"/>
      <c r="AS797" s="103"/>
      <c r="AT797" s="104"/>
    </row>
    <row r="798" spans="1:46" x14ac:dyDescent="0.25">
      <c r="A798" s="1">
        <v>44627</v>
      </c>
      <c r="B798" s="100">
        <v>797</v>
      </c>
      <c r="C798" s="1" t="s">
        <v>102</v>
      </c>
      <c r="D798" t="s">
        <v>98</v>
      </c>
      <c r="E798">
        <v>1</v>
      </c>
      <c r="F798" t="s">
        <v>217</v>
      </c>
      <c r="G798" s="18">
        <v>1.1000000000000001</v>
      </c>
      <c r="I798" s="18">
        <v>1.1000000000000001</v>
      </c>
      <c r="Q798" s="103"/>
      <c r="R798" s="104"/>
      <c r="X798" s="103"/>
      <c r="AE798" s="103"/>
      <c r="AL798" s="103"/>
      <c r="AM798" s="104"/>
      <c r="AS798" s="103"/>
      <c r="AT798" s="104"/>
    </row>
    <row r="799" spans="1:46" x14ac:dyDescent="0.25">
      <c r="A799" s="1">
        <v>44627</v>
      </c>
      <c r="B799" s="100">
        <v>798</v>
      </c>
      <c r="C799" s="1" t="s">
        <v>102</v>
      </c>
      <c r="D799" t="s">
        <v>98</v>
      </c>
      <c r="E799">
        <v>50</v>
      </c>
      <c r="F799" t="s">
        <v>217</v>
      </c>
      <c r="G799" s="18">
        <v>1.0900000000000001</v>
      </c>
      <c r="I799" s="18">
        <v>54.5</v>
      </c>
      <c r="Q799" s="103"/>
      <c r="R799" s="104"/>
      <c r="X799" s="103"/>
      <c r="AE799" s="103"/>
      <c r="AL799" s="103"/>
      <c r="AM799" s="104"/>
      <c r="AS799" s="103"/>
      <c r="AT799" s="104"/>
    </row>
    <row r="800" spans="1:46" x14ac:dyDescent="0.25">
      <c r="A800" s="1">
        <v>44627</v>
      </c>
      <c r="B800" s="100">
        <v>799</v>
      </c>
      <c r="C800" s="1" t="s">
        <v>102</v>
      </c>
      <c r="D800" t="s">
        <v>98</v>
      </c>
      <c r="E800">
        <v>20</v>
      </c>
      <c r="F800" t="s">
        <v>223</v>
      </c>
      <c r="G800" s="18">
        <v>2.355</v>
      </c>
      <c r="I800" s="18">
        <v>47.1</v>
      </c>
      <c r="Q800" s="103"/>
      <c r="R800" s="104"/>
      <c r="X800" s="103"/>
      <c r="AE800" s="103"/>
      <c r="AL800" s="103"/>
      <c r="AM800" s="104"/>
      <c r="AS800" s="103"/>
      <c r="AT800" s="104"/>
    </row>
    <row r="801" spans="1:46" x14ac:dyDescent="0.25">
      <c r="A801" s="1">
        <v>44627</v>
      </c>
      <c r="B801" s="100">
        <v>800</v>
      </c>
      <c r="C801" s="1" t="s">
        <v>102</v>
      </c>
      <c r="D801" t="s">
        <v>98</v>
      </c>
      <c r="E801">
        <v>40</v>
      </c>
      <c r="F801" t="s">
        <v>223</v>
      </c>
      <c r="G801" s="18">
        <v>2.36</v>
      </c>
      <c r="I801" s="18">
        <v>94.4</v>
      </c>
      <c r="Q801" s="103"/>
      <c r="R801" s="104"/>
      <c r="X801" s="103"/>
      <c r="AE801" s="103"/>
      <c r="AL801" s="103"/>
      <c r="AM801" s="104"/>
      <c r="AS801" s="103"/>
      <c r="AT801" s="104"/>
    </row>
    <row r="802" spans="1:46" x14ac:dyDescent="0.25">
      <c r="A802" s="1">
        <v>44627</v>
      </c>
      <c r="B802" s="100">
        <v>801</v>
      </c>
      <c r="C802" s="1" t="s">
        <v>102</v>
      </c>
      <c r="D802" t="s">
        <v>97</v>
      </c>
      <c r="E802">
        <v>40</v>
      </c>
      <c r="F802" t="s">
        <v>223</v>
      </c>
      <c r="G802" s="18">
        <v>2.3445999999999998</v>
      </c>
      <c r="I802" s="18">
        <v>-93.78</v>
      </c>
      <c r="Q802" s="103"/>
      <c r="R802" s="104"/>
      <c r="X802" s="103"/>
      <c r="AE802" s="103"/>
      <c r="AL802" s="103"/>
      <c r="AM802" s="104"/>
      <c r="AS802" s="103"/>
      <c r="AT802" s="104"/>
    </row>
    <row r="803" spans="1:46" x14ac:dyDescent="0.25">
      <c r="A803" s="1">
        <v>44627</v>
      </c>
      <c r="B803" s="100">
        <v>802</v>
      </c>
      <c r="C803" s="1" t="s">
        <v>102</v>
      </c>
      <c r="D803" t="s">
        <v>97</v>
      </c>
      <c r="E803">
        <v>20</v>
      </c>
      <c r="F803" t="s">
        <v>223</v>
      </c>
      <c r="G803" s="18">
        <v>2.3464</v>
      </c>
      <c r="I803" s="18">
        <v>-46.93</v>
      </c>
      <c r="Q803" s="103"/>
      <c r="R803" s="104"/>
      <c r="X803" s="103"/>
      <c r="AE803" s="103"/>
      <c r="AL803" s="103"/>
      <c r="AM803" s="104"/>
      <c r="AS803" s="103"/>
      <c r="AT803" s="104"/>
    </row>
    <row r="804" spans="1:46" x14ac:dyDescent="0.25">
      <c r="A804" s="1">
        <v>44627</v>
      </c>
      <c r="B804" s="100">
        <v>803</v>
      </c>
      <c r="C804" s="1" t="s">
        <v>102</v>
      </c>
      <c r="D804" t="s">
        <v>97</v>
      </c>
      <c r="E804">
        <v>20</v>
      </c>
      <c r="F804" t="s">
        <v>223</v>
      </c>
      <c r="G804" s="18">
        <v>2.3340000000000001</v>
      </c>
      <c r="I804" s="18">
        <v>-46.68</v>
      </c>
      <c r="Q804" s="103"/>
      <c r="R804" s="104"/>
      <c r="X804" s="103"/>
      <c r="AE804" s="103"/>
      <c r="AL804" s="103"/>
      <c r="AM804" s="104"/>
      <c r="AS804" s="103"/>
      <c r="AT804" s="104"/>
    </row>
    <row r="805" spans="1:46" x14ac:dyDescent="0.25">
      <c r="A805" s="1">
        <v>44627</v>
      </c>
      <c r="B805" s="100">
        <v>804</v>
      </c>
      <c r="C805" s="1" t="s">
        <v>102</v>
      </c>
      <c r="D805" t="s">
        <v>97</v>
      </c>
      <c r="E805">
        <v>100</v>
      </c>
      <c r="F805" t="s">
        <v>217</v>
      </c>
      <c r="G805" s="18">
        <v>1.0549999999999999</v>
      </c>
      <c r="I805" s="18">
        <v>-105.5</v>
      </c>
      <c r="Q805" s="103"/>
      <c r="R805" s="104"/>
      <c r="X805" s="103"/>
      <c r="AE805" s="103"/>
      <c r="AL805" s="103"/>
      <c r="AM805" s="104"/>
      <c r="AS805" s="103"/>
      <c r="AT805" s="104"/>
    </row>
    <row r="806" spans="1:46" x14ac:dyDescent="0.25">
      <c r="A806" s="1">
        <v>44627</v>
      </c>
      <c r="B806" s="100">
        <v>805</v>
      </c>
      <c r="C806" s="1" t="s">
        <v>102</v>
      </c>
      <c r="D806" t="s">
        <v>98</v>
      </c>
      <c r="E806">
        <v>20</v>
      </c>
      <c r="F806" t="s">
        <v>223</v>
      </c>
      <c r="G806" s="18">
        <v>2.6044</v>
      </c>
      <c r="I806" s="18">
        <v>52.09</v>
      </c>
      <c r="Q806" s="103"/>
      <c r="R806" s="104"/>
      <c r="X806" s="103"/>
      <c r="AE806" s="103"/>
      <c r="AL806" s="103"/>
      <c r="AM806" s="104"/>
      <c r="AS806" s="103"/>
      <c r="AT806" s="104"/>
    </row>
    <row r="807" spans="1:46" x14ac:dyDescent="0.25">
      <c r="A807" s="1">
        <v>44627</v>
      </c>
      <c r="B807" s="100">
        <v>806</v>
      </c>
      <c r="C807" s="1" t="s">
        <v>102</v>
      </c>
      <c r="D807" t="s">
        <v>97</v>
      </c>
      <c r="E807">
        <v>10</v>
      </c>
      <c r="F807" t="s">
        <v>223</v>
      </c>
      <c r="G807" s="18">
        <v>2.7978999999999998</v>
      </c>
      <c r="I807" s="18">
        <v>-27.98</v>
      </c>
      <c r="Q807" s="103"/>
      <c r="R807" s="104"/>
      <c r="X807" s="103"/>
      <c r="AE807" s="103"/>
      <c r="AL807" s="103"/>
      <c r="AM807" s="104"/>
      <c r="AS807" s="103"/>
      <c r="AT807" s="104"/>
    </row>
    <row r="808" spans="1:46" x14ac:dyDescent="0.25">
      <c r="A808" s="1">
        <v>44627</v>
      </c>
      <c r="B808" s="100">
        <v>807</v>
      </c>
      <c r="C808" s="1" t="s">
        <v>102</v>
      </c>
      <c r="D808" t="s">
        <v>97</v>
      </c>
      <c r="E808">
        <v>10</v>
      </c>
      <c r="F808" t="s">
        <v>223</v>
      </c>
      <c r="G808" s="18">
        <v>2.7892000000000001</v>
      </c>
      <c r="I808" s="18">
        <v>-27.89</v>
      </c>
      <c r="Q808" s="103"/>
      <c r="R808" s="104"/>
      <c r="X808" s="103"/>
      <c r="AE808" s="103"/>
      <c r="AL808" s="103"/>
      <c r="AM808" s="104"/>
      <c r="AS808" s="103"/>
      <c r="AT808" s="104"/>
    </row>
    <row r="809" spans="1:46" x14ac:dyDescent="0.25">
      <c r="A809" s="1">
        <v>44627</v>
      </c>
      <c r="B809" s="100">
        <v>808</v>
      </c>
      <c r="C809" s="1" t="s">
        <v>102</v>
      </c>
      <c r="D809" t="s">
        <v>98</v>
      </c>
      <c r="E809">
        <v>50</v>
      </c>
      <c r="F809" t="s">
        <v>217</v>
      </c>
      <c r="G809" s="18">
        <v>0.91210000000000002</v>
      </c>
      <c r="I809" s="18">
        <v>45.61</v>
      </c>
      <c r="Q809" s="103"/>
      <c r="R809" s="104"/>
      <c r="X809" s="103"/>
      <c r="AE809" s="103"/>
      <c r="AL809" s="103"/>
      <c r="AM809" s="104"/>
      <c r="AS809" s="103"/>
      <c r="AT809" s="104"/>
    </row>
    <row r="810" spans="1:46" x14ac:dyDescent="0.25">
      <c r="A810" s="1">
        <v>44627</v>
      </c>
      <c r="B810" s="100">
        <v>809</v>
      </c>
      <c r="C810" s="1" t="s">
        <v>102</v>
      </c>
      <c r="D810" t="s">
        <v>97</v>
      </c>
      <c r="E810">
        <v>50</v>
      </c>
      <c r="F810" t="s">
        <v>217</v>
      </c>
      <c r="G810" s="18">
        <v>0.93979999999999997</v>
      </c>
      <c r="I810" s="18">
        <v>-46.99</v>
      </c>
      <c r="Q810" s="103"/>
      <c r="R810" s="104"/>
      <c r="X810" s="103"/>
      <c r="AE810" s="103"/>
      <c r="AL810" s="103"/>
      <c r="AM810" s="104"/>
      <c r="AS810" s="103"/>
      <c r="AT810" s="104"/>
    </row>
    <row r="811" spans="1:46" x14ac:dyDescent="0.25">
      <c r="A811" s="1">
        <v>44627</v>
      </c>
      <c r="B811" s="100">
        <v>810</v>
      </c>
      <c r="C811" s="1" t="s">
        <v>102</v>
      </c>
      <c r="D811" t="s">
        <v>98</v>
      </c>
      <c r="E811">
        <v>10</v>
      </c>
      <c r="F811" t="s">
        <v>179</v>
      </c>
      <c r="G811" s="18">
        <v>5.04</v>
      </c>
      <c r="I811" s="18">
        <v>50.4</v>
      </c>
      <c r="Q811" s="103"/>
      <c r="R811" s="104"/>
      <c r="X811" s="103"/>
      <c r="AE811" s="103"/>
      <c r="AL811" s="103"/>
      <c r="AM811" s="104"/>
      <c r="AS811" s="103"/>
      <c r="AT811" s="104"/>
    </row>
    <row r="812" spans="1:46" x14ac:dyDescent="0.25">
      <c r="A812" s="1">
        <v>44627</v>
      </c>
      <c r="B812" s="100">
        <v>811</v>
      </c>
      <c r="C812" s="1" t="s">
        <v>102</v>
      </c>
      <c r="D812" t="s">
        <v>97</v>
      </c>
      <c r="E812">
        <v>10</v>
      </c>
      <c r="F812" t="s">
        <v>179</v>
      </c>
      <c r="G812" s="18">
        <v>4.4850000000000003</v>
      </c>
      <c r="I812" s="18">
        <v>-44.85</v>
      </c>
      <c r="Q812" s="103"/>
      <c r="R812" s="104"/>
      <c r="X812" s="103"/>
      <c r="AE812" s="103"/>
      <c r="AL812" s="103"/>
      <c r="AM812" s="104"/>
      <c r="AS812" s="103"/>
      <c r="AT812" s="104"/>
    </row>
    <row r="813" spans="1:46" x14ac:dyDescent="0.25">
      <c r="A813" s="1">
        <v>44627</v>
      </c>
      <c r="B813" s="100">
        <v>812</v>
      </c>
      <c r="C813" s="1" t="s">
        <v>102</v>
      </c>
      <c r="D813" t="s">
        <v>98</v>
      </c>
      <c r="E813">
        <v>2</v>
      </c>
      <c r="F813" t="s">
        <v>224</v>
      </c>
      <c r="G813" s="18">
        <v>32.33</v>
      </c>
      <c r="I813" s="18">
        <v>64.66</v>
      </c>
      <c r="Q813" s="103"/>
      <c r="R813" s="104"/>
      <c r="X813" s="103"/>
      <c r="AE813" s="103"/>
      <c r="AL813" s="103"/>
      <c r="AM813" s="104"/>
      <c r="AS813" s="103"/>
      <c r="AT813" s="104"/>
    </row>
    <row r="814" spans="1:46" x14ac:dyDescent="0.25">
      <c r="A814" s="1">
        <v>44627</v>
      </c>
      <c r="B814" s="100">
        <v>813</v>
      </c>
      <c r="C814" s="1" t="s">
        <v>102</v>
      </c>
      <c r="D814" t="s">
        <v>97</v>
      </c>
      <c r="E814">
        <v>2</v>
      </c>
      <c r="F814" t="s">
        <v>224</v>
      </c>
      <c r="G814" s="18">
        <v>33.200000000000003</v>
      </c>
      <c r="I814" s="18">
        <v>-66.400000000000006</v>
      </c>
      <c r="Q814" s="103"/>
      <c r="R814" s="104"/>
      <c r="X814" s="103"/>
      <c r="AE814" s="103"/>
      <c r="AL814" s="103"/>
      <c r="AM814" s="104"/>
      <c r="AS814" s="103"/>
      <c r="AT814" s="104"/>
    </row>
    <row r="815" spans="1:46" x14ac:dyDescent="0.25">
      <c r="A815" s="1">
        <v>44628</v>
      </c>
      <c r="B815" s="100">
        <v>814</v>
      </c>
      <c r="C815" s="1" t="s">
        <v>102</v>
      </c>
      <c r="D815" t="s">
        <v>98</v>
      </c>
      <c r="E815">
        <v>6</v>
      </c>
      <c r="F815" t="s">
        <v>217</v>
      </c>
      <c r="G815" s="18">
        <v>1.8049999999999999</v>
      </c>
      <c r="I815" s="18">
        <v>10.83</v>
      </c>
      <c r="Q815" s="103"/>
      <c r="R815" s="104"/>
      <c r="X815" s="103"/>
      <c r="AE815" s="103"/>
      <c r="AL815" s="103"/>
      <c r="AM815" s="104"/>
      <c r="AS815" s="103"/>
      <c r="AT815" s="104"/>
    </row>
    <row r="816" spans="1:46" x14ac:dyDescent="0.25">
      <c r="A816" s="1">
        <v>44628</v>
      </c>
      <c r="B816" s="100">
        <v>815</v>
      </c>
      <c r="C816" s="1" t="s">
        <v>102</v>
      </c>
      <c r="D816" t="s">
        <v>98</v>
      </c>
      <c r="E816">
        <v>30</v>
      </c>
      <c r="F816" t="s">
        <v>217</v>
      </c>
      <c r="G816" s="18">
        <v>1.79</v>
      </c>
      <c r="I816" s="18">
        <v>53.7</v>
      </c>
      <c r="Q816" s="103"/>
      <c r="R816" s="104"/>
      <c r="X816" s="103"/>
      <c r="AE816" s="103"/>
      <c r="AL816" s="103"/>
      <c r="AM816" s="104"/>
      <c r="AS816" s="103"/>
      <c r="AT816" s="104"/>
    </row>
    <row r="817" spans="1:46" x14ac:dyDescent="0.25">
      <c r="A817" s="1">
        <v>44628</v>
      </c>
      <c r="B817" s="100">
        <v>816</v>
      </c>
      <c r="C817" s="1" t="s">
        <v>102</v>
      </c>
      <c r="D817" t="s">
        <v>98</v>
      </c>
      <c r="E817">
        <v>30</v>
      </c>
      <c r="F817" t="s">
        <v>217</v>
      </c>
      <c r="G817" s="18">
        <v>1.7817000000000001</v>
      </c>
      <c r="I817" s="18">
        <v>53.45</v>
      </c>
      <c r="Q817" s="103"/>
      <c r="R817" s="104"/>
      <c r="X817" s="103"/>
      <c r="AE817" s="103"/>
      <c r="AL817" s="103"/>
      <c r="AM817" s="104"/>
      <c r="AS817" s="103"/>
      <c r="AT817" s="104"/>
    </row>
    <row r="818" spans="1:46" x14ac:dyDescent="0.25">
      <c r="A818" s="1">
        <v>44628</v>
      </c>
      <c r="B818" s="100">
        <v>817</v>
      </c>
      <c r="C818" s="1" t="s">
        <v>102</v>
      </c>
      <c r="D818" t="s">
        <v>98</v>
      </c>
      <c r="E818">
        <v>16</v>
      </c>
      <c r="F818" t="s">
        <v>217</v>
      </c>
      <c r="G818" s="18">
        <v>1.7450000000000001</v>
      </c>
      <c r="I818" s="18">
        <v>27.92</v>
      </c>
      <c r="Q818" s="103"/>
      <c r="R818" s="104"/>
      <c r="X818" s="103"/>
      <c r="AE818" s="103"/>
      <c r="AL818" s="103"/>
      <c r="AM818" s="104"/>
      <c r="AS818" s="103"/>
      <c r="AT818" s="104"/>
    </row>
    <row r="819" spans="1:46" x14ac:dyDescent="0.25">
      <c r="A819" s="1">
        <v>44628</v>
      </c>
      <c r="B819" s="100">
        <v>818</v>
      </c>
      <c r="C819" s="1" t="s">
        <v>102</v>
      </c>
      <c r="D819" t="s">
        <v>98</v>
      </c>
      <c r="E819">
        <v>8</v>
      </c>
      <c r="F819" t="s">
        <v>217</v>
      </c>
      <c r="G819" s="18">
        <v>1.73</v>
      </c>
      <c r="I819" s="18">
        <v>13.84</v>
      </c>
      <c r="Q819" s="103"/>
      <c r="R819" s="104"/>
      <c r="X819" s="103"/>
      <c r="AE819" s="103"/>
      <c r="AL819" s="103"/>
      <c r="AM819" s="104"/>
      <c r="AS819" s="103"/>
      <c r="AT819" s="104"/>
    </row>
    <row r="820" spans="1:46" x14ac:dyDescent="0.25">
      <c r="A820" s="1">
        <v>44628</v>
      </c>
      <c r="B820" s="100">
        <v>819</v>
      </c>
      <c r="C820" s="1" t="s">
        <v>102</v>
      </c>
      <c r="D820" t="s">
        <v>98</v>
      </c>
      <c r="E820">
        <v>30</v>
      </c>
      <c r="F820" t="s">
        <v>217</v>
      </c>
      <c r="G820" s="18">
        <v>1.71</v>
      </c>
      <c r="I820" s="18">
        <v>51.3</v>
      </c>
      <c r="Q820" s="103"/>
      <c r="R820" s="104"/>
      <c r="X820" s="103"/>
      <c r="AE820" s="103"/>
      <c r="AL820" s="103"/>
      <c r="AM820" s="104"/>
      <c r="AS820" s="103"/>
      <c r="AT820" s="104"/>
    </row>
    <row r="821" spans="1:46" x14ac:dyDescent="0.25">
      <c r="A821" s="1">
        <v>44628</v>
      </c>
      <c r="B821" s="100">
        <v>820</v>
      </c>
      <c r="C821" s="1" t="s">
        <v>102</v>
      </c>
      <c r="D821" t="s">
        <v>98</v>
      </c>
      <c r="E821">
        <v>30</v>
      </c>
      <c r="F821" t="s">
        <v>217</v>
      </c>
      <c r="G821" s="18">
        <v>1.68</v>
      </c>
      <c r="I821" s="18">
        <v>50.4</v>
      </c>
      <c r="Q821" s="103"/>
      <c r="R821" s="104"/>
      <c r="X821" s="103"/>
      <c r="AE821" s="103"/>
      <c r="AL821" s="103"/>
      <c r="AM821" s="104"/>
      <c r="AS821" s="103"/>
      <c r="AT821" s="104"/>
    </row>
    <row r="822" spans="1:46" x14ac:dyDescent="0.25">
      <c r="A822" s="1">
        <v>44628</v>
      </c>
      <c r="B822" s="100">
        <v>821</v>
      </c>
      <c r="C822" s="1" t="s">
        <v>102</v>
      </c>
      <c r="D822" t="s">
        <v>98</v>
      </c>
      <c r="E822">
        <v>30</v>
      </c>
      <c r="F822" t="s">
        <v>217</v>
      </c>
      <c r="G822" s="18">
        <v>1.6500999999999999</v>
      </c>
      <c r="I822" s="18">
        <v>49.5</v>
      </c>
      <c r="Q822" s="103"/>
      <c r="R822" s="104"/>
      <c r="X822" s="103"/>
      <c r="AE822" s="103"/>
      <c r="AL822" s="103"/>
      <c r="AM822" s="104"/>
      <c r="AS822" s="103"/>
      <c r="AT822" s="104"/>
    </row>
    <row r="823" spans="1:46" x14ac:dyDescent="0.25">
      <c r="A823" s="1">
        <v>44628</v>
      </c>
      <c r="B823" s="100">
        <v>822</v>
      </c>
      <c r="C823" s="1" t="s">
        <v>102</v>
      </c>
      <c r="D823" t="s">
        <v>97</v>
      </c>
      <c r="E823">
        <v>60</v>
      </c>
      <c r="F823" t="s">
        <v>217</v>
      </c>
      <c r="G823" s="18">
        <v>1.5968</v>
      </c>
      <c r="I823" s="18">
        <v>-95.81</v>
      </c>
      <c r="Q823" s="103"/>
      <c r="R823" s="104"/>
      <c r="X823" s="103"/>
      <c r="AE823" s="103"/>
      <c r="AL823" s="103"/>
      <c r="AM823" s="104"/>
      <c r="AS823" s="103"/>
      <c r="AT823" s="104"/>
    </row>
    <row r="824" spans="1:46" x14ac:dyDescent="0.25">
      <c r="A824" s="1">
        <v>44628</v>
      </c>
      <c r="B824" s="100">
        <v>823</v>
      </c>
      <c r="C824" s="1" t="s">
        <v>102</v>
      </c>
      <c r="D824" t="s">
        <v>97</v>
      </c>
      <c r="E824">
        <v>30</v>
      </c>
      <c r="F824" t="s">
        <v>217</v>
      </c>
      <c r="G824" s="18">
        <v>1.645</v>
      </c>
      <c r="I824" s="18">
        <v>-49.35</v>
      </c>
      <c r="Q824" s="103"/>
      <c r="R824" s="104"/>
      <c r="X824" s="103"/>
      <c r="AE824" s="103"/>
      <c r="AL824" s="103"/>
      <c r="AM824" s="104"/>
      <c r="AS824" s="103"/>
      <c r="AT824" s="104"/>
    </row>
    <row r="825" spans="1:46" x14ac:dyDescent="0.25">
      <c r="A825" s="1">
        <v>44628</v>
      </c>
      <c r="B825" s="100">
        <v>824</v>
      </c>
      <c r="C825" s="1" t="s">
        <v>102</v>
      </c>
      <c r="D825" t="s">
        <v>97</v>
      </c>
      <c r="E825">
        <v>60</v>
      </c>
      <c r="F825" t="s">
        <v>217</v>
      </c>
      <c r="G825" s="18">
        <v>1.6882999999999999</v>
      </c>
      <c r="I825" s="18">
        <v>-101.3</v>
      </c>
      <c r="Q825" s="103"/>
      <c r="R825" s="104"/>
      <c r="X825" s="103"/>
      <c r="AE825" s="103"/>
      <c r="AL825" s="103"/>
      <c r="AM825" s="104"/>
      <c r="AS825" s="103"/>
      <c r="AT825" s="104"/>
    </row>
    <row r="826" spans="1:46" x14ac:dyDescent="0.25">
      <c r="A826" s="1">
        <v>44628</v>
      </c>
      <c r="B826" s="100">
        <v>825</v>
      </c>
      <c r="C826" s="1" t="s">
        <v>102</v>
      </c>
      <c r="D826" t="s">
        <v>97</v>
      </c>
      <c r="E826">
        <v>30</v>
      </c>
      <c r="F826" t="s">
        <v>217</v>
      </c>
      <c r="G826" s="18">
        <v>1.6539999999999999</v>
      </c>
      <c r="I826" s="18">
        <v>-49.62</v>
      </c>
      <c r="Q826" s="103"/>
      <c r="R826" s="104"/>
      <c r="X826" s="103"/>
      <c r="AE826" s="103"/>
      <c r="AL826" s="103"/>
      <c r="AM826" s="104"/>
      <c r="AS826" s="103"/>
      <c r="AT826" s="104"/>
    </row>
    <row r="827" spans="1:46" x14ac:dyDescent="0.25">
      <c r="A827" s="1">
        <v>44628</v>
      </c>
      <c r="B827" s="100">
        <v>826</v>
      </c>
      <c r="C827" s="1" t="s">
        <v>102</v>
      </c>
      <c r="D827" t="s">
        <v>98</v>
      </c>
      <c r="E827">
        <v>4</v>
      </c>
      <c r="F827" t="s">
        <v>217</v>
      </c>
      <c r="G827" s="18">
        <v>1.867</v>
      </c>
      <c r="I827" s="18">
        <v>7.47</v>
      </c>
      <c r="Q827" s="103"/>
      <c r="R827" s="104"/>
      <c r="X827" s="103"/>
      <c r="AE827" s="103"/>
      <c r="AL827" s="103"/>
      <c r="AM827" s="104"/>
      <c r="AS827" s="103"/>
      <c r="AT827" s="104"/>
    </row>
    <row r="828" spans="1:46" x14ac:dyDescent="0.25">
      <c r="A828" s="1">
        <v>44628</v>
      </c>
      <c r="B828" s="100">
        <v>827</v>
      </c>
      <c r="C828" s="1" t="s">
        <v>102</v>
      </c>
      <c r="D828" t="s">
        <v>98</v>
      </c>
      <c r="E828">
        <v>16</v>
      </c>
      <c r="F828" t="s">
        <v>217</v>
      </c>
      <c r="G828" s="18">
        <v>1.8746</v>
      </c>
      <c r="I828" s="18">
        <v>29.99</v>
      </c>
      <c r="Q828" s="103"/>
      <c r="R828" s="104"/>
      <c r="X828" s="103"/>
      <c r="AE828" s="103"/>
      <c r="AL828" s="103"/>
      <c r="AM828" s="104"/>
      <c r="AS828" s="103"/>
      <c r="AT828" s="104"/>
    </row>
    <row r="829" spans="1:46" x14ac:dyDescent="0.25">
      <c r="A829" s="1">
        <v>44628</v>
      </c>
      <c r="B829" s="100">
        <v>828</v>
      </c>
      <c r="C829" s="1" t="s">
        <v>102</v>
      </c>
      <c r="D829" t="s">
        <v>98</v>
      </c>
      <c r="E829">
        <v>16</v>
      </c>
      <c r="F829" t="s">
        <v>217</v>
      </c>
      <c r="G829" s="18">
        <v>1.895</v>
      </c>
      <c r="I829" s="18">
        <v>30.32</v>
      </c>
      <c r="Q829" s="103"/>
      <c r="R829" s="104"/>
      <c r="X829" s="103"/>
      <c r="AE829" s="103"/>
      <c r="AL829" s="103"/>
      <c r="AM829" s="104"/>
      <c r="AS829" s="103"/>
      <c r="AT829" s="104"/>
    </row>
    <row r="830" spans="1:46" x14ac:dyDescent="0.25">
      <c r="A830" s="1">
        <v>44628</v>
      </c>
      <c r="B830" s="100">
        <v>829</v>
      </c>
      <c r="C830" s="1" t="s">
        <v>102</v>
      </c>
      <c r="D830" t="s">
        <v>98</v>
      </c>
      <c r="E830">
        <v>16</v>
      </c>
      <c r="F830" t="s">
        <v>217</v>
      </c>
      <c r="G830" s="18">
        <v>1.8926000000000001</v>
      </c>
      <c r="I830" s="18">
        <v>30.28</v>
      </c>
      <c r="Q830" s="103"/>
      <c r="R830" s="104"/>
      <c r="X830" s="103"/>
      <c r="AE830" s="103"/>
      <c r="AL830" s="103"/>
      <c r="AM830" s="104"/>
      <c r="AS830" s="103"/>
      <c r="AT830" s="104"/>
    </row>
    <row r="831" spans="1:46" x14ac:dyDescent="0.25">
      <c r="A831" s="1">
        <v>44628</v>
      </c>
      <c r="B831" s="100">
        <v>830</v>
      </c>
      <c r="C831" s="1" t="s">
        <v>102</v>
      </c>
      <c r="D831" t="s">
        <v>98</v>
      </c>
      <c r="E831">
        <v>30</v>
      </c>
      <c r="F831" t="s">
        <v>217</v>
      </c>
      <c r="G831" s="18">
        <v>1.8900999999999999</v>
      </c>
      <c r="I831" s="18">
        <v>56.7</v>
      </c>
      <c r="Q831" s="103"/>
      <c r="R831" s="104"/>
      <c r="X831" s="103"/>
      <c r="AE831" s="103"/>
      <c r="AL831" s="103"/>
      <c r="AM831" s="104"/>
      <c r="AS831" s="103"/>
      <c r="AT831" s="104"/>
    </row>
    <row r="832" spans="1:46" x14ac:dyDescent="0.25">
      <c r="A832" s="1">
        <v>44628</v>
      </c>
      <c r="B832" s="100">
        <v>831</v>
      </c>
      <c r="C832" s="1" t="s">
        <v>102</v>
      </c>
      <c r="D832" t="s">
        <v>97</v>
      </c>
      <c r="E832">
        <v>30</v>
      </c>
      <c r="F832" t="s">
        <v>217</v>
      </c>
      <c r="G832" s="18">
        <v>1.7749999999999999</v>
      </c>
      <c r="I832" s="18">
        <v>-53.25</v>
      </c>
      <c r="Q832" s="103"/>
      <c r="R832" s="104"/>
      <c r="X832" s="103"/>
      <c r="AE832" s="103"/>
      <c r="AL832" s="103"/>
      <c r="AM832" s="104"/>
      <c r="AS832" s="103"/>
      <c r="AT832" s="104"/>
    </row>
    <row r="833" spans="1:46" x14ac:dyDescent="0.25">
      <c r="A833" s="1">
        <v>44628</v>
      </c>
      <c r="B833" s="100">
        <v>832</v>
      </c>
      <c r="C833" s="1" t="s">
        <v>102</v>
      </c>
      <c r="D833" t="s">
        <v>98</v>
      </c>
      <c r="E833">
        <v>8</v>
      </c>
      <c r="F833" t="s">
        <v>217</v>
      </c>
      <c r="G833" s="18">
        <v>1.9200999999999999</v>
      </c>
      <c r="I833" s="18">
        <v>15.36</v>
      </c>
      <c r="Q833" s="103"/>
      <c r="R833" s="104"/>
      <c r="X833" s="103"/>
      <c r="AE833" s="103"/>
      <c r="AL833" s="103"/>
      <c r="AM833" s="104"/>
      <c r="AS833" s="103"/>
      <c r="AT833" s="104"/>
    </row>
    <row r="834" spans="1:46" x14ac:dyDescent="0.25">
      <c r="A834" s="1">
        <v>44628</v>
      </c>
      <c r="B834" s="100">
        <v>833</v>
      </c>
      <c r="C834" s="1" t="s">
        <v>102</v>
      </c>
      <c r="D834" t="s">
        <v>97</v>
      </c>
      <c r="E834">
        <v>30</v>
      </c>
      <c r="F834" t="s">
        <v>217</v>
      </c>
      <c r="G834" s="18">
        <v>1.8404</v>
      </c>
      <c r="I834" s="18">
        <v>-55.21</v>
      </c>
      <c r="Q834" s="103"/>
      <c r="R834" s="104"/>
      <c r="X834" s="103"/>
      <c r="AE834" s="103"/>
      <c r="AL834" s="103"/>
      <c r="AM834" s="104"/>
      <c r="AS834" s="103"/>
      <c r="AT834" s="104"/>
    </row>
    <row r="835" spans="1:46" x14ac:dyDescent="0.25">
      <c r="A835" s="1">
        <v>44628</v>
      </c>
      <c r="B835" s="100">
        <v>834</v>
      </c>
      <c r="C835" s="1" t="s">
        <v>102</v>
      </c>
      <c r="D835" t="s">
        <v>97</v>
      </c>
      <c r="E835">
        <v>30</v>
      </c>
      <c r="F835" t="s">
        <v>217</v>
      </c>
      <c r="G835" s="18">
        <v>1.84</v>
      </c>
      <c r="I835" s="18">
        <v>-55.2</v>
      </c>
      <c r="Q835" s="103"/>
      <c r="R835" s="104"/>
      <c r="X835" s="103"/>
      <c r="AE835" s="103"/>
      <c r="AL835" s="103"/>
      <c r="AM835" s="104"/>
      <c r="AS835" s="103"/>
      <c r="AT835" s="104"/>
    </row>
    <row r="836" spans="1:46" x14ac:dyDescent="0.25">
      <c r="A836" s="1">
        <v>44629</v>
      </c>
      <c r="B836" s="100">
        <v>835</v>
      </c>
      <c r="C836" s="1" t="s">
        <v>102</v>
      </c>
      <c r="D836" t="s">
        <v>98</v>
      </c>
      <c r="E836">
        <v>14</v>
      </c>
      <c r="F836" t="s">
        <v>12</v>
      </c>
      <c r="G836" s="18">
        <v>3.512</v>
      </c>
      <c r="I836" s="18">
        <v>49.17</v>
      </c>
      <c r="Q836" s="103"/>
      <c r="R836" s="104"/>
      <c r="X836" s="103"/>
      <c r="AE836" s="103"/>
      <c r="AL836" s="103"/>
      <c r="AM836" s="104"/>
      <c r="AS836" s="103"/>
      <c r="AT836" s="104"/>
    </row>
    <row r="837" spans="1:46" x14ac:dyDescent="0.25">
      <c r="A837" s="1">
        <v>44629</v>
      </c>
      <c r="B837" s="100">
        <v>836</v>
      </c>
      <c r="C837" s="1" t="s">
        <v>102</v>
      </c>
      <c r="D837" t="s">
        <v>98</v>
      </c>
      <c r="E837">
        <v>30</v>
      </c>
      <c r="F837" t="s">
        <v>12</v>
      </c>
      <c r="G837" s="18">
        <v>3.55</v>
      </c>
      <c r="I837" s="18">
        <v>106.5</v>
      </c>
      <c r="Q837" s="103"/>
      <c r="R837" s="104"/>
      <c r="X837" s="103"/>
      <c r="AE837" s="103"/>
      <c r="AL837" s="103"/>
      <c r="AM837" s="104"/>
      <c r="AS837" s="103"/>
      <c r="AT837" s="104"/>
    </row>
    <row r="838" spans="1:46" x14ac:dyDescent="0.25">
      <c r="A838" s="1">
        <v>44629</v>
      </c>
      <c r="B838" s="100">
        <v>837</v>
      </c>
      <c r="C838" s="1" t="s">
        <v>102</v>
      </c>
      <c r="D838" t="s">
        <v>98</v>
      </c>
      <c r="E838">
        <v>16</v>
      </c>
      <c r="F838" t="s">
        <v>12</v>
      </c>
      <c r="G838" s="18">
        <v>3.516</v>
      </c>
      <c r="I838" s="18">
        <v>56.26</v>
      </c>
      <c r="Q838" s="103"/>
      <c r="R838" s="104"/>
      <c r="X838" s="103"/>
      <c r="AE838" s="103"/>
      <c r="AL838" s="103"/>
      <c r="AM838" s="104"/>
      <c r="AS838" s="103"/>
      <c r="AT838" s="104"/>
    </row>
    <row r="839" spans="1:46" x14ac:dyDescent="0.25">
      <c r="A839" s="1">
        <v>44629</v>
      </c>
      <c r="B839" s="100">
        <v>838</v>
      </c>
      <c r="C839" s="1" t="s">
        <v>102</v>
      </c>
      <c r="D839" t="s">
        <v>97</v>
      </c>
      <c r="E839">
        <v>30</v>
      </c>
      <c r="F839" t="s">
        <v>12</v>
      </c>
      <c r="G839" s="18">
        <v>3.3759999999999999</v>
      </c>
      <c r="I839" s="18">
        <v>-101.28</v>
      </c>
      <c r="Q839" s="103"/>
      <c r="R839" s="104"/>
      <c r="X839" s="103"/>
      <c r="AE839" s="103"/>
      <c r="AL839" s="103"/>
      <c r="AM839" s="104"/>
      <c r="AS839" s="103"/>
      <c r="AT839" s="104"/>
    </row>
    <row r="840" spans="1:46" x14ac:dyDescent="0.25">
      <c r="A840" s="1">
        <v>44629</v>
      </c>
      <c r="B840" s="100">
        <v>839</v>
      </c>
      <c r="C840" s="1" t="s">
        <v>102</v>
      </c>
      <c r="D840" t="s">
        <v>97</v>
      </c>
      <c r="E840">
        <v>30</v>
      </c>
      <c r="F840" t="s">
        <v>12</v>
      </c>
      <c r="G840" s="18">
        <v>3.4437000000000002</v>
      </c>
      <c r="I840" s="18">
        <v>-103.31</v>
      </c>
      <c r="Q840" s="103"/>
      <c r="R840" s="104"/>
      <c r="X840" s="103"/>
      <c r="AE840" s="103"/>
      <c r="AL840" s="103"/>
      <c r="AM840" s="104"/>
      <c r="AS840" s="103"/>
      <c r="AT840" s="104"/>
    </row>
    <row r="841" spans="1:46" x14ac:dyDescent="0.25">
      <c r="A841" s="1">
        <v>44629</v>
      </c>
      <c r="B841" s="100">
        <v>840</v>
      </c>
      <c r="C841" s="1" t="s">
        <v>102</v>
      </c>
      <c r="D841" t="s">
        <v>98</v>
      </c>
      <c r="E841">
        <v>36</v>
      </c>
      <c r="F841" t="s">
        <v>12</v>
      </c>
      <c r="G841" s="18">
        <v>3.8732000000000002</v>
      </c>
      <c r="I841" s="18">
        <v>139.44</v>
      </c>
      <c r="Q841" s="103"/>
      <c r="R841" s="104"/>
      <c r="X841" s="103"/>
      <c r="AE841" s="103"/>
      <c r="AL841" s="103"/>
      <c r="AM841" s="104"/>
      <c r="AS841" s="103"/>
      <c r="AT841" s="104"/>
    </row>
    <row r="842" spans="1:46" x14ac:dyDescent="0.25">
      <c r="A842" s="1">
        <v>44629</v>
      </c>
      <c r="B842" s="100">
        <v>841</v>
      </c>
      <c r="C842" s="1" t="s">
        <v>102</v>
      </c>
      <c r="D842" t="s">
        <v>98</v>
      </c>
      <c r="E842">
        <v>16</v>
      </c>
      <c r="F842" t="s">
        <v>12</v>
      </c>
      <c r="G842" s="18">
        <v>4.0122</v>
      </c>
      <c r="I842" s="18">
        <v>64.2</v>
      </c>
      <c r="Q842" s="103"/>
      <c r="R842" s="104"/>
      <c r="X842" s="103"/>
      <c r="AE842" s="103"/>
      <c r="AL842" s="103"/>
      <c r="AM842" s="104"/>
      <c r="AS842" s="103"/>
      <c r="AT842" s="104"/>
    </row>
    <row r="843" spans="1:46" x14ac:dyDescent="0.25">
      <c r="A843" s="1">
        <v>44629</v>
      </c>
      <c r="B843" s="100">
        <v>842</v>
      </c>
      <c r="C843" s="1" t="s">
        <v>102</v>
      </c>
      <c r="D843" t="s">
        <v>97</v>
      </c>
      <c r="E843">
        <v>26</v>
      </c>
      <c r="F843" t="s">
        <v>12</v>
      </c>
      <c r="G843" s="18">
        <v>3.895</v>
      </c>
      <c r="I843" s="18">
        <v>-101.27</v>
      </c>
      <c r="Q843" s="103"/>
      <c r="R843" s="104"/>
      <c r="X843" s="103"/>
      <c r="AE843" s="103"/>
      <c r="AL843" s="103"/>
      <c r="AM843" s="104"/>
      <c r="AS843" s="103"/>
      <c r="AT843" s="104"/>
    </row>
    <row r="844" spans="1:46" x14ac:dyDescent="0.25">
      <c r="A844" s="1">
        <v>44629</v>
      </c>
      <c r="B844" s="100">
        <v>843</v>
      </c>
      <c r="C844" s="1" t="s">
        <v>102</v>
      </c>
      <c r="D844" t="s">
        <v>98</v>
      </c>
      <c r="E844">
        <v>10</v>
      </c>
      <c r="F844" t="s">
        <v>179</v>
      </c>
      <c r="G844" s="18">
        <v>5.42</v>
      </c>
      <c r="I844" s="18">
        <v>54.2</v>
      </c>
      <c r="Q844" s="103"/>
      <c r="R844" s="104"/>
      <c r="X844" s="103"/>
      <c r="AE844" s="103"/>
      <c r="AL844" s="103"/>
      <c r="AM844" s="104"/>
      <c r="AS844" s="103"/>
      <c r="AT844" s="104"/>
    </row>
    <row r="845" spans="1:46" x14ac:dyDescent="0.25">
      <c r="A845" s="1">
        <v>44629</v>
      </c>
      <c r="B845" s="100">
        <v>844</v>
      </c>
      <c r="C845" s="1" t="s">
        <v>102</v>
      </c>
      <c r="D845" t="s">
        <v>98</v>
      </c>
      <c r="E845">
        <v>16</v>
      </c>
      <c r="F845" t="s">
        <v>179</v>
      </c>
      <c r="G845" s="18">
        <v>5.3907999999999996</v>
      </c>
      <c r="I845" s="18">
        <v>86.25</v>
      </c>
      <c r="Q845" s="103"/>
      <c r="R845" s="104"/>
      <c r="X845" s="103"/>
      <c r="AE845" s="103"/>
      <c r="AL845" s="103"/>
      <c r="AM845" s="104"/>
      <c r="AS845" s="103"/>
      <c r="AT845" s="104"/>
    </row>
    <row r="846" spans="1:46" x14ac:dyDescent="0.25">
      <c r="A846" s="1">
        <v>44629</v>
      </c>
      <c r="B846" s="100">
        <v>845</v>
      </c>
      <c r="C846" s="1" t="s">
        <v>102</v>
      </c>
      <c r="D846" t="s">
        <v>97</v>
      </c>
      <c r="E846">
        <v>21</v>
      </c>
      <c r="F846" t="s">
        <v>179</v>
      </c>
      <c r="G846" s="18">
        <v>5.2649999999999997</v>
      </c>
      <c r="I846" s="18">
        <v>-110.57</v>
      </c>
      <c r="Q846" s="103"/>
      <c r="R846" s="104"/>
      <c r="X846" s="103"/>
      <c r="AE846" s="103"/>
      <c r="AL846" s="103"/>
      <c r="AM846" s="104"/>
      <c r="AS846" s="103"/>
      <c r="AT846" s="104"/>
    </row>
    <row r="847" spans="1:46" x14ac:dyDescent="0.25">
      <c r="A847" s="1">
        <v>44629</v>
      </c>
      <c r="B847" s="100">
        <v>846</v>
      </c>
      <c r="C847" s="1" t="s">
        <v>102</v>
      </c>
      <c r="D847" t="s">
        <v>98</v>
      </c>
      <c r="E847">
        <v>16</v>
      </c>
      <c r="F847" t="s">
        <v>179</v>
      </c>
      <c r="G847" s="18">
        <v>5.39</v>
      </c>
      <c r="I847" s="18">
        <v>86.24</v>
      </c>
      <c r="Q847" s="103"/>
      <c r="R847" s="104"/>
      <c r="X847" s="103"/>
      <c r="AE847" s="103"/>
      <c r="AL847" s="103"/>
      <c r="AM847" s="104"/>
      <c r="AS847" s="103"/>
      <c r="AT847" s="104"/>
    </row>
    <row r="848" spans="1:46" x14ac:dyDescent="0.25">
      <c r="A848" s="1">
        <v>44629</v>
      </c>
      <c r="B848" s="100">
        <v>847</v>
      </c>
      <c r="C848" s="1" t="s">
        <v>102</v>
      </c>
      <c r="D848" t="s">
        <v>97</v>
      </c>
      <c r="E848">
        <v>21</v>
      </c>
      <c r="F848" t="s">
        <v>179</v>
      </c>
      <c r="G848" s="18">
        <v>5.2649999999999997</v>
      </c>
      <c r="I848" s="18">
        <v>-110.57</v>
      </c>
      <c r="Q848" s="103"/>
      <c r="R848" s="104"/>
      <c r="X848" s="103"/>
      <c r="AE848" s="103"/>
      <c r="AL848" s="103"/>
      <c r="AM848" s="104"/>
      <c r="AS848" s="103"/>
      <c r="AT848" s="104"/>
    </row>
    <row r="849" spans="1:46" x14ac:dyDescent="0.25">
      <c r="A849" s="1">
        <v>44629</v>
      </c>
      <c r="B849" s="100">
        <v>848</v>
      </c>
      <c r="C849" s="1" t="s">
        <v>102</v>
      </c>
      <c r="D849" t="s">
        <v>97</v>
      </c>
      <c r="E849">
        <v>26</v>
      </c>
      <c r="F849" t="s">
        <v>12</v>
      </c>
      <c r="G849" s="18">
        <v>3.81</v>
      </c>
      <c r="I849" s="18">
        <v>-99.06</v>
      </c>
      <c r="Q849" s="103"/>
      <c r="R849" s="104"/>
      <c r="X849" s="103"/>
      <c r="AE849" s="103"/>
      <c r="AL849" s="103"/>
      <c r="AM849" s="104"/>
      <c r="AS849" s="103"/>
      <c r="AT849" s="104"/>
    </row>
    <row r="850" spans="1:46" x14ac:dyDescent="0.25">
      <c r="A850" s="1">
        <v>44629</v>
      </c>
      <c r="B850" s="100">
        <v>849</v>
      </c>
      <c r="C850" s="1" t="s">
        <v>102</v>
      </c>
      <c r="D850" t="s">
        <v>98</v>
      </c>
      <c r="E850">
        <v>5</v>
      </c>
      <c r="F850" t="s">
        <v>179</v>
      </c>
      <c r="G850" s="18">
        <v>5.165</v>
      </c>
      <c r="I850" s="18">
        <v>25.83</v>
      </c>
      <c r="Q850" s="103"/>
      <c r="R850" s="104"/>
      <c r="X850" s="103"/>
      <c r="AE850" s="103"/>
      <c r="AL850" s="103"/>
      <c r="AM850" s="104"/>
      <c r="AS850" s="103"/>
      <c r="AT850" s="104"/>
    </row>
    <row r="851" spans="1:46" x14ac:dyDescent="0.25">
      <c r="A851" s="1">
        <v>44629</v>
      </c>
      <c r="B851" s="100">
        <v>850</v>
      </c>
      <c r="C851" s="1" t="s">
        <v>102</v>
      </c>
      <c r="D851" t="s">
        <v>98</v>
      </c>
      <c r="E851">
        <v>8</v>
      </c>
      <c r="F851" t="s">
        <v>179</v>
      </c>
      <c r="G851" s="18">
        <v>5.09</v>
      </c>
      <c r="I851" s="18">
        <v>40.72</v>
      </c>
      <c r="Q851" s="103"/>
      <c r="R851" s="104"/>
      <c r="X851" s="103"/>
      <c r="AE851" s="103"/>
      <c r="AL851" s="103"/>
      <c r="AM851" s="104"/>
      <c r="AS851" s="103"/>
      <c r="AT851" s="104"/>
    </row>
    <row r="852" spans="1:46" x14ac:dyDescent="0.25">
      <c r="A852" s="1">
        <v>44629</v>
      </c>
      <c r="B852" s="100">
        <v>851</v>
      </c>
      <c r="C852" s="1" t="s">
        <v>102</v>
      </c>
      <c r="D852" t="s">
        <v>98</v>
      </c>
      <c r="E852">
        <v>8</v>
      </c>
      <c r="F852" t="s">
        <v>179</v>
      </c>
      <c r="G852" s="18">
        <v>4.9801000000000002</v>
      </c>
      <c r="I852" s="18">
        <v>39.840000000000003</v>
      </c>
      <c r="Q852" s="103"/>
      <c r="R852" s="104"/>
      <c r="X852" s="103"/>
      <c r="AE852" s="103"/>
      <c r="AL852" s="103"/>
      <c r="AM852" s="104"/>
      <c r="AS852" s="103"/>
      <c r="AT852" s="104"/>
    </row>
    <row r="853" spans="1:46" x14ac:dyDescent="0.25">
      <c r="A853" s="1">
        <v>44629</v>
      </c>
      <c r="B853" s="100">
        <v>852</v>
      </c>
      <c r="C853" s="1" t="s">
        <v>102</v>
      </c>
      <c r="D853" t="s">
        <v>97</v>
      </c>
      <c r="E853">
        <v>21</v>
      </c>
      <c r="F853" t="s">
        <v>179</v>
      </c>
      <c r="G853" s="18">
        <v>4.75</v>
      </c>
      <c r="I853" s="18">
        <v>-99.75</v>
      </c>
      <c r="Q853" s="103"/>
      <c r="R853" s="104"/>
      <c r="X853" s="103"/>
      <c r="AE853" s="103"/>
      <c r="AL853" s="103"/>
      <c r="AM853" s="104"/>
      <c r="AS853" s="103"/>
      <c r="AT853" s="104"/>
    </row>
    <row r="854" spans="1:46" x14ac:dyDescent="0.25">
      <c r="A854" s="1">
        <v>44630</v>
      </c>
      <c r="B854" s="100">
        <v>853</v>
      </c>
      <c r="C854" s="1" t="s">
        <v>102</v>
      </c>
      <c r="D854" t="s">
        <v>98</v>
      </c>
      <c r="E854">
        <v>16</v>
      </c>
      <c r="F854" t="s">
        <v>22</v>
      </c>
      <c r="G854" s="18">
        <v>3.1808000000000001</v>
      </c>
      <c r="I854" s="18">
        <v>50.89</v>
      </c>
      <c r="Q854" s="103"/>
      <c r="R854" s="104"/>
      <c r="X854" s="103"/>
      <c r="AE854" s="103"/>
      <c r="AL854" s="103"/>
      <c r="AM854" s="104"/>
      <c r="AS854" s="103"/>
      <c r="AT854" s="104"/>
    </row>
    <row r="855" spans="1:46" x14ac:dyDescent="0.25">
      <c r="A855" s="1">
        <v>44630</v>
      </c>
      <c r="B855" s="100">
        <v>854</v>
      </c>
      <c r="C855" s="1" t="s">
        <v>102</v>
      </c>
      <c r="D855" t="s">
        <v>98</v>
      </c>
      <c r="E855">
        <v>16</v>
      </c>
      <c r="F855" t="s">
        <v>22</v>
      </c>
      <c r="G855" s="18">
        <v>3.1</v>
      </c>
      <c r="I855" s="18">
        <v>49.6</v>
      </c>
      <c r="Q855" s="103"/>
      <c r="R855" s="104"/>
      <c r="X855" s="103"/>
      <c r="AE855" s="103"/>
      <c r="AL855" s="103"/>
      <c r="AM855" s="104"/>
      <c r="AS855" s="103"/>
      <c r="AT855" s="104"/>
    </row>
    <row r="856" spans="1:46" x14ac:dyDescent="0.25">
      <c r="A856" s="1">
        <v>44630</v>
      </c>
      <c r="B856" s="100">
        <v>855</v>
      </c>
      <c r="C856" s="1" t="s">
        <v>102</v>
      </c>
      <c r="D856" t="s">
        <v>98</v>
      </c>
      <c r="E856">
        <v>16</v>
      </c>
      <c r="F856" t="s">
        <v>22</v>
      </c>
      <c r="G856" s="18">
        <v>3.1107999999999998</v>
      </c>
      <c r="I856" s="18">
        <v>49.77</v>
      </c>
      <c r="Q856" s="103"/>
      <c r="R856" s="104"/>
      <c r="X856" s="103"/>
      <c r="AE856" s="103"/>
      <c r="AL856" s="103"/>
      <c r="AM856" s="104"/>
      <c r="AS856" s="103"/>
      <c r="AT856" s="104"/>
    </row>
    <row r="857" spans="1:46" x14ac:dyDescent="0.25">
      <c r="A857" s="1">
        <v>44630</v>
      </c>
      <c r="B857" s="100">
        <v>856</v>
      </c>
      <c r="C857" s="1" t="s">
        <v>102</v>
      </c>
      <c r="D857" t="s">
        <v>98</v>
      </c>
      <c r="E857">
        <v>16</v>
      </c>
      <c r="F857" t="s">
        <v>22</v>
      </c>
      <c r="G857" s="18">
        <v>3.0800999999999998</v>
      </c>
      <c r="I857" s="18">
        <v>49.28</v>
      </c>
      <c r="Q857" s="103"/>
      <c r="R857" s="104"/>
      <c r="X857" s="103"/>
      <c r="AE857" s="103"/>
      <c r="AL857" s="103"/>
      <c r="AM857" s="104"/>
      <c r="AS857" s="103"/>
      <c r="AT857" s="104"/>
    </row>
    <row r="858" spans="1:46" x14ac:dyDescent="0.25">
      <c r="A858" s="1">
        <v>44630</v>
      </c>
      <c r="B858" s="100">
        <v>857</v>
      </c>
      <c r="C858" s="1" t="s">
        <v>102</v>
      </c>
      <c r="D858" t="s">
        <v>98</v>
      </c>
      <c r="E858">
        <v>16</v>
      </c>
      <c r="F858" t="s">
        <v>22</v>
      </c>
      <c r="G858" s="18">
        <v>3.03</v>
      </c>
      <c r="I858" s="18">
        <v>48.48</v>
      </c>
      <c r="Q858" s="103"/>
      <c r="R858" s="104"/>
      <c r="X858" s="103"/>
      <c r="AE858" s="103"/>
      <c r="AL858" s="103"/>
      <c r="AM858" s="104"/>
      <c r="AS858" s="103"/>
      <c r="AT858" s="104"/>
    </row>
    <row r="859" spans="1:46" x14ac:dyDescent="0.25">
      <c r="A859" s="1">
        <v>44630</v>
      </c>
      <c r="B859" s="100">
        <v>858</v>
      </c>
      <c r="C859" s="1" t="s">
        <v>102</v>
      </c>
      <c r="D859" t="s">
        <v>97</v>
      </c>
      <c r="E859">
        <v>32</v>
      </c>
      <c r="F859" t="s">
        <v>22</v>
      </c>
      <c r="G859" s="18">
        <v>2.92</v>
      </c>
      <c r="I859" s="18">
        <v>-93.44</v>
      </c>
      <c r="Q859" s="103"/>
      <c r="R859" s="104"/>
      <c r="X859" s="103"/>
      <c r="AE859" s="103"/>
      <c r="AL859" s="103"/>
      <c r="AM859" s="104"/>
      <c r="AS859" s="103"/>
      <c r="AT859" s="104"/>
    </row>
    <row r="860" spans="1:46" x14ac:dyDescent="0.25">
      <c r="A860" s="1">
        <v>44630</v>
      </c>
      <c r="B860" s="100">
        <v>859</v>
      </c>
      <c r="C860" s="1" t="s">
        <v>102</v>
      </c>
      <c r="D860" t="s">
        <v>98</v>
      </c>
      <c r="E860">
        <v>16</v>
      </c>
      <c r="F860" t="s">
        <v>22</v>
      </c>
      <c r="G860" s="18">
        <v>2.875</v>
      </c>
      <c r="I860" s="18">
        <v>46</v>
      </c>
      <c r="Q860" s="103"/>
      <c r="R860" s="104"/>
      <c r="X860" s="103"/>
      <c r="AE860" s="103"/>
      <c r="AL860" s="103"/>
      <c r="AM860" s="104"/>
      <c r="AS860" s="103"/>
      <c r="AT860" s="104"/>
    </row>
    <row r="861" spans="1:46" x14ac:dyDescent="0.25">
      <c r="A861" s="1">
        <v>44630</v>
      </c>
      <c r="B861" s="100">
        <v>860</v>
      </c>
      <c r="C861" s="1" t="s">
        <v>102</v>
      </c>
      <c r="D861" t="s">
        <v>97</v>
      </c>
      <c r="E861">
        <v>16</v>
      </c>
      <c r="F861" t="s">
        <v>22</v>
      </c>
      <c r="G861" s="18">
        <v>2.99</v>
      </c>
      <c r="I861" s="18">
        <v>-47.84</v>
      </c>
      <c r="Q861" s="103"/>
      <c r="R861" s="104"/>
      <c r="X861" s="103"/>
      <c r="AE861" s="103"/>
      <c r="AL861" s="103"/>
      <c r="AM861" s="104"/>
      <c r="AS861" s="103"/>
      <c r="AT861" s="104"/>
    </row>
    <row r="862" spans="1:46" x14ac:dyDescent="0.25">
      <c r="A862" s="1">
        <v>44630</v>
      </c>
      <c r="B862" s="100">
        <v>861</v>
      </c>
      <c r="C862" s="1" t="s">
        <v>102</v>
      </c>
      <c r="D862" t="s">
        <v>97</v>
      </c>
      <c r="E862">
        <v>32</v>
      </c>
      <c r="F862" t="s">
        <v>22</v>
      </c>
      <c r="G862" s="18">
        <v>3</v>
      </c>
      <c r="I862" s="18">
        <v>-96</v>
      </c>
      <c r="Q862" s="103"/>
      <c r="R862" s="104"/>
      <c r="X862" s="103"/>
      <c r="AE862" s="103"/>
      <c r="AL862" s="103"/>
      <c r="AM862" s="104"/>
      <c r="AS862" s="103"/>
      <c r="AT862" s="104"/>
    </row>
    <row r="863" spans="1:46" x14ac:dyDescent="0.25">
      <c r="A863" s="1">
        <v>44630</v>
      </c>
      <c r="B863" s="100">
        <v>862</v>
      </c>
      <c r="C863" s="1" t="s">
        <v>102</v>
      </c>
      <c r="D863" t="s">
        <v>97</v>
      </c>
      <c r="E863">
        <v>16</v>
      </c>
      <c r="F863" t="s">
        <v>22</v>
      </c>
      <c r="G863" s="18">
        <v>3.0998999999999999</v>
      </c>
      <c r="I863" s="18">
        <v>-49.6</v>
      </c>
      <c r="Q863" s="103"/>
      <c r="R863" s="104"/>
      <c r="X863" s="103"/>
      <c r="AE863" s="103"/>
      <c r="AL863" s="103"/>
      <c r="AM863" s="104"/>
      <c r="AS863" s="103"/>
      <c r="AT863" s="104"/>
    </row>
    <row r="864" spans="1:46" x14ac:dyDescent="0.25">
      <c r="A864" s="1">
        <v>44630</v>
      </c>
      <c r="B864" s="100">
        <v>863</v>
      </c>
      <c r="C864" s="1" t="s">
        <v>102</v>
      </c>
      <c r="D864" t="s">
        <v>98</v>
      </c>
      <c r="E864">
        <v>10</v>
      </c>
      <c r="F864" t="s">
        <v>179</v>
      </c>
      <c r="G864" s="18">
        <v>5.77</v>
      </c>
      <c r="I864" s="18">
        <v>57.7</v>
      </c>
      <c r="Q864" s="103"/>
      <c r="R864" s="104"/>
      <c r="X864" s="103"/>
      <c r="AE864" s="103"/>
      <c r="AL864" s="103"/>
      <c r="AM864" s="104"/>
      <c r="AS864" s="103"/>
      <c r="AT864" s="104"/>
    </row>
    <row r="865" spans="1:46" x14ac:dyDescent="0.25">
      <c r="A865" s="1">
        <v>44630</v>
      </c>
      <c r="B865" s="100">
        <v>864</v>
      </c>
      <c r="C865" s="1" t="s">
        <v>102</v>
      </c>
      <c r="D865" t="s">
        <v>98</v>
      </c>
      <c r="E865">
        <v>8</v>
      </c>
      <c r="F865" t="s">
        <v>179</v>
      </c>
      <c r="G865" s="18">
        <v>5.9</v>
      </c>
      <c r="I865" s="18">
        <v>47.2</v>
      </c>
      <c r="Q865" s="103"/>
      <c r="R865" s="104"/>
      <c r="X865" s="103"/>
      <c r="AE865" s="103"/>
      <c r="AL865" s="103"/>
      <c r="AM865" s="104"/>
      <c r="AS865" s="103"/>
      <c r="AT865" s="104"/>
    </row>
    <row r="866" spans="1:46" x14ac:dyDescent="0.25">
      <c r="A866" s="1">
        <v>44630</v>
      </c>
      <c r="B866" s="100">
        <v>865</v>
      </c>
      <c r="C866" s="1" t="s">
        <v>102</v>
      </c>
      <c r="D866" t="s">
        <v>97</v>
      </c>
      <c r="E866">
        <v>18</v>
      </c>
      <c r="F866" t="s">
        <v>179</v>
      </c>
      <c r="G866" s="18">
        <v>5.81</v>
      </c>
      <c r="I866" s="18">
        <v>-104.58</v>
      </c>
      <c r="Q866" s="103"/>
      <c r="R866" s="104"/>
      <c r="X866" s="103"/>
      <c r="AE866" s="103"/>
      <c r="AL866" s="103"/>
      <c r="AM866" s="104"/>
      <c r="AS866" s="103"/>
      <c r="AT866" s="104"/>
    </row>
    <row r="867" spans="1:46" x14ac:dyDescent="0.25">
      <c r="A867" s="1">
        <v>44630</v>
      </c>
      <c r="B867" s="100">
        <v>866</v>
      </c>
      <c r="C867" s="1" t="s">
        <v>102</v>
      </c>
      <c r="D867" t="s">
        <v>98</v>
      </c>
      <c r="E867">
        <v>8</v>
      </c>
      <c r="F867" t="s">
        <v>179</v>
      </c>
      <c r="G867" s="18">
        <v>6.0701000000000001</v>
      </c>
      <c r="I867" s="18">
        <v>48.56</v>
      </c>
      <c r="Q867" s="103"/>
      <c r="R867" s="104"/>
      <c r="X867" s="103"/>
      <c r="AE867" s="103"/>
      <c r="AL867" s="103"/>
      <c r="AM867" s="104"/>
      <c r="AS867" s="103"/>
      <c r="AT867" s="104"/>
    </row>
    <row r="868" spans="1:46" x14ac:dyDescent="0.25">
      <c r="A868" s="1">
        <v>44630</v>
      </c>
      <c r="B868" s="100">
        <v>867</v>
      </c>
      <c r="C868" s="1" t="s">
        <v>102</v>
      </c>
      <c r="D868" t="s">
        <v>98</v>
      </c>
      <c r="E868">
        <v>16</v>
      </c>
      <c r="F868" t="s">
        <v>179</v>
      </c>
      <c r="G868" s="18">
        <v>6.1449999999999996</v>
      </c>
      <c r="I868" s="18">
        <v>98.32</v>
      </c>
      <c r="Q868" s="103"/>
      <c r="R868" s="104"/>
      <c r="X868" s="103"/>
      <c r="AE868" s="103"/>
      <c r="AL868" s="103"/>
      <c r="AM868" s="104"/>
      <c r="AS868" s="103"/>
      <c r="AT868" s="104"/>
    </row>
    <row r="869" spans="1:46" x14ac:dyDescent="0.25">
      <c r="A869" s="1">
        <v>44630</v>
      </c>
      <c r="B869" s="100">
        <v>868</v>
      </c>
      <c r="C869" s="1" t="s">
        <v>102</v>
      </c>
      <c r="D869" t="s">
        <v>98</v>
      </c>
      <c r="E869">
        <v>8</v>
      </c>
      <c r="F869" t="s">
        <v>179</v>
      </c>
      <c r="G869" s="18">
        <v>6.1</v>
      </c>
      <c r="I869" s="18">
        <v>48.8</v>
      </c>
      <c r="Q869" s="103"/>
      <c r="R869" s="104"/>
      <c r="X869" s="103"/>
      <c r="AE869" s="103"/>
      <c r="AL869" s="103"/>
      <c r="AM869" s="104"/>
      <c r="AS869" s="103"/>
      <c r="AT869" s="104"/>
    </row>
    <row r="870" spans="1:46" x14ac:dyDescent="0.25">
      <c r="A870" s="1">
        <v>44630</v>
      </c>
      <c r="B870" s="100">
        <v>869</v>
      </c>
      <c r="C870" s="1" t="s">
        <v>102</v>
      </c>
      <c r="D870" t="s">
        <v>97</v>
      </c>
      <c r="E870">
        <v>16</v>
      </c>
      <c r="F870" t="s">
        <v>179</v>
      </c>
      <c r="G870" s="18">
        <v>5.77</v>
      </c>
      <c r="I870" s="18">
        <v>-92.32</v>
      </c>
      <c r="Q870" s="103"/>
      <c r="R870" s="104"/>
      <c r="X870" s="103"/>
      <c r="AE870" s="103"/>
      <c r="AL870" s="103"/>
      <c r="AM870" s="104"/>
      <c r="AS870" s="103"/>
      <c r="AT870" s="104"/>
    </row>
    <row r="871" spans="1:46" x14ac:dyDescent="0.25">
      <c r="A871" s="1">
        <v>44630</v>
      </c>
      <c r="B871" s="100">
        <v>870</v>
      </c>
      <c r="C871" s="1" t="s">
        <v>102</v>
      </c>
      <c r="D871" t="s">
        <v>97</v>
      </c>
      <c r="E871">
        <v>16</v>
      </c>
      <c r="F871" t="s">
        <v>179</v>
      </c>
      <c r="G871" s="18">
        <v>5.92</v>
      </c>
      <c r="I871" s="18">
        <v>-94.72</v>
      </c>
      <c r="Q871" s="103"/>
      <c r="R871" s="104"/>
      <c r="X871" s="103"/>
      <c r="AE871" s="103"/>
      <c r="AL871" s="103"/>
      <c r="AM871" s="104"/>
      <c r="AS871" s="103"/>
      <c r="AT871" s="104"/>
    </row>
    <row r="872" spans="1:46" x14ac:dyDescent="0.25">
      <c r="A872" s="1">
        <v>44631</v>
      </c>
      <c r="B872" s="100">
        <v>871</v>
      </c>
      <c r="C872" s="1" t="s">
        <v>102</v>
      </c>
      <c r="D872" t="s">
        <v>98</v>
      </c>
      <c r="E872">
        <v>30</v>
      </c>
      <c r="F872" t="s">
        <v>218</v>
      </c>
      <c r="G872" s="18">
        <v>5.7419000000000002</v>
      </c>
      <c r="I872" s="18">
        <v>172.26</v>
      </c>
      <c r="Q872" s="103"/>
      <c r="R872" s="104"/>
      <c r="X872" s="103"/>
      <c r="AE872" s="103"/>
      <c r="AL872" s="103"/>
      <c r="AM872" s="104"/>
      <c r="AS872" s="103"/>
      <c r="AT872" s="104"/>
    </row>
    <row r="873" spans="1:46" x14ac:dyDescent="0.25">
      <c r="A873" s="1">
        <v>44631</v>
      </c>
      <c r="B873" s="100">
        <v>872</v>
      </c>
      <c r="C873" s="1" t="s">
        <v>102</v>
      </c>
      <c r="D873" t="s">
        <v>97</v>
      </c>
      <c r="E873">
        <v>30</v>
      </c>
      <c r="F873" t="s">
        <v>218</v>
      </c>
      <c r="G873" s="18">
        <v>5.5350000000000001</v>
      </c>
      <c r="I873" s="18">
        <v>-166.05</v>
      </c>
      <c r="Q873" s="103"/>
      <c r="R873" s="104"/>
      <c r="X873" s="103"/>
      <c r="AE873" s="103"/>
      <c r="AL873" s="103"/>
      <c r="AM873" s="104"/>
      <c r="AS873" s="103"/>
      <c r="AT873" s="104"/>
    </row>
    <row r="874" spans="1:46" x14ac:dyDescent="0.25">
      <c r="A874" s="1">
        <v>44631</v>
      </c>
      <c r="B874" s="100">
        <v>873</v>
      </c>
      <c r="C874" s="1" t="s">
        <v>102</v>
      </c>
      <c r="D874" t="s">
        <v>98</v>
      </c>
      <c r="E874">
        <v>30</v>
      </c>
      <c r="F874" t="s">
        <v>218</v>
      </c>
      <c r="G874" s="18">
        <v>5.9508999999999999</v>
      </c>
      <c r="I874" s="18">
        <v>178.53</v>
      </c>
      <c r="Q874" s="103"/>
      <c r="R874" s="104"/>
      <c r="X874" s="103"/>
      <c r="AE874" s="103"/>
      <c r="AL874" s="103"/>
      <c r="AM874" s="104"/>
      <c r="AS874" s="103"/>
      <c r="AT874" s="104"/>
    </row>
    <row r="875" spans="1:46" x14ac:dyDescent="0.25">
      <c r="A875" s="1">
        <v>44631</v>
      </c>
      <c r="B875" s="100">
        <v>874</v>
      </c>
      <c r="C875" s="1" t="s">
        <v>102</v>
      </c>
      <c r="D875" t="s">
        <v>97</v>
      </c>
      <c r="E875">
        <v>30</v>
      </c>
      <c r="F875" t="s">
        <v>218</v>
      </c>
      <c r="G875" s="18">
        <v>6.14</v>
      </c>
      <c r="I875" s="18">
        <v>-184.2</v>
      </c>
      <c r="Q875" s="103"/>
      <c r="R875" s="104"/>
      <c r="X875" s="103"/>
      <c r="AE875" s="103"/>
      <c r="AL875" s="103"/>
      <c r="AM875" s="104"/>
      <c r="AS875" s="103"/>
      <c r="AT875" s="104"/>
    </row>
    <row r="876" spans="1:46" x14ac:dyDescent="0.25">
      <c r="A876" s="1">
        <v>44631</v>
      </c>
      <c r="B876" s="100">
        <v>875</v>
      </c>
      <c r="C876" s="1" t="s">
        <v>102</v>
      </c>
      <c r="D876" t="s">
        <v>98</v>
      </c>
      <c r="E876">
        <v>15</v>
      </c>
      <c r="F876" t="s">
        <v>218</v>
      </c>
      <c r="G876" s="18">
        <v>4.8788</v>
      </c>
      <c r="I876" s="18">
        <v>73.180000000000007</v>
      </c>
      <c r="Q876" s="103"/>
      <c r="R876" s="104"/>
      <c r="X876" s="103"/>
      <c r="AE876" s="103"/>
      <c r="AL876" s="103"/>
      <c r="AM876" s="104"/>
      <c r="AS876" s="103"/>
      <c r="AT876" s="104"/>
    </row>
    <row r="877" spans="1:46" x14ac:dyDescent="0.25">
      <c r="A877" s="1">
        <v>44631</v>
      </c>
      <c r="B877" s="100">
        <v>876</v>
      </c>
      <c r="C877" s="1" t="s">
        <v>102</v>
      </c>
      <c r="D877" t="s">
        <v>97</v>
      </c>
      <c r="E877">
        <v>15</v>
      </c>
      <c r="F877" t="s">
        <v>218</v>
      </c>
      <c r="G877" s="18">
        <v>4.9499000000000004</v>
      </c>
      <c r="I877" s="18">
        <v>-74.25</v>
      </c>
      <c r="Q877" s="103"/>
      <c r="R877" s="104"/>
      <c r="X877" s="103"/>
      <c r="AE877" s="103"/>
      <c r="AL877" s="103"/>
      <c r="AM877" s="104"/>
      <c r="AS877" s="103"/>
      <c r="AT877" s="104"/>
    </row>
    <row r="878" spans="1:46" x14ac:dyDescent="0.25">
      <c r="A878" s="1">
        <v>44631</v>
      </c>
      <c r="B878" s="100">
        <v>877</v>
      </c>
      <c r="C878" s="1" t="s">
        <v>102</v>
      </c>
      <c r="D878" t="s">
        <v>98</v>
      </c>
      <c r="E878">
        <v>15</v>
      </c>
      <c r="F878" t="s">
        <v>218</v>
      </c>
      <c r="G878" s="18">
        <v>5.0808</v>
      </c>
      <c r="I878" s="18">
        <v>76.209999999999994</v>
      </c>
      <c r="Q878" s="103"/>
      <c r="R878" s="104"/>
      <c r="X878" s="103"/>
      <c r="AE878" s="103"/>
      <c r="AL878" s="103"/>
      <c r="AM878" s="104"/>
      <c r="AS878" s="103"/>
      <c r="AT878" s="104"/>
    </row>
    <row r="879" spans="1:46" x14ac:dyDescent="0.25">
      <c r="A879" s="1">
        <v>44631</v>
      </c>
      <c r="B879" s="100">
        <v>878</v>
      </c>
      <c r="C879" s="1" t="s">
        <v>102</v>
      </c>
      <c r="D879" t="s">
        <v>98</v>
      </c>
      <c r="E879">
        <v>15</v>
      </c>
      <c r="F879" t="s">
        <v>218</v>
      </c>
      <c r="G879" s="18">
        <v>5.0907999999999998</v>
      </c>
      <c r="I879" s="18">
        <v>76.36</v>
      </c>
      <c r="Q879" s="103"/>
      <c r="R879" s="104"/>
      <c r="X879" s="103"/>
      <c r="AE879" s="103"/>
      <c r="AL879" s="103"/>
      <c r="AM879" s="104"/>
      <c r="AS879" s="103"/>
      <c r="AT879" s="104"/>
    </row>
    <row r="880" spans="1:46" x14ac:dyDescent="0.25">
      <c r="A880" s="1">
        <v>44631</v>
      </c>
      <c r="B880" s="100">
        <v>879</v>
      </c>
      <c r="C880" s="1" t="s">
        <v>102</v>
      </c>
      <c r="D880" t="s">
        <v>97</v>
      </c>
      <c r="E880">
        <v>15</v>
      </c>
      <c r="F880" t="s">
        <v>218</v>
      </c>
      <c r="G880" s="18">
        <v>5.5891999999999999</v>
      </c>
      <c r="I880" s="18">
        <v>-83.84</v>
      </c>
      <c r="Q880" s="103"/>
      <c r="R880" s="104"/>
      <c r="X880" s="103"/>
      <c r="AE880" s="103"/>
      <c r="AL880" s="103"/>
      <c r="AM880" s="104"/>
      <c r="AS880" s="103"/>
      <c r="AT880" s="104"/>
    </row>
    <row r="881" spans="1:46" x14ac:dyDescent="0.25">
      <c r="A881" s="1">
        <v>44631</v>
      </c>
      <c r="B881" s="100">
        <v>880</v>
      </c>
      <c r="C881" s="1" t="s">
        <v>102</v>
      </c>
      <c r="D881" t="s">
        <v>97</v>
      </c>
      <c r="E881">
        <v>15</v>
      </c>
      <c r="F881" t="s">
        <v>218</v>
      </c>
      <c r="G881" s="18">
        <v>5.56</v>
      </c>
      <c r="I881" s="18">
        <v>-83.4</v>
      </c>
      <c r="Q881" s="103"/>
      <c r="R881" s="104"/>
      <c r="X881" s="103"/>
      <c r="AE881" s="103"/>
      <c r="AL881" s="103"/>
      <c r="AM881" s="104"/>
      <c r="AS881" s="103"/>
      <c r="AT881" s="104"/>
    </row>
    <row r="882" spans="1:46" x14ac:dyDescent="0.25">
      <c r="A882" s="1">
        <v>44631</v>
      </c>
      <c r="B882" s="100">
        <v>881</v>
      </c>
      <c r="C882" s="1" t="s">
        <v>102</v>
      </c>
      <c r="D882" t="s">
        <v>98</v>
      </c>
      <c r="E882">
        <v>48</v>
      </c>
      <c r="F882" t="s">
        <v>222</v>
      </c>
      <c r="G882" s="18">
        <v>1.7738</v>
      </c>
      <c r="I882" s="18">
        <v>85.14</v>
      </c>
      <c r="Q882" s="103"/>
      <c r="R882" s="104"/>
      <c r="X882" s="103"/>
      <c r="AE882" s="103"/>
      <c r="AL882" s="103"/>
      <c r="AM882" s="104"/>
      <c r="AS882" s="103"/>
      <c r="AT882" s="104"/>
    </row>
    <row r="883" spans="1:46" x14ac:dyDescent="0.25">
      <c r="A883" s="1">
        <v>44631</v>
      </c>
      <c r="B883" s="100">
        <v>882</v>
      </c>
      <c r="C883" s="1" t="s">
        <v>102</v>
      </c>
      <c r="D883" t="s">
        <v>98</v>
      </c>
      <c r="E883">
        <v>16</v>
      </c>
      <c r="F883" t="s">
        <v>222</v>
      </c>
      <c r="G883" s="18">
        <v>1.7350000000000001</v>
      </c>
      <c r="I883" s="18">
        <v>27.76</v>
      </c>
      <c r="Q883" s="103"/>
      <c r="R883" s="104"/>
      <c r="X883" s="103"/>
      <c r="AE883" s="103"/>
      <c r="AL883" s="103"/>
      <c r="AM883" s="104"/>
      <c r="AS883" s="103"/>
      <c r="AT883" s="104"/>
    </row>
    <row r="884" spans="1:46" x14ac:dyDescent="0.25">
      <c r="A884" s="1">
        <v>44631</v>
      </c>
      <c r="B884" s="100">
        <v>883</v>
      </c>
      <c r="C884" s="1" t="s">
        <v>102</v>
      </c>
      <c r="D884" t="s">
        <v>98</v>
      </c>
      <c r="E884">
        <v>16</v>
      </c>
      <c r="F884" t="s">
        <v>222</v>
      </c>
      <c r="G884" s="18">
        <v>1.6941999999999999</v>
      </c>
      <c r="I884" s="18">
        <v>27.11</v>
      </c>
      <c r="Q884" s="103"/>
      <c r="R884" s="104"/>
      <c r="X884" s="103"/>
      <c r="AE884" s="103"/>
      <c r="AL884" s="103"/>
      <c r="AM884" s="104"/>
      <c r="AS884" s="103"/>
      <c r="AT884" s="104"/>
    </row>
    <row r="885" spans="1:46" x14ac:dyDescent="0.25">
      <c r="A885" s="1">
        <v>44631</v>
      </c>
      <c r="B885" s="100">
        <v>884</v>
      </c>
      <c r="C885" s="1" t="s">
        <v>102</v>
      </c>
      <c r="D885" t="s">
        <v>98</v>
      </c>
      <c r="E885">
        <v>16</v>
      </c>
      <c r="F885" t="s">
        <v>222</v>
      </c>
      <c r="G885" s="18">
        <v>1.6409</v>
      </c>
      <c r="I885" s="18">
        <v>26.25</v>
      </c>
      <c r="Q885" s="103"/>
      <c r="R885" s="104"/>
      <c r="X885" s="103"/>
      <c r="AE885" s="103"/>
      <c r="AL885" s="103"/>
      <c r="AM885" s="104"/>
      <c r="AS885" s="103"/>
      <c r="AT885" s="104"/>
    </row>
    <row r="886" spans="1:46" x14ac:dyDescent="0.25">
      <c r="A886" s="1">
        <v>44631</v>
      </c>
      <c r="B886" s="100">
        <v>885</v>
      </c>
      <c r="C886" s="1" t="s">
        <v>102</v>
      </c>
      <c r="D886" t="s">
        <v>97</v>
      </c>
      <c r="E886">
        <v>16</v>
      </c>
      <c r="F886" t="s">
        <v>222</v>
      </c>
      <c r="G886" s="18">
        <v>1.585</v>
      </c>
      <c r="I886" s="18">
        <v>-25.36</v>
      </c>
      <c r="Q886" s="103"/>
      <c r="R886" s="104"/>
      <c r="X886" s="103"/>
      <c r="AE886" s="103"/>
      <c r="AL886" s="103"/>
      <c r="AM886" s="104"/>
      <c r="AS886" s="103"/>
      <c r="AT886" s="104"/>
    </row>
    <row r="887" spans="1:46" x14ac:dyDescent="0.25">
      <c r="A887" s="1">
        <v>44631</v>
      </c>
      <c r="B887" s="100">
        <v>886</v>
      </c>
      <c r="C887" s="1" t="s">
        <v>102</v>
      </c>
      <c r="D887" t="s">
        <v>97</v>
      </c>
      <c r="E887">
        <v>16</v>
      </c>
      <c r="F887" t="s">
        <v>222</v>
      </c>
      <c r="G887" s="18">
        <v>1.585</v>
      </c>
      <c r="I887" s="18">
        <v>-25.36</v>
      </c>
      <c r="Q887" s="103"/>
      <c r="R887" s="104"/>
      <c r="X887" s="103"/>
      <c r="AE887" s="103"/>
      <c r="AL887" s="103"/>
      <c r="AM887" s="104"/>
      <c r="AS887" s="103"/>
      <c r="AT887" s="104"/>
    </row>
    <row r="888" spans="1:46" x14ac:dyDescent="0.25">
      <c r="A888" s="1">
        <v>44631</v>
      </c>
      <c r="B888" s="100">
        <v>887</v>
      </c>
      <c r="C888" s="1" t="s">
        <v>102</v>
      </c>
      <c r="D888" t="s">
        <v>97</v>
      </c>
      <c r="E888">
        <v>16</v>
      </c>
      <c r="F888" t="s">
        <v>222</v>
      </c>
      <c r="G888" s="18">
        <v>1.5649999999999999</v>
      </c>
      <c r="I888" s="18">
        <v>-25.04</v>
      </c>
      <c r="Q888" s="103"/>
      <c r="R888" s="104"/>
      <c r="X888" s="103"/>
      <c r="AE888" s="103"/>
      <c r="AL888" s="103"/>
      <c r="AM888" s="104"/>
      <c r="AS888" s="103"/>
      <c r="AT888" s="104"/>
    </row>
    <row r="889" spans="1:46" x14ac:dyDescent="0.25">
      <c r="A889" s="1">
        <v>44631</v>
      </c>
      <c r="B889" s="100">
        <v>888</v>
      </c>
      <c r="C889" s="1" t="s">
        <v>102</v>
      </c>
      <c r="D889" t="s">
        <v>98</v>
      </c>
      <c r="E889">
        <v>64</v>
      </c>
      <c r="F889" t="s">
        <v>222</v>
      </c>
      <c r="G889" s="18">
        <v>1.4850000000000001</v>
      </c>
      <c r="I889" s="18">
        <v>95.04</v>
      </c>
      <c r="Q889" s="103"/>
      <c r="R889" s="104"/>
      <c r="X889" s="103"/>
      <c r="AE889" s="103"/>
      <c r="AL889" s="103"/>
      <c r="AM889" s="104"/>
      <c r="AS889" s="103"/>
      <c r="AT889" s="104"/>
    </row>
    <row r="890" spans="1:46" x14ac:dyDescent="0.25">
      <c r="A890" s="1">
        <v>44631</v>
      </c>
      <c r="B890" s="100">
        <v>889</v>
      </c>
      <c r="C890" s="1" t="s">
        <v>102</v>
      </c>
      <c r="D890" t="s">
        <v>98</v>
      </c>
      <c r="E890">
        <v>64</v>
      </c>
      <c r="F890" t="s">
        <v>222</v>
      </c>
      <c r="G890" s="18">
        <v>1.53</v>
      </c>
      <c r="I890" s="18">
        <v>97.92</v>
      </c>
      <c r="Q890" s="103"/>
      <c r="R890" s="104"/>
      <c r="X890" s="103"/>
      <c r="AE890" s="103"/>
      <c r="AL890" s="103"/>
      <c r="AM890" s="104"/>
      <c r="AS890" s="103"/>
      <c r="AT890" s="104"/>
    </row>
    <row r="891" spans="1:46" x14ac:dyDescent="0.25">
      <c r="A891" s="1">
        <v>44631</v>
      </c>
      <c r="B891" s="100">
        <v>890</v>
      </c>
      <c r="C891" s="1" t="s">
        <v>102</v>
      </c>
      <c r="D891" t="s">
        <v>98</v>
      </c>
      <c r="E891">
        <v>16</v>
      </c>
      <c r="F891" t="s">
        <v>222</v>
      </c>
      <c r="G891" s="18">
        <v>1.615</v>
      </c>
      <c r="I891" s="18">
        <v>25.84</v>
      </c>
      <c r="Q891" s="103"/>
      <c r="R891" s="104"/>
      <c r="X891" s="103"/>
      <c r="AE891" s="103"/>
      <c r="AL891" s="103"/>
      <c r="AM891" s="104"/>
      <c r="AS891" s="103"/>
      <c r="AT891" s="104"/>
    </row>
    <row r="892" spans="1:46" x14ac:dyDescent="0.25">
      <c r="A892" s="1">
        <v>44631</v>
      </c>
      <c r="B892" s="100">
        <v>891</v>
      </c>
      <c r="C892" s="1" t="s">
        <v>102</v>
      </c>
      <c r="D892" t="s">
        <v>97</v>
      </c>
      <c r="E892">
        <v>64</v>
      </c>
      <c r="F892" t="s">
        <v>222</v>
      </c>
      <c r="G892" s="18">
        <v>1.53</v>
      </c>
      <c r="I892" s="18">
        <v>-97.92</v>
      </c>
      <c r="Q892" s="103"/>
      <c r="R892" s="104"/>
      <c r="X892" s="103"/>
      <c r="AE892" s="103"/>
      <c r="AL892" s="103"/>
      <c r="AM892" s="104"/>
      <c r="AS892" s="103"/>
      <c r="AT892" s="104"/>
    </row>
    <row r="893" spans="1:46" x14ac:dyDescent="0.25">
      <c r="A893" s="1">
        <v>44631</v>
      </c>
      <c r="B893" s="100">
        <v>892</v>
      </c>
      <c r="C893" s="1" t="s">
        <v>102</v>
      </c>
      <c r="D893" t="s">
        <v>97</v>
      </c>
      <c r="E893">
        <v>64</v>
      </c>
      <c r="F893" t="s">
        <v>222</v>
      </c>
      <c r="G893" s="18">
        <v>1.5755999999999999</v>
      </c>
      <c r="I893" s="18">
        <v>-100.84</v>
      </c>
      <c r="Q893" s="103"/>
      <c r="R893" s="104"/>
      <c r="X893" s="103"/>
      <c r="AE893" s="103"/>
      <c r="AL893" s="103"/>
      <c r="AM893" s="104"/>
      <c r="AS893" s="103"/>
      <c r="AT893" s="104"/>
    </row>
    <row r="894" spans="1:46" x14ac:dyDescent="0.25">
      <c r="A894" s="1">
        <v>44631</v>
      </c>
      <c r="B894" s="100">
        <v>893</v>
      </c>
      <c r="C894" s="1" t="s">
        <v>102</v>
      </c>
      <c r="D894" t="s">
        <v>97</v>
      </c>
      <c r="E894">
        <v>64</v>
      </c>
      <c r="F894" t="s">
        <v>222</v>
      </c>
      <c r="G894" s="18">
        <v>1.58</v>
      </c>
      <c r="I894" s="18">
        <v>-101.12</v>
      </c>
      <c r="Q894" s="103"/>
      <c r="R894" s="104"/>
      <c r="X894" s="103"/>
      <c r="AE894" s="103"/>
      <c r="AL894" s="103"/>
      <c r="AM894" s="104"/>
      <c r="AS894" s="103"/>
      <c r="AT894" s="104"/>
    </row>
    <row r="895" spans="1:46" x14ac:dyDescent="0.25">
      <c r="A895" s="1">
        <v>44631</v>
      </c>
      <c r="B895" s="100">
        <v>894</v>
      </c>
      <c r="C895" s="1" t="s">
        <v>102</v>
      </c>
      <c r="D895" t="s">
        <v>98</v>
      </c>
      <c r="E895">
        <v>42</v>
      </c>
      <c r="F895" t="s">
        <v>208</v>
      </c>
      <c r="G895" s="18">
        <v>1.2125999999999999</v>
      </c>
      <c r="I895" s="18">
        <v>50.93</v>
      </c>
      <c r="Q895" s="103"/>
      <c r="R895" s="104"/>
      <c r="X895" s="103"/>
      <c r="AE895" s="103"/>
      <c r="AL895" s="103"/>
      <c r="AM895" s="104"/>
      <c r="AS895" s="103"/>
      <c r="AT895" s="104"/>
    </row>
    <row r="896" spans="1:46" x14ac:dyDescent="0.25">
      <c r="A896" s="1">
        <v>44631</v>
      </c>
      <c r="B896" s="100">
        <v>895</v>
      </c>
      <c r="C896" s="1" t="s">
        <v>102</v>
      </c>
      <c r="D896" t="s">
        <v>98</v>
      </c>
      <c r="E896">
        <v>16</v>
      </c>
      <c r="F896" t="s">
        <v>208</v>
      </c>
      <c r="G896" s="18">
        <v>1.2541</v>
      </c>
      <c r="I896" s="18">
        <v>20.07</v>
      </c>
      <c r="Q896" s="103"/>
      <c r="R896" s="104"/>
      <c r="X896" s="103"/>
      <c r="AE896" s="103"/>
      <c r="AL896" s="103"/>
      <c r="AM896" s="104"/>
      <c r="AS896" s="103"/>
      <c r="AT896" s="104"/>
    </row>
    <row r="897" spans="1:46" x14ac:dyDescent="0.25">
      <c r="A897" s="1">
        <v>44631</v>
      </c>
      <c r="B897" s="100">
        <v>896</v>
      </c>
      <c r="C897" s="1" t="s">
        <v>102</v>
      </c>
      <c r="D897" t="s">
        <v>98</v>
      </c>
      <c r="E897">
        <v>16</v>
      </c>
      <c r="F897" t="s">
        <v>208</v>
      </c>
      <c r="G897" s="18">
        <v>1.214</v>
      </c>
      <c r="I897" s="18">
        <v>19.420000000000002</v>
      </c>
      <c r="Q897" s="103"/>
      <c r="R897" s="104"/>
      <c r="X897" s="103"/>
      <c r="AE897" s="103"/>
      <c r="AL897" s="103"/>
      <c r="AM897" s="104"/>
      <c r="AS897" s="103"/>
      <c r="AT897" s="104"/>
    </row>
    <row r="898" spans="1:46" x14ac:dyDescent="0.25">
      <c r="A898" s="1">
        <v>44631</v>
      </c>
      <c r="B898" s="100">
        <v>897</v>
      </c>
      <c r="C898" s="1" t="s">
        <v>102</v>
      </c>
      <c r="D898" t="s">
        <v>98</v>
      </c>
      <c r="E898">
        <v>16</v>
      </c>
      <c r="F898" t="s">
        <v>208</v>
      </c>
      <c r="G898" s="18">
        <v>1.1947000000000001</v>
      </c>
      <c r="I898" s="18">
        <v>19.12</v>
      </c>
      <c r="Q898" s="103"/>
      <c r="R898" s="104"/>
      <c r="X898" s="103"/>
      <c r="AE898" s="103"/>
      <c r="AL898" s="103"/>
      <c r="AM898" s="104"/>
      <c r="AS898" s="103"/>
      <c r="AT898" s="104"/>
    </row>
    <row r="899" spans="1:46" x14ac:dyDescent="0.25">
      <c r="A899" s="1">
        <v>44631</v>
      </c>
      <c r="B899" s="100">
        <v>898</v>
      </c>
      <c r="C899" s="1" t="s">
        <v>102</v>
      </c>
      <c r="D899" t="s">
        <v>97</v>
      </c>
      <c r="E899">
        <v>90</v>
      </c>
      <c r="F899" t="s">
        <v>208</v>
      </c>
      <c r="G899" s="18">
        <v>1.1299999999999999</v>
      </c>
      <c r="I899" s="18">
        <v>-101.7</v>
      </c>
      <c r="Q899" s="103"/>
      <c r="R899" s="104"/>
      <c r="X899" s="103"/>
      <c r="AE899" s="103"/>
      <c r="AL899" s="103"/>
      <c r="AM899" s="104"/>
      <c r="AS899" s="103"/>
      <c r="AT899" s="104"/>
    </row>
    <row r="900" spans="1:46" x14ac:dyDescent="0.25">
      <c r="A900" s="1">
        <v>44631</v>
      </c>
      <c r="B900" s="100">
        <v>899</v>
      </c>
      <c r="C900" s="1" t="s">
        <v>102</v>
      </c>
      <c r="D900" t="s">
        <v>98</v>
      </c>
      <c r="E900">
        <v>45</v>
      </c>
      <c r="F900" t="s">
        <v>22</v>
      </c>
      <c r="G900" s="18">
        <v>3.01</v>
      </c>
      <c r="I900" s="18">
        <v>135.44999999999999</v>
      </c>
      <c r="Q900" s="103"/>
      <c r="R900" s="104"/>
      <c r="X900" s="103"/>
      <c r="AE900" s="103"/>
      <c r="AL900" s="103"/>
      <c r="AM900" s="104"/>
      <c r="AS900" s="103"/>
      <c r="AT900" s="104"/>
    </row>
    <row r="901" spans="1:46" x14ac:dyDescent="0.25">
      <c r="A901" s="1">
        <v>44631</v>
      </c>
      <c r="B901" s="100">
        <v>900</v>
      </c>
      <c r="C901" s="1" t="s">
        <v>102</v>
      </c>
      <c r="D901" t="s">
        <v>97</v>
      </c>
      <c r="E901">
        <v>15</v>
      </c>
      <c r="F901" t="s">
        <v>22</v>
      </c>
      <c r="G901" s="18">
        <v>3.06</v>
      </c>
      <c r="I901" s="18">
        <v>-45.9</v>
      </c>
      <c r="Q901" s="103"/>
      <c r="R901" s="104"/>
      <c r="X901" s="103"/>
      <c r="AE901" s="103"/>
      <c r="AL901" s="103"/>
      <c r="AM901" s="104"/>
      <c r="AS901" s="103"/>
      <c r="AT901" s="104"/>
    </row>
    <row r="902" spans="1:46" x14ac:dyDescent="0.25">
      <c r="A902" s="1">
        <v>44631</v>
      </c>
      <c r="B902" s="100">
        <v>901</v>
      </c>
      <c r="C902" s="1" t="s">
        <v>102</v>
      </c>
      <c r="D902" t="s">
        <v>97</v>
      </c>
      <c r="E902">
        <v>15</v>
      </c>
      <c r="F902" t="s">
        <v>22</v>
      </c>
      <c r="G902" s="18">
        <v>3.1139999999999999</v>
      </c>
      <c r="I902" s="18">
        <v>-46.71</v>
      </c>
      <c r="Q902" s="103"/>
      <c r="R902" s="104"/>
      <c r="X902" s="103"/>
      <c r="AE902" s="103"/>
      <c r="AL902" s="103"/>
      <c r="AM902" s="104"/>
      <c r="AS902" s="103"/>
      <c r="AT902" s="104"/>
    </row>
    <row r="903" spans="1:46" x14ac:dyDescent="0.25">
      <c r="A903" s="1">
        <v>44631</v>
      </c>
      <c r="B903" s="100">
        <v>902</v>
      </c>
      <c r="C903" s="1" t="s">
        <v>102</v>
      </c>
      <c r="D903" t="s">
        <v>97</v>
      </c>
      <c r="E903">
        <v>15</v>
      </c>
      <c r="F903" t="s">
        <v>22</v>
      </c>
      <c r="G903" s="18">
        <v>3.13</v>
      </c>
      <c r="I903" s="18">
        <v>-46.95</v>
      </c>
      <c r="Q903" s="103"/>
      <c r="R903" s="104"/>
      <c r="X903" s="103"/>
      <c r="AE903" s="103"/>
      <c r="AL903" s="103"/>
      <c r="AM903" s="104"/>
      <c r="AS903" s="103"/>
      <c r="AT903" s="104"/>
    </row>
    <row r="904" spans="1:46" x14ac:dyDescent="0.25">
      <c r="A904" s="1">
        <v>44634</v>
      </c>
      <c r="B904" s="100">
        <v>903</v>
      </c>
      <c r="C904" s="1" t="s">
        <v>102</v>
      </c>
      <c r="D904" t="s">
        <v>98</v>
      </c>
      <c r="E904">
        <v>50</v>
      </c>
      <c r="F904" t="s">
        <v>217</v>
      </c>
      <c r="G904" s="18">
        <v>0.81210000000000004</v>
      </c>
      <c r="I904" s="18">
        <v>40.61</v>
      </c>
      <c r="Q904" s="103"/>
      <c r="R904" s="104"/>
      <c r="X904" s="103"/>
      <c r="AE904" s="103"/>
      <c r="AL904" s="103"/>
      <c r="AM904" s="104"/>
      <c r="AS904" s="103"/>
      <c r="AT904" s="104"/>
    </row>
    <row r="905" spans="1:46" x14ac:dyDescent="0.25">
      <c r="A905" s="1">
        <v>44634</v>
      </c>
      <c r="B905" s="100">
        <v>904</v>
      </c>
      <c r="C905" s="1" t="s">
        <v>102</v>
      </c>
      <c r="D905" t="s">
        <v>98</v>
      </c>
      <c r="E905">
        <v>124</v>
      </c>
      <c r="F905" t="s">
        <v>217</v>
      </c>
      <c r="G905" s="18">
        <v>0.80520000000000003</v>
      </c>
      <c r="I905" s="18">
        <v>99.84</v>
      </c>
      <c r="Q905" s="103"/>
      <c r="R905" s="104"/>
      <c r="X905" s="103"/>
      <c r="AE905" s="103"/>
      <c r="AL905" s="103"/>
      <c r="AM905" s="104"/>
      <c r="AS905" s="103"/>
      <c r="AT905" s="104"/>
    </row>
    <row r="906" spans="1:46" x14ac:dyDescent="0.25">
      <c r="A906" s="1">
        <v>44634</v>
      </c>
      <c r="B906" s="100">
        <v>905</v>
      </c>
      <c r="C906" s="1" t="s">
        <v>102</v>
      </c>
      <c r="D906" t="s">
        <v>98</v>
      </c>
      <c r="E906">
        <v>50</v>
      </c>
      <c r="F906" t="s">
        <v>217</v>
      </c>
      <c r="G906" s="18">
        <v>0.82169999999999999</v>
      </c>
      <c r="I906" s="18">
        <v>41.09</v>
      </c>
      <c r="Q906" s="103"/>
      <c r="R906" s="104"/>
      <c r="X906" s="103"/>
      <c r="AE906" s="103"/>
      <c r="AL906" s="103"/>
      <c r="AM906" s="104"/>
      <c r="AS906" s="103"/>
      <c r="AT906" s="104"/>
    </row>
    <row r="907" spans="1:46" x14ac:dyDescent="0.25">
      <c r="A907" s="1">
        <v>44634</v>
      </c>
      <c r="B907" s="100">
        <v>906</v>
      </c>
      <c r="C907" s="1" t="s">
        <v>102</v>
      </c>
      <c r="D907" t="s">
        <v>97</v>
      </c>
      <c r="E907">
        <v>100</v>
      </c>
      <c r="F907" t="s">
        <v>217</v>
      </c>
      <c r="G907" s="18">
        <v>0.80930000000000002</v>
      </c>
      <c r="I907" s="18">
        <v>-80.930000000000007</v>
      </c>
      <c r="Q907" s="103"/>
      <c r="R907" s="104"/>
      <c r="X907" s="103"/>
      <c r="AE907" s="103"/>
      <c r="AL907" s="103"/>
      <c r="AM907" s="104"/>
      <c r="AS907" s="103"/>
      <c r="AT907" s="104"/>
    </row>
    <row r="908" spans="1:46" x14ac:dyDescent="0.25">
      <c r="A908" s="1">
        <v>44634</v>
      </c>
      <c r="B908" s="100">
        <v>907</v>
      </c>
      <c r="C908" s="1" t="s">
        <v>102</v>
      </c>
      <c r="D908" t="s">
        <v>97</v>
      </c>
      <c r="E908">
        <v>124</v>
      </c>
      <c r="F908" t="s">
        <v>217</v>
      </c>
      <c r="G908" s="18">
        <v>0.81979999999999997</v>
      </c>
      <c r="I908" s="18">
        <v>-101.66</v>
      </c>
      <c r="Q908" s="103"/>
      <c r="R908" s="104"/>
      <c r="X908" s="103"/>
      <c r="AE908" s="103"/>
      <c r="AL908" s="103"/>
      <c r="AM908" s="104"/>
      <c r="AS908" s="103"/>
      <c r="AT908" s="104"/>
    </row>
    <row r="909" spans="1:46" x14ac:dyDescent="0.25">
      <c r="A909" s="1">
        <v>44634</v>
      </c>
      <c r="B909" s="100">
        <v>908</v>
      </c>
      <c r="C909" s="1" t="s">
        <v>102</v>
      </c>
      <c r="D909" t="s">
        <v>98</v>
      </c>
      <c r="E909">
        <v>21</v>
      </c>
      <c r="F909" t="s">
        <v>9</v>
      </c>
      <c r="G909" s="18">
        <v>1.9259999999999999</v>
      </c>
      <c r="I909" s="18">
        <v>40.450000000000003</v>
      </c>
      <c r="Q909" s="103"/>
      <c r="R909" s="104"/>
      <c r="X909" s="103"/>
      <c r="AE909" s="103"/>
      <c r="AL909" s="103"/>
      <c r="AM909" s="104"/>
      <c r="AS909" s="103"/>
      <c r="AT909" s="104"/>
    </row>
    <row r="910" spans="1:46" x14ac:dyDescent="0.25">
      <c r="A910" s="1">
        <v>44634</v>
      </c>
      <c r="B910" s="100">
        <v>909</v>
      </c>
      <c r="C910" s="1" t="s">
        <v>102</v>
      </c>
      <c r="D910" t="s">
        <v>98</v>
      </c>
      <c r="E910">
        <v>16</v>
      </c>
      <c r="F910" t="s">
        <v>9</v>
      </c>
      <c r="G910" s="18">
        <v>2.0105</v>
      </c>
      <c r="I910" s="18">
        <v>32.17</v>
      </c>
      <c r="Q910" s="103"/>
      <c r="R910" s="104"/>
      <c r="X910" s="103"/>
      <c r="AE910" s="103"/>
      <c r="AL910" s="103"/>
      <c r="AM910" s="104"/>
      <c r="AS910" s="103"/>
      <c r="AT910" s="104"/>
    </row>
    <row r="911" spans="1:46" x14ac:dyDescent="0.25">
      <c r="A911" s="1">
        <v>44634</v>
      </c>
      <c r="B911" s="100">
        <v>910</v>
      </c>
      <c r="C911" s="1" t="s">
        <v>102</v>
      </c>
      <c r="D911" t="s">
        <v>98</v>
      </c>
      <c r="E911">
        <v>16</v>
      </c>
      <c r="F911" t="s">
        <v>9</v>
      </c>
      <c r="G911" s="18">
        <v>1.98</v>
      </c>
      <c r="I911" s="18">
        <v>31.68</v>
      </c>
      <c r="Q911" s="103"/>
      <c r="R911" s="104"/>
      <c r="X911" s="103"/>
      <c r="AE911" s="103"/>
      <c r="AL911" s="103"/>
      <c r="AM911" s="104"/>
      <c r="AS911" s="103"/>
      <c r="AT911" s="104"/>
    </row>
    <row r="912" spans="1:46" x14ac:dyDescent="0.25">
      <c r="A912" s="1">
        <v>44634</v>
      </c>
      <c r="B912" s="100">
        <v>911</v>
      </c>
      <c r="C912" s="1" t="s">
        <v>102</v>
      </c>
      <c r="D912" t="s">
        <v>97</v>
      </c>
      <c r="E912">
        <v>50</v>
      </c>
      <c r="F912" t="s">
        <v>9</v>
      </c>
      <c r="G912" s="18">
        <v>1.9399</v>
      </c>
      <c r="I912" s="18">
        <v>-97</v>
      </c>
      <c r="Q912" s="103"/>
      <c r="R912" s="104"/>
      <c r="X912" s="103"/>
      <c r="AE912" s="103"/>
      <c r="AL912" s="103"/>
      <c r="AM912" s="104"/>
      <c r="AS912" s="103"/>
      <c r="AT912" s="104"/>
    </row>
    <row r="913" spans="1:46" x14ac:dyDescent="0.25">
      <c r="A913" s="1">
        <v>44634</v>
      </c>
      <c r="B913" s="100">
        <v>912</v>
      </c>
      <c r="C913" s="1" t="s">
        <v>102</v>
      </c>
      <c r="D913" t="s">
        <v>97</v>
      </c>
      <c r="E913">
        <v>3</v>
      </c>
      <c r="F913" t="s">
        <v>9</v>
      </c>
      <c r="G913" s="18">
        <v>1.9399</v>
      </c>
      <c r="I913" s="18">
        <v>-5.82</v>
      </c>
      <c r="Q913" s="103"/>
      <c r="R913" s="104"/>
      <c r="X913" s="103"/>
      <c r="AE913" s="103"/>
      <c r="AL913" s="103"/>
      <c r="AM913" s="104"/>
      <c r="AS913" s="103"/>
      <c r="AT913" s="104"/>
    </row>
    <row r="914" spans="1:46" x14ac:dyDescent="0.25">
      <c r="A914" s="1">
        <v>44634</v>
      </c>
      <c r="B914" s="100">
        <v>913</v>
      </c>
      <c r="C914" s="1" t="s">
        <v>102</v>
      </c>
      <c r="D914" t="s">
        <v>98</v>
      </c>
      <c r="E914">
        <v>42</v>
      </c>
      <c r="F914" t="s">
        <v>9</v>
      </c>
      <c r="G914" s="18">
        <v>2.0230999999999999</v>
      </c>
      <c r="I914" s="18">
        <v>84.97</v>
      </c>
      <c r="Q914" s="103"/>
      <c r="R914" s="104"/>
      <c r="X914" s="103"/>
      <c r="AE914" s="103"/>
      <c r="AL914" s="103"/>
      <c r="AM914" s="104"/>
      <c r="AS914" s="103"/>
      <c r="AT914" s="104"/>
    </row>
    <row r="915" spans="1:46" x14ac:dyDescent="0.25">
      <c r="A915" s="1">
        <v>44634</v>
      </c>
      <c r="B915" s="100">
        <v>914</v>
      </c>
      <c r="C915" s="1" t="s">
        <v>102</v>
      </c>
      <c r="D915" t="s">
        <v>98</v>
      </c>
      <c r="E915">
        <v>16</v>
      </c>
      <c r="F915" t="s">
        <v>9</v>
      </c>
      <c r="G915" s="18">
        <v>1.9855</v>
      </c>
      <c r="I915" s="18">
        <v>31.77</v>
      </c>
      <c r="Q915" s="103"/>
      <c r="R915" s="104"/>
      <c r="X915" s="103"/>
      <c r="AE915" s="103"/>
      <c r="AL915" s="103"/>
      <c r="AM915" s="104"/>
      <c r="AS915" s="103"/>
      <c r="AT915" s="104"/>
    </row>
    <row r="916" spans="1:46" x14ac:dyDescent="0.25">
      <c r="A916" s="1">
        <v>44634</v>
      </c>
      <c r="B916" s="100">
        <v>915</v>
      </c>
      <c r="C916" s="1" t="s">
        <v>102</v>
      </c>
      <c r="D916" t="s">
        <v>98</v>
      </c>
      <c r="E916">
        <v>16</v>
      </c>
      <c r="F916" t="s">
        <v>9</v>
      </c>
      <c r="G916" s="18">
        <v>1.9750000000000001</v>
      </c>
      <c r="I916" s="18">
        <v>31.6</v>
      </c>
      <c r="Q916" s="103"/>
      <c r="R916" s="104"/>
      <c r="X916" s="103"/>
      <c r="AE916" s="103"/>
      <c r="AL916" s="103"/>
      <c r="AM916" s="104"/>
      <c r="AS916" s="103"/>
      <c r="AT916" s="104"/>
    </row>
    <row r="917" spans="1:46" x14ac:dyDescent="0.25">
      <c r="A917" s="1">
        <v>44634</v>
      </c>
      <c r="B917" s="100">
        <v>916</v>
      </c>
      <c r="C917" s="1" t="s">
        <v>102</v>
      </c>
      <c r="D917" t="s">
        <v>98</v>
      </c>
      <c r="E917">
        <v>16</v>
      </c>
      <c r="F917" t="s">
        <v>9</v>
      </c>
      <c r="G917" s="18">
        <v>1.9228000000000001</v>
      </c>
      <c r="I917" s="18">
        <v>30.76</v>
      </c>
      <c r="Q917" s="103"/>
      <c r="R917" s="104"/>
      <c r="X917" s="103"/>
      <c r="AE917" s="103"/>
      <c r="AL917" s="103"/>
      <c r="AM917" s="104"/>
      <c r="AS917" s="103"/>
      <c r="AT917" s="104"/>
    </row>
    <row r="918" spans="1:46" x14ac:dyDescent="0.25">
      <c r="A918" s="1">
        <v>44634</v>
      </c>
      <c r="B918" s="100">
        <v>917</v>
      </c>
      <c r="C918" s="1" t="s">
        <v>102</v>
      </c>
      <c r="D918" t="s">
        <v>98</v>
      </c>
      <c r="E918">
        <v>16</v>
      </c>
      <c r="F918" t="s">
        <v>9</v>
      </c>
      <c r="G918" s="18">
        <v>1.925</v>
      </c>
      <c r="I918" s="18">
        <v>30.8</v>
      </c>
      <c r="Q918" s="103"/>
      <c r="R918" s="104"/>
      <c r="X918" s="103"/>
      <c r="AE918" s="103"/>
      <c r="AL918" s="103"/>
      <c r="AM918" s="104"/>
      <c r="AS918" s="103"/>
      <c r="AT918" s="104"/>
    </row>
    <row r="919" spans="1:46" x14ac:dyDescent="0.25">
      <c r="A919" s="1">
        <v>44634</v>
      </c>
      <c r="B919" s="100">
        <v>918</v>
      </c>
      <c r="C919" s="1" t="s">
        <v>102</v>
      </c>
      <c r="D919" t="s">
        <v>97</v>
      </c>
      <c r="E919">
        <v>53</v>
      </c>
      <c r="F919" t="s">
        <v>9</v>
      </c>
      <c r="G919" s="18">
        <v>1.8794999999999999</v>
      </c>
      <c r="I919" s="18">
        <v>-99.61</v>
      </c>
      <c r="Q919" s="103"/>
      <c r="R919" s="104"/>
      <c r="X919" s="103"/>
      <c r="AE919" s="103"/>
      <c r="AL919" s="103"/>
      <c r="AM919" s="104"/>
      <c r="AS919" s="103"/>
      <c r="AT919" s="104"/>
    </row>
    <row r="920" spans="1:46" x14ac:dyDescent="0.25">
      <c r="A920" s="1">
        <v>44634</v>
      </c>
      <c r="B920" s="100">
        <v>919</v>
      </c>
      <c r="C920" s="1" t="s">
        <v>102</v>
      </c>
      <c r="D920" t="s">
        <v>97</v>
      </c>
      <c r="E920">
        <v>53</v>
      </c>
      <c r="F920" t="s">
        <v>9</v>
      </c>
      <c r="G920" s="18">
        <v>1.835</v>
      </c>
      <c r="I920" s="18">
        <v>-97.26</v>
      </c>
      <c r="Q920" s="103"/>
      <c r="R920" s="104"/>
      <c r="X920" s="103"/>
      <c r="AE920" s="103"/>
      <c r="AL920" s="103"/>
      <c r="AM920" s="104"/>
      <c r="AS920" s="103"/>
      <c r="AT920" s="104"/>
    </row>
    <row r="921" spans="1:46" x14ac:dyDescent="0.25">
      <c r="A921" s="1">
        <v>44636</v>
      </c>
      <c r="B921" s="100">
        <v>920</v>
      </c>
      <c r="C921" s="1" t="s">
        <v>102</v>
      </c>
      <c r="D921" t="s">
        <v>98</v>
      </c>
      <c r="E921">
        <v>60</v>
      </c>
      <c r="F921" t="s">
        <v>9</v>
      </c>
      <c r="G921" s="18">
        <v>1.6700999999999999</v>
      </c>
      <c r="I921" s="18">
        <v>100.21</v>
      </c>
      <c r="Q921" s="103"/>
      <c r="R921" s="104"/>
      <c r="X921" s="103"/>
      <c r="AE921" s="103"/>
      <c r="AL921" s="103"/>
      <c r="AM921" s="104"/>
      <c r="AS921" s="103"/>
      <c r="AT921" s="104"/>
    </row>
    <row r="922" spans="1:46" x14ac:dyDescent="0.25">
      <c r="A922" s="1">
        <v>44636</v>
      </c>
      <c r="B922" s="100">
        <v>921</v>
      </c>
      <c r="C922" s="1" t="s">
        <v>102</v>
      </c>
      <c r="D922" t="s">
        <v>98</v>
      </c>
      <c r="E922">
        <v>60</v>
      </c>
      <c r="F922" t="s">
        <v>9</v>
      </c>
      <c r="G922" s="18">
        <v>1.6850000000000001</v>
      </c>
      <c r="I922" s="18">
        <v>101.1</v>
      </c>
      <c r="Q922" s="103"/>
      <c r="R922" s="104"/>
      <c r="X922" s="103"/>
      <c r="AE922" s="103"/>
      <c r="AL922" s="103"/>
      <c r="AM922" s="104"/>
      <c r="AS922" s="103"/>
      <c r="AT922" s="104"/>
    </row>
    <row r="923" spans="1:46" x14ac:dyDescent="0.25">
      <c r="A923" s="1">
        <v>44636</v>
      </c>
      <c r="B923" s="100">
        <v>922</v>
      </c>
      <c r="C923" s="1" t="s">
        <v>102</v>
      </c>
      <c r="D923" t="s">
        <v>98</v>
      </c>
      <c r="E923">
        <v>60</v>
      </c>
      <c r="F923" t="s">
        <v>9</v>
      </c>
      <c r="G923" s="18">
        <v>1.69</v>
      </c>
      <c r="I923" s="18">
        <v>101.4</v>
      </c>
      <c r="Q923" s="103"/>
      <c r="R923" s="104"/>
      <c r="X923" s="103"/>
      <c r="AE923" s="103"/>
      <c r="AL923" s="103"/>
      <c r="AM923" s="104"/>
      <c r="AS923" s="103"/>
      <c r="AT923" s="104"/>
    </row>
    <row r="924" spans="1:46" x14ac:dyDescent="0.25">
      <c r="A924" s="1">
        <v>44636</v>
      </c>
      <c r="B924" s="100">
        <v>923</v>
      </c>
      <c r="C924" s="1" t="s">
        <v>102</v>
      </c>
      <c r="D924" t="s">
        <v>97</v>
      </c>
      <c r="E924">
        <v>60</v>
      </c>
      <c r="F924" t="s">
        <v>9</v>
      </c>
      <c r="G924" s="18">
        <v>1.7057</v>
      </c>
      <c r="I924" s="18">
        <v>-102.34</v>
      </c>
      <c r="Q924" s="103"/>
      <c r="R924" s="104"/>
      <c r="X924" s="103"/>
      <c r="AE924" s="103"/>
      <c r="AL924" s="103"/>
      <c r="AM924" s="104"/>
      <c r="AS924" s="103"/>
      <c r="AT924" s="104"/>
    </row>
    <row r="925" spans="1:46" x14ac:dyDescent="0.25">
      <c r="A925" s="1">
        <v>44636</v>
      </c>
      <c r="B925" s="100">
        <v>924</v>
      </c>
      <c r="C925" s="1" t="s">
        <v>102</v>
      </c>
      <c r="D925" t="s">
        <v>97</v>
      </c>
      <c r="E925">
        <v>60</v>
      </c>
      <c r="F925" t="s">
        <v>9</v>
      </c>
      <c r="G925" s="18">
        <v>1.7185999999999999</v>
      </c>
      <c r="I925" s="18">
        <v>-103.12</v>
      </c>
      <c r="Q925" s="103"/>
      <c r="R925" s="104"/>
      <c r="X925" s="103"/>
      <c r="AE925" s="103"/>
      <c r="AL925" s="103"/>
      <c r="AM925" s="104"/>
      <c r="AS925" s="103"/>
      <c r="AT925" s="104"/>
    </row>
    <row r="926" spans="1:46" x14ac:dyDescent="0.25">
      <c r="A926" s="1">
        <v>44636</v>
      </c>
      <c r="B926" s="100">
        <v>925</v>
      </c>
      <c r="C926" s="1" t="s">
        <v>102</v>
      </c>
      <c r="D926" t="s">
        <v>97</v>
      </c>
      <c r="E926">
        <v>60</v>
      </c>
      <c r="F926" t="s">
        <v>9</v>
      </c>
      <c r="G926" s="18">
        <v>1.7342</v>
      </c>
      <c r="I926" s="18">
        <v>-104.05</v>
      </c>
      <c r="Q926" s="103"/>
      <c r="R926" s="104"/>
      <c r="X926" s="103"/>
      <c r="AE926" s="103"/>
      <c r="AL926" s="103"/>
      <c r="AM926" s="104"/>
      <c r="AS926" s="103"/>
      <c r="AT926" s="104"/>
    </row>
    <row r="927" spans="1:46" x14ac:dyDescent="0.25">
      <c r="A927" s="1">
        <v>44636</v>
      </c>
      <c r="B927" s="100">
        <v>926</v>
      </c>
      <c r="C927" s="1" t="s">
        <v>102</v>
      </c>
      <c r="D927" t="s">
        <v>98</v>
      </c>
      <c r="E927">
        <v>120</v>
      </c>
      <c r="F927" t="s">
        <v>217</v>
      </c>
      <c r="G927" s="18">
        <v>0.84009999999999996</v>
      </c>
      <c r="I927" s="18">
        <v>100.81</v>
      </c>
      <c r="Q927" s="103"/>
      <c r="R927" s="104"/>
      <c r="X927" s="103"/>
      <c r="AE927" s="103"/>
      <c r="AL927" s="103"/>
      <c r="AM927" s="104"/>
      <c r="AS927" s="103"/>
      <c r="AT927" s="104"/>
    </row>
    <row r="928" spans="1:46" x14ac:dyDescent="0.25">
      <c r="A928" s="1">
        <v>44636</v>
      </c>
      <c r="B928" s="100">
        <v>927</v>
      </c>
      <c r="C928" s="1" t="s">
        <v>102</v>
      </c>
      <c r="D928" t="s">
        <v>97</v>
      </c>
      <c r="E928">
        <v>120</v>
      </c>
      <c r="F928" t="s">
        <v>217</v>
      </c>
      <c r="G928" s="18">
        <v>0.83960000000000001</v>
      </c>
      <c r="I928" s="18">
        <v>-100.75</v>
      </c>
      <c r="Q928" s="103"/>
      <c r="R928" s="104"/>
      <c r="X928" s="103"/>
      <c r="AE928" s="103"/>
      <c r="AL928" s="103"/>
      <c r="AM928" s="104"/>
      <c r="AS928" s="103"/>
      <c r="AT928" s="104"/>
    </row>
    <row r="929" spans="1:46" x14ac:dyDescent="0.25">
      <c r="A929" s="1">
        <v>44636</v>
      </c>
      <c r="B929" s="100">
        <v>928</v>
      </c>
      <c r="C929" s="1" t="s">
        <v>102</v>
      </c>
      <c r="D929" t="s">
        <v>98</v>
      </c>
      <c r="E929">
        <v>60</v>
      </c>
      <c r="F929" t="s">
        <v>9</v>
      </c>
      <c r="G929" s="18">
        <v>1.766</v>
      </c>
      <c r="I929" s="18">
        <v>105.96</v>
      </c>
      <c r="Q929" s="103"/>
      <c r="R929" s="104"/>
      <c r="X929" s="103"/>
      <c r="AE929" s="103"/>
      <c r="AL929" s="103"/>
      <c r="AM929" s="104"/>
      <c r="AS929" s="103"/>
      <c r="AT929" s="104"/>
    </row>
    <row r="930" spans="1:46" x14ac:dyDescent="0.25">
      <c r="A930" s="1">
        <v>44636</v>
      </c>
      <c r="B930" s="100">
        <v>929</v>
      </c>
      <c r="C930" s="1" t="s">
        <v>102</v>
      </c>
      <c r="D930" t="s">
        <v>98</v>
      </c>
      <c r="E930">
        <v>60</v>
      </c>
      <c r="F930" t="s">
        <v>9</v>
      </c>
      <c r="G930" s="18">
        <v>1.7501</v>
      </c>
      <c r="I930" s="18">
        <v>105.01</v>
      </c>
      <c r="Q930" s="103"/>
      <c r="R930" s="104"/>
      <c r="X930" s="103"/>
      <c r="AE930" s="103"/>
      <c r="AL930" s="103"/>
      <c r="AM930" s="104"/>
      <c r="AS930" s="103"/>
      <c r="AT930" s="104"/>
    </row>
    <row r="931" spans="1:46" x14ac:dyDescent="0.25">
      <c r="A931" s="1">
        <v>44636</v>
      </c>
      <c r="B931" s="100">
        <v>930</v>
      </c>
      <c r="C931" s="1" t="s">
        <v>102</v>
      </c>
      <c r="D931" t="s">
        <v>97</v>
      </c>
      <c r="E931">
        <v>60</v>
      </c>
      <c r="F931" t="s">
        <v>9</v>
      </c>
      <c r="G931" s="18">
        <v>1.7150000000000001</v>
      </c>
      <c r="I931" s="18">
        <v>-102.9</v>
      </c>
      <c r="Q931" s="103"/>
      <c r="R931" s="104"/>
      <c r="X931" s="103"/>
      <c r="AE931" s="103"/>
      <c r="AL931" s="103"/>
      <c r="AM931" s="104"/>
      <c r="AS931" s="103"/>
      <c r="AT931" s="104"/>
    </row>
    <row r="932" spans="1:46" x14ac:dyDescent="0.25">
      <c r="A932" s="1">
        <v>44636</v>
      </c>
      <c r="B932" s="100">
        <v>931</v>
      </c>
      <c r="C932" s="1" t="s">
        <v>102</v>
      </c>
      <c r="D932" t="s">
        <v>97</v>
      </c>
      <c r="E932">
        <v>60</v>
      </c>
      <c r="F932" t="s">
        <v>9</v>
      </c>
      <c r="G932" s="18">
        <v>1.7361</v>
      </c>
      <c r="I932" s="18">
        <v>-104.17</v>
      </c>
      <c r="Q932" s="103"/>
      <c r="R932" s="104"/>
      <c r="X932" s="103"/>
      <c r="AE932" s="103"/>
      <c r="AL932" s="103"/>
      <c r="AM932" s="104"/>
      <c r="AS932" s="103"/>
      <c r="AT932" s="104"/>
    </row>
    <row r="933" spans="1:46" x14ac:dyDescent="0.25">
      <c r="A933" s="1">
        <v>44636</v>
      </c>
      <c r="B933" s="100">
        <v>932</v>
      </c>
      <c r="C933" s="1" t="s">
        <v>102</v>
      </c>
      <c r="D933" t="s">
        <v>98</v>
      </c>
      <c r="E933">
        <v>60</v>
      </c>
      <c r="F933" t="s">
        <v>9</v>
      </c>
      <c r="G933" s="18">
        <v>1.72</v>
      </c>
      <c r="I933" s="18">
        <v>103.2</v>
      </c>
      <c r="Q933" s="103"/>
      <c r="R933" s="104"/>
      <c r="X933" s="103"/>
      <c r="AE933" s="103"/>
      <c r="AL933" s="103"/>
      <c r="AM933" s="104"/>
      <c r="AS933" s="103"/>
      <c r="AT933" s="104"/>
    </row>
    <row r="934" spans="1:46" x14ac:dyDescent="0.25">
      <c r="A934" s="1">
        <v>44636</v>
      </c>
      <c r="B934" s="100">
        <v>933</v>
      </c>
      <c r="C934" s="1" t="s">
        <v>102</v>
      </c>
      <c r="D934" t="s">
        <v>97</v>
      </c>
      <c r="E934">
        <v>60</v>
      </c>
      <c r="F934" t="s">
        <v>9</v>
      </c>
      <c r="G934" s="18">
        <v>1.7099</v>
      </c>
      <c r="I934" s="18">
        <v>-102.59</v>
      </c>
      <c r="Q934" s="103"/>
      <c r="R934" s="104"/>
      <c r="X934" s="103"/>
      <c r="AE934" s="103"/>
      <c r="AL934" s="103"/>
      <c r="AM934" s="104"/>
      <c r="AS934" s="103"/>
      <c r="AT934" s="104"/>
    </row>
    <row r="935" spans="1:46" x14ac:dyDescent="0.25">
      <c r="A935" s="1">
        <v>44636</v>
      </c>
      <c r="B935" s="100">
        <v>934</v>
      </c>
      <c r="C935" s="1" t="s">
        <v>102</v>
      </c>
      <c r="D935" t="s">
        <v>98</v>
      </c>
      <c r="E935">
        <v>150</v>
      </c>
      <c r="F935" t="s">
        <v>118</v>
      </c>
      <c r="G935" s="18">
        <v>0.47799999999999998</v>
      </c>
      <c r="I935" s="18">
        <v>71.69</v>
      </c>
      <c r="Q935" s="103"/>
      <c r="R935" s="104"/>
      <c r="X935" s="103"/>
      <c r="AE935" s="103"/>
      <c r="AL935" s="103"/>
      <c r="AM935" s="104"/>
      <c r="AS935" s="103"/>
      <c r="AT935" s="104"/>
    </row>
    <row r="936" spans="1:46" x14ac:dyDescent="0.25">
      <c r="A936" s="1">
        <v>44636</v>
      </c>
      <c r="B936" s="100">
        <v>935</v>
      </c>
      <c r="C936" s="1" t="s">
        <v>102</v>
      </c>
      <c r="D936" t="s">
        <v>98</v>
      </c>
      <c r="E936">
        <v>150</v>
      </c>
      <c r="F936" t="s">
        <v>118</v>
      </c>
      <c r="G936" s="18">
        <v>0.48089999999999999</v>
      </c>
      <c r="I936" s="18">
        <v>72.14</v>
      </c>
      <c r="Q936" s="103"/>
      <c r="R936" s="104"/>
      <c r="X936" s="103"/>
      <c r="AE936" s="103"/>
      <c r="AL936" s="103"/>
      <c r="AM936" s="104"/>
      <c r="AS936" s="103"/>
      <c r="AT936" s="104"/>
    </row>
    <row r="937" spans="1:46" x14ac:dyDescent="0.25">
      <c r="A937" s="1">
        <v>44636</v>
      </c>
      <c r="B937" s="100">
        <v>936</v>
      </c>
      <c r="C937" s="1" t="s">
        <v>102</v>
      </c>
      <c r="D937" t="s">
        <v>97</v>
      </c>
      <c r="E937">
        <v>200</v>
      </c>
      <c r="F937" t="s">
        <v>118</v>
      </c>
      <c r="G937" s="18">
        <v>0.48159999999999997</v>
      </c>
      <c r="I937" s="18">
        <v>-96.33</v>
      </c>
      <c r="Q937" s="103"/>
      <c r="R937" s="104"/>
      <c r="X937" s="103"/>
      <c r="AE937" s="103"/>
      <c r="AL937" s="103"/>
      <c r="AM937" s="104"/>
      <c r="AS937" s="103"/>
      <c r="AT937" s="104"/>
    </row>
    <row r="938" spans="1:46" x14ac:dyDescent="0.25">
      <c r="A938" s="1">
        <v>44636</v>
      </c>
      <c r="B938" s="100">
        <v>937</v>
      </c>
      <c r="C938" s="1" t="s">
        <v>102</v>
      </c>
      <c r="D938" t="s">
        <v>98</v>
      </c>
      <c r="E938">
        <v>200</v>
      </c>
      <c r="F938" t="s">
        <v>118</v>
      </c>
      <c r="G938" s="18">
        <v>0.49930000000000002</v>
      </c>
      <c r="I938" s="18">
        <v>99.87</v>
      </c>
      <c r="Q938" s="103"/>
      <c r="R938" s="104"/>
      <c r="X938" s="103"/>
      <c r="AE938" s="103"/>
      <c r="AL938" s="103"/>
      <c r="AM938" s="104"/>
      <c r="AS938" s="103"/>
      <c r="AT938" s="104"/>
    </row>
    <row r="939" spans="1:46" x14ac:dyDescent="0.25">
      <c r="A939" s="1">
        <v>44636</v>
      </c>
      <c r="B939" s="100">
        <v>938</v>
      </c>
      <c r="C939" s="1" t="s">
        <v>102</v>
      </c>
      <c r="D939" t="s">
        <v>97</v>
      </c>
      <c r="E939">
        <v>100</v>
      </c>
      <c r="F939" t="s">
        <v>118</v>
      </c>
      <c r="G939" s="18">
        <v>0.51480000000000004</v>
      </c>
      <c r="I939" s="18">
        <v>-51.48</v>
      </c>
      <c r="Q939" s="103"/>
      <c r="R939" s="104"/>
      <c r="X939" s="103"/>
      <c r="AE939" s="103"/>
      <c r="AL939" s="103"/>
      <c r="AM939" s="104"/>
      <c r="AS939" s="103"/>
      <c r="AT939" s="104"/>
    </row>
    <row r="940" spans="1:46" x14ac:dyDescent="0.25">
      <c r="A940" s="1">
        <v>44636</v>
      </c>
      <c r="B940" s="100">
        <v>939</v>
      </c>
      <c r="C940" s="1" t="s">
        <v>102</v>
      </c>
      <c r="D940" t="s">
        <v>97</v>
      </c>
      <c r="E940">
        <v>200</v>
      </c>
      <c r="F940" t="s">
        <v>118</v>
      </c>
      <c r="G940" s="18">
        <v>0.52980000000000005</v>
      </c>
      <c r="I940" s="18">
        <v>-105.96</v>
      </c>
      <c r="Q940" s="103"/>
      <c r="R940" s="104"/>
      <c r="X940" s="103"/>
      <c r="AE940" s="103"/>
      <c r="AL940" s="103"/>
      <c r="AM940" s="104"/>
      <c r="AS940" s="103"/>
      <c r="AT940" s="104"/>
    </row>
    <row r="941" spans="1:46" x14ac:dyDescent="0.25">
      <c r="A941" s="1">
        <v>44638</v>
      </c>
      <c r="B941" s="100">
        <v>940</v>
      </c>
      <c r="C941" s="1" t="s">
        <v>102</v>
      </c>
      <c r="D941" t="s">
        <v>98</v>
      </c>
      <c r="E941">
        <v>20</v>
      </c>
      <c r="F941" t="s">
        <v>220</v>
      </c>
      <c r="G941" s="18">
        <v>6.7771999999999997</v>
      </c>
      <c r="I941" s="18">
        <v>135.54</v>
      </c>
      <c r="Q941" s="103"/>
      <c r="R941" s="104"/>
      <c r="X941" s="103"/>
      <c r="AE941" s="103"/>
      <c r="AL941" s="103"/>
      <c r="AM941" s="104"/>
      <c r="AS941" s="103"/>
      <c r="AT941" s="104"/>
    </row>
    <row r="942" spans="1:46" x14ac:dyDescent="0.25">
      <c r="A942" s="1">
        <v>44638</v>
      </c>
      <c r="B942" s="100">
        <v>941</v>
      </c>
      <c r="C942" s="1" t="s">
        <v>102</v>
      </c>
      <c r="D942" t="s">
        <v>97</v>
      </c>
      <c r="E942">
        <v>20</v>
      </c>
      <c r="F942" t="s">
        <v>220</v>
      </c>
      <c r="G942" s="18">
        <v>6.6715999999999998</v>
      </c>
      <c r="I942" s="18">
        <v>-133.43</v>
      </c>
      <c r="Q942" s="103"/>
      <c r="R942" s="104"/>
      <c r="X942" s="103"/>
      <c r="AE942" s="103"/>
      <c r="AL942" s="103"/>
      <c r="AM942" s="104"/>
      <c r="AS942" s="103"/>
      <c r="AT942" s="104"/>
    </row>
    <row r="943" spans="1:46" x14ac:dyDescent="0.25">
      <c r="A943" s="1">
        <v>44638</v>
      </c>
      <c r="B943" s="100">
        <v>942</v>
      </c>
      <c r="C943" s="1" t="s">
        <v>102</v>
      </c>
      <c r="D943" t="s">
        <v>98</v>
      </c>
      <c r="E943">
        <v>16</v>
      </c>
      <c r="F943" t="s">
        <v>220</v>
      </c>
      <c r="G943" s="18">
        <v>7.0149999999999997</v>
      </c>
      <c r="I943" s="18">
        <v>112.24</v>
      </c>
      <c r="Q943" s="103"/>
      <c r="R943" s="104"/>
      <c r="X943" s="103"/>
      <c r="AE943" s="103"/>
      <c r="AL943" s="103"/>
      <c r="AM943" s="104"/>
      <c r="AS943" s="103"/>
      <c r="AT943" s="104"/>
    </row>
    <row r="944" spans="1:46" x14ac:dyDescent="0.25">
      <c r="A944" s="1">
        <v>44638</v>
      </c>
      <c r="B944" s="100">
        <v>943</v>
      </c>
      <c r="C944" s="1" t="s">
        <v>102</v>
      </c>
      <c r="D944" t="s">
        <v>98</v>
      </c>
      <c r="E944">
        <v>17</v>
      </c>
      <c r="F944" t="s">
        <v>220</v>
      </c>
      <c r="G944" s="18">
        <v>6.99</v>
      </c>
      <c r="I944" s="18">
        <v>118.83</v>
      </c>
      <c r="Q944" s="103"/>
      <c r="R944" s="104"/>
      <c r="X944" s="103"/>
      <c r="AE944" s="103"/>
      <c r="AL944" s="103"/>
      <c r="AM944" s="104"/>
      <c r="AS944" s="103"/>
      <c r="AT944" s="104"/>
    </row>
    <row r="945" spans="1:46" x14ac:dyDescent="0.25">
      <c r="A945" s="1">
        <v>44638</v>
      </c>
      <c r="B945" s="100">
        <v>944</v>
      </c>
      <c r="C945" s="1" t="s">
        <v>102</v>
      </c>
      <c r="D945" t="s">
        <v>98</v>
      </c>
      <c r="E945">
        <v>16</v>
      </c>
      <c r="F945" t="s">
        <v>220</v>
      </c>
      <c r="G945" s="18">
        <v>6.8517000000000001</v>
      </c>
      <c r="I945" s="18">
        <v>109.63</v>
      </c>
      <c r="Q945" s="103"/>
      <c r="R945" s="104"/>
      <c r="X945" s="103"/>
      <c r="AE945" s="103"/>
      <c r="AL945" s="103"/>
      <c r="AM945" s="104"/>
      <c r="AS945" s="103"/>
      <c r="AT945" s="104"/>
    </row>
    <row r="946" spans="1:46" x14ac:dyDescent="0.25">
      <c r="A946" s="1">
        <v>44638</v>
      </c>
      <c r="B946" s="100">
        <v>945</v>
      </c>
      <c r="C946" s="1" t="s">
        <v>102</v>
      </c>
      <c r="D946" t="s">
        <v>97</v>
      </c>
      <c r="E946">
        <v>12</v>
      </c>
      <c r="F946" t="s">
        <v>220</v>
      </c>
      <c r="G946" s="18">
        <v>6.79</v>
      </c>
      <c r="I946" s="18">
        <v>-81.48</v>
      </c>
      <c r="Q946" s="103"/>
      <c r="R946" s="104"/>
      <c r="X946" s="103"/>
      <c r="AE946" s="103"/>
      <c r="AL946" s="103"/>
      <c r="AM946" s="104"/>
      <c r="AS946" s="103"/>
      <c r="AT946" s="104"/>
    </row>
    <row r="947" spans="1:46" x14ac:dyDescent="0.25">
      <c r="A947" s="1">
        <v>44638</v>
      </c>
      <c r="B947" s="100">
        <v>946</v>
      </c>
      <c r="C947" s="1" t="s">
        <v>102</v>
      </c>
      <c r="D947" t="s">
        <v>97</v>
      </c>
      <c r="E947">
        <v>17</v>
      </c>
      <c r="F947" t="s">
        <v>220</v>
      </c>
      <c r="G947" s="18">
        <v>6.6820000000000004</v>
      </c>
      <c r="I947" s="18">
        <v>-113.59</v>
      </c>
      <c r="Q947" s="103"/>
      <c r="R947" s="104"/>
      <c r="X947" s="103"/>
      <c r="AE947" s="103"/>
      <c r="AL947" s="103"/>
      <c r="AM947" s="104"/>
      <c r="AS947" s="103"/>
      <c r="AT947" s="104"/>
    </row>
    <row r="948" spans="1:46" x14ac:dyDescent="0.25">
      <c r="A948" s="1">
        <v>44638</v>
      </c>
      <c r="B948" s="100">
        <v>947</v>
      </c>
      <c r="C948" s="1" t="s">
        <v>102</v>
      </c>
      <c r="D948" t="s">
        <v>97</v>
      </c>
      <c r="E948">
        <v>20</v>
      </c>
      <c r="F948" t="s">
        <v>220</v>
      </c>
      <c r="G948" s="18">
        <v>6.7884000000000002</v>
      </c>
      <c r="I948" s="18">
        <v>-135.77000000000001</v>
      </c>
      <c r="Q948" s="103"/>
      <c r="R948" s="104"/>
      <c r="X948" s="103"/>
      <c r="AE948" s="103"/>
      <c r="AL948" s="103"/>
      <c r="AM948" s="104"/>
      <c r="AS948" s="103"/>
      <c r="AT948" s="104"/>
    </row>
    <row r="949" spans="1:46" x14ac:dyDescent="0.25">
      <c r="A949" s="1">
        <v>44638</v>
      </c>
      <c r="B949" s="100">
        <v>948</v>
      </c>
      <c r="C949" s="1" t="s">
        <v>102</v>
      </c>
      <c r="D949" t="s">
        <v>98</v>
      </c>
      <c r="E949">
        <v>9</v>
      </c>
      <c r="F949" t="s">
        <v>220</v>
      </c>
      <c r="G949" s="18">
        <v>6.6849999999999996</v>
      </c>
      <c r="I949" s="18">
        <v>60.17</v>
      </c>
      <c r="Q949" s="103"/>
      <c r="R949" s="104"/>
      <c r="X949" s="103"/>
      <c r="AE949" s="103"/>
      <c r="AL949" s="103"/>
      <c r="AM949" s="104"/>
      <c r="AS949" s="103"/>
      <c r="AT949" s="104"/>
    </row>
    <row r="950" spans="1:46" x14ac:dyDescent="0.25">
      <c r="A950" s="1">
        <v>44638</v>
      </c>
      <c r="B950" s="100">
        <v>949</v>
      </c>
      <c r="C950" s="1" t="s">
        <v>102</v>
      </c>
      <c r="D950" t="s">
        <v>98</v>
      </c>
      <c r="E950">
        <v>9</v>
      </c>
      <c r="F950" t="s">
        <v>220</v>
      </c>
      <c r="G950" s="18">
        <v>6.1074999999999999</v>
      </c>
      <c r="I950" s="18">
        <v>54.97</v>
      </c>
      <c r="Q950" s="103"/>
      <c r="R950" s="104"/>
      <c r="X950" s="103"/>
      <c r="AE950" s="103"/>
      <c r="AL950" s="103"/>
      <c r="AM950" s="104"/>
      <c r="AS950" s="103"/>
      <c r="AT950" s="104"/>
    </row>
    <row r="951" spans="1:46" x14ac:dyDescent="0.25">
      <c r="A951" s="1">
        <v>44638</v>
      </c>
      <c r="B951" s="100">
        <v>950</v>
      </c>
      <c r="C951" s="1" t="s">
        <v>102</v>
      </c>
      <c r="D951" t="s">
        <v>97</v>
      </c>
      <c r="E951">
        <v>18</v>
      </c>
      <c r="F951" t="s">
        <v>220</v>
      </c>
      <c r="G951" s="18">
        <v>5.9664000000000001</v>
      </c>
      <c r="I951" s="18">
        <v>-107.4</v>
      </c>
      <c r="Q951" s="103"/>
      <c r="R951" s="104"/>
      <c r="X951" s="103"/>
      <c r="AE951" s="103"/>
      <c r="AL951" s="103"/>
      <c r="AM951" s="104"/>
      <c r="AS951" s="103"/>
      <c r="AT951" s="104"/>
    </row>
    <row r="952" spans="1:46" x14ac:dyDescent="0.25">
      <c r="A952" s="1">
        <v>44638</v>
      </c>
      <c r="B952" s="100">
        <v>951</v>
      </c>
      <c r="C952" s="1" t="s">
        <v>102</v>
      </c>
      <c r="D952" t="s">
        <v>98</v>
      </c>
      <c r="E952">
        <v>18</v>
      </c>
      <c r="F952" t="s">
        <v>220</v>
      </c>
      <c r="G952" s="18">
        <v>6.34</v>
      </c>
      <c r="I952" s="18">
        <v>114.12</v>
      </c>
      <c r="Q952" s="103"/>
      <c r="R952" s="104"/>
      <c r="X952" s="103"/>
      <c r="AE952" s="103"/>
      <c r="AL952" s="103"/>
      <c r="AM952" s="104"/>
      <c r="AS952" s="103"/>
      <c r="AT952" s="104"/>
    </row>
    <row r="953" spans="1:46" x14ac:dyDescent="0.25">
      <c r="A953" s="1">
        <v>44638</v>
      </c>
      <c r="B953" s="100">
        <v>952</v>
      </c>
      <c r="C953" s="1" t="s">
        <v>102</v>
      </c>
      <c r="D953" t="s">
        <v>97</v>
      </c>
      <c r="E953">
        <v>18</v>
      </c>
      <c r="F953" t="s">
        <v>220</v>
      </c>
      <c r="G953" s="18">
        <v>5.8472</v>
      </c>
      <c r="I953" s="18">
        <v>-105.25</v>
      </c>
      <c r="Q953" s="103"/>
      <c r="R953" s="104"/>
      <c r="X953" s="103"/>
      <c r="AE953" s="103"/>
      <c r="AL953" s="103"/>
      <c r="AM953" s="104"/>
      <c r="AS953" s="103"/>
      <c r="AT953" s="104"/>
    </row>
    <row r="954" spans="1:46" x14ac:dyDescent="0.25">
      <c r="A954" s="1">
        <v>44641</v>
      </c>
      <c r="B954" s="100">
        <v>953</v>
      </c>
      <c r="C954" s="1" t="s">
        <v>102</v>
      </c>
      <c r="D954" t="s">
        <v>98</v>
      </c>
      <c r="E954">
        <v>30</v>
      </c>
      <c r="F954" t="s">
        <v>9</v>
      </c>
      <c r="G954" s="18">
        <v>3.645</v>
      </c>
      <c r="I954" s="18">
        <v>109.35</v>
      </c>
      <c r="Q954" s="103"/>
      <c r="R954" s="104"/>
      <c r="X954" s="103"/>
      <c r="AE954" s="103"/>
      <c r="AL954" s="103"/>
      <c r="AM954" s="104"/>
      <c r="AS954" s="103"/>
      <c r="AT954" s="104"/>
    </row>
    <row r="955" spans="1:46" x14ac:dyDescent="0.25">
      <c r="A955" s="1">
        <v>44641</v>
      </c>
      <c r="B955" s="100">
        <v>954</v>
      </c>
      <c r="C955" s="1" t="s">
        <v>102</v>
      </c>
      <c r="D955" t="s">
        <v>98</v>
      </c>
      <c r="E955">
        <v>30</v>
      </c>
      <c r="F955" t="s">
        <v>9</v>
      </c>
      <c r="G955" s="18">
        <v>3.61</v>
      </c>
      <c r="I955" s="18">
        <v>108.3</v>
      </c>
      <c r="Q955" s="103"/>
      <c r="R955" s="104"/>
      <c r="X955" s="103"/>
      <c r="AE955" s="103"/>
      <c r="AL955" s="103"/>
      <c r="AM955" s="104"/>
      <c r="AS955" s="103"/>
      <c r="AT955" s="104"/>
    </row>
    <row r="956" spans="1:46" x14ac:dyDescent="0.25">
      <c r="A956" s="1">
        <v>44641</v>
      </c>
      <c r="B956" s="100">
        <v>955</v>
      </c>
      <c r="C956" s="1" t="s">
        <v>102</v>
      </c>
      <c r="D956" t="s">
        <v>98</v>
      </c>
      <c r="E956">
        <v>30</v>
      </c>
      <c r="F956" t="s">
        <v>9</v>
      </c>
      <c r="G956" s="18">
        <v>3.5301</v>
      </c>
      <c r="I956" s="18">
        <v>105.9</v>
      </c>
      <c r="Q956" s="103"/>
      <c r="R956" s="104"/>
      <c r="X956" s="103"/>
      <c r="AE956" s="103"/>
      <c r="AL956" s="103"/>
      <c r="AM956" s="104"/>
      <c r="AS956" s="103"/>
      <c r="AT956" s="104"/>
    </row>
    <row r="957" spans="1:46" x14ac:dyDescent="0.25">
      <c r="A957" s="1">
        <v>44641</v>
      </c>
      <c r="B957" s="100">
        <v>956</v>
      </c>
      <c r="C957" s="1" t="s">
        <v>102</v>
      </c>
      <c r="D957" t="s">
        <v>97</v>
      </c>
      <c r="E957">
        <v>30</v>
      </c>
      <c r="F957" t="s">
        <v>9</v>
      </c>
      <c r="G957" s="18">
        <v>3.3698999999999999</v>
      </c>
      <c r="I957" s="18">
        <v>-101.1</v>
      </c>
      <c r="Q957" s="103"/>
      <c r="R957" s="104"/>
      <c r="X957" s="103"/>
      <c r="AE957" s="103"/>
      <c r="AL957" s="103"/>
      <c r="AM957" s="104"/>
      <c r="AS957" s="103"/>
      <c r="AT957" s="104"/>
    </row>
    <row r="958" spans="1:46" x14ac:dyDescent="0.25">
      <c r="A958" s="1">
        <v>44641</v>
      </c>
      <c r="B958" s="100">
        <v>957</v>
      </c>
      <c r="C958" s="1" t="s">
        <v>102</v>
      </c>
      <c r="D958" t="s">
        <v>97</v>
      </c>
      <c r="E958">
        <v>30</v>
      </c>
      <c r="F958" t="s">
        <v>9</v>
      </c>
      <c r="G958" s="18">
        <v>3.4198</v>
      </c>
      <c r="I958" s="18">
        <v>-102.59</v>
      </c>
      <c r="Q958" s="103"/>
      <c r="R958" s="104"/>
      <c r="X958" s="103"/>
      <c r="AE958" s="103"/>
      <c r="AL958" s="103"/>
      <c r="AM958" s="104"/>
      <c r="AS958" s="103"/>
      <c r="AT958" s="104"/>
    </row>
    <row r="959" spans="1:46" x14ac:dyDescent="0.25">
      <c r="A959" s="1">
        <v>44641</v>
      </c>
      <c r="B959" s="100">
        <v>958</v>
      </c>
      <c r="C959" s="1" t="s">
        <v>102</v>
      </c>
      <c r="D959" t="s">
        <v>97</v>
      </c>
      <c r="E959">
        <v>30</v>
      </c>
      <c r="F959" t="s">
        <v>9</v>
      </c>
      <c r="G959" s="18">
        <v>3.4045999999999998</v>
      </c>
      <c r="I959" s="18">
        <v>-102.14</v>
      </c>
      <c r="Q959" s="103"/>
      <c r="R959" s="104"/>
      <c r="X959" s="103"/>
      <c r="AE959" s="103"/>
      <c r="AL959" s="103"/>
      <c r="AM959" s="104"/>
      <c r="AS959" s="103"/>
      <c r="AT959" s="104"/>
    </row>
    <row r="960" spans="1:46" x14ac:dyDescent="0.25">
      <c r="A960" s="1">
        <v>44641</v>
      </c>
      <c r="B960" s="100">
        <v>959</v>
      </c>
      <c r="C960" s="1" t="s">
        <v>102</v>
      </c>
      <c r="D960" t="s">
        <v>98</v>
      </c>
      <c r="E960">
        <v>5</v>
      </c>
      <c r="F960" t="s">
        <v>9</v>
      </c>
      <c r="G960" s="18">
        <v>3.39</v>
      </c>
      <c r="I960" s="18">
        <v>16.95</v>
      </c>
      <c r="Q960" s="103"/>
      <c r="R960" s="104"/>
      <c r="X960" s="103"/>
      <c r="AE960" s="103"/>
      <c r="AL960" s="103"/>
      <c r="AM960" s="104"/>
      <c r="AS960" s="103"/>
      <c r="AT960" s="104"/>
    </row>
    <row r="961" spans="1:46" x14ac:dyDescent="0.25">
      <c r="A961" s="1">
        <v>44641</v>
      </c>
      <c r="B961" s="100">
        <v>960</v>
      </c>
      <c r="C961" s="1" t="s">
        <v>102</v>
      </c>
      <c r="D961" t="s">
        <v>98</v>
      </c>
      <c r="E961">
        <v>25</v>
      </c>
      <c r="F961" t="s">
        <v>9</v>
      </c>
      <c r="G961" s="18">
        <v>3.39</v>
      </c>
      <c r="I961" s="18">
        <v>84.75</v>
      </c>
      <c r="Q961" s="103"/>
      <c r="R961" s="104"/>
      <c r="X961" s="103"/>
      <c r="AE961" s="103"/>
      <c r="AL961" s="103"/>
      <c r="AM961" s="104"/>
      <c r="AS961" s="103"/>
      <c r="AT961" s="104"/>
    </row>
    <row r="962" spans="1:46" x14ac:dyDescent="0.25">
      <c r="A962" s="1">
        <v>44641</v>
      </c>
      <c r="B962" s="100">
        <v>961</v>
      </c>
      <c r="C962" s="1" t="s">
        <v>102</v>
      </c>
      <c r="D962" t="s">
        <v>97</v>
      </c>
      <c r="E962">
        <v>30</v>
      </c>
      <c r="F962" t="s">
        <v>9</v>
      </c>
      <c r="G962" s="18">
        <v>3.5057999999999998</v>
      </c>
      <c r="I962" s="18">
        <v>-105.17</v>
      </c>
      <c r="Q962" s="103"/>
      <c r="R962" s="104"/>
      <c r="X962" s="103"/>
      <c r="AE962" s="103"/>
      <c r="AL962" s="103"/>
      <c r="AM962" s="104"/>
      <c r="AS962" s="103"/>
      <c r="AT962" s="104"/>
    </row>
    <row r="963" spans="1:46" x14ac:dyDescent="0.25">
      <c r="A963" s="1">
        <v>44641</v>
      </c>
      <c r="B963" s="100">
        <v>962</v>
      </c>
      <c r="C963" s="1" t="s">
        <v>102</v>
      </c>
      <c r="D963" t="s">
        <v>98</v>
      </c>
      <c r="E963">
        <v>77</v>
      </c>
      <c r="F963" t="s">
        <v>9</v>
      </c>
      <c r="G963" s="18">
        <v>3.44</v>
      </c>
      <c r="I963" s="18">
        <v>264.88</v>
      </c>
      <c r="Q963" s="103"/>
      <c r="R963" s="104"/>
      <c r="X963" s="103"/>
      <c r="AE963" s="103"/>
      <c r="AL963" s="103"/>
      <c r="AM963" s="104"/>
      <c r="AS963" s="103"/>
      <c r="AT963" s="104"/>
    </row>
    <row r="964" spans="1:46" x14ac:dyDescent="0.25">
      <c r="A964" s="1">
        <v>44641</v>
      </c>
      <c r="B964" s="100">
        <v>963</v>
      </c>
      <c r="C964" s="1" t="s">
        <v>102</v>
      </c>
      <c r="D964" t="s">
        <v>98</v>
      </c>
      <c r="E964">
        <v>13</v>
      </c>
      <c r="F964" t="s">
        <v>9</v>
      </c>
      <c r="G964" s="18">
        <v>3.44</v>
      </c>
      <c r="I964" s="18">
        <v>44.72</v>
      </c>
      <c r="Q964" s="103"/>
      <c r="R964" s="104"/>
      <c r="X964" s="103"/>
      <c r="AE964" s="103"/>
      <c r="AL964" s="103"/>
      <c r="AM964" s="104"/>
      <c r="AS964" s="103"/>
      <c r="AT964" s="104"/>
    </row>
    <row r="965" spans="1:46" x14ac:dyDescent="0.25">
      <c r="A965" s="1">
        <v>44641</v>
      </c>
      <c r="B965" s="100">
        <v>964</v>
      </c>
      <c r="C965" s="1" t="s">
        <v>102</v>
      </c>
      <c r="D965" t="s">
        <v>97</v>
      </c>
      <c r="E965">
        <v>30</v>
      </c>
      <c r="F965" t="s">
        <v>9</v>
      </c>
      <c r="G965" s="18">
        <v>3.625</v>
      </c>
      <c r="I965" s="18">
        <v>-108.75</v>
      </c>
      <c r="Q965" s="103"/>
      <c r="R965" s="104"/>
      <c r="X965" s="103"/>
      <c r="AE965" s="103"/>
      <c r="AL965" s="103"/>
      <c r="AM965" s="104"/>
      <c r="AS965" s="103"/>
      <c r="AT965" s="104"/>
    </row>
    <row r="966" spans="1:46" x14ac:dyDescent="0.25">
      <c r="A966" s="1">
        <v>44641</v>
      </c>
      <c r="B966" s="100">
        <v>965</v>
      </c>
      <c r="C966" s="1" t="s">
        <v>102</v>
      </c>
      <c r="D966" t="s">
        <v>97</v>
      </c>
      <c r="E966">
        <v>30</v>
      </c>
      <c r="F966" t="s">
        <v>9</v>
      </c>
      <c r="G966" s="18">
        <v>3.6894999999999998</v>
      </c>
      <c r="I966" s="18">
        <v>-110.69</v>
      </c>
      <c r="Q966" s="103"/>
      <c r="R966" s="104"/>
      <c r="X966" s="103"/>
      <c r="AE966" s="103"/>
      <c r="AL966" s="103"/>
      <c r="AM966" s="104"/>
      <c r="AS966" s="103"/>
      <c r="AT966" s="104"/>
    </row>
    <row r="967" spans="1:46" x14ac:dyDescent="0.25">
      <c r="A967" s="1">
        <v>44641</v>
      </c>
      <c r="B967" s="100">
        <v>966</v>
      </c>
      <c r="C967" s="1" t="s">
        <v>102</v>
      </c>
      <c r="D967" t="s">
        <v>97</v>
      </c>
      <c r="E967">
        <v>30</v>
      </c>
      <c r="F967" t="s">
        <v>9</v>
      </c>
      <c r="G967" s="18">
        <v>3.6850000000000001</v>
      </c>
      <c r="I967" s="18">
        <v>-110.55</v>
      </c>
      <c r="Q967" s="103"/>
      <c r="R967" s="104"/>
      <c r="X967" s="103"/>
      <c r="AE967" s="103"/>
      <c r="AL967" s="103"/>
      <c r="AM967" s="104"/>
      <c r="AS967" s="103"/>
      <c r="AT967" s="104"/>
    </row>
    <row r="968" spans="1:46" x14ac:dyDescent="0.25">
      <c r="A968" s="1">
        <v>44641</v>
      </c>
      <c r="B968" s="100">
        <v>967</v>
      </c>
      <c r="C968" s="1" t="s">
        <v>102</v>
      </c>
      <c r="D968" t="s">
        <v>98</v>
      </c>
      <c r="E968">
        <v>30</v>
      </c>
      <c r="F968" t="s">
        <v>9</v>
      </c>
      <c r="G968" s="18">
        <v>3.8197999999999999</v>
      </c>
      <c r="I968" s="18">
        <v>114.59</v>
      </c>
      <c r="Q968" s="103"/>
      <c r="R968" s="104"/>
      <c r="X968" s="103"/>
      <c r="AE968" s="103"/>
      <c r="AL968" s="103"/>
      <c r="AM968" s="104"/>
      <c r="AS968" s="103"/>
      <c r="AT968" s="104"/>
    </row>
    <row r="969" spans="1:46" x14ac:dyDescent="0.25">
      <c r="A969" s="1">
        <v>44641</v>
      </c>
      <c r="B969" s="100">
        <v>968</v>
      </c>
      <c r="C969" s="1" t="s">
        <v>102</v>
      </c>
      <c r="D969" t="s">
        <v>97</v>
      </c>
      <c r="E969">
        <v>30</v>
      </c>
      <c r="F969" t="s">
        <v>9</v>
      </c>
      <c r="G969" s="18">
        <v>3.3940000000000001</v>
      </c>
      <c r="I969" s="18">
        <v>-101.82</v>
      </c>
      <c r="Q969" s="103"/>
      <c r="R969" s="104"/>
      <c r="X969" s="103"/>
      <c r="AE969" s="103"/>
      <c r="AL969" s="103"/>
      <c r="AM969" s="104"/>
      <c r="AS969" s="103"/>
      <c r="AT969" s="104"/>
    </row>
    <row r="970" spans="1:46" x14ac:dyDescent="0.25">
      <c r="A970" s="1">
        <v>44642</v>
      </c>
      <c r="B970" s="100">
        <v>969</v>
      </c>
      <c r="C970" s="1" t="s">
        <v>102</v>
      </c>
      <c r="D970" t="s">
        <v>97</v>
      </c>
      <c r="E970">
        <v>30</v>
      </c>
      <c r="F970" t="s">
        <v>219</v>
      </c>
      <c r="G970" s="18">
        <v>3.0840000000000001</v>
      </c>
      <c r="I970" s="18">
        <v>-92.52</v>
      </c>
      <c r="Q970" s="103"/>
      <c r="R970" s="104"/>
      <c r="X970" s="103"/>
      <c r="AE970" s="103"/>
      <c r="AL970" s="103"/>
      <c r="AM970" s="104"/>
      <c r="AS970" s="103"/>
      <c r="AT970" s="104"/>
    </row>
    <row r="971" spans="1:46" x14ac:dyDescent="0.25">
      <c r="A971" s="1">
        <v>44642</v>
      </c>
      <c r="B971" s="100">
        <v>970</v>
      </c>
      <c r="C971" s="1" t="s">
        <v>102</v>
      </c>
      <c r="D971" t="s">
        <v>98</v>
      </c>
      <c r="E971">
        <v>90</v>
      </c>
      <c r="F971" t="s">
        <v>219</v>
      </c>
      <c r="G971" s="18">
        <v>3.0409000000000002</v>
      </c>
      <c r="I971" s="18">
        <v>273.68</v>
      </c>
      <c r="Q971" s="103"/>
      <c r="R971" s="104"/>
      <c r="X971" s="103"/>
      <c r="AE971" s="103"/>
      <c r="AL971" s="103"/>
      <c r="AM971" s="104"/>
      <c r="AS971" s="103"/>
      <c r="AT971" s="104"/>
    </row>
    <row r="972" spans="1:46" x14ac:dyDescent="0.25">
      <c r="A972" s="1">
        <v>44642</v>
      </c>
      <c r="B972" s="100">
        <v>971</v>
      </c>
      <c r="C972" s="1" t="s">
        <v>102</v>
      </c>
      <c r="D972" t="s">
        <v>98</v>
      </c>
      <c r="E972">
        <v>30</v>
      </c>
      <c r="F972" t="s">
        <v>219</v>
      </c>
      <c r="G972" s="18">
        <v>3.0436999999999999</v>
      </c>
      <c r="I972" s="18">
        <v>91.31</v>
      </c>
      <c r="Q972" s="103"/>
      <c r="R972" s="104"/>
      <c r="X972" s="103"/>
      <c r="AE972" s="103"/>
      <c r="AL972" s="103"/>
      <c r="AM972" s="104"/>
      <c r="AS972" s="103"/>
      <c r="AT972" s="104"/>
    </row>
    <row r="973" spans="1:46" x14ac:dyDescent="0.25">
      <c r="A973" s="1">
        <v>44642</v>
      </c>
      <c r="B973" s="100">
        <v>972</v>
      </c>
      <c r="C973" s="1" t="s">
        <v>102</v>
      </c>
      <c r="D973" t="s">
        <v>98</v>
      </c>
      <c r="E973">
        <v>30</v>
      </c>
      <c r="F973" t="s">
        <v>219</v>
      </c>
      <c r="G973" s="18">
        <v>3.0550000000000002</v>
      </c>
      <c r="I973" s="18">
        <v>91.65</v>
      </c>
      <c r="Q973" s="103"/>
      <c r="R973" s="104"/>
      <c r="X973" s="103"/>
      <c r="AE973" s="103"/>
      <c r="AL973" s="103"/>
      <c r="AM973" s="104"/>
      <c r="AS973" s="103"/>
      <c r="AT973" s="104"/>
    </row>
    <row r="974" spans="1:46" x14ac:dyDescent="0.25">
      <c r="A974" s="1">
        <v>44642</v>
      </c>
      <c r="B974" s="100">
        <v>973</v>
      </c>
      <c r="C974" s="1" t="s">
        <v>102</v>
      </c>
      <c r="D974" t="s">
        <v>98</v>
      </c>
      <c r="E974">
        <v>30</v>
      </c>
      <c r="F974" t="s">
        <v>219</v>
      </c>
      <c r="G974" s="18">
        <v>3.0800999999999998</v>
      </c>
      <c r="I974" s="18">
        <v>92.4</v>
      </c>
      <c r="Q974" s="103"/>
      <c r="R974" s="104"/>
      <c r="X974" s="103"/>
      <c r="AE974" s="103"/>
      <c r="AL974" s="103"/>
      <c r="AM974" s="104"/>
      <c r="AS974" s="103"/>
      <c r="AT974" s="104"/>
    </row>
    <row r="975" spans="1:46" x14ac:dyDescent="0.25">
      <c r="A975" s="1">
        <v>44642</v>
      </c>
      <c r="B975" s="100">
        <v>974</v>
      </c>
      <c r="C975" s="1" t="s">
        <v>102</v>
      </c>
      <c r="D975" t="s">
        <v>97</v>
      </c>
      <c r="E975">
        <v>30</v>
      </c>
      <c r="F975" t="s">
        <v>219</v>
      </c>
      <c r="G975" s="18">
        <v>3.1556999999999999</v>
      </c>
      <c r="I975" s="18">
        <v>-94.67</v>
      </c>
      <c r="Q975" s="103"/>
      <c r="R975" s="104"/>
      <c r="X975" s="103"/>
      <c r="AE975" s="103"/>
      <c r="AL975" s="103"/>
      <c r="AM975" s="104"/>
      <c r="AS975" s="103"/>
      <c r="AT975" s="104"/>
    </row>
    <row r="976" spans="1:46" x14ac:dyDescent="0.25">
      <c r="A976" s="1">
        <v>44642</v>
      </c>
      <c r="B976" s="100">
        <v>975</v>
      </c>
      <c r="C976" s="1" t="s">
        <v>102</v>
      </c>
      <c r="D976" t="s">
        <v>97</v>
      </c>
      <c r="E976">
        <v>30</v>
      </c>
      <c r="F976" t="s">
        <v>219</v>
      </c>
      <c r="G976" s="18">
        <v>3.214</v>
      </c>
      <c r="I976" s="18">
        <v>-96.42</v>
      </c>
      <c r="Q976" s="103"/>
      <c r="R976" s="104"/>
      <c r="X976" s="103"/>
      <c r="AE976" s="103"/>
      <c r="AL976" s="103"/>
      <c r="AM976" s="104"/>
      <c r="AS976" s="103"/>
      <c r="AT976" s="104"/>
    </row>
    <row r="977" spans="1:46" x14ac:dyDescent="0.25">
      <c r="A977" s="1">
        <v>44642</v>
      </c>
      <c r="B977" s="100">
        <v>976</v>
      </c>
      <c r="C977" s="1" t="s">
        <v>102</v>
      </c>
      <c r="D977" t="s">
        <v>97</v>
      </c>
      <c r="E977">
        <v>30</v>
      </c>
      <c r="F977" t="s">
        <v>219</v>
      </c>
      <c r="G977" s="18">
        <v>3.09</v>
      </c>
      <c r="I977" s="18">
        <v>-92.7</v>
      </c>
      <c r="Q977" s="103"/>
      <c r="R977" s="104"/>
      <c r="X977" s="103"/>
      <c r="AE977" s="103"/>
      <c r="AL977" s="103"/>
      <c r="AM977" s="104"/>
      <c r="AS977" s="103"/>
      <c r="AT977" s="104"/>
    </row>
    <row r="978" spans="1:46" x14ac:dyDescent="0.25">
      <c r="A978" s="1">
        <v>44642</v>
      </c>
      <c r="B978" s="100">
        <v>977</v>
      </c>
      <c r="C978" s="1" t="s">
        <v>102</v>
      </c>
      <c r="D978" t="s">
        <v>97</v>
      </c>
      <c r="E978">
        <v>30</v>
      </c>
      <c r="F978" t="s">
        <v>219</v>
      </c>
      <c r="G978" s="18">
        <v>3.2240000000000002</v>
      </c>
      <c r="I978" s="18">
        <v>-96.72</v>
      </c>
      <c r="Q978" s="103"/>
      <c r="R978" s="104"/>
      <c r="X978" s="103"/>
      <c r="AE978" s="103"/>
      <c r="AL978" s="103"/>
      <c r="AM978" s="104"/>
      <c r="AS978" s="103"/>
      <c r="AT978" s="104"/>
    </row>
    <row r="979" spans="1:46" x14ac:dyDescent="0.25">
      <c r="A979" s="1">
        <v>44642</v>
      </c>
      <c r="B979" s="100">
        <v>978</v>
      </c>
      <c r="C979" s="1" t="s">
        <v>102</v>
      </c>
      <c r="D979" t="s">
        <v>98</v>
      </c>
      <c r="E979">
        <v>80</v>
      </c>
      <c r="F979" t="s">
        <v>87</v>
      </c>
      <c r="G979" s="18">
        <v>1.1739999999999999</v>
      </c>
      <c r="I979" s="18">
        <v>93.92</v>
      </c>
      <c r="Q979" s="103"/>
      <c r="R979" s="104"/>
      <c r="X979" s="103"/>
      <c r="AE979" s="103"/>
      <c r="AL979" s="103"/>
      <c r="AM979" s="104"/>
      <c r="AS979" s="103"/>
      <c r="AT979" s="104"/>
    </row>
    <row r="980" spans="1:46" x14ac:dyDescent="0.25">
      <c r="A980" s="1">
        <v>44642</v>
      </c>
      <c r="B980" s="100">
        <v>979</v>
      </c>
      <c r="C980" s="1" t="s">
        <v>102</v>
      </c>
      <c r="D980" t="s">
        <v>98</v>
      </c>
      <c r="E980">
        <v>76</v>
      </c>
      <c r="F980" t="s">
        <v>87</v>
      </c>
      <c r="G980" s="18">
        <v>1.175</v>
      </c>
      <c r="I980" s="18">
        <v>89.3</v>
      </c>
      <c r="Q980" s="103"/>
      <c r="R980" s="104"/>
      <c r="X980" s="103"/>
      <c r="AE980" s="103"/>
      <c r="AL980" s="103"/>
      <c r="AM980" s="104"/>
      <c r="AS980" s="103"/>
      <c r="AT980" s="104"/>
    </row>
    <row r="981" spans="1:46" x14ac:dyDescent="0.25">
      <c r="A981" s="1">
        <v>44642</v>
      </c>
      <c r="B981" s="100">
        <v>980</v>
      </c>
      <c r="C981" s="1" t="s">
        <v>102</v>
      </c>
      <c r="D981" t="s">
        <v>97</v>
      </c>
      <c r="E981">
        <v>7</v>
      </c>
      <c r="F981" t="s">
        <v>219</v>
      </c>
      <c r="G981" s="18">
        <v>3.26</v>
      </c>
      <c r="I981" s="18">
        <v>-22.82</v>
      </c>
      <c r="Q981" s="103"/>
      <c r="R981" s="104"/>
      <c r="X981" s="103"/>
      <c r="AE981" s="103"/>
      <c r="AL981" s="103"/>
      <c r="AM981" s="104"/>
      <c r="AS981" s="103"/>
      <c r="AT981" s="104"/>
    </row>
    <row r="982" spans="1:46" x14ac:dyDescent="0.25">
      <c r="A982" s="1">
        <v>44642</v>
      </c>
      <c r="B982" s="100">
        <v>981</v>
      </c>
      <c r="C982" s="1" t="s">
        <v>102</v>
      </c>
      <c r="D982" t="s">
        <v>97</v>
      </c>
      <c r="E982">
        <v>23</v>
      </c>
      <c r="F982" t="s">
        <v>219</v>
      </c>
      <c r="G982" s="18">
        <v>3.26</v>
      </c>
      <c r="I982" s="18">
        <v>-74.98</v>
      </c>
      <c r="Q982" s="103"/>
      <c r="R982" s="104"/>
      <c r="X982" s="103"/>
      <c r="AE982" s="103"/>
      <c r="AL982" s="103"/>
      <c r="AM982" s="104"/>
      <c r="AS982" s="103"/>
      <c r="AT982" s="104"/>
    </row>
    <row r="983" spans="1:46" x14ac:dyDescent="0.25">
      <c r="A983" s="1">
        <v>44642</v>
      </c>
      <c r="B983" s="100">
        <v>982</v>
      </c>
      <c r="C983" s="1" t="s">
        <v>102</v>
      </c>
      <c r="D983" t="s">
        <v>97</v>
      </c>
      <c r="E983">
        <v>80</v>
      </c>
      <c r="F983" t="s">
        <v>87</v>
      </c>
      <c r="G983" s="18">
        <v>1.2475000000000001</v>
      </c>
      <c r="I983" s="18">
        <v>-99.8</v>
      </c>
      <c r="Q983" s="103"/>
      <c r="R983" s="104"/>
      <c r="X983" s="103"/>
      <c r="AE983" s="103"/>
      <c r="AL983" s="103"/>
      <c r="AM983" s="104"/>
      <c r="AS983" s="103"/>
      <c r="AT983" s="104"/>
    </row>
    <row r="984" spans="1:46" x14ac:dyDescent="0.25">
      <c r="A984" s="1">
        <v>44642</v>
      </c>
      <c r="B984" s="100">
        <v>983</v>
      </c>
      <c r="C984" s="1" t="s">
        <v>102</v>
      </c>
      <c r="D984" t="s">
        <v>97</v>
      </c>
      <c r="E984">
        <v>76</v>
      </c>
      <c r="F984" t="s">
        <v>87</v>
      </c>
      <c r="G984" s="18">
        <v>1.2888999999999999</v>
      </c>
      <c r="I984" s="18">
        <v>-97.96</v>
      </c>
      <c r="Q984" s="103"/>
      <c r="R984" s="104"/>
      <c r="X984" s="103"/>
      <c r="AE984" s="103"/>
      <c r="AL984" s="103"/>
      <c r="AM984" s="104"/>
      <c r="AS984" s="103"/>
      <c r="AT984" s="104"/>
    </row>
    <row r="985" spans="1:46" x14ac:dyDescent="0.25">
      <c r="A985" s="1">
        <v>44643</v>
      </c>
      <c r="B985" s="100">
        <v>984</v>
      </c>
      <c r="C985" s="1" t="s">
        <v>102</v>
      </c>
      <c r="D985" t="s">
        <v>98</v>
      </c>
      <c r="E985">
        <v>50</v>
      </c>
      <c r="F985" t="s">
        <v>217</v>
      </c>
      <c r="G985" s="18">
        <v>1.0001</v>
      </c>
      <c r="I985" s="18">
        <v>50.01</v>
      </c>
      <c r="Q985" s="103"/>
      <c r="R985" s="104"/>
      <c r="X985" s="103"/>
      <c r="AE985" s="103"/>
      <c r="AL985" s="103"/>
      <c r="AM985" s="104"/>
      <c r="AS985" s="103"/>
      <c r="AT985" s="104"/>
    </row>
    <row r="986" spans="1:46" x14ac:dyDescent="0.25">
      <c r="A986" s="1">
        <v>44643</v>
      </c>
      <c r="B986" s="100">
        <v>985</v>
      </c>
      <c r="C986" s="1" t="s">
        <v>102</v>
      </c>
      <c r="D986" t="s">
        <v>98</v>
      </c>
      <c r="E986">
        <v>50</v>
      </c>
      <c r="F986" t="s">
        <v>217</v>
      </c>
      <c r="G986" s="18">
        <v>1.02</v>
      </c>
      <c r="I986" s="18">
        <v>51</v>
      </c>
      <c r="Q986" s="103"/>
      <c r="R986" s="104"/>
      <c r="X986" s="103"/>
      <c r="AE986" s="103"/>
      <c r="AL986" s="103"/>
      <c r="AM986" s="104"/>
      <c r="AS986" s="103"/>
      <c r="AT986" s="104"/>
    </row>
    <row r="987" spans="1:46" x14ac:dyDescent="0.25">
      <c r="A987" s="1">
        <v>44643</v>
      </c>
      <c r="B987" s="100">
        <v>986</v>
      </c>
      <c r="C987" s="1" t="s">
        <v>102</v>
      </c>
      <c r="D987" t="s">
        <v>98</v>
      </c>
      <c r="E987">
        <v>30</v>
      </c>
      <c r="F987" t="s">
        <v>9</v>
      </c>
      <c r="G987" s="18">
        <v>3.395</v>
      </c>
      <c r="I987" s="18">
        <v>101.85</v>
      </c>
      <c r="Q987" s="103"/>
      <c r="R987" s="104"/>
      <c r="X987" s="103"/>
      <c r="AE987" s="103"/>
      <c r="AL987" s="103"/>
      <c r="AM987" s="104"/>
      <c r="AS987" s="103"/>
      <c r="AT987" s="104"/>
    </row>
    <row r="988" spans="1:46" x14ac:dyDescent="0.25">
      <c r="A988" s="1">
        <v>44643</v>
      </c>
      <c r="B988" s="100">
        <v>987</v>
      </c>
      <c r="C988" s="1" t="s">
        <v>102</v>
      </c>
      <c r="D988" t="s">
        <v>98</v>
      </c>
      <c r="E988">
        <v>30</v>
      </c>
      <c r="F988" t="s">
        <v>9</v>
      </c>
      <c r="G988" s="18">
        <v>3.4504999999999999</v>
      </c>
      <c r="I988" s="18">
        <v>103.52</v>
      </c>
      <c r="Q988" s="103"/>
      <c r="R988" s="104"/>
      <c r="X988" s="103"/>
      <c r="AE988" s="103"/>
      <c r="AL988" s="103"/>
      <c r="AM988" s="104"/>
      <c r="AS988" s="103"/>
      <c r="AT988" s="104"/>
    </row>
    <row r="989" spans="1:46" x14ac:dyDescent="0.25">
      <c r="A989" s="1">
        <v>44643</v>
      </c>
      <c r="B989" s="100">
        <v>988</v>
      </c>
      <c r="C989" s="1" t="s">
        <v>102</v>
      </c>
      <c r="D989" t="s">
        <v>97</v>
      </c>
      <c r="E989">
        <v>30</v>
      </c>
      <c r="F989" t="s">
        <v>9</v>
      </c>
      <c r="G989" s="18">
        <v>3.3439999999999999</v>
      </c>
      <c r="I989" s="18">
        <v>-100.32</v>
      </c>
      <c r="Q989" s="103"/>
      <c r="R989" s="104"/>
      <c r="X989" s="103"/>
      <c r="AE989" s="103"/>
      <c r="AL989" s="103"/>
      <c r="AM989" s="104"/>
      <c r="AS989" s="103"/>
      <c r="AT989" s="104"/>
    </row>
    <row r="990" spans="1:46" x14ac:dyDescent="0.25">
      <c r="A990" s="1">
        <v>44643</v>
      </c>
      <c r="B990" s="100">
        <v>989</v>
      </c>
      <c r="C990" s="1" t="s">
        <v>102</v>
      </c>
      <c r="D990" t="s">
        <v>97</v>
      </c>
      <c r="E990">
        <v>100</v>
      </c>
      <c r="F990" t="s">
        <v>217</v>
      </c>
      <c r="G990" s="18">
        <v>1.0043</v>
      </c>
      <c r="I990" s="18">
        <v>-100.43</v>
      </c>
      <c r="Q990" s="103"/>
      <c r="R990" s="104"/>
      <c r="X990" s="103"/>
      <c r="AE990" s="103"/>
      <c r="AL990" s="103"/>
      <c r="AM990" s="104"/>
      <c r="AS990" s="103"/>
      <c r="AT990" s="104"/>
    </row>
    <row r="991" spans="1:46" x14ac:dyDescent="0.25">
      <c r="A991" s="1">
        <v>44643</v>
      </c>
      <c r="B991" s="100">
        <v>990</v>
      </c>
      <c r="C991" s="1" t="s">
        <v>102</v>
      </c>
      <c r="D991" t="s">
        <v>98</v>
      </c>
      <c r="E991">
        <v>100</v>
      </c>
      <c r="F991" t="s">
        <v>218</v>
      </c>
      <c r="G991" s="18">
        <v>1.9702999999999999</v>
      </c>
      <c r="I991" s="18">
        <v>197.03</v>
      </c>
      <c r="Q991" s="103"/>
      <c r="R991" s="104"/>
      <c r="X991" s="103"/>
      <c r="AE991" s="103"/>
      <c r="AL991" s="103"/>
      <c r="AM991" s="104"/>
      <c r="AS991" s="103"/>
      <c r="AT991" s="104"/>
    </row>
    <row r="992" spans="1:46" x14ac:dyDescent="0.25">
      <c r="A992" s="1">
        <v>44643</v>
      </c>
      <c r="B992" s="100">
        <v>991</v>
      </c>
      <c r="C992" s="1" t="s">
        <v>102</v>
      </c>
      <c r="D992" t="s">
        <v>97</v>
      </c>
      <c r="E992">
        <v>100</v>
      </c>
      <c r="F992" t="s">
        <v>218</v>
      </c>
      <c r="G992" s="18">
        <v>1.9999</v>
      </c>
      <c r="I992" s="18">
        <v>-199.99</v>
      </c>
      <c r="Q992" s="103"/>
      <c r="R992" s="104"/>
      <c r="X992" s="103"/>
      <c r="AE992" s="103"/>
      <c r="AL992" s="103"/>
      <c r="AM992" s="104"/>
      <c r="AS992" s="103"/>
      <c r="AT992" s="104"/>
    </row>
    <row r="993" spans="1:46" x14ac:dyDescent="0.25">
      <c r="A993" s="1">
        <v>44643</v>
      </c>
      <c r="B993" s="100">
        <v>992</v>
      </c>
      <c r="C993" s="1" t="s">
        <v>102</v>
      </c>
      <c r="D993" t="s">
        <v>97</v>
      </c>
      <c r="E993">
        <v>30</v>
      </c>
      <c r="F993" t="s">
        <v>9</v>
      </c>
      <c r="G993" s="18">
        <v>3.3096999999999999</v>
      </c>
      <c r="I993" s="18">
        <v>-99.29</v>
      </c>
      <c r="Q993" s="103"/>
      <c r="R993" s="104"/>
      <c r="X993" s="103"/>
      <c r="AE993" s="103"/>
      <c r="AL993" s="103"/>
      <c r="AM993" s="104"/>
      <c r="AS993" s="103"/>
      <c r="AT993" s="104"/>
    </row>
    <row r="994" spans="1:46" x14ac:dyDescent="0.25">
      <c r="A994" s="1">
        <v>44643</v>
      </c>
      <c r="B994" s="100">
        <v>993</v>
      </c>
      <c r="C994" s="1" t="s">
        <v>102</v>
      </c>
      <c r="D994" t="s">
        <v>98</v>
      </c>
      <c r="E994">
        <v>30</v>
      </c>
      <c r="F994" t="s">
        <v>214</v>
      </c>
      <c r="G994" s="18">
        <v>3.2549999999999999</v>
      </c>
      <c r="I994" s="18">
        <v>97.65</v>
      </c>
      <c r="Q994" s="103"/>
      <c r="R994" s="104"/>
      <c r="X994" s="103"/>
      <c r="AE994" s="103"/>
      <c r="AL994" s="103"/>
      <c r="AM994" s="104"/>
      <c r="AS994" s="103"/>
      <c r="AT994" s="104"/>
    </row>
    <row r="995" spans="1:46" x14ac:dyDescent="0.25">
      <c r="A995" s="1">
        <v>44643</v>
      </c>
      <c r="B995" s="100">
        <v>994</v>
      </c>
      <c r="C995" s="1" t="s">
        <v>102</v>
      </c>
      <c r="D995" t="s">
        <v>97</v>
      </c>
      <c r="E995">
        <v>30</v>
      </c>
      <c r="F995" t="s">
        <v>214</v>
      </c>
      <c r="G995" s="18">
        <v>3.4762</v>
      </c>
      <c r="I995" s="18">
        <v>-104.29</v>
      </c>
      <c r="Q995" s="103"/>
      <c r="R995" s="104"/>
      <c r="X995" s="103"/>
      <c r="AE995" s="103"/>
      <c r="AL995" s="103"/>
      <c r="AM995" s="104"/>
      <c r="AS995" s="103"/>
      <c r="AT995" s="104"/>
    </row>
    <row r="996" spans="1:46" x14ac:dyDescent="0.25">
      <c r="A996" s="1">
        <v>44643</v>
      </c>
      <c r="B996" s="100">
        <v>995</v>
      </c>
      <c r="C996" s="1" t="s">
        <v>102</v>
      </c>
      <c r="D996" t="s">
        <v>98</v>
      </c>
      <c r="E996">
        <v>15</v>
      </c>
      <c r="F996" t="s">
        <v>9</v>
      </c>
      <c r="G996" s="18">
        <v>3.15</v>
      </c>
      <c r="I996" s="18">
        <v>47.25</v>
      </c>
      <c r="Q996" s="103"/>
      <c r="R996" s="104"/>
      <c r="X996" s="103"/>
      <c r="AE996" s="103"/>
      <c r="AL996" s="103"/>
      <c r="AM996" s="104"/>
      <c r="AS996" s="103"/>
      <c r="AT996" s="104"/>
    </row>
    <row r="997" spans="1:46" x14ac:dyDescent="0.25">
      <c r="A997" s="1">
        <v>44643</v>
      </c>
      <c r="B997" s="100">
        <v>996</v>
      </c>
      <c r="C997" s="1" t="s">
        <v>102</v>
      </c>
      <c r="D997" t="s">
        <v>97</v>
      </c>
      <c r="E997">
        <v>15</v>
      </c>
      <c r="F997" t="s">
        <v>9</v>
      </c>
      <c r="G997" s="18">
        <v>3.19</v>
      </c>
      <c r="I997" s="18">
        <v>-47.85</v>
      </c>
      <c r="Q997" s="103"/>
      <c r="R997" s="104"/>
      <c r="X997" s="103"/>
      <c r="AE997" s="103"/>
      <c r="AL997" s="103"/>
      <c r="AM997" s="104"/>
      <c r="AS997" s="103"/>
      <c r="AT997" s="104"/>
    </row>
    <row r="998" spans="1:46" x14ac:dyDescent="0.25">
      <c r="A998" s="1">
        <v>44643</v>
      </c>
      <c r="B998" s="100">
        <v>997</v>
      </c>
      <c r="C998" s="1" t="s">
        <v>102</v>
      </c>
      <c r="D998" t="s">
        <v>98</v>
      </c>
      <c r="E998">
        <v>40</v>
      </c>
      <c r="F998" t="s">
        <v>214</v>
      </c>
      <c r="G998" s="18">
        <v>3.3738000000000001</v>
      </c>
      <c r="I998" s="18">
        <v>134.94999999999999</v>
      </c>
      <c r="Q998" s="103"/>
      <c r="R998" s="104"/>
      <c r="X998" s="103"/>
      <c r="AE998" s="103"/>
      <c r="AL998" s="103"/>
      <c r="AM998" s="104"/>
      <c r="AS998" s="103"/>
      <c r="AT998" s="104"/>
    </row>
    <row r="999" spans="1:46" x14ac:dyDescent="0.25">
      <c r="A999" s="1">
        <v>44643</v>
      </c>
      <c r="B999" s="100">
        <v>998</v>
      </c>
      <c r="C999" s="1" t="s">
        <v>102</v>
      </c>
      <c r="D999" t="s">
        <v>98</v>
      </c>
      <c r="E999">
        <v>30</v>
      </c>
      <c r="F999" t="s">
        <v>214</v>
      </c>
      <c r="G999" s="18">
        <v>3.5760000000000001</v>
      </c>
      <c r="I999" s="18">
        <v>107.28</v>
      </c>
      <c r="Q999" s="103"/>
      <c r="R999" s="104"/>
      <c r="X999" s="103"/>
      <c r="AE999" s="103"/>
      <c r="AL999" s="103"/>
      <c r="AM999" s="104"/>
      <c r="AS999" s="103"/>
      <c r="AT999" s="104"/>
    </row>
    <row r="1000" spans="1:46" x14ac:dyDescent="0.25">
      <c r="A1000" s="1">
        <v>44643</v>
      </c>
      <c r="B1000" s="100">
        <v>999</v>
      </c>
      <c r="C1000" s="1" t="s">
        <v>102</v>
      </c>
      <c r="D1000" t="s">
        <v>98</v>
      </c>
      <c r="E1000">
        <v>30</v>
      </c>
      <c r="F1000" t="s">
        <v>214</v>
      </c>
      <c r="G1000" s="18">
        <v>3.6701000000000001</v>
      </c>
      <c r="I1000" s="18">
        <v>110.1</v>
      </c>
      <c r="Q1000" s="103"/>
      <c r="R1000" s="104"/>
      <c r="X1000" s="103"/>
      <c r="AE1000" s="103"/>
      <c r="AL1000" s="103"/>
      <c r="AM1000" s="104"/>
      <c r="AS1000" s="103"/>
      <c r="AT1000" s="104"/>
    </row>
    <row r="1001" spans="1:46" x14ac:dyDescent="0.25">
      <c r="A1001" s="1">
        <v>44643</v>
      </c>
      <c r="B1001" s="100">
        <v>1000</v>
      </c>
      <c r="C1001" s="1" t="s">
        <v>102</v>
      </c>
      <c r="D1001" t="s">
        <v>97</v>
      </c>
      <c r="E1001">
        <v>50</v>
      </c>
      <c r="F1001" t="s">
        <v>214</v>
      </c>
      <c r="G1001" s="18">
        <v>3.7262</v>
      </c>
      <c r="I1001" s="18">
        <v>-186.31</v>
      </c>
      <c r="Q1001" s="103"/>
      <c r="R1001" s="104"/>
      <c r="X1001" s="103"/>
      <c r="AE1001" s="103"/>
      <c r="AL1001" s="103"/>
      <c r="AM1001" s="104"/>
      <c r="AS1001" s="103"/>
      <c r="AT1001" s="104"/>
    </row>
    <row r="1002" spans="1:46" x14ac:dyDescent="0.25">
      <c r="A1002" s="1">
        <v>44643</v>
      </c>
      <c r="B1002" s="100">
        <v>1001</v>
      </c>
      <c r="C1002" s="1" t="s">
        <v>102</v>
      </c>
      <c r="D1002" t="s">
        <v>97</v>
      </c>
      <c r="E1002">
        <v>50</v>
      </c>
      <c r="F1002" t="s">
        <v>214</v>
      </c>
      <c r="G1002" s="18">
        <v>3.6764000000000001</v>
      </c>
      <c r="I1002" s="18">
        <v>-183.82</v>
      </c>
      <c r="Q1002" s="103"/>
      <c r="R1002" s="104"/>
      <c r="X1002" s="103"/>
      <c r="AE1002" s="103"/>
      <c r="AL1002" s="103"/>
      <c r="AM1002" s="104"/>
      <c r="AS1002" s="103"/>
      <c r="AT1002" s="104"/>
    </row>
    <row r="1003" spans="1:46" x14ac:dyDescent="0.25">
      <c r="A1003" s="1">
        <v>44644</v>
      </c>
      <c r="B1003" s="100">
        <v>41549224608</v>
      </c>
      <c r="C1003" t="s">
        <v>101</v>
      </c>
      <c r="D1003" t="s">
        <v>97</v>
      </c>
      <c r="E1003">
        <v>3</v>
      </c>
      <c r="F1003" t="s">
        <v>7</v>
      </c>
      <c r="G1003">
        <v>20.582000000000001</v>
      </c>
      <c r="H1003">
        <v>0</v>
      </c>
      <c r="I1003">
        <v>-61.75</v>
      </c>
      <c r="Q1003" s="103"/>
      <c r="R1003" s="104"/>
      <c r="X1003" s="103"/>
      <c r="AE1003" s="103"/>
      <c r="AL1003" s="103"/>
      <c r="AM1003" s="104"/>
      <c r="AS1003" s="103"/>
      <c r="AT1003" s="104"/>
    </row>
    <row r="1004" spans="1:46" x14ac:dyDescent="0.25">
      <c r="A1004" s="1">
        <v>44644</v>
      </c>
      <c r="B1004" s="100">
        <v>41549262593</v>
      </c>
      <c r="C1004" t="s">
        <v>101</v>
      </c>
      <c r="D1004" t="s">
        <v>98</v>
      </c>
      <c r="E1004">
        <v>3</v>
      </c>
      <c r="F1004" t="s">
        <v>7</v>
      </c>
      <c r="G1004">
        <v>19.82</v>
      </c>
      <c r="H1004">
        <v>0</v>
      </c>
      <c r="I1004">
        <v>59.46</v>
      </c>
      <c r="Q1004" s="103"/>
      <c r="R1004" s="104"/>
      <c r="X1004" s="103"/>
      <c r="AE1004" s="103"/>
      <c r="AL1004" s="103"/>
      <c r="AM1004" s="104"/>
      <c r="AS1004" s="103"/>
      <c r="AT1004" s="104"/>
    </row>
    <row r="1005" spans="1:46" x14ac:dyDescent="0.25">
      <c r="A1005" s="1">
        <v>44644</v>
      </c>
      <c r="B1005" s="100">
        <v>1002</v>
      </c>
      <c r="C1005" s="1" t="s">
        <v>102</v>
      </c>
      <c r="D1005" t="s">
        <v>98</v>
      </c>
      <c r="E1005">
        <v>30</v>
      </c>
      <c r="F1005" t="s">
        <v>215</v>
      </c>
      <c r="G1005" s="18">
        <v>5.24</v>
      </c>
      <c r="I1005" s="18">
        <v>157.19999999999999</v>
      </c>
      <c r="Q1005" s="103"/>
      <c r="R1005" s="104"/>
      <c r="X1005" s="103"/>
      <c r="AE1005" s="103"/>
      <c r="AL1005" s="103"/>
      <c r="AM1005" s="104"/>
      <c r="AS1005" s="103"/>
      <c r="AT1005" s="104"/>
    </row>
    <row r="1006" spans="1:46" x14ac:dyDescent="0.25">
      <c r="A1006" s="1">
        <v>44644</v>
      </c>
      <c r="B1006" s="100">
        <v>1003</v>
      </c>
      <c r="C1006" s="1" t="s">
        <v>102</v>
      </c>
      <c r="D1006" t="s">
        <v>98</v>
      </c>
      <c r="E1006">
        <v>30</v>
      </c>
      <c r="F1006" t="s">
        <v>215</v>
      </c>
      <c r="G1006" s="18">
        <v>4.9816000000000003</v>
      </c>
      <c r="I1006" s="18">
        <v>149.44999999999999</v>
      </c>
      <c r="Q1006" s="103"/>
      <c r="R1006" s="104"/>
      <c r="X1006" s="103"/>
      <c r="AE1006" s="103"/>
      <c r="AL1006" s="103"/>
      <c r="AM1006" s="104"/>
      <c r="AS1006" s="103"/>
      <c r="AT1006" s="104"/>
    </row>
    <row r="1007" spans="1:46" x14ac:dyDescent="0.25">
      <c r="A1007" s="1">
        <v>44644</v>
      </c>
      <c r="B1007" s="100">
        <v>1004</v>
      </c>
      <c r="C1007" s="1" t="s">
        <v>102</v>
      </c>
      <c r="D1007" t="s">
        <v>98</v>
      </c>
      <c r="E1007">
        <v>50</v>
      </c>
      <c r="F1007" t="s">
        <v>216</v>
      </c>
      <c r="G1007" s="18">
        <v>1.825</v>
      </c>
      <c r="I1007" s="18">
        <v>91.25</v>
      </c>
      <c r="Q1007" s="103"/>
      <c r="R1007" s="104"/>
      <c r="X1007" s="103"/>
      <c r="AE1007" s="103"/>
      <c r="AL1007" s="103"/>
      <c r="AM1007" s="104"/>
      <c r="AS1007" s="103"/>
      <c r="AT1007" s="104"/>
    </row>
    <row r="1008" spans="1:46" x14ac:dyDescent="0.25">
      <c r="A1008" s="1">
        <v>44644</v>
      </c>
      <c r="B1008" s="100">
        <v>1005</v>
      </c>
      <c r="C1008" s="1" t="s">
        <v>102</v>
      </c>
      <c r="D1008" t="s">
        <v>98</v>
      </c>
      <c r="E1008">
        <v>30</v>
      </c>
      <c r="F1008" t="s">
        <v>215</v>
      </c>
      <c r="G1008" s="18">
        <v>5</v>
      </c>
      <c r="I1008" s="18">
        <v>150</v>
      </c>
      <c r="Q1008" s="103"/>
      <c r="R1008" s="104"/>
      <c r="X1008" s="103"/>
      <c r="AE1008" s="103"/>
      <c r="AL1008" s="103"/>
      <c r="AM1008" s="104"/>
      <c r="AS1008" s="103"/>
      <c r="AT1008" s="104"/>
    </row>
    <row r="1009" spans="1:46" x14ac:dyDescent="0.25">
      <c r="A1009" s="1">
        <v>44644</v>
      </c>
      <c r="B1009" s="100">
        <v>1006</v>
      </c>
      <c r="C1009" s="1" t="s">
        <v>102</v>
      </c>
      <c r="D1009" t="s">
        <v>97</v>
      </c>
      <c r="E1009">
        <v>30</v>
      </c>
      <c r="F1009" t="s">
        <v>215</v>
      </c>
      <c r="G1009" s="18">
        <v>4.9391999999999996</v>
      </c>
      <c r="I1009" s="18">
        <v>-148.18</v>
      </c>
      <c r="Q1009" s="103"/>
      <c r="R1009" s="104"/>
      <c r="X1009" s="103"/>
      <c r="AE1009" s="103"/>
      <c r="AL1009" s="103"/>
      <c r="AM1009" s="104"/>
      <c r="AS1009" s="103"/>
      <c r="AT1009" s="104"/>
    </row>
    <row r="1010" spans="1:46" x14ac:dyDescent="0.25">
      <c r="A1010" s="1">
        <v>44644</v>
      </c>
      <c r="B1010" s="100">
        <v>1007</v>
      </c>
      <c r="C1010" s="1" t="s">
        <v>102</v>
      </c>
      <c r="D1010" t="s">
        <v>97</v>
      </c>
      <c r="E1010">
        <v>30</v>
      </c>
      <c r="F1010" t="s">
        <v>215</v>
      </c>
      <c r="G1010" s="18">
        <v>4.8000999999999996</v>
      </c>
      <c r="I1010" s="18">
        <v>-144</v>
      </c>
      <c r="Q1010" s="103"/>
      <c r="R1010" s="104"/>
      <c r="X1010" s="103"/>
      <c r="AE1010" s="103"/>
      <c r="AL1010" s="103"/>
      <c r="AM1010" s="104"/>
      <c r="AS1010" s="103"/>
      <c r="AT1010" s="104"/>
    </row>
    <row r="1011" spans="1:46" x14ac:dyDescent="0.25">
      <c r="A1011" s="1">
        <v>44644</v>
      </c>
      <c r="B1011" s="100">
        <v>1008</v>
      </c>
      <c r="C1011" s="1" t="s">
        <v>102</v>
      </c>
      <c r="D1011" t="s">
        <v>97</v>
      </c>
      <c r="E1011">
        <v>30</v>
      </c>
      <c r="F1011" t="s">
        <v>215</v>
      </c>
      <c r="G1011" s="18">
        <v>4.6948999999999996</v>
      </c>
      <c r="I1011" s="18">
        <v>-140.85</v>
      </c>
      <c r="Q1011" s="103"/>
      <c r="R1011" s="104"/>
      <c r="X1011" s="103"/>
      <c r="AE1011" s="103"/>
      <c r="AL1011" s="103"/>
      <c r="AM1011" s="104"/>
      <c r="AS1011" s="103"/>
      <c r="AT1011" s="104"/>
    </row>
    <row r="1012" spans="1:46" x14ac:dyDescent="0.25">
      <c r="A1012" s="1">
        <v>44644</v>
      </c>
      <c r="B1012" s="100">
        <v>1009</v>
      </c>
      <c r="C1012" s="1" t="s">
        <v>102</v>
      </c>
      <c r="D1012" t="s">
        <v>97</v>
      </c>
      <c r="E1012">
        <v>50</v>
      </c>
      <c r="F1012" t="s">
        <v>216</v>
      </c>
      <c r="G1012" s="18">
        <v>1.95</v>
      </c>
      <c r="I1012" s="18">
        <v>-97.5</v>
      </c>
      <c r="Q1012" s="103"/>
      <c r="R1012" s="104"/>
      <c r="X1012" s="103"/>
      <c r="AE1012" s="103"/>
      <c r="AL1012" s="103"/>
      <c r="AM1012" s="104"/>
      <c r="AS1012" s="103"/>
      <c r="AT1012" s="104"/>
    </row>
    <row r="1013" spans="1:46" x14ac:dyDescent="0.25">
      <c r="A1013" s="1">
        <v>44644</v>
      </c>
      <c r="B1013" s="100">
        <v>1010</v>
      </c>
      <c r="C1013" s="1" t="s">
        <v>102</v>
      </c>
      <c r="D1013" t="s">
        <v>98</v>
      </c>
      <c r="E1013">
        <v>50</v>
      </c>
      <c r="F1013" t="s">
        <v>179</v>
      </c>
      <c r="G1013" s="18">
        <v>2.0909</v>
      </c>
      <c r="I1013" s="18">
        <v>104.55</v>
      </c>
      <c r="Q1013" s="103"/>
      <c r="R1013" s="104"/>
      <c r="X1013" s="103"/>
      <c r="AE1013" s="103"/>
      <c r="AL1013" s="103"/>
      <c r="AM1013" s="104"/>
      <c r="AS1013" s="103"/>
      <c r="AT1013" s="104"/>
    </row>
    <row r="1014" spans="1:46" x14ac:dyDescent="0.25">
      <c r="A1014" s="1">
        <v>44644</v>
      </c>
      <c r="B1014" s="100">
        <v>1011</v>
      </c>
      <c r="C1014" s="1" t="s">
        <v>102</v>
      </c>
      <c r="D1014" t="s">
        <v>97</v>
      </c>
      <c r="E1014">
        <v>49</v>
      </c>
      <c r="F1014" t="s">
        <v>179</v>
      </c>
      <c r="G1014" s="18">
        <v>2.15</v>
      </c>
      <c r="I1014" s="18">
        <v>-105.35</v>
      </c>
      <c r="Q1014" s="103"/>
      <c r="R1014" s="104"/>
      <c r="X1014" s="103"/>
      <c r="AE1014" s="103"/>
      <c r="AL1014" s="103"/>
      <c r="AM1014" s="104"/>
      <c r="AS1014" s="103"/>
      <c r="AT1014" s="104"/>
    </row>
    <row r="1015" spans="1:46" x14ac:dyDescent="0.25">
      <c r="A1015" s="1">
        <v>44644</v>
      </c>
      <c r="B1015" s="100">
        <v>1012</v>
      </c>
      <c r="C1015" s="1" t="s">
        <v>102</v>
      </c>
      <c r="D1015" t="s">
        <v>97</v>
      </c>
      <c r="E1015">
        <v>1</v>
      </c>
      <c r="F1015" t="s">
        <v>179</v>
      </c>
      <c r="G1015" s="18">
        <v>2.15</v>
      </c>
      <c r="I1015" s="18">
        <v>-2.15</v>
      </c>
      <c r="Q1015" s="103"/>
      <c r="R1015" s="104"/>
      <c r="X1015" s="103"/>
      <c r="AE1015" s="103"/>
      <c r="AL1015" s="103"/>
      <c r="AM1015" s="104"/>
      <c r="AS1015" s="103"/>
      <c r="AT1015" s="104"/>
    </row>
    <row r="1016" spans="1:46" x14ac:dyDescent="0.25">
      <c r="A1016" s="1">
        <v>44644</v>
      </c>
      <c r="B1016" s="100">
        <v>1013</v>
      </c>
      <c r="C1016" s="1" t="s">
        <v>102</v>
      </c>
      <c r="D1016" t="s">
        <v>98</v>
      </c>
      <c r="E1016">
        <v>5</v>
      </c>
      <c r="F1016" t="s">
        <v>191</v>
      </c>
      <c r="G1016" s="18">
        <v>10.135</v>
      </c>
      <c r="I1016" s="18">
        <v>50.68</v>
      </c>
      <c r="Q1016" s="103"/>
      <c r="R1016" s="104"/>
      <c r="X1016" s="103"/>
      <c r="AE1016" s="103"/>
      <c r="AL1016" s="103"/>
      <c r="AM1016" s="104"/>
      <c r="AS1016" s="103"/>
      <c r="AT1016" s="104"/>
    </row>
    <row r="1017" spans="1:46" x14ac:dyDescent="0.25">
      <c r="A1017" s="1">
        <v>44644</v>
      </c>
      <c r="B1017" s="100">
        <v>1014</v>
      </c>
      <c r="C1017" s="1" t="s">
        <v>102</v>
      </c>
      <c r="D1017" t="s">
        <v>98</v>
      </c>
      <c r="E1017">
        <v>5</v>
      </c>
      <c r="F1017" t="s">
        <v>191</v>
      </c>
      <c r="G1017" s="18">
        <v>10.225</v>
      </c>
      <c r="I1017" s="18">
        <v>51.13</v>
      </c>
      <c r="Q1017" s="103"/>
      <c r="R1017" s="104"/>
      <c r="X1017" s="103"/>
      <c r="AE1017" s="103"/>
      <c r="AL1017" s="103"/>
      <c r="AM1017" s="104"/>
      <c r="AS1017" s="103"/>
      <c r="AT1017" s="104"/>
    </row>
    <row r="1018" spans="1:46" x14ac:dyDescent="0.25">
      <c r="A1018" s="1">
        <v>44644</v>
      </c>
      <c r="B1018" s="100">
        <v>1015</v>
      </c>
      <c r="C1018" s="1" t="s">
        <v>102</v>
      </c>
      <c r="D1018" t="s">
        <v>97</v>
      </c>
      <c r="E1018">
        <v>5</v>
      </c>
      <c r="F1018" t="s">
        <v>191</v>
      </c>
      <c r="G1018" s="18">
        <v>10.32</v>
      </c>
      <c r="I1018" s="18">
        <v>-51.6</v>
      </c>
      <c r="Q1018" s="103"/>
      <c r="R1018" s="104"/>
      <c r="X1018" s="103"/>
      <c r="AE1018" s="103"/>
      <c r="AL1018" s="103"/>
      <c r="AM1018" s="104"/>
      <c r="AS1018" s="103"/>
      <c r="AT1018" s="104"/>
    </row>
    <row r="1019" spans="1:46" x14ac:dyDescent="0.25">
      <c r="A1019" s="1">
        <v>44644</v>
      </c>
      <c r="B1019" s="100">
        <v>1016</v>
      </c>
      <c r="C1019" s="1" t="s">
        <v>102</v>
      </c>
      <c r="D1019" t="s">
        <v>97</v>
      </c>
      <c r="E1019">
        <v>5</v>
      </c>
      <c r="F1019" t="s">
        <v>191</v>
      </c>
      <c r="G1019" s="18">
        <v>10.37</v>
      </c>
      <c r="I1019" s="18">
        <v>-51.85</v>
      </c>
      <c r="Q1019" s="103"/>
      <c r="R1019" s="104"/>
      <c r="X1019" s="103"/>
      <c r="AE1019" s="103"/>
      <c r="AL1019" s="103"/>
      <c r="AM1019" s="104"/>
      <c r="AS1019" s="103"/>
      <c r="AT1019" s="104"/>
    </row>
    <row r="1020" spans="1:46" x14ac:dyDescent="0.25">
      <c r="A1020" s="1">
        <v>44644</v>
      </c>
      <c r="B1020" s="100">
        <v>1017</v>
      </c>
      <c r="C1020" s="1" t="s">
        <v>102</v>
      </c>
      <c r="D1020" t="s">
        <v>98</v>
      </c>
      <c r="E1020">
        <v>5</v>
      </c>
      <c r="F1020" t="s">
        <v>191</v>
      </c>
      <c r="G1020" s="18">
        <v>10.335000000000001</v>
      </c>
      <c r="I1020" s="18">
        <v>51.68</v>
      </c>
      <c r="Q1020" s="103"/>
      <c r="R1020" s="104"/>
      <c r="X1020" s="103"/>
      <c r="AE1020" s="103"/>
      <c r="AL1020" s="103"/>
      <c r="AM1020" s="104"/>
      <c r="AS1020" s="103"/>
      <c r="AT1020" s="104"/>
    </row>
    <row r="1021" spans="1:46" x14ac:dyDescent="0.25">
      <c r="A1021" s="1">
        <v>44644</v>
      </c>
      <c r="B1021" s="100">
        <v>1018</v>
      </c>
      <c r="C1021" s="1" t="s">
        <v>102</v>
      </c>
      <c r="D1021" t="s">
        <v>98</v>
      </c>
      <c r="E1021">
        <v>5</v>
      </c>
      <c r="F1021" t="s">
        <v>191</v>
      </c>
      <c r="G1021" s="18">
        <v>10.83</v>
      </c>
      <c r="I1021" s="18">
        <v>54.15</v>
      </c>
      <c r="Q1021" s="103"/>
      <c r="R1021" s="104"/>
      <c r="X1021" s="103"/>
      <c r="AE1021" s="103"/>
      <c r="AL1021" s="103"/>
      <c r="AM1021" s="104"/>
      <c r="AS1021" s="103"/>
      <c r="AT1021" s="104"/>
    </row>
    <row r="1022" spans="1:46" x14ac:dyDescent="0.25">
      <c r="A1022" s="1">
        <v>44644</v>
      </c>
      <c r="B1022" s="100">
        <v>1019</v>
      </c>
      <c r="C1022" s="1" t="s">
        <v>102</v>
      </c>
      <c r="D1022" t="s">
        <v>97</v>
      </c>
      <c r="E1022">
        <v>4</v>
      </c>
      <c r="F1022" t="s">
        <v>191</v>
      </c>
      <c r="G1022" s="18">
        <v>10.67</v>
      </c>
      <c r="I1022" s="18">
        <v>-42.68</v>
      </c>
      <c r="Q1022" s="103"/>
      <c r="R1022" s="104"/>
      <c r="X1022" s="103"/>
      <c r="AE1022" s="103"/>
      <c r="AL1022" s="103"/>
      <c r="AM1022" s="104"/>
      <c r="AS1022" s="103"/>
      <c r="AT1022" s="104"/>
    </row>
    <row r="1023" spans="1:46" x14ac:dyDescent="0.25">
      <c r="A1023" s="1">
        <v>44644</v>
      </c>
      <c r="B1023" s="100">
        <v>1020</v>
      </c>
      <c r="C1023" s="1" t="s">
        <v>102</v>
      </c>
      <c r="D1023" t="s">
        <v>97</v>
      </c>
      <c r="E1023">
        <v>1</v>
      </c>
      <c r="F1023" t="s">
        <v>191</v>
      </c>
      <c r="G1023" s="18">
        <v>10.57</v>
      </c>
      <c r="I1023" s="18">
        <v>-10.57</v>
      </c>
      <c r="Q1023" s="103"/>
      <c r="R1023" s="104"/>
      <c r="X1023" s="103"/>
      <c r="AE1023" s="103"/>
      <c r="AL1023" s="103"/>
      <c r="AM1023" s="104"/>
      <c r="AS1023" s="103"/>
      <c r="AT1023" s="104"/>
    </row>
    <row r="1024" spans="1:46" x14ac:dyDescent="0.25">
      <c r="A1024" s="1">
        <v>44644</v>
      </c>
      <c r="B1024" s="100">
        <v>1021</v>
      </c>
      <c r="C1024" s="1" t="s">
        <v>102</v>
      </c>
      <c r="D1024" t="s">
        <v>97</v>
      </c>
      <c r="E1024">
        <v>2</v>
      </c>
      <c r="F1024" t="s">
        <v>191</v>
      </c>
      <c r="G1024" s="18">
        <v>10.55</v>
      </c>
      <c r="I1024" s="18">
        <v>-21.1</v>
      </c>
      <c r="Q1024" s="103"/>
      <c r="R1024" s="104"/>
      <c r="X1024" s="103"/>
      <c r="AE1024" s="103"/>
      <c r="AL1024" s="103"/>
      <c r="AM1024" s="104"/>
      <c r="AS1024" s="103"/>
      <c r="AT1024" s="104"/>
    </row>
    <row r="1025" spans="1:46" x14ac:dyDescent="0.25">
      <c r="A1025" s="1">
        <v>44644</v>
      </c>
      <c r="B1025" s="100">
        <v>1022</v>
      </c>
      <c r="C1025" s="1" t="s">
        <v>102</v>
      </c>
      <c r="D1025" t="s">
        <v>97</v>
      </c>
      <c r="E1025">
        <v>3</v>
      </c>
      <c r="F1025" t="s">
        <v>191</v>
      </c>
      <c r="G1025" s="18">
        <v>10.56</v>
      </c>
      <c r="I1025" s="18">
        <v>-31.68</v>
      </c>
      <c r="Q1025" s="103"/>
      <c r="R1025" s="104"/>
      <c r="X1025" s="103"/>
      <c r="AE1025" s="103"/>
      <c r="AL1025" s="103"/>
      <c r="AM1025" s="104"/>
      <c r="AS1025" s="103"/>
      <c r="AT1025" s="104"/>
    </row>
    <row r="1026" spans="1:46" x14ac:dyDescent="0.25">
      <c r="A1026" s="1">
        <v>44645</v>
      </c>
      <c r="B1026" s="100">
        <v>41586283189</v>
      </c>
      <c r="C1026" t="s">
        <v>101</v>
      </c>
      <c r="D1026" t="s">
        <v>97</v>
      </c>
      <c r="E1026">
        <v>10</v>
      </c>
      <c r="F1026" t="s">
        <v>8</v>
      </c>
      <c r="G1026">
        <v>7.97</v>
      </c>
      <c r="H1026">
        <v>0</v>
      </c>
      <c r="I1026">
        <v>-79.7</v>
      </c>
      <c r="Q1026" s="103"/>
      <c r="R1026" s="104"/>
      <c r="X1026" s="103"/>
      <c r="AE1026" s="103"/>
      <c r="AL1026" s="103"/>
      <c r="AM1026" s="104"/>
      <c r="AS1026" s="103"/>
      <c r="AT1026" s="104"/>
    </row>
    <row r="1027" spans="1:46" x14ac:dyDescent="0.25">
      <c r="A1027" s="1">
        <v>44645</v>
      </c>
      <c r="B1027" s="100">
        <v>41586342665</v>
      </c>
      <c r="C1027" t="s">
        <v>101</v>
      </c>
      <c r="D1027" t="s">
        <v>97</v>
      </c>
      <c r="E1027">
        <v>10</v>
      </c>
      <c r="F1027" t="s">
        <v>8</v>
      </c>
      <c r="G1027">
        <v>8.0399999999999991</v>
      </c>
      <c r="H1027">
        <v>0</v>
      </c>
      <c r="I1027">
        <v>-80.400000000000006</v>
      </c>
      <c r="Q1027" s="103"/>
      <c r="R1027" s="104"/>
      <c r="X1027" s="103"/>
      <c r="AE1027" s="103"/>
      <c r="AL1027" s="103"/>
      <c r="AM1027" s="104"/>
      <c r="AS1027" s="103"/>
      <c r="AT1027" s="104"/>
    </row>
    <row r="1028" spans="1:46" x14ac:dyDescent="0.25">
      <c r="A1028" s="1">
        <v>44645</v>
      </c>
      <c r="B1028" s="100">
        <v>41586396934</v>
      </c>
      <c r="C1028" t="s">
        <v>101</v>
      </c>
      <c r="D1028" t="s">
        <v>98</v>
      </c>
      <c r="E1028">
        <v>10</v>
      </c>
      <c r="F1028" t="s">
        <v>8</v>
      </c>
      <c r="G1028">
        <v>8.2216000000000005</v>
      </c>
      <c r="H1028">
        <v>0</v>
      </c>
      <c r="I1028">
        <v>82.22</v>
      </c>
      <c r="Q1028" s="103"/>
      <c r="R1028" s="104"/>
      <c r="X1028" s="103"/>
      <c r="AE1028" s="103"/>
      <c r="AL1028" s="103"/>
      <c r="AM1028" s="104"/>
      <c r="AS1028" s="103"/>
      <c r="AT1028" s="104"/>
    </row>
    <row r="1029" spans="1:46" x14ac:dyDescent="0.25">
      <c r="A1029" s="1">
        <v>44645</v>
      </c>
      <c r="B1029" s="100">
        <v>41586602114</v>
      </c>
      <c r="C1029" t="s">
        <v>101</v>
      </c>
      <c r="D1029" t="s">
        <v>97</v>
      </c>
      <c r="E1029">
        <v>10</v>
      </c>
      <c r="F1029" t="s">
        <v>8</v>
      </c>
      <c r="G1029">
        <v>8.06</v>
      </c>
      <c r="H1029">
        <v>0</v>
      </c>
      <c r="I1029">
        <v>-80.599999999999994</v>
      </c>
      <c r="Q1029" s="103"/>
      <c r="R1029" s="104"/>
      <c r="X1029" s="103"/>
      <c r="AE1029" s="103"/>
      <c r="AL1029" s="103"/>
      <c r="AM1029" s="104"/>
      <c r="AS1029" s="103"/>
      <c r="AT1029" s="104"/>
    </row>
    <row r="1030" spans="1:46" x14ac:dyDescent="0.25">
      <c r="A1030" s="1">
        <v>44645</v>
      </c>
      <c r="B1030" s="100">
        <v>41586986500</v>
      </c>
      <c r="C1030" t="s">
        <v>101</v>
      </c>
      <c r="D1030" t="s">
        <v>97</v>
      </c>
      <c r="E1030">
        <v>20</v>
      </c>
      <c r="F1030" t="s">
        <v>8</v>
      </c>
      <c r="G1030">
        <v>7.8650000000000002</v>
      </c>
      <c r="H1030">
        <v>0</v>
      </c>
      <c r="I1030">
        <v>-157.30000000000001</v>
      </c>
      <c r="Q1030" s="103"/>
      <c r="R1030" s="104"/>
      <c r="X1030" s="103"/>
      <c r="AE1030" s="103"/>
      <c r="AL1030" s="103"/>
      <c r="AM1030" s="104"/>
      <c r="AS1030" s="103"/>
      <c r="AT1030" s="104"/>
    </row>
    <row r="1031" spans="1:46" x14ac:dyDescent="0.25">
      <c r="A1031" s="1">
        <v>44645</v>
      </c>
      <c r="B1031" s="100">
        <v>41587387764</v>
      </c>
      <c r="C1031" t="s">
        <v>101</v>
      </c>
      <c r="D1031" t="s">
        <v>97</v>
      </c>
      <c r="E1031">
        <v>20</v>
      </c>
      <c r="F1031" t="s">
        <v>8</v>
      </c>
      <c r="G1031">
        <v>7.7436999999999996</v>
      </c>
      <c r="H1031">
        <v>0</v>
      </c>
      <c r="I1031">
        <v>-154.87</v>
      </c>
      <c r="Q1031" s="103"/>
      <c r="R1031" s="104"/>
      <c r="X1031" s="103"/>
      <c r="AE1031" s="103"/>
      <c r="AL1031" s="103"/>
      <c r="AM1031" s="104"/>
      <c r="AS1031" s="103"/>
      <c r="AT1031" s="104"/>
    </row>
    <row r="1032" spans="1:46" x14ac:dyDescent="0.25">
      <c r="A1032" s="1">
        <v>44645</v>
      </c>
      <c r="B1032" s="100">
        <v>41587530733</v>
      </c>
      <c r="C1032" t="s">
        <v>101</v>
      </c>
      <c r="D1032" t="s">
        <v>98</v>
      </c>
      <c r="E1032">
        <v>60</v>
      </c>
      <c r="F1032" t="s">
        <v>8</v>
      </c>
      <c r="G1032">
        <v>7.5945999999999998</v>
      </c>
      <c r="H1032">
        <v>0</v>
      </c>
      <c r="I1032">
        <v>455.67</v>
      </c>
      <c r="Q1032" s="103"/>
      <c r="R1032" s="104"/>
      <c r="X1032" s="103"/>
      <c r="AE1032" s="103"/>
      <c r="AL1032" s="103"/>
      <c r="AM1032" s="104"/>
      <c r="AS1032" s="103"/>
      <c r="AT1032" s="104"/>
    </row>
    <row r="1033" spans="1:46" x14ac:dyDescent="0.25">
      <c r="A1033" s="1">
        <v>44645</v>
      </c>
      <c r="B1033" s="100">
        <v>1023</v>
      </c>
      <c r="C1033" s="1" t="s">
        <v>102</v>
      </c>
      <c r="D1033" t="s">
        <v>98</v>
      </c>
      <c r="E1033">
        <v>70</v>
      </c>
      <c r="F1033" t="s">
        <v>213</v>
      </c>
      <c r="G1033" s="18">
        <v>2.0001000000000002</v>
      </c>
      <c r="I1033" s="18">
        <v>140.01</v>
      </c>
      <c r="Q1033" s="103"/>
      <c r="R1033" s="104"/>
      <c r="X1033" s="103"/>
      <c r="AE1033" s="103"/>
      <c r="AL1033" s="103"/>
      <c r="AM1033" s="104"/>
      <c r="AS1033" s="103"/>
      <c r="AT1033" s="104"/>
    </row>
    <row r="1034" spans="1:46" x14ac:dyDescent="0.25">
      <c r="A1034" s="1">
        <v>44645</v>
      </c>
      <c r="B1034" s="100">
        <v>1024</v>
      </c>
      <c r="C1034" s="1" t="s">
        <v>102</v>
      </c>
      <c r="D1034" t="s">
        <v>98</v>
      </c>
      <c r="E1034">
        <v>100</v>
      </c>
      <c r="F1034" t="s">
        <v>213</v>
      </c>
      <c r="G1034" s="18">
        <v>2.0049999999999999</v>
      </c>
      <c r="I1034" s="18">
        <v>200.5</v>
      </c>
      <c r="Q1034" s="103"/>
      <c r="R1034" s="104"/>
      <c r="X1034" s="103"/>
      <c r="AE1034" s="103"/>
      <c r="AL1034" s="103"/>
      <c r="AM1034" s="104"/>
      <c r="AS1034" s="103"/>
      <c r="AT1034" s="104"/>
    </row>
    <row r="1035" spans="1:46" x14ac:dyDescent="0.25">
      <c r="A1035" s="1">
        <v>44645</v>
      </c>
      <c r="B1035" s="100">
        <v>1025</v>
      </c>
      <c r="C1035" s="1" t="s">
        <v>102</v>
      </c>
      <c r="D1035" t="s">
        <v>97</v>
      </c>
      <c r="E1035">
        <v>50</v>
      </c>
      <c r="F1035" t="s">
        <v>213</v>
      </c>
      <c r="G1035" s="18">
        <v>2.0950000000000002</v>
      </c>
      <c r="I1035" s="18">
        <v>-104.75</v>
      </c>
      <c r="Q1035" s="103"/>
      <c r="R1035" s="104"/>
      <c r="X1035" s="103"/>
      <c r="AE1035" s="103"/>
      <c r="AL1035" s="103"/>
      <c r="AM1035" s="104"/>
      <c r="AS1035" s="103"/>
      <c r="AT1035" s="104"/>
    </row>
    <row r="1036" spans="1:46" x14ac:dyDescent="0.25">
      <c r="A1036" s="1">
        <v>44645</v>
      </c>
      <c r="B1036" s="100">
        <v>1026</v>
      </c>
      <c r="C1036" s="1" t="s">
        <v>102</v>
      </c>
      <c r="D1036" t="s">
        <v>98</v>
      </c>
      <c r="E1036">
        <v>30</v>
      </c>
      <c r="F1036" t="s">
        <v>213</v>
      </c>
      <c r="G1036" s="18">
        <v>2.1150000000000002</v>
      </c>
      <c r="I1036" s="18">
        <v>63.45</v>
      </c>
      <c r="Q1036" s="103"/>
      <c r="R1036" s="104"/>
      <c r="X1036" s="103"/>
      <c r="AE1036" s="103"/>
      <c r="AL1036" s="103"/>
      <c r="AM1036" s="104"/>
      <c r="AS1036" s="103"/>
      <c r="AT1036" s="104"/>
    </row>
    <row r="1037" spans="1:46" x14ac:dyDescent="0.25">
      <c r="A1037" s="1">
        <v>44645</v>
      </c>
      <c r="B1037" s="100">
        <v>1027</v>
      </c>
      <c r="C1037" s="1" t="s">
        <v>102</v>
      </c>
      <c r="D1037" t="s">
        <v>97</v>
      </c>
      <c r="E1037">
        <v>100</v>
      </c>
      <c r="F1037" t="s">
        <v>213</v>
      </c>
      <c r="G1037" s="18">
        <v>2.0249999999999999</v>
      </c>
      <c r="I1037" s="18">
        <v>-202.5</v>
      </c>
      <c r="Q1037" s="103"/>
      <c r="R1037" s="104"/>
      <c r="X1037" s="103"/>
      <c r="AE1037" s="103"/>
      <c r="AL1037" s="103"/>
      <c r="AM1037" s="104"/>
      <c r="AS1037" s="103"/>
      <c r="AT1037" s="104"/>
    </row>
    <row r="1038" spans="1:46" x14ac:dyDescent="0.25">
      <c r="A1038" s="1">
        <v>44645</v>
      </c>
      <c r="B1038" s="100">
        <v>1028</v>
      </c>
      <c r="C1038" s="1" t="s">
        <v>102</v>
      </c>
      <c r="D1038" t="s">
        <v>97</v>
      </c>
      <c r="E1038">
        <v>12</v>
      </c>
      <c r="F1038" t="s">
        <v>213</v>
      </c>
      <c r="G1038" s="18">
        <v>1.96</v>
      </c>
      <c r="I1038" s="18">
        <v>-23.52</v>
      </c>
      <c r="Q1038" s="103"/>
      <c r="R1038" s="104"/>
      <c r="X1038" s="103"/>
      <c r="AE1038" s="103"/>
      <c r="AL1038" s="103"/>
      <c r="AM1038" s="104"/>
      <c r="AS1038" s="103"/>
      <c r="AT1038" s="104"/>
    </row>
    <row r="1039" spans="1:46" x14ac:dyDescent="0.25">
      <c r="A1039" s="1">
        <v>44645</v>
      </c>
      <c r="B1039" s="100">
        <v>1029</v>
      </c>
      <c r="C1039" s="1" t="s">
        <v>102</v>
      </c>
      <c r="D1039" t="s">
        <v>97</v>
      </c>
      <c r="E1039">
        <v>38</v>
      </c>
      <c r="F1039" t="s">
        <v>213</v>
      </c>
      <c r="G1039" s="18">
        <v>1.96</v>
      </c>
      <c r="I1039" s="18">
        <v>-74.48</v>
      </c>
      <c r="Q1039" s="103"/>
      <c r="R1039" s="104"/>
      <c r="X1039" s="103"/>
      <c r="AE1039" s="103"/>
      <c r="AL1039" s="103"/>
      <c r="AM1039" s="104"/>
      <c r="AS1039" s="103"/>
      <c r="AT1039" s="104"/>
    </row>
    <row r="1040" spans="1:46" x14ac:dyDescent="0.25">
      <c r="A1040" s="1">
        <v>44645</v>
      </c>
      <c r="B1040" s="100">
        <v>1030</v>
      </c>
      <c r="C1040" s="1" t="s">
        <v>102</v>
      </c>
      <c r="D1040" t="s">
        <v>98</v>
      </c>
      <c r="E1040">
        <v>12</v>
      </c>
      <c r="F1040" t="s">
        <v>8</v>
      </c>
      <c r="G1040" s="18">
        <v>7.8907999999999996</v>
      </c>
      <c r="I1040" s="18">
        <v>94.69</v>
      </c>
      <c r="Q1040" s="103"/>
      <c r="R1040" s="104"/>
      <c r="X1040" s="103"/>
      <c r="AE1040" s="103"/>
      <c r="AL1040" s="103"/>
      <c r="AM1040" s="104"/>
      <c r="AS1040" s="103"/>
      <c r="AT1040" s="104"/>
    </row>
    <row r="1041" spans="1:46" x14ac:dyDescent="0.25">
      <c r="A1041" s="1">
        <v>44645</v>
      </c>
      <c r="B1041" s="100">
        <v>1031</v>
      </c>
      <c r="C1041" s="1" t="s">
        <v>102</v>
      </c>
      <c r="D1041" t="s">
        <v>97</v>
      </c>
      <c r="E1041">
        <v>12</v>
      </c>
      <c r="F1041" t="s">
        <v>8</v>
      </c>
      <c r="G1041" s="18">
        <v>8.08</v>
      </c>
      <c r="I1041" s="18">
        <v>-96.96</v>
      </c>
      <c r="Q1041" s="103"/>
      <c r="R1041" s="104"/>
      <c r="X1041" s="103"/>
      <c r="AE1041" s="103"/>
      <c r="AL1041" s="103"/>
      <c r="AM1041" s="104"/>
      <c r="AS1041" s="103"/>
      <c r="AT1041" s="104"/>
    </row>
    <row r="1042" spans="1:46" x14ac:dyDescent="0.25">
      <c r="A1042" s="1">
        <v>44645</v>
      </c>
      <c r="B1042" s="100">
        <v>1032</v>
      </c>
      <c r="C1042" s="1" t="s">
        <v>102</v>
      </c>
      <c r="D1042" t="s">
        <v>98</v>
      </c>
      <c r="E1042">
        <v>24</v>
      </c>
      <c r="F1042" t="s">
        <v>8</v>
      </c>
      <c r="G1042" s="18">
        <v>7.9801000000000002</v>
      </c>
      <c r="I1042" s="18">
        <v>191.52</v>
      </c>
      <c r="Q1042" s="103"/>
      <c r="R1042" s="104"/>
      <c r="X1042" s="103"/>
      <c r="AE1042" s="103"/>
      <c r="AL1042" s="103"/>
      <c r="AM1042" s="104"/>
      <c r="AS1042" s="103"/>
      <c r="AT1042" s="104"/>
    </row>
    <row r="1043" spans="1:46" x14ac:dyDescent="0.25">
      <c r="A1043" s="1">
        <v>44645</v>
      </c>
      <c r="B1043" s="100">
        <v>1033</v>
      </c>
      <c r="C1043" s="1" t="s">
        <v>102</v>
      </c>
      <c r="D1043" t="s">
        <v>97</v>
      </c>
      <c r="E1043">
        <v>12</v>
      </c>
      <c r="F1043" t="s">
        <v>8</v>
      </c>
      <c r="G1043" s="18">
        <v>8.15</v>
      </c>
      <c r="I1043" s="18">
        <v>-97.8</v>
      </c>
      <c r="Q1043" s="103"/>
      <c r="R1043" s="104"/>
      <c r="X1043" s="103"/>
      <c r="AE1043" s="103"/>
      <c r="AL1043" s="103"/>
      <c r="AM1043" s="104"/>
      <c r="AS1043" s="103"/>
      <c r="AT1043" s="104"/>
    </row>
    <row r="1044" spans="1:46" x14ac:dyDescent="0.25">
      <c r="A1044" s="1">
        <v>44645</v>
      </c>
      <c r="B1044" s="100">
        <v>1034</v>
      </c>
      <c r="C1044" s="1" t="s">
        <v>102</v>
      </c>
      <c r="D1044" t="s">
        <v>97</v>
      </c>
      <c r="E1044">
        <v>12</v>
      </c>
      <c r="F1044" t="s">
        <v>8</v>
      </c>
      <c r="G1044" s="18">
        <v>8.1850000000000005</v>
      </c>
      <c r="I1044" s="18">
        <v>-98.22</v>
      </c>
      <c r="Q1044" s="103"/>
      <c r="R1044" s="104"/>
      <c r="X1044" s="103"/>
      <c r="AE1044" s="103"/>
      <c r="AL1044" s="103"/>
      <c r="AM1044" s="104"/>
      <c r="AS1044" s="103"/>
      <c r="AT1044" s="104"/>
    </row>
    <row r="1045" spans="1:46" x14ac:dyDescent="0.25">
      <c r="A1045" s="1">
        <v>44648</v>
      </c>
      <c r="B1045" s="100">
        <v>1035</v>
      </c>
      <c r="C1045" s="1" t="s">
        <v>102</v>
      </c>
      <c r="D1045" t="s">
        <v>98</v>
      </c>
      <c r="E1045">
        <v>50</v>
      </c>
      <c r="F1045" t="s">
        <v>9</v>
      </c>
      <c r="G1045" s="18">
        <v>2.6543000000000001</v>
      </c>
      <c r="I1045" s="18">
        <v>132.72</v>
      </c>
      <c r="Q1045" s="103"/>
      <c r="R1045" s="104"/>
      <c r="X1045" s="103"/>
      <c r="AE1045" s="103"/>
      <c r="AL1045" s="103"/>
      <c r="AM1045" s="104"/>
      <c r="AS1045" s="103"/>
      <c r="AT1045" s="104"/>
    </row>
    <row r="1046" spans="1:46" x14ac:dyDescent="0.25">
      <c r="A1046" s="1">
        <v>44648</v>
      </c>
      <c r="B1046" s="100">
        <v>1036</v>
      </c>
      <c r="C1046" s="1" t="s">
        <v>102</v>
      </c>
      <c r="D1046" t="s">
        <v>98</v>
      </c>
      <c r="E1046">
        <v>6</v>
      </c>
      <c r="F1046" t="s">
        <v>8</v>
      </c>
      <c r="G1046" s="18">
        <v>8.1651000000000007</v>
      </c>
      <c r="I1046" s="18">
        <v>48.99</v>
      </c>
      <c r="Q1046" s="103"/>
      <c r="R1046" s="104"/>
      <c r="X1046" s="103"/>
      <c r="AE1046" s="103"/>
      <c r="AL1046" s="103"/>
      <c r="AM1046" s="104"/>
      <c r="AS1046" s="103"/>
      <c r="AT1046" s="104"/>
    </row>
    <row r="1047" spans="1:46" x14ac:dyDescent="0.25">
      <c r="A1047" s="1">
        <v>44648</v>
      </c>
      <c r="B1047" s="100">
        <v>1037</v>
      </c>
      <c r="C1047" s="1" t="s">
        <v>102</v>
      </c>
      <c r="D1047" t="s">
        <v>98</v>
      </c>
      <c r="E1047">
        <v>6</v>
      </c>
      <c r="F1047" t="s">
        <v>8</v>
      </c>
      <c r="G1047" s="18">
        <v>8.1735000000000007</v>
      </c>
      <c r="I1047" s="18">
        <v>49.04</v>
      </c>
      <c r="Q1047" s="103"/>
      <c r="R1047" s="104"/>
      <c r="X1047" s="103"/>
      <c r="AE1047" s="103"/>
      <c r="AL1047" s="103"/>
      <c r="AM1047" s="104"/>
      <c r="AS1047" s="103"/>
      <c r="AT1047" s="104"/>
    </row>
    <row r="1048" spans="1:46" x14ac:dyDescent="0.25">
      <c r="A1048" s="1">
        <v>44648</v>
      </c>
      <c r="B1048" s="100">
        <v>1038</v>
      </c>
      <c r="C1048" s="1" t="s">
        <v>102</v>
      </c>
      <c r="D1048" t="s">
        <v>98</v>
      </c>
      <c r="E1048">
        <v>50</v>
      </c>
      <c r="F1048" t="s">
        <v>9</v>
      </c>
      <c r="G1048" s="18">
        <v>2.7172999999999998</v>
      </c>
      <c r="I1048" s="18">
        <v>135.87</v>
      </c>
      <c r="Q1048" s="103"/>
      <c r="R1048" s="104"/>
      <c r="X1048" s="103"/>
      <c r="AE1048" s="103"/>
      <c r="AL1048" s="103"/>
      <c r="AM1048" s="104"/>
      <c r="AS1048" s="103"/>
      <c r="AT1048" s="104"/>
    </row>
    <row r="1049" spans="1:46" x14ac:dyDescent="0.25">
      <c r="A1049" s="1">
        <v>44648</v>
      </c>
      <c r="B1049" s="100">
        <v>1039</v>
      </c>
      <c r="C1049" s="1" t="s">
        <v>102</v>
      </c>
      <c r="D1049" t="s">
        <v>97</v>
      </c>
      <c r="E1049">
        <v>42</v>
      </c>
      <c r="F1049" t="s">
        <v>9</v>
      </c>
      <c r="G1049" s="18">
        <v>2.5895999999999999</v>
      </c>
      <c r="I1049" s="18">
        <v>-108.76</v>
      </c>
      <c r="Q1049" s="103"/>
      <c r="R1049" s="104"/>
      <c r="X1049" s="103"/>
      <c r="AE1049" s="103"/>
      <c r="AL1049" s="103"/>
      <c r="AM1049" s="104"/>
      <c r="AS1049" s="103"/>
      <c r="AT1049" s="104"/>
    </row>
    <row r="1050" spans="1:46" x14ac:dyDescent="0.25">
      <c r="A1050" s="1">
        <v>44648</v>
      </c>
      <c r="B1050" s="100">
        <v>1040</v>
      </c>
      <c r="C1050" s="1" t="s">
        <v>102</v>
      </c>
      <c r="D1050" t="s">
        <v>97</v>
      </c>
      <c r="E1050">
        <v>58</v>
      </c>
      <c r="F1050" t="s">
        <v>9</v>
      </c>
      <c r="G1050" s="18">
        <v>2.61</v>
      </c>
      <c r="I1050" s="18">
        <v>-151.38</v>
      </c>
      <c r="Q1050" s="103"/>
      <c r="R1050" s="104"/>
      <c r="X1050" s="103"/>
      <c r="AE1050" s="103"/>
      <c r="AL1050" s="103"/>
      <c r="AM1050" s="104"/>
      <c r="AS1050" s="103"/>
      <c r="AT1050" s="104"/>
    </row>
    <row r="1051" spans="1:46" x14ac:dyDescent="0.25">
      <c r="A1051" s="1">
        <v>44648</v>
      </c>
      <c r="B1051" s="100">
        <v>1041</v>
      </c>
      <c r="C1051" s="1" t="s">
        <v>102</v>
      </c>
      <c r="D1051" t="s">
        <v>97</v>
      </c>
      <c r="E1051">
        <v>12</v>
      </c>
      <c r="F1051" t="s">
        <v>8</v>
      </c>
      <c r="G1051" s="18">
        <v>7.9150999999999998</v>
      </c>
      <c r="I1051" s="18">
        <v>-94.98</v>
      </c>
      <c r="Q1051" s="103"/>
      <c r="R1051" s="104"/>
      <c r="X1051" s="103"/>
      <c r="AE1051" s="103"/>
      <c r="AL1051" s="103"/>
      <c r="AM1051" s="104"/>
      <c r="AS1051" s="103"/>
      <c r="AT1051" s="104"/>
    </row>
    <row r="1052" spans="1:46" x14ac:dyDescent="0.25">
      <c r="A1052" s="1">
        <v>44648</v>
      </c>
      <c r="B1052" s="100">
        <v>1042</v>
      </c>
      <c r="C1052" s="1" t="s">
        <v>102</v>
      </c>
      <c r="D1052" t="s">
        <v>98</v>
      </c>
      <c r="E1052">
        <v>116</v>
      </c>
      <c r="F1052" t="s">
        <v>9</v>
      </c>
      <c r="G1052" s="18">
        <v>2.5607000000000002</v>
      </c>
      <c r="I1052" s="18">
        <v>297.04000000000002</v>
      </c>
      <c r="Q1052" s="103"/>
      <c r="R1052" s="104"/>
      <c r="X1052" s="103"/>
      <c r="AE1052" s="103"/>
      <c r="AL1052" s="103"/>
      <c r="AM1052" s="104"/>
      <c r="AS1052" s="103"/>
      <c r="AT1052" s="104"/>
    </row>
    <row r="1053" spans="1:46" x14ac:dyDescent="0.25">
      <c r="A1053" s="1">
        <v>44648</v>
      </c>
      <c r="B1053" s="100">
        <v>1043</v>
      </c>
      <c r="C1053" s="1" t="s">
        <v>102</v>
      </c>
      <c r="D1053" t="s">
        <v>97</v>
      </c>
      <c r="E1053">
        <v>58</v>
      </c>
      <c r="F1053" t="s">
        <v>9</v>
      </c>
      <c r="G1053" s="18">
        <v>2.5950000000000002</v>
      </c>
      <c r="I1053" s="18">
        <v>-150.51</v>
      </c>
      <c r="Q1053" s="103"/>
      <c r="R1053" s="104"/>
      <c r="X1053" s="103"/>
      <c r="AE1053" s="103"/>
      <c r="AL1053" s="103"/>
      <c r="AM1053" s="104"/>
      <c r="AS1053" s="103"/>
      <c r="AT1053" s="104"/>
    </row>
    <row r="1054" spans="1:46" x14ac:dyDescent="0.25">
      <c r="A1054" s="1">
        <v>44648</v>
      </c>
      <c r="B1054" s="100">
        <v>1044</v>
      </c>
      <c r="C1054" s="1" t="s">
        <v>102</v>
      </c>
      <c r="D1054" t="s">
        <v>97</v>
      </c>
      <c r="E1054">
        <v>58</v>
      </c>
      <c r="F1054" t="s">
        <v>9</v>
      </c>
      <c r="G1054" s="18">
        <v>2.5830000000000002</v>
      </c>
      <c r="I1054" s="18">
        <v>-149.81</v>
      </c>
      <c r="Q1054" s="103"/>
      <c r="R1054" s="104"/>
      <c r="X1054" s="103"/>
      <c r="AE1054" s="103"/>
      <c r="AL1054" s="103"/>
      <c r="AM1054" s="104"/>
      <c r="AS1054" s="103"/>
      <c r="AT1054" s="104"/>
    </row>
    <row r="1055" spans="1:46" x14ac:dyDescent="0.25">
      <c r="A1055" s="1">
        <v>44648</v>
      </c>
      <c r="B1055" s="100">
        <v>1045</v>
      </c>
      <c r="C1055" s="1" t="s">
        <v>102</v>
      </c>
      <c r="D1055" t="s">
        <v>98</v>
      </c>
      <c r="E1055">
        <v>38</v>
      </c>
      <c r="F1055" t="s">
        <v>9</v>
      </c>
      <c r="G1055" s="18">
        <v>2.5649999999999999</v>
      </c>
      <c r="I1055" s="18">
        <v>97.47</v>
      </c>
      <c r="Q1055" s="103"/>
      <c r="R1055" s="104"/>
      <c r="X1055" s="103"/>
      <c r="AE1055" s="103"/>
      <c r="AL1055" s="103"/>
      <c r="AM1055" s="104"/>
      <c r="AS1055" s="103"/>
      <c r="AT1055" s="104"/>
    </row>
    <row r="1056" spans="1:46" x14ac:dyDescent="0.25">
      <c r="A1056" s="1">
        <v>44648</v>
      </c>
      <c r="B1056" s="100">
        <v>1046</v>
      </c>
      <c r="C1056" s="1" t="s">
        <v>102</v>
      </c>
      <c r="D1056" t="s">
        <v>97</v>
      </c>
      <c r="E1056">
        <v>38</v>
      </c>
      <c r="F1056" t="s">
        <v>9</v>
      </c>
      <c r="G1056" s="18">
        <v>2.5994999999999999</v>
      </c>
      <c r="I1056" s="18">
        <v>-98.78</v>
      </c>
      <c r="Q1056" s="103"/>
      <c r="R1056" s="104"/>
      <c r="X1056" s="103"/>
      <c r="AE1056" s="103"/>
      <c r="AL1056" s="103"/>
      <c r="AM1056" s="104"/>
      <c r="AS1056" s="103"/>
      <c r="AT1056" s="104"/>
    </row>
    <row r="1057" spans="1:46" x14ac:dyDescent="0.25">
      <c r="A1057" s="1">
        <v>44648</v>
      </c>
      <c r="B1057" s="100">
        <v>1047</v>
      </c>
      <c r="C1057" s="1" t="s">
        <v>102</v>
      </c>
      <c r="D1057" t="s">
        <v>98</v>
      </c>
      <c r="E1057">
        <v>23</v>
      </c>
      <c r="F1057" t="s">
        <v>214</v>
      </c>
      <c r="G1057" s="18">
        <v>4.6025</v>
      </c>
      <c r="I1057" s="18">
        <v>105.86</v>
      </c>
      <c r="Q1057" s="103"/>
      <c r="R1057" s="104"/>
      <c r="X1057" s="103"/>
      <c r="AE1057" s="103"/>
      <c r="AL1057" s="103"/>
      <c r="AM1057" s="104"/>
      <c r="AS1057" s="103"/>
      <c r="AT1057" s="104"/>
    </row>
    <row r="1058" spans="1:46" x14ac:dyDescent="0.25">
      <c r="A1058" s="1">
        <v>44648</v>
      </c>
      <c r="B1058" s="100">
        <v>1048</v>
      </c>
      <c r="C1058" s="1" t="s">
        <v>102</v>
      </c>
      <c r="D1058" t="s">
        <v>97</v>
      </c>
      <c r="E1058">
        <v>23</v>
      </c>
      <c r="F1058" t="s">
        <v>214</v>
      </c>
      <c r="G1058" s="18">
        <v>4.33</v>
      </c>
      <c r="I1058" s="18">
        <v>-99.59</v>
      </c>
      <c r="Q1058" s="103"/>
      <c r="R1058" s="104"/>
      <c r="X1058" s="103"/>
      <c r="AE1058" s="103"/>
      <c r="AL1058" s="103"/>
      <c r="AM1058" s="104"/>
      <c r="AS1058" s="103"/>
      <c r="AT1058" s="104"/>
    </row>
    <row r="1059" spans="1:46" x14ac:dyDescent="0.25">
      <c r="A1059" s="1">
        <v>44648</v>
      </c>
      <c r="B1059" s="100">
        <v>1049</v>
      </c>
      <c r="C1059" s="1" t="s">
        <v>102</v>
      </c>
      <c r="D1059" t="s">
        <v>98</v>
      </c>
      <c r="E1059">
        <v>11</v>
      </c>
      <c r="F1059" t="s">
        <v>214</v>
      </c>
      <c r="G1059" s="18">
        <v>4.4850000000000003</v>
      </c>
      <c r="I1059" s="18">
        <v>49.34</v>
      </c>
      <c r="Q1059" s="103"/>
      <c r="R1059" s="104"/>
      <c r="X1059" s="103"/>
      <c r="AE1059" s="103"/>
      <c r="AL1059" s="103"/>
      <c r="AM1059" s="104"/>
      <c r="AS1059" s="103"/>
      <c r="AT1059" s="104"/>
    </row>
    <row r="1060" spans="1:46" x14ac:dyDescent="0.25">
      <c r="A1060" s="1">
        <v>44648</v>
      </c>
      <c r="B1060" s="100">
        <v>1050</v>
      </c>
      <c r="C1060" s="1" t="s">
        <v>102</v>
      </c>
      <c r="D1060" t="s">
        <v>98</v>
      </c>
      <c r="E1060">
        <v>12</v>
      </c>
      <c r="F1060" t="s">
        <v>214</v>
      </c>
      <c r="G1060" s="18">
        <v>4.2100999999999997</v>
      </c>
      <c r="I1060" s="18">
        <v>50.52</v>
      </c>
      <c r="Q1060" s="103"/>
      <c r="R1060" s="104"/>
      <c r="X1060" s="103"/>
      <c r="AE1060" s="103"/>
      <c r="AL1060" s="103"/>
      <c r="AM1060" s="104"/>
      <c r="AS1060" s="103"/>
      <c r="AT1060" s="104"/>
    </row>
    <row r="1061" spans="1:46" x14ac:dyDescent="0.25">
      <c r="A1061" s="1">
        <v>44648</v>
      </c>
      <c r="B1061" s="100">
        <v>1051</v>
      </c>
      <c r="C1061" s="1" t="s">
        <v>102</v>
      </c>
      <c r="D1061" t="s">
        <v>97</v>
      </c>
      <c r="E1061">
        <v>23</v>
      </c>
      <c r="F1061" t="s">
        <v>214</v>
      </c>
      <c r="G1061" s="18">
        <v>4.1847000000000003</v>
      </c>
      <c r="I1061" s="18">
        <v>-96.25</v>
      </c>
      <c r="Q1061" s="103"/>
      <c r="R1061" s="104"/>
      <c r="X1061" s="103"/>
      <c r="AE1061" s="103"/>
      <c r="AL1061" s="103"/>
      <c r="AM1061" s="104"/>
      <c r="AS1061" s="103"/>
      <c r="AT1061" s="104"/>
    </row>
    <row r="1062" spans="1:46" x14ac:dyDescent="0.25">
      <c r="A1062" s="1">
        <v>44648</v>
      </c>
      <c r="B1062" s="100">
        <v>1052</v>
      </c>
      <c r="C1062" s="1" t="s">
        <v>102</v>
      </c>
      <c r="D1062" t="s">
        <v>98</v>
      </c>
      <c r="E1062">
        <v>6</v>
      </c>
      <c r="F1062" t="s">
        <v>8</v>
      </c>
      <c r="G1062" s="18">
        <v>8.15</v>
      </c>
      <c r="I1062" s="18">
        <v>48.9</v>
      </c>
      <c r="Q1062" s="103"/>
      <c r="R1062" s="104"/>
      <c r="X1062" s="103"/>
      <c r="AE1062" s="103"/>
      <c r="AL1062" s="103"/>
      <c r="AM1062" s="104"/>
      <c r="AS1062" s="103"/>
      <c r="AT1062" s="104"/>
    </row>
    <row r="1063" spans="1:46" x14ac:dyDescent="0.25">
      <c r="A1063" s="1">
        <v>44648</v>
      </c>
      <c r="B1063" s="100">
        <v>1053</v>
      </c>
      <c r="C1063" s="1" t="s">
        <v>102</v>
      </c>
      <c r="D1063" t="s">
        <v>98</v>
      </c>
      <c r="E1063">
        <v>6</v>
      </c>
      <c r="F1063" t="s">
        <v>8</v>
      </c>
      <c r="G1063" s="18">
        <v>8.07</v>
      </c>
      <c r="I1063" s="18">
        <v>48.42</v>
      </c>
      <c r="Q1063" s="103"/>
      <c r="R1063" s="104"/>
      <c r="X1063" s="103"/>
      <c r="AE1063" s="103"/>
      <c r="AL1063" s="103"/>
      <c r="AM1063" s="104"/>
      <c r="AS1063" s="103"/>
      <c r="AT1063" s="104"/>
    </row>
    <row r="1064" spans="1:46" x14ac:dyDescent="0.25">
      <c r="A1064" s="1">
        <v>44648</v>
      </c>
      <c r="B1064" s="100">
        <v>1054</v>
      </c>
      <c r="C1064" s="1" t="s">
        <v>102</v>
      </c>
      <c r="D1064" t="s">
        <v>97</v>
      </c>
      <c r="E1064">
        <v>6</v>
      </c>
      <c r="F1064" t="s">
        <v>8</v>
      </c>
      <c r="G1064" s="18">
        <v>7.7649999999999997</v>
      </c>
      <c r="I1064" s="18">
        <v>-46.59</v>
      </c>
      <c r="Q1064" s="103"/>
      <c r="R1064" s="104"/>
      <c r="X1064" s="103"/>
      <c r="AE1064" s="103"/>
      <c r="AL1064" s="103"/>
      <c r="AM1064" s="104"/>
      <c r="AS1064" s="103"/>
      <c r="AT1064" s="104"/>
    </row>
    <row r="1065" spans="1:46" x14ac:dyDescent="0.25">
      <c r="A1065" s="1">
        <v>44648</v>
      </c>
      <c r="B1065" s="100">
        <v>1055</v>
      </c>
      <c r="C1065" s="1" t="s">
        <v>102</v>
      </c>
      <c r="D1065" t="s">
        <v>97</v>
      </c>
      <c r="E1065">
        <v>6</v>
      </c>
      <c r="F1065" t="s">
        <v>8</v>
      </c>
      <c r="G1065" s="18">
        <v>7.8495999999999997</v>
      </c>
      <c r="I1065" s="18">
        <v>-47.1</v>
      </c>
      <c r="Q1065" s="103"/>
      <c r="R1065" s="104"/>
      <c r="X1065" s="103"/>
      <c r="AE1065" s="103"/>
      <c r="AL1065" s="103"/>
      <c r="AM1065" s="104"/>
      <c r="AS1065" s="103"/>
      <c r="AT1065" s="104"/>
    </row>
    <row r="1066" spans="1:46" x14ac:dyDescent="0.25">
      <c r="A1066" s="1">
        <v>44649</v>
      </c>
      <c r="B1066" s="100">
        <v>1056</v>
      </c>
      <c r="C1066" s="1" t="s">
        <v>102</v>
      </c>
      <c r="D1066" t="s">
        <v>98</v>
      </c>
      <c r="E1066">
        <v>90</v>
      </c>
      <c r="F1066" t="s">
        <v>208</v>
      </c>
      <c r="G1066" s="18">
        <v>1.4936</v>
      </c>
      <c r="I1066" s="18">
        <v>134.41999999999999</v>
      </c>
      <c r="Q1066" s="103"/>
      <c r="R1066" s="104"/>
      <c r="X1066" s="103"/>
      <c r="AE1066" s="103"/>
      <c r="AL1066" s="103"/>
      <c r="AM1066" s="104"/>
      <c r="AS1066" s="103"/>
      <c r="AT1066" s="104"/>
    </row>
    <row r="1067" spans="1:46" x14ac:dyDescent="0.25">
      <c r="A1067" s="1">
        <v>44649</v>
      </c>
      <c r="B1067" s="100">
        <v>1057</v>
      </c>
      <c r="C1067" s="1" t="s">
        <v>102</v>
      </c>
      <c r="D1067" t="s">
        <v>98</v>
      </c>
      <c r="E1067">
        <v>80</v>
      </c>
      <c r="F1067" t="s">
        <v>208</v>
      </c>
      <c r="G1067" s="18">
        <v>1.5201</v>
      </c>
      <c r="I1067" s="18">
        <v>121.61</v>
      </c>
      <c r="Q1067" s="103"/>
      <c r="R1067" s="104"/>
      <c r="X1067" s="103"/>
      <c r="AE1067" s="103"/>
      <c r="AL1067" s="103"/>
      <c r="AM1067" s="104"/>
      <c r="AS1067" s="103"/>
      <c r="AT1067" s="104"/>
    </row>
    <row r="1068" spans="1:46" x14ac:dyDescent="0.25">
      <c r="A1068" s="1">
        <v>44649</v>
      </c>
      <c r="B1068" s="100">
        <v>1058</v>
      </c>
      <c r="C1068" s="1" t="s">
        <v>102</v>
      </c>
      <c r="D1068" t="s">
        <v>97</v>
      </c>
      <c r="E1068">
        <v>60</v>
      </c>
      <c r="F1068" t="s">
        <v>208</v>
      </c>
      <c r="G1068" s="18">
        <v>1.5049999999999999</v>
      </c>
      <c r="I1068" s="18">
        <v>-90.3</v>
      </c>
      <c r="Q1068" s="103"/>
      <c r="R1068" s="104"/>
      <c r="X1068" s="103"/>
      <c r="AE1068" s="103"/>
      <c r="AL1068" s="103"/>
      <c r="AM1068" s="104"/>
      <c r="AS1068" s="103"/>
      <c r="AT1068" s="104"/>
    </row>
    <row r="1069" spans="1:46" x14ac:dyDescent="0.25">
      <c r="A1069" s="1">
        <v>44649</v>
      </c>
      <c r="B1069" s="100">
        <v>1059</v>
      </c>
      <c r="C1069" s="1" t="s">
        <v>102</v>
      </c>
      <c r="D1069" t="s">
        <v>98</v>
      </c>
      <c r="E1069">
        <v>30</v>
      </c>
      <c r="F1069" t="s">
        <v>208</v>
      </c>
      <c r="G1069" s="18">
        <v>1.5254000000000001</v>
      </c>
      <c r="I1069" s="18">
        <v>45.76</v>
      </c>
      <c r="Q1069" s="103"/>
      <c r="R1069" s="104"/>
      <c r="X1069" s="103"/>
      <c r="AE1069" s="103"/>
      <c r="AL1069" s="103"/>
      <c r="AM1069" s="104"/>
      <c r="AS1069" s="103"/>
      <c r="AT1069" s="104"/>
    </row>
    <row r="1070" spans="1:46" x14ac:dyDescent="0.25">
      <c r="A1070" s="1">
        <v>44649</v>
      </c>
      <c r="B1070" s="100">
        <v>1060</v>
      </c>
      <c r="C1070" s="1" t="s">
        <v>102</v>
      </c>
      <c r="D1070" t="s">
        <v>98</v>
      </c>
      <c r="E1070">
        <v>30</v>
      </c>
      <c r="F1070" t="s">
        <v>208</v>
      </c>
      <c r="G1070" s="18">
        <v>1.516</v>
      </c>
      <c r="I1070" s="18">
        <v>45.48</v>
      </c>
      <c r="Q1070" s="103"/>
      <c r="R1070" s="104"/>
      <c r="X1070" s="103"/>
      <c r="AE1070" s="103"/>
      <c r="AL1070" s="103"/>
      <c r="AM1070" s="104"/>
      <c r="AS1070" s="103"/>
      <c r="AT1070" s="104"/>
    </row>
    <row r="1071" spans="1:46" x14ac:dyDescent="0.25">
      <c r="A1071" s="1">
        <v>44649</v>
      </c>
      <c r="B1071" s="100">
        <v>1061</v>
      </c>
      <c r="C1071" s="1" t="s">
        <v>102</v>
      </c>
      <c r="D1071" t="s">
        <v>97</v>
      </c>
      <c r="E1071">
        <v>34</v>
      </c>
      <c r="F1071" t="s">
        <v>208</v>
      </c>
      <c r="G1071" s="18">
        <v>1.4999</v>
      </c>
      <c r="I1071" s="18">
        <v>-51</v>
      </c>
      <c r="Q1071" s="103"/>
      <c r="R1071" s="104"/>
      <c r="X1071" s="103"/>
      <c r="AE1071" s="103"/>
      <c r="AL1071" s="103"/>
      <c r="AM1071" s="104"/>
      <c r="AS1071" s="103"/>
      <c r="AT1071" s="104"/>
    </row>
    <row r="1072" spans="1:46" x14ac:dyDescent="0.25">
      <c r="A1072" s="1">
        <v>44649</v>
      </c>
      <c r="B1072" s="100">
        <v>1062</v>
      </c>
      <c r="C1072" s="1" t="s">
        <v>102</v>
      </c>
      <c r="D1072" t="s">
        <v>97</v>
      </c>
      <c r="E1072">
        <v>34</v>
      </c>
      <c r="F1072" t="s">
        <v>208</v>
      </c>
      <c r="G1072" s="18">
        <v>1.48</v>
      </c>
      <c r="I1072" s="18">
        <v>-50.32</v>
      </c>
      <c r="Q1072" s="103"/>
      <c r="R1072" s="104"/>
      <c r="X1072" s="103"/>
      <c r="AE1072" s="103"/>
      <c r="AL1072" s="103"/>
      <c r="AM1072" s="104"/>
      <c r="AS1072" s="103"/>
      <c r="AT1072" s="104"/>
    </row>
    <row r="1073" spans="1:46" x14ac:dyDescent="0.25">
      <c r="A1073" s="1">
        <v>44649</v>
      </c>
      <c r="B1073" s="100">
        <v>1063</v>
      </c>
      <c r="C1073" s="1" t="s">
        <v>102</v>
      </c>
      <c r="D1073" t="s">
        <v>97</v>
      </c>
      <c r="E1073">
        <v>34</v>
      </c>
      <c r="F1073" t="s">
        <v>208</v>
      </c>
      <c r="G1073" s="18">
        <v>1.4665999999999999</v>
      </c>
      <c r="I1073" s="18">
        <v>-49.86</v>
      </c>
      <c r="Q1073" s="103"/>
      <c r="R1073" s="104"/>
      <c r="X1073" s="103"/>
      <c r="AE1073" s="103"/>
      <c r="AL1073" s="103"/>
      <c r="AM1073" s="104"/>
      <c r="AS1073" s="103"/>
      <c r="AT1073" s="104"/>
    </row>
    <row r="1074" spans="1:46" x14ac:dyDescent="0.25">
      <c r="A1074" s="1">
        <v>44649</v>
      </c>
      <c r="B1074" s="100">
        <v>1064</v>
      </c>
      <c r="C1074" s="1" t="s">
        <v>102</v>
      </c>
      <c r="D1074" t="s">
        <v>97</v>
      </c>
      <c r="E1074">
        <v>8</v>
      </c>
      <c r="F1074" t="s">
        <v>208</v>
      </c>
      <c r="G1074" s="18">
        <v>1.43</v>
      </c>
      <c r="I1074" s="18">
        <v>-11.44</v>
      </c>
      <c r="Q1074" s="103"/>
      <c r="R1074" s="104"/>
      <c r="X1074" s="103"/>
      <c r="AE1074" s="103"/>
      <c r="AL1074" s="103"/>
      <c r="AM1074" s="104"/>
      <c r="AS1074" s="103"/>
      <c r="AT1074" s="104"/>
    </row>
    <row r="1075" spans="1:46" x14ac:dyDescent="0.25">
      <c r="A1075" s="1">
        <v>44649</v>
      </c>
      <c r="B1075" s="100">
        <v>1065</v>
      </c>
      <c r="C1075" s="1" t="s">
        <v>102</v>
      </c>
      <c r="D1075" t="s">
        <v>97</v>
      </c>
      <c r="E1075">
        <v>26</v>
      </c>
      <c r="F1075" t="s">
        <v>208</v>
      </c>
      <c r="G1075" s="18">
        <v>1.43</v>
      </c>
      <c r="I1075" s="18">
        <v>-37.18</v>
      </c>
      <c r="Q1075" s="103"/>
      <c r="R1075" s="104"/>
      <c r="X1075" s="103"/>
      <c r="AE1075" s="103"/>
      <c r="AL1075" s="103"/>
      <c r="AM1075" s="104"/>
      <c r="AS1075" s="103"/>
      <c r="AT1075" s="104"/>
    </row>
    <row r="1076" spans="1:46" x14ac:dyDescent="0.25">
      <c r="A1076" s="1">
        <v>44649</v>
      </c>
      <c r="B1076" s="100">
        <v>1066</v>
      </c>
      <c r="C1076" s="1" t="s">
        <v>102</v>
      </c>
      <c r="D1076" t="s">
        <v>97</v>
      </c>
      <c r="E1076">
        <v>34</v>
      </c>
      <c r="F1076" t="s">
        <v>208</v>
      </c>
      <c r="G1076" s="18">
        <v>1.47</v>
      </c>
      <c r="I1076" s="18">
        <v>-49.98</v>
      </c>
      <c r="Q1076" s="103"/>
      <c r="R1076" s="104"/>
      <c r="X1076" s="103"/>
      <c r="AE1076" s="103"/>
      <c r="AL1076" s="103"/>
      <c r="AM1076" s="104"/>
      <c r="AS1076" s="103"/>
      <c r="AT1076" s="104"/>
    </row>
    <row r="1077" spans="1:46" x14ac:dyDescent="0.25">
      <c r="A1077" s="1">
        <v>44649</v>
      </c>
      <c r="B1077" s="100">
        <v>1067</v>
      </c>
      <c r="C1077" s="1" t="s">
        <v>102</v>
      </c>
      <c r="D1077" t="s">
        <v>98</v>
      </c>
      <c r="E1077">
        <v>13</v>
      </c>
      <c r="F1077" t="s">
        <v>213</v>
      </c>
      <c r="G1077" s="18">
        <v>1.98</v>
      </c>
      <c r="I1077" s="18">
        <v>25.74</v>
      </c>
      <c r="Q1077" s="103"/>
      <c r="R1077" s="104"/>
      <c r="X1077" s="103"/>
      <c r="AE1077" s="103"/>
      <c r="AL1077" s="103"/>
      <c r="AM1077" s="104"/>
      <c r="AS1077" s="103"/>
      <c r="AT1077" s="104"/>
    </row>
    <row r="1078" spans="1:46" x14ac:dyDescent="0.25">
      <c r="A1078" s="1">
        <v>44649</v>
      </c>
      <c r="B1078" s="100">
        <v>1068</v>
      </c>
      <c r="C1078" s="1" t="s">
        <v>102</v>
      </c>
      <c r="D1078" t="s">
        <v>98</v>
      </c>
      <c r="E1078">
        <v>10</v>
      </c>
      <c r="F1078" t="s">
        <v>213</v>
      </c>
      <c r="G1078" s="18">
        <v>1.98</v>
      </c>
      <c r="I1078" s="18">
        <v>19.8</v>
      </c>
      <c r="Q1078" s="103"/>
      <c r="R1078" s="104"/>
      <c r="X1078" s="103"/>
      <c r="AE1078" s="103"/>
      <c r="AL1078" s="103"/>
      <c r="AM1078" s="104"/>
      <c r="AS1078" s="103"/>
      <c r="AT1078" s="104"/>
    </row>
    <row r="1079" spans="1:46" x14ac:dyDescent="0.25">
      <c r="A1079" s="1">
        <v>44649</v>
      </c>
      <c r="B1079" s="100">
        <v>1069</v>
      </c>
      <c r="C1079" s="1" t="s">
        <v>102</v>
      </c>
      <c r="D1079" t="s">
        <v>97</v>
      </c>
      <c r="E1079">
        <v>23</v>
      </c>
      <c r="F1079" t="s">
        <v>213</v>
      </c>
      <c r="G1079" s="18">
        <v>2.06</v>
      </c>
      <c r="I1079" s="18">
        <v>-47.38</v>
      </c>
      <c r="Q1079" s="103"/>
      <c r="R1079" s="104"/>
      <c r="X1079" s="103"/>
      <c r="AE1079" s="103"/>
      <c r="AL1079" s="103"/>
      <c r="AM1079" s="104"/>
      <c r="AS1079" s="103"/>
      <c r="AT1079" s="104"/>
    </row>
    <row r="1080" spans="1:46" x14ac:dyDescent="0.25">
      <c r="A1080" s="1">
        <v>44650</v>
      </c>
      <c r="B1080" s="100">
        <v>1070</v>
      </c>
      <c r="C1080" s="1" t="s">
        <v>102</v>
      </c>
      <c r="D1080" t="s">
        <v>98</v>
      </c>
      <c r="E1080">
        <v>25</v>
      </c>
      <c r="F1080" t="s">
        <v>210</v>
      </c>
      <c r="G1080" s="18">
        <v>5.09</v>
      </c>
      <c r="I1080" s="18">
        <v>127.25</v>
      </c>
      <c r="Q1080" s="103"/>
      <c r="R1080" s="104"/>
      <c r="X1080" s="103"/>
      <c r="AE1080" s="103"/>
      <c r="AL1080" s="103"/>
      <c r="AM1080" s="104"/>
      <c r="AS1080" s="103"/>
      <c r="AT1080" s="104"/>
    </row>
    <row r="1081" spans="1:46" x14ac:dyDescent="0.25">
      <c r="A1081" s="1">
        <v>44650</v>
      </c>
      <c r="B1081" s="100">
        <v>1071</v>
      </c>
      <c r="C1081" s="1" t="s">
        <v>102</v>
      </c>
      <c r="D1081" t="s">
        <v>98</v>
      </c>
      <c r="E1081">
        <v>10</v>
      </c>
      <c r="F1081" t="s">
        <v>210</v>
      </c>
      <c r="G1081" s="18">
        <v>4.9600999999999997</v>
      </c>
      <c r="I1081" s="18">
        <v>49.6</v>
      </c>
      <c r="Q1081" s="103"/>
      <c r="R1081" s="104"/>
      <c r="X1081" s="103"/>
      <c r="AE1081" s="103"/>
      <c r="AL1081" s="103"/>
      <c r="AM1081" s="104"/>
      <c r="AS1081" s="103"/>
      <c r="AT1081" s="104"/>
    </row>
    <row r="1082" spans="1:46" x14ac:dyDescent="0.25">
      <c r="A1082" s="1">
        <v>44650</v>
      </c>
      <c r="B1082" s="100">
        <v>1072</v>
      </c>
      <c r="C1082" s="1" t="s">
        <v>102</v>
      </c>
      <c r="D1082" t="s">
        <v>98</v>
      </c>
      <c r="E1082">
        <v>30</v>
      </c>
      <c r="F1082" t="s">
        <v>210</v>
      </c>
      <c r="G1082" s="18">
        <v>4.8127000000000004</v>
      </c>
      <c r="I1082" s="18">
        <v>144.38</v>
      </c>
      <c r="Q1082" s="103"/>
      <c r="R1082" s="104"/>
      <c r="X1082" s="103"/>
      <c r="AE1082" s="103"/>
      <c r="AL1082" s="103"/>
      <c r="AM1082" s="104"/>
      <c r="AS1082" s="103"/>
      <c r="AT1082" s="104"/>
    </row>
    <row r="1083" spans="1:46" x14ac:dyDescent="0.25">
      <c r="A1083" s="1">
        <v>44650</v>
      </c>
      <c r="B1083" s="100">
        <v>1073</v>
      </c>
      <c r="C1083" s="1" t="s">
        <v>102</v>
      </c>
      <c r="D1083" t="s">
        <v>98</v>
      </c>
      <c r="E1083">
        <v>30</v>
      </c>
      <c r="F1083" t="s">
        <v>211</v>
      </c>
      <c r="G1083" s="18">
        <v>5.5500999999999996</v>
      </c>
      <c r="I1083" s="18">
        <v>166.5</v>
      </c>
      <c r="Q1083" s="103"/>
      <c r="R1083" s="104"/>
      <c r="X1083" s="103"/>
      <c r="AE1083" s="103"/>
      <c r="AL1083" s="103"/>
      <c r="AM1083" s="104"/>
      <c r="AS1083" s="103"/>
      <c r="AT1083" s="104"/>
    </row>
    <row r="1084" spans="1:46" x14ac:dyDescent="0.25">
      <c r="A1084" s="1">
        <v>44650</v>
      </c>
      <c r="B1084" s="100">
        <v>1074</v>
      </c>
      <c r="C1084" s="1" t="s">
        <v>102</v>
      </c>
      <c r="D1084" t="s">
        <v>97</v>
      </c>
      <c r="E1084">
        <v>22</v>
      </c>
      <c r="F1084" t="s">
        <v>210</v>
      </c>
      <c r="G1084" s="18">
        <v>4.5903999999999998</v>
      </c>
      <c r="I1084" s="18">
        <v>-100.99</v>
      </c>
      <c r="Q1084" s="103"/>
      <c r="R1084" s="104"/>
      <c r="X1084" s="103"/>
      <c r="AE1084" s="103"/>
      <c r="AL1084" s="103"/>
      <c r="AM1084" s="104"/>
      <c r="AS1084" s="103"/>
      <c r="AT1084" s="104"/>
    </row>
    <row r="1085" spans="1:46" x14ac:dyDescent="0.25">
      <c r="A1085" s="1">
        <v>44650</v>
      </c>
      <c r="B1085" s="100">
        <v>1075</v>
      </c>
      <c r="C1085" s="1" t="s">
        <v>102</v>
      </c>
      <c r="D1085" t="s">
        <v>97</v>
      </c>
      <c r="E1085">
        <v>22</v>
      </c>
      <c r="F1085" t="s">
        <v>210</v>
      </c>
      <c r="G1085" s="18">
        <v>4.59</v>
      </c>
      <c r="I1085" s="18">
        <v>-100.98</v>
      </c>
      <c r="Q1085" s="103"/>
      <c r="R1085" s="104"/>
      <c r="X1085" s="103"/>
      <c r="AE1085" s="103"/>
      <c r="AL1085" s="103"/>
      <c r="AM1085" s="104"/>
      <c r="AS1085" s="103"/>
      <c r="AT1085" s="104"/>
    </row>
    <row r="1086" spans="1:46" x14ac:dyDescent="0.25">
      <c r="A1086" s="1">
        <v>44650</v>
      </c>
      <c r="B1086" s="100">
        <v>1076</v>
      </c>
      <c r="C1086" s="1" t="s">
        <v>102</v>
      </c>
      <c r="D1086" t="s">
        <v>97</v>
      </c>
      <c r="E1086">
        <v>21</v>
      </c>
      <c r="F1086" t="s">
        <v>210</v>
      </c>
      <c r="G1086" s="18">
        <v>4.6783000000000001</v>
      </c>
      <c r="I1086" s="18">
        <v>-98.24</v>
      </c>
      <c r="Q1086" s="103"/>
      <c r="R1086" s="104"/>
      <c r="X1086" s="103"/>
      <c r="AE1086" s="103"/>
      <c r="AL1086" s="103"/>
      <c r="AM1086" s="104"/>
      <c r="AS1086" s="103"/>
      <c r="AT1086" s="104"/>
    </row>
    <row r="1087" spans="1:46" x14ac:dyDescent="0.25">
      <c r="A1087" s="1">
        <v>44650</v>
      </c>
      <c r="B1087" s="100">
        <v>1077</v>
      </c>
      <c r="C1087" s="1" t="s">
        <v>102</v>
      </c>
      <c r="D1087" t="s">
        <v>98</v>
      </c>
      <c r="E1087">
        <v>30</v>
      </c>
      <c r="F1087" t="s">
        <v>211</v>
      </c>
      <c r="G1087" s="18">
        <v>5.6917</v>
      </c>
      <c r="I1087" s="18">
        <v>170.75</v>
      </c>
      <c r="Q1087" s="103"/>
      <c r="R1087" s="104"/>
      <c r="X1087" s="103"/>
      <c r="AE1087" s="103"/>
      <c r="AL1087" s="103"/>
      <c r="AM1087" s="104"/>
      <c r="AS1087" s="103"/>
      <c r="AT1087" s="104"/>
    </row>
    <row r="1088" spans="1:46" x14ac:dyDescent="0.25">
      <c r="A1088" s="1">
        <v>44650</v>
      </c>
      <c r="B1088" s="100">
        <v>1078</v>
      </c>
      <c r="C1088" s="1" t="s">
        <v>102</v>
      </c>
      <c r="D1088" t="s">
        <v>97</v>
      </c>
      <c r="E1088">
        <v>30</v>
      </c>
      <c r="F1088" t="s">
        <v>211</v>
      </c>
      <c r="G1088" s="18">
        <v>5.52</v>
      </c>
      <c r="I1088" s="18">
        <v>-165.6</v>
      </c>
      <c r="Q1088" s="103"/>
      <c r="R1088" s="104"/>
      <c r="X1088" s="103"/>
      <c r="AE1088" s="103"/>
      <c r="AL1088" s="103"/>
      <c r="AM1088" s="104"/>
      <c r="AS1088" s="103"/>
      <c r="AT1088" s="104"/>
    </row>
    <row r="1089" spans="1:46" x14ac:dyDescent="0.25">
      <c r="A1089" s="1">
        <v>44650</v>
      </c>
      <c r="B1089" s="100">
        <v>1079</v>
      </c>
      <c r="C1089" s="1" t="s">
        <v>102</v>
      </c>
      <c r="D1089" t="s">
        <v>98</v>
      </c>
      <c r="E1089">
        <v>30</v>
      </c>
      <c r="F1089" t="s">
        <v>211</v>
      </c>
      <c r="G1089" s="18">
        <v>5.65</v>
      </c>
      <c r="I1089" s="18">
        <v>169.5</v>
      </c>
      <c r="Q1089" s="103"/>
      <c r="R1089" s="104"/>
      <c r="X1089" s="103"/>
      <c r="AE1089" s="103"/>
      <c r="AL1089" s="103"/>
      <c r="AM1089" s="104"/>
      <c r="AS1089" s="103"/>
      <c r="AT1089" s="104"/>
    </row>
    <row r="1090" spans="1:46" x14ac:dyDescent="0.25">
      <c r="A1090" s="1">
        <v>44650</v>
      </c>
      <c r="B1090" s="100">
        <v>1080</v>
      </c>
      <c r="C1090" s="1" t="s">
        <v>102</v>
      </c>
      <c r="D1090" t="s">
        <v>98</v>
      </c>
      <c r="E1090">
        <v>80</v>
      </c>
      <c r="F1090" t="s">
        <v>212</v>
      </c>
      <c r="G1090" s="18">
        <v>1.1443000000000001</v>
      </c>
      <c r="I1090" s="18">
        <v>91.54</v>
      </c>
      <c r="Q1090" s="103"/>
      <c r="R1090" s="104"/>
      <c r="X1090" s="103"/>
      <c r="AE1090" s="103"/>
      <c r="AL1090" s="103"/>
      <c r="AM1090" s="104"/>
      <c r="AS1090" s="103"/>
      <c r="AT1090" s="104"/>
    </row>
    <row r="1091" spans="1:46" x14ac:dyDescent="0.25">
      <c r="A1091" s="1">
        <v>44650</v>
      </c>
      <c r="B1091" s="100">
        <v>1081</v>
      </c>
      <c r="C1091" s="1" t="s">
        <v>102</v>
      </c>
      <c r="D1091" t="s">
        <v>97</v>
      </c>
      <c r="E1091">
        <v>20</v>
      </c>
      <c r="F1091" t="s">
        <v>211</v>
      </c>
      <c r="G1091" s="18">
        <v>5.4482999999999997</v>
      </c>
      <c r="I1091" s="18">
        <v>-108.97</v>
      </c>
      <c r="Q1091" s="103"/>
      <c r="R1091" s="104"/>
      <c r="X1091" s="103"/>
      <c r="AE1091" s="103"/>
      <c r="AL1091" s="103"/>
      <c r="AM1091" s="104"/>
      <c r="AS1091" s="103"/>
      <c r="AT1091" s="104"/>
    </row>
    <row r="1092" spans="1:46" x14ac:dyDescent="0.25">
      <c r="A1092" s="1">
        <v>44650</v>
      </c>
      <c r="B1092" s="100">
        <v>1082</v>
      </c>
      <c r="C1092" s="1" t="s">
        <v>102</v>
      </c>
      <c r="D1092" t="s">
        <v>97</v>
      </c>
      <c r="E1092">
        <v>80</v>
      </c>
      <c r="F1092" t="s">
        <v>212</v>
      </c>
      <c r="G1092" s="18">
        <v>1.1850000000000001</v>
      </c>
      <c r="I1092" s="18">
        <v>-94.8</v>
      </c>
      <c r="Q1092" s="103"/>
      <c r="R1092" s="104"/>
      <c r="X1092" s="103"/>
      <c r="AE1092" s="103"/>
      <c r="AL1092" s="103"/>
      <c r="AM1092" s="104"/>
      <c r="AS1092" s="103"/>
      <c r="AT1092" s="104"/>
    </row>
    <row r="1093" spans="1:46" x14ac:dyDescent="0.25">
      <c r="A1093" s="1">
        <v>44650</v>
      </c>
      <c r="B1093" s="100">
        <v>1083</v>
      </c>
      <c r="C1093" s="1" t="s">
        <v>102</v>
      </c>
      <c r="D1093" t="s">
        <v>97</v>
      </c>
      <c r="E1093">
        <v>20</v>
      </c>
      <c r="F1093" t="s">
        <v>211</v>
      </c>
      <c r="G1093" s="18">
        <v>5.4191000000000003</v>
      </c>
      <c r="I1093" s="18">
        <v>-108.38</v>
      </c>
      <c r="Q1093" s="103"/>
      <c r="R1093" s="104"/>
      <c r="X1093" s="103"/>
      <c r="AE1093" s="103"/>
      <c r="AL1093" s="103"/>
      <c r="AM1093" s="104"/>
      <c r="AS1093" s="103"/>
      <c r="AT1093" s="104"/>
    </row>
    <row r="1094" spans="1:46" x14ac:dyDescent="0.25">
      <c r="A1094" s="1">
        <v>44650</v>
      </c>
      <c r="B1094" s="100">
        <v>1084</v>
      </c>
      <c r="C1094" s="1" t="s">
        <v>102</v>
      </c>
      <c r="D1094" t="s">
        <v>97</v>
      </c>
      <c r="E1094">
        <v>20</v>
      </c>
      <c r="F1094" t="s">
        <v>211</v>
      </c>
      <c r="G1094" s="18">
        <v>5.36</v>
      </c>
      <c r="I1094" s="18">
        <v>-107.2</v>
      </c>
      <c r="Q1094" s="103"/>
      <c r="R1094" s="104"/>
      <c r="X1094" s="103"/>
      <c r="AE1094" s="103"/>
      <c r="AL1094" s="103"/>
      <c r="AM1094" s="104"/>
      <c r="AS1094" s="103"/>
      <c r="AT1094" s="104"/>
    </row>
    <row r="1095" spans="1:46" x14ac:dyDescent="0.25">
      <c r="A1095" s="1">
        <v>44650</v>
      </c>
      <c r="B1095" s="100">
        <v>1085</v>
      </c>
      <c r="C1095" s="1" t="s">
        <v>102</v>
      </c>
      <c r="D1095" t="s">
        <v>98</v>
      </c>
      <c r="E1095">
        <v>40</v>
      </c>
      <c r="F1095" t="s">
        <v>211</v>
      </c>
      <c r="G1095" s="18">
        <v>5.33</v>
      </c>
      <c r="I1095" s="18">
        <v>213.2</v>
      </c>
      <c r="Q1095" s="103"/>
      <c r="R1095" s="104"/>
      <c r="X1095" s="103"/>
      <c r="AE1095" s="103"/>
      <c r="AL1095" s="103"/>
      <c r="AM1095" s="104"/>
      <c r="AS1095" s="103"/>
      <c r="AT1095" s="104"/>
    </row>
    <row r="1096" spans="1:46" x14ac:dyDescent="0.25">
      <c r="A1096" s="1">
        <v>44650</v>
      </c>
      <c r="B1096" s="100">
        <v>1086</v>
      </c>
      <c r="C1096" s="1" t="s">
        <v>102</v>
      </c>
      <c r="D1096" t="s">
        <v>97</v>
      </c>
      <c r="E1096">
        <v>20</v>
      </c>
      <c r="F1096" t="s">
        <v>211</v>
      </c>
      <c r="G1096" s="18">
        <v>5.4191000000000003</v>
      </c>
      <c r="I1096" s="18">
        <v>-108.38</v>
      </c>
      <c r="Q1096" s="103"/>
      <c r="R1096" s="104"/>
      <c r="X1096" s="103"/>
      <c r="AE1096" s="103"/>
      <c r="AL1096" s="103"/>
      <c r="AM1096" s="104"/>
      <c r="AS1096" s="103"/>
      <c r="AT1096" s="104"/>
    </row>
    <row r="1097" spans="1:46" x14ac:dyDescent="0.25">
      <c r="A1097" s="1">
        <v>44650</v>
      </c>
      <c r="B1097" s="100">
        <v>1087</v>
      </c>
      <c r="C1097" s="1" t="s">
        <v>102</v>
      </c>
      <c r="D1097" t="s">
        <v>97</v>
      </c>
      <c r="E1097">
        <v>20</v>
      </c>
      <c r="F1097" t="s">
        <v>211</v>
      </c>
      <c r="G1097" s="18">
        <v>5.4950000000000001</v>
      </c>
      <c r="I1097" s="18">
        <v>-109.9</v>
      </c>
      <c r="Q1097" s="103"/>
      <c r="R1097" s="104"/>
      <c r="X1097" s="103"/>
      <c r="AE1097" s="103"/>
      <c r="AL1097" s="103"/>
      <c r="AM1097" s="104"/>
      <c r="AS1097" s="103"/>
      <c r="AT1097" s="104"/>
    </row>
    <row r="1098" spans="1:46" x14ac:dyDescent="0.25">
      <c r="A1098" s="1">
        <v>44650</v>
      </c>
      <c r="B1098" s="100">
        <v>1088</v>
      </c>
      <c r="C1098" s="1" t="s">
        <v>102</v>
      </c>
      <c r="D1098" t="s">
        <v>98</v>
      </c>
      <c r="E1098">
        <v>20</v>
      </c>
      <c r="F1098" t="s">
        <v>210</v>
      </c>
      <c r="G1098" s="18">
        <v>4.41</v>
      </c>
      <c r="I1098" s="18">
        <v>88.2</v>
      </c>
      <c r="Q1098" s="103"/>
      <c r="R1098" s="104"/>
      <c r="X1098" s="103"/>
      <c r="AE1098" s="103"/>
      <c r="AL1098" s="103"/>
      <c r="AM1098" s="104"/>
      <c r="AS1098" s="103"/>
      <c r="AT1098" s="104"/>
    </row>
    <row r="1099" spans="1:46" x14ac:dyDescent="0.25">
      <c r="A1099" s="1">
        <v>44650</v>
      </c>
      <c r="B1099" s="100">
        <v>1089</v>
      </c>
      <c r="C1099" s="1" t="s">
        <v>102</v>
      </c>
      <c r="D1099" t="s">
        <v>97</v>
      </c>
      <c r="E1099">
        <v>20</v>
      </c>
      <c r="F1099" t="s">
        <v>210</v>
      </c>
      <c r="G1099" s="18">
        <v>5.0303000000000004</v>
      </c>
      <c r="I1099" s="18">
        <v>-100.61</v>
      </c>
      <c r="Q1099" s="103"/>
      <c r="R1099" s="104"/>
      <c r="X1099" s="103"/>
      <c r="AE1099" s="103"/>
      <c r="AL1099" s="103"/>
      <c r="AM1099" s="104"/>
      <c r="AS1099" s="103"/>
      <c r="AT1099" s="104"/>
    </row>
    <row r="1100" spans="1:46" x14ac:dyDescent="0.25">
      <c r="A1100" s="1">
        <v>44650</v>
      </c>
      <c r="B1100" s="100">
        <v>1090</v>
      </c>
      <c r="C1100" s="1" t="s">
        <v>102</v>
      </c>
      <c r="D1100" t="s">
        <v>98</v>
      </c>
      <c r="E1100">
        <v>80</v>
      </c>
      <c r="F1100" t="s">
        <v>212</v>
      </c>
      <c r="G1100" s="18">
        <v>1.0951</v>
      </c>
      <c r="I1100" s="18">
        <v>87.61</v>
      </c>
      <c r="Q1100" s="103"/>
      <c r="R1100" s="104"/>
      <c r="X1100" s="103"/>
      <c r="AE1100" s="103"/>
      <c r="AL1100" s="103"/>
      <c r="AM1100" s="104"/>
      <c r="AS1100" s="103"/>
      <c r="AT1100" s="104"/>
    </row>
    <row r="1101" spans="1:46" x14ac:dyDescent="0.25">
      <c r="A1101" s="1">
        <v>44650</v>
      </c>
      <c r="B1101" s="100">
        <v>1091</v>
      </c>
      <c r="C1101" s="1" t="s">
        <v>102</v>
      </c>
      <c r="D1101" t="s">
        <v>97</v>
      </c>
      <c r="E1101">
        <v>40</v>
      </c>
      <c r="F1101" t="s">
        <v>212</v>
      </c>
      <c r="G1101" s="18">
        <v>1.1561999999999999</v>
      </c>
      <c r="I1101" s="18">
        <v>-46.25</v>
      </c>
      <c r="Q1101" s="103"/>
      <c r="R1101" s="104"/>
      <c r="X1101" s="103"/>
      <c r="AE1101" s="103"/>
      <c r="AL1101" s="103"/>
      <c r="AM1101" s="104"/>
      <c r="AS1101" s="103"/>
      <c r="AT1101" s="104"/>
    </row>
    <row r="1102" spans="1:46" x14ac:dyDescent="0.25">
      <c r="A1102" s="1">
        <v>44650</v>
      </c>
      <c r="B1102" s="100">
        <v>1092</v>
      </c>
      <c r="C1102" s="1" t="s">
        <v>102</v>
      </c>
      <c r="D1102" t="s">
        <v>98</v>
      </c>
      <c r="E1102">
        <v>40</v>
      </c>
      <c r="F1102" t="s">
        <v>212</v>
      </c>
      <c r="G1102" s="18">
        <v>1.2649999999999999</v>
      </c>
      <c r="I1102" s="18">
        <v>50.6</v>
      </c>
      <c r="Q1102" s="103"/>
      <c r="R1102" s="104"/>
      <c r="X1102" s="103"/>
      <c r="AE1102" s="103"/>
      <c r="AL1102" s="103"/>
      <c r="AM1102" s="104"/>
      <c r="AS1102" s="103"/>
      <c r="AT1102" s="104"/>
    </row>
    <row r="1103" spans="1:46" x14ac:dyDescent="0.25">
      <c r="A1103" s="1">
        <v>44650</v>
      </c>
      <c r="B1103" s="100">
        <v>1093</v>
      </c>
      <c r="C1103" s="1" t="s">
        <v>102</v>
      </c>
      <c r="D1103" t="s">
        <v>97</v>
      </c>
      <c r="E1103">
        <v>80</v>
      </c>
      <c r="F1103" t="s">
        <v>212</v>
      </c>
      <c r="G1103" s="18">
        <v>1.2099</v>
      </c>
      <c r="I1103" s="18">
        <v>-96.79</v>
      </c>
      <c r="Q1103" s="103"/>
      <c r="R1103" s="104"/>
      <c r="X1103" s="103"/>
      <c r="AE1103" s="103"/>
      <c r="AL1103" s="103"/>
      <c r="AM1103" s="104"/>
      <c r="AS1103" s="103"/>
      <c r="AT1103" s="104"/>
    </row>
    <row r="1104" spans="1:46" x14ac:dyDescent="0.25">
      <c r="A1104" s="1">
        <v>44651</v>
      </c>
      <c r="B1104" s="100">
        <v>41741199536</v>
      </c>
      <c r="C1104" t="s">
        <v>101</v>
      </c>
      <c r="D1104" t="s">
        <v>97</v>
      </c>
      <c r="E1104">
        <v>130</v>
      </c>
      <c r="F1104" t="s">
        <v>9</v>
      </c>
      <c r="G1104">
        <v>3.1150000000000002</v>
      </c>
      <c r="H1104">
        <v>0</v>
      </c>
      <c r="I1104">
        <v>-404.95</v>
      </c>
      <c r="Q1104" s="103"/>
      <c r="R1104" s="104"/>
      <c r="X1104" s="103"/>
      <c r="AE1104" s="103"/>
      <c r="AL1104" s="103"/>
      <c r="AM1104" s="104"/>
      <c r="AS1104" s="103"/>
      <c r="AT1104" s="104"/>
    </row>
    <row r="1105" spans="1:46" x14ac:dyDescent="0.25">
      <c r="A1105" s="1">
        <v>44651</v>
      </c>
      <c r="B1105" s="100">
        <v>41741245905</v>
      </c>
      <c r="C1105" t="s">
        <v>101</v>
      </c>
      <c r="D1105" t="s">
        <v>97</v>
      </c>
      <c r="E1105">
        <v>130</v>
      </c>
      <c r="F1105" t="s">
        <v>9</v>
      </c>
      <c r="G1105">
        <v>3.1349999999999998</v>
      </c>
      <c r="H1105">
        <v>0</v>
      </c>
      <c r="I1105">
        <v>-407.55</v>
      </c>
      <c r="Q1105" s="103"/>
      <c r="R1105" s="104"/>
      <c r="X1105" s="103"/>
      <c r="AE1105" s="103"/>
      <c r="AL1105" s="103"/>
      <c r="AM1105" s="104"/>
      <c r="AS1105" s="103"/>
      <c r="AT1105" s="104"/>
    </row>
    <row r="1106" spans="1:46" x14ac:dyDescent="0.25">
      <c r="A1106" s="1">
        <v>44651</v>
      </c>
      <c r="B1106" s="100">
        <v>41741717115</v>
      </c>
      <c r="C1106" t="s">
        <v>101</v>
      </c>
      <c r="D1106" t="s">
        <v>98</v>
      </c>
      <c r="E1106">
        <v>260</v>
      </c>
      <c r="F1106" t="s">
        <v>9</v>
      </c>
      <c r="G1106">
        <v>3.2364999999999999</v>
      </c>
      <c r="H1106">
        <v>0</v>
      </c>
      <c r="I1106">
        <v>841.46</v>
      </c>
      <c r="Q1106" s="103"/>
      <c r="R1106" s="104"/>
      <c r="X1106" s="103"/>
      <c r="AE1106" s="103"/>
      <c r="AL1106" s="103"/>
      <c r="AM1106" s="104"/>
      <c r="AS1106" s="103"/>
      <c r="AT1106" s="104"/>
    </row>
    <row r="1107" spans="1:46" x14ac:dyDescent="0.25">
      <c r="A1107" s="1">
        <v>44651</v>
      </c>
      <c r="B1107" s="100">
        <v>1094</v>
      </c>
      <c r="C1107" s="1" t="s">
        <v>102</v>
      </c>
      <c r="D1107" t="s">
        <v>98</v>
      </c>
      <c r="E1107">
        <v>64</v>
      </c>
      <c r="F1107" t="s">
        <v>9</v>
      </c>
      <c r="G1107" s="18">
        <v>3.1000999999999999</v>
      </c>
      <c r="I1107" s="18">
        <v>198.41</v>
      </c>
      <c r="Q1107" s="103"/>
      <c r="R1107" s="104"/>
      <c r="X1107" s="103"/>
      <c r="AE1107" s="103"/>
      <c r="AL1107" s="103"/>
      <c r="AM1107" s="104"/>
      <c r="AS1107" s="103"/>
      <c r="AT1107" s="104"/>
    </row>
    <row r="1108" spans="1:46" x14ac:dyDescent="0.25">
      <c r="A1108" s="1">
        <v>44651</v>
      </c>
      <c r="B1108" s="100">
        <v>1095</v>
      </c>
      <c r="C1108" s="1" t="s">
        <v>102</v>
      </c>
      <c r="D1108" t="s">
        <v>98</v>
      </c>
      <c r="E1108">
        <v>32</v>
      </c>
      <c r="F1108" t="s">
        <v>9</v>
      </c>
      <c r="G1108" s="18">
        <v>3.1292</v>
      </c>
      <c r="I1108" s="18">
        <v>100.13</v>
      </c>
      <c r="Q1108" s="103"/>
      <c r="R1108" s="104"/>
      <c r="X1108" s="103"/>
      <c r="AE1108" s="103"/>
      <c r="AL1108" s="103"/>
      <c r="AM1108" s="104"/>
      <c r="AS1108" s="103"/>
      <c r="AT1108" s="104"/>
    </row>
    <row r="1109" spans="1:46" x14ac:dyDescent="0.25">
      <c r="A1109" s="1">
        <v>44651</v>
      </c>
      <c r="B1109" s="100">
        <v>109</v>
      </c>
      <c r="C1109" s="1" t="s">
        <v>102</v>
      </c>
      <c r="D1109" t="s">
        <v>97</v>
      </c>
      <c r="E1109">
        <v>32</v>
      </c>
      <c r="F1109" t="s">
        <v>9</v>
      </c>
      <c r="G1109" s="18">
        <v>3.1194000000000002</v>
      </c>
      <c r="I1109" s="18">
        <v>-99.82</v>
      </c>
      <c r="Q1109" s="103"/>
      <c r="R1109" s="104"/>
      <c r="X1109" s="103"/>
      <c r="AE1109" s="103"/>
      <c r="AL1109" s="103"/>
      <c r="AM1109" s="104"/>
      <c r="AS1109" s="103"/>
      <c r="AT1109" s="104"/>
    </row>
    <row r="1110" spans="1:46" x14ac:dyDescent="0.25">
      <c r="A1110" s="1">
        <v>44651</v>
      </c>
      <c r="C1110" s="1" t="s">
        <v>102</v>
      </c>
      <c r="D1110" t="s">
        <v>97</v>
      </c>
      <c r="E1110">
        <v>32</v>
      </c>
      <c r="F1110" t="s">
        <v>9</v>
      </c>
      <c r="G1110" s="18">
        <v>3.1263999999999998</v>
      </c>
      <c r="I1110" s="18">
        <v>-100.04</v>
      </c>
      <c r="Q1110" s="103"/>
      <c r="R1110" s="104"/>
      <c r="X1110" s="103"/>
      <c r="AE1110" s="103"/>
      <c r="AL1110" s="103"/>
      <c r="AM1110" s="104"/>
      <c r="AS1110" s="103"/>
      <c r="AT1110" s="104"/>
    </row>
    <row r="1111" spans="1:46" x14ac:dyDescent="0.25">
      <c r="A1111" s="1">
        <v>44651</v>
      </c>
      <c r="C1111" s="1" t="s">
        <v>102</v>
      </c>
      <c r="D1111" t="s">
        <v>97</v>
      </c>
      <c r="E1111">
        <v>16</v>
      </c>
      <c r="F1111" t="s">
        <v>9</v>
      </c>
      <c r="G1111" s="18">
        <v>3.0998999999999999</v>
      </c>
      <c r="I1111" s="18">
        <v>-49.6</v>
      </c>
      <c r="Q1111" s="103"/>
      <c r="R1111" s="104"/>
      <c r="X1111" s="103"/>
      <c r="AE1111" s="103"/>
      <c r="AL1111" s="103"/>
      <c r="AM1111" s="104"/>
      <c r="AS1111" s="103"/>
      <c r="AT1111" s="104"/>
    </row>
    <row r="1112" spans="1:46" x14ac:dyDescent="0.25">
      <c r="A1112" s="1">
        <v>44651</v>
      </c>
      <c r="C1112" s="1" t="s">
        <v>102</v>
      </c>
      <c r="D1112" t="s">
        <v>98</v>
      </c>
      <c r="E1112">
        <v>15</v>
      </c>
      <c r="F1112" t="s">
        <v>9</v>
      </c>
      <c r="G1112" s="18">
        <v>3.22</v>
      </c>
      <c r="I1112" s="18">
        <v>48.3</v>
      </c>
      <c r="Q1112" s="103"/>
      <c r="R1112" s="104"/>
      <c r="X1112" s="103"/>
      <c r="AE1112" s="103"/>
      <c r="AL1112" s="103"/>
      <c r="AM1112" s="104"/>
      <c r="AS1112" s="103"/>
      <c r="AT1112" s="104"/>
    </row>
    <row r="1113" spans="1:46" x14ac:dyDescent="0.25">
      <c r="A1113" s="1">
        <v>44651</v>
      </c>
      <c r="C1113" s="1" t="s">
        <v>102</v>
      </c>
      <c r="D1113" t="s">
        <v>98</v>
      </c>
      <c r="E1113">
        <v>1</v>
      </c>
      <c r="F1113" t="s">
        <v>9</v>
      </c>
      <c r="G1113" s="18">
        <v>3.22</v>
      </c>
      <c r="I1113" s="18">
        <v>3.22</v>
      </c>
      <c r="Q1113" s="103"/>
      <c r="R1113" s="104"/>
      <c r="X1113" s="103"/>
      <c r="AE1113" s="103"/>
      <c r="AL1113" s="103"/>
      <c r="AM1113" s="104"/>
      <c r="AS1113" s="103"/>
      <c r="AT1113" s="104"/>
    </row>
    <row r="1114" spans="1:46" x14ac:dyDescent="0.25">
      <c r="A1114" s="1">
        <v>44651</v>
      </c>
      <c r="C1114" s="1" t="s">
        <v>102</v>
      </c>
      <c r="D1114" t="s">
        <v>97</v>
      </c>
      <c r="E1114">
        <v>32</v>
      </c>
      <c r="F1114" t="s">
        <v>9</v>
      </c>
      <c r="G1114" s="18">
        <v>3.16</v>
      </c>
      <c r="I1114" s="18">
        <v>-101.12</v>
      </c>
      <c r="Q1114" s="103"/>
      <c r="R1114" s="104"/>
      <c r="X1114" s="103"/>
      <c r="AE1114" s="103"/>
      <c r="AL1114" s="103"/>
      <c r="AM1114" s="104"/>
      <c r="AS1114" s="103"/>
      <c r="AT1114" s="104"/>
    </row>
    <row r="1115" spans="1:46" x14ac:dyDescent="0.25">
      <c r="A1115" s="1">
        <v>44651</v>
      </c>
      <c r="C1115" s="1" t="s">
        <v>102</v>
      </c>
      <c r="D1115" t="s">
        <v>98</v>
      </c>
      <c r="E1115">
        <v>20</v>
      </c>
      <c r="F1115" t="s">
        <v>9</v>
      </c>
      <c r="G1115" s="18">
        <v>3.1625999999999999</v>
      </c>
      <c r="I1115" s="18">
        <v>63.25</v>
      </c>
      <c r="Q1115" s="103"/>
      <c r="R1115" s="104"/>
      <c r="X1115" s="103"/>
      <c r="AE1115" s="103"/>
      <c r="AL1115" s="103"/>
      <c r="AM1115" s="104"/>
      <c r="AS1115" s="103"/>
      <c r="AT1115" s="104"/>
    </row>
    <row r="1116" spans="1:46" x14ac:dyDescent="0.25">
      <c r="A1116" s="1">
        <v>44651</v>
      </c>
      <c r="C1116" s="1" t="s">
        <v>102</v>
      </c>
      <c r="D1116" t="s">
        <v>97</v>
      </c>
      <c r="E1116">
        <v>10</v>
      </c>
      <c r="F1116" t="s">
        <v>9</v>
      </c>
      <c r="G1116" s="18">
        <v>3.04</v>
      </c>
      <c r="I1116" s="18">
        <v>-30.4</v>
      </c>
      <c r="Q1116" s="103"/>
      <c r="R1116" s="104"/>
      <c r="X1116" s="103"/>
      <c r="AE1116" s="103"/>
      <c r="AL1116" s="103"/>
      <c r="AM1116" s="104"/>
      <c r="AS1116" s="103"/>
      <c r="AT1116" s="104"/>
    </row>
    <row r="1117" spans="1:46" x14ac:dyDescent="0.25">
      <c r="A1117" s="1">
        <v>44651</v>
      </c>
      <c r="C1117" s="1" t="s">
        <v>102</v>
      </c>
      <c r="D1117" t="s">
        <v>97</v>
      </c>
      <c r="E1117">
        <v>10</v>
      </c>
      <c r="F1117" t="s">
        <v>9</v>
      </c>
      <c r="G1117" s="18">
        <v>3.0794000000000001</v>
      </c>
      <c r="I1117" s="18">
        <v>-30.79</v>
      </c>
      <c r="Q1117" s="103"/>
      <c r="R1117" s="104"/>
      <c r="X1117" s="103"/>
      <c r="AE1117" s="103"/>
      <c r="AL1117" s="103"/>
      <c r="AM1117" s="104"/>
      <c r="AS1117" s="103"/>
      <c r="AT1117" s="104"/>
    </row>
    <row r="1118" spans="1:46" x14ac:dyDescent="0.25">
      <c r="A1118" s="1">
        <v>44651</v>
      </c>
      <c r="C1118" s="1" t="s">
        <v>102</v>
      </c>
      <c r="D1118" t="s">
        <v>98</v>
      </c>
      <c r="E1118">
        <v>20</v>
      </c>
      <c r="F1118" t="s">
        <v>9</v>
      </c>
      <c r="G1118" s="18">
        <v>3.2050000000000001</v>
      </c>
      <c r="I1118" s="18">
        <v>64.099999999999994</v>
      </c>
      <c r="Q1118" s="103"/>
      <c r="R1118" s="104"/>
      <c r="X1118" s="103"/>
      <c r="AE1118" s="103"/>
      <c r="AL1118" s="103"/>
      <c r="AM1118" s="104"/>
      <c r="AS1118" s="103"/>
      <c r="AT1118" s="104"/>
    </row>
    <row r="1119" spans="1:46" x14ac:dyDescent="0.25">
      <c r="A1119" s="1">
        <v>44651</v>
      </c>
      <c r="C1119" s="1" t="s">
        <v>102</v>
      </c>
      <c r="D1119" t="s">
        <v>97</v>
      </c>
      <c r="E1119">
        <v>10</v>
      </c>
      <c r="F1119" t="s">
        <v>9</v>
      </c>
      <c r="G1119" s="18">
        <v>3.28</v>
      </c>
      <c r="I1119" s="18">
        <v>-32.799999999999997</v>
      </c>
      <c r="Q1119" s="103"/>
      <c r="R1119" s="104"/>
      <c r="X1119" s="103"/>
      <c r="AE1119" s="103"/>
      <c r="AL1119" s="103"/>
      <c r="AM1119" s="104"/>
      <c r="AS1119" s="103"/>
      <c r="AT1119" s="104"/>
    </row>
    <row r="1120" spans="1:46" x14ac:dyDescent="0.25">
      <c r="A1120" s="1">
        <v>44651</v>
      </c>
      <c r="C1120" s="1" t="s">
        <v>102</v>
      </c>
      <c r="D1120" t="s">
        <v>98</v>
      </c>
      <c r="E1120">
        <v>10</v>
      </c>
      <c r="F1120" t="s">
        <v>9</v>
      </c>
      <c r="G1120" s="18">
        <v>3.3105000000000002</v>
      </c>
      <c r="I1120" s="18">
        <v>33.11</v>
      </c>
      <c r="Q1120" s="103"/>
      <c r="R1120" s="104"/>
      <c r="X1120" s="103"/>
      <c r="AE1120" s="103"/>
      <c r="AL1120" s="103"/>
      <c r="AM1120" s="104"/>
      <c r="AS1120" s="103"/>
      <c r="AT1120" s="104"/>
    </row>
    <row r="1121" spans="1:46" x14ac:dyDescent="0.25">
      <c r="A1121" s="1">
        <v>44651</v>
      </c>
      <c r="C1121" s="1" t="s">
        <v>102</v>
      </c>
      <c r="D1121" t="s">
        <v>97</v>
      </c>
      <c r="E1121">
        <v>20</v>
      </c>
      <c r="F1121" t="s">
        <v>9</v>
      </c>
      <c r="G1121" s="18">
        <v>3.2250000000000001</v>
      </c>
      <c r="I1121" s="18">
        <v>-64.5</v>
      </c>
      <c r="Q1121" s="103"/>
      <c r="R1121" s="104"/>
      <c r="X1121" s="103"/>
      <c r="AE1121" s="103"/>
      <c r="AL1121" s="103"/>
      <c r="AM1121" s="104"/>
      <c r="AS1121" s="103"/>
      <c r="AT1121" s="104"/>
    </row>
    <row r="1122" spans="1:46" x14ac:dyDescent="0.25">
      <c r="A1122" s="1">
        <v>44651</v>
      </c>
      <c r="C1122" s="1" t="s">
        <v>102</v>
      </c>
      <c r="D1122" t="s">
        <v>98</v>
      </c>
      <c r="E1122">
        <v>4</v>
      </c>
      <c r="F1122" t="s">
        <v>209</v>
      </c>
      <c r="G1122" s="18">
        <v>9.8673999999999999</v>
      </c>
      <c r="I1122" s="18">
        <v>39.47</v>
      </c>
      <c r="Q1122" s="103"/>
      <c r="R1122" s="104"/>
      <c r="X1122" s="103"/>
      <c r="AE1122" s="103"/>
      <c r="AL1122" s="103"/>
      <c r="AM1122" s="104"/>
      <c r="AS1122" s="103"/>
      <c r="AT1122" s="104"/>
    </row>
    <row r="1123" spans="1:46" x14ac:dyDescent="0.25">
      <c r="A1123" s="1">
        <v>44651</v>
      </c>
      <c r="C1123" s="1" t="s">
        <v>102</v>
      </c>
      <c r="D1123" t="s">
        <v>97</v>
      </c>
      <c r="E1123">
        <v>4</v>
      </c>
      <c r="F1123" t="s">
        <v>209</v>
      </c>
      <c r="G1123" s="18">
        <v>9.35</v>
      </c>
      <c r="I1123" s="18">
        <v>-37.4</v>
      </c>
      <c r="Q1123" s="103"/>
      <c r="R1123" s="104"/>
      <c r="X1123" s="103"/>
      <c r="AE1123" s="103"/>
      <c r="AL1123" s="103"/>
      <c r="AM1123" s="104"/>
      <c r="AS1123" s="103"/>
      <c r="AT1123" s="104"/>
    </row>
    <row r="1124" spans="1:46" x14ac:dyDescent="0.25">
      <c r="A1124" s="1">
        <v>44652</v>
      </c>
      <c r="B1124" s="100">
        <v>41800526480</v>
      </c>
      <c r="C1124" t="s">
        <v>101</v>
      </c>
      <c r="D1124" t="s">
        <v>97</v>
      </c>
      <c r="E1124">
        <v>130</v>
      </c>
      <c r="F1124" t="s">
        <v>9</v>
      </c>
      <c r="G1124">
        <v>2.7050000000000001</v>
      </c>
      <c r="H1124">
        <v>0</v>
      </c>
      <c r="I1124">
        <v>-351.65</v>
      </c>
      <c r="Q1124" s="103"/>
      <c r="R1124" s="104"/>
      <c r="X1124" s="103"/>
      <c r="AE1124" s="103"/>
      <c r="AL1124" s="103"/>
      <c r="AM1124" s="104"/>
      <c r="AS1124" s="103"/>
      <c r="AT1124" s="104"/>
    </row>
    <row r="1125" spans="1:46" x14ac:dyDescent="0.25">
      <c r="A1125" s="1">
        <v>44652</v>
      </c>
      <c r="B1125" s="100">
        <v>41800732961</v>
      </c>
      <c r="C1125" t="s">
        <v>101</v>
      </c>
      <c r="D1125" t="s">
        <v>97</v>
      </c>
      <c r="E1125">
        <v>130</v>
      </c>
      <c r="F1125" t="s">
        <v>9</v>
      </c>
      <c r="G1125">
        <v>2.7050000000000001</v>
      </c>
      <c r="H1125">
        <v>0</v>
      </c>
      <c r="I1125">
        <v>-351.65</v>
      </c>
      <c r="Q1125" s="103"/>
      <c r="R1125" s="104"/>
      <c r="X1125" s="103"/>
      <c r="AE1125" s="103"/>
      <c r="AL1125" s="103"/>
      <c r="AM1125" s="104"/>
      <c r="AS1125" s="103"/>
      <c r="AT1125" s="104"/>
    </row>
    <row r="1126" spans="1:46" x14ac:dyDescent="0.25">
      <c r="A1126" s="1">
        <v>44652</v>
      </c>
      <c r="B1126" s="100">
        <v>41800846161</v>
      </c>
      <c r="C1126" t="s">
        <v>101</v>
      </c>
      <c r="D1126" t="s">
        <v>98</v>
      </c>
      <c r="E1126">
        <v>130</v>
      </c>
      <c r="F1126" t="s">
        <v>9</v>
      </c>
      <c r="G1126">
        <v>2.7446999999999999</v>
      </c>
      <c r="H1126">
        <v>0</v>
      </c>
      <c r="I1126">
        <v>356.79</v>
      </c>
      <c r="Q1126" s="103"/>
      <c r="R1126" s="104"/>
      <c r="X1126" s="103"/>
      <c r="AE1126" s="103"/>
      <c r="AL1126" s="103"/>
      <c r="AM1126" s="104"/>
      <c r="AS1126" s="103"/>
      <c r="AT1126" s="104"/>
    </row>
    <row r="1127" spans="1:46" x14ac:dyDescent="0.25">
      <c r="A1127" s="1">
        <v>44652</v>
      </c>
      <c r="B1127" s="100">
        <v>41800929101</v>
      </c>
      <c r="C1127" t="s">
        <v>101</v>
      </c>
      <c r="D1127" t="s">
        <v>98</v>
      </c>
      <c r="E1127">
        <v>130</v>
      </c>
      <c r="F1127" t="s">
        <v>9</v>
      </c>
      <c r="G1127">
        <v>2.7450000000000001</v>
      </c>
      <c r="H1127">
        <v>0</v>
      </c>
      <c r="I1127">
        <v>356.83</v>
      </c>
      <c r="Q1127" s="103"/>
      <c r="R1127" s="104"/>
      <c r="X1127" s="103"/>
      <c r="AE1127" s="103"/>
      <c r="AL1127" s="103"/>
      <c r="AM1127" s="104"/>
      <c r="AS1127" s="103"/>
      <c r="AT1127" s="104"/>
    </row>
    <row r="1128" spans="1:46" x14ac:dyDescent="0.25">
      <c r="A1128" s="1">
        <v>44652</v>
      </c>
      <c r="C1128" s="1" t="s">
        <v>102</v>
      </c>
      <c r="D1128" t="s">
        <v>98</v>
      </c>
      <c r="E1128">
        <v>260</v>
      </c>
      <c r="F1128" t="s">
        <v>33</v>
      </c>
      <c r="G1128" s="18">
        <v>2.8001999999999998</v>
      </c>
      <c r="I1128" s="18">
        <v>728.05</v>
      </c>
      <c r="Q1128" s="103"/>
      <c r="R1128" s="104"/>
      <c r="X1128" s="103"/>
      <c r="AE1128" s="103"/>
      <c r="AL1128" s="103"/>
      <c r="AM1128" s="104"/>
      <c r="AS1128" s="103"/>
      <c r="AT1128" s="104"/>
    </row>
    <row r="1129" spans="1:46" x14ac:dyDescent="0.25">
      <c r="A1129" s="1">
        <v>44652</v>
      </c>
      <c r="C1129" s="1" t="s">
        <v>102</v>
      </c>
      <c r="D1129" t="s">
        <v>97</v>
      </c>
      <c r="E1129">
        <v>130</v>
      </c>
      <c r="F1129" t="s">
        <v>33</v>
      </c>
      <c r="G1129" s="18">
        <v>2.8656999999999999</v>
      </c>
      <c r="I1129" s="18">
        <v>-372.54</v>
      </c>
      <c r="Q1129" s="103"/>
      <c r="R1129" s="104"/>
      <c r="X1129" s="103"/>
      <c r="AE1129" s="103"/>
      <c r="AL1129" s="103"/>
      <c r="AM1129" s="104"/>
      <c r="AS1129" s="103"/>
      <c r="AT1129" s="104"/>
    </row>
    <row r="1130" spans="1:46" x14ac:dyDescent="0.25">
      <c r="A1130" s="1">
        <v>44652</v>
      </c>
      <c r="C1130" s="1" t="s">
        <v>102</v>
      </c>
      <c r="D1130" t="s">
        <v>97</v>
      </c>
      <c r="E1130">
        <v>30</v>
      </c>
      <c r="F1130" t="s">
        <v>33</v>
      </c>
      <c r="G1130" s="18">
        <v>2.8995000000000002</v>
      </c>
      <c r="I1130" s="18">
        <v>-86.99</v>
      </c>
      <c r="Q1130" s="103"/>
      <c r="R1130" s="104"/>
      <c r="X1130" s="103"/>
      <c r="AE1130" s="103"/>
      <c r="AL1130" s="103"/>
      <c r="AM1130" s="104"/>
      <c r="AS1130" s="103"/>
      <c r="AT1130" s="104"/>
    </row>
    <row r="1131" spans="1:46" x14ac:dyDescent="0.25">
      <c r="A1131" s="1">
        <v>44652</v>
      </c>
      <c r="C1131" s="1" t="s">
        <v>102</v>
      </c>
      <c r="D1131" t="s">
        <v>97</v>
      </c>
      <c r="E1131">
        <v>100</v>
      </c>
      <c r="F1131" t="s">
        <v>33</v>
      </c>
      <c r="G1131" s="18">
        <v>2.895</v>
      </c>
      <c r="I1131" s="18">
        <v>-289.5</v>
      </c>
      <c r="Q1131" s="103"/>
      <c r="R1131" s="104"/>
      <c r="X1131" s="103"/>
      <c r="AE1131" s="103"/>
      <c r="AL1131" s="103"/>
      <c r="AM1131" s="104"/>
      <c r="AS1131" s="103"/>
      <c r="AT1131" s="104"/>
    </row>
    <row r="1132" spans="1:46" x14ac:dyDescent="0.25">
      <c r="A1132" s="1">
        <v>44652</v>
      </c>
      <c r="C1132" s="1" t="s">
        <v>102</v>
      </c>
      <c r="D1132" t="s">
        <v>98</v>
      </c>
      <c r="E1132">
        <v>113</v>
      </c>
      <c r="F1132" t="s">
        <v>208</v>
      </c>
      <c r="G1132" s="18">
        <v>1.8157000000000001</v>
      </c>
      <c r="I1132" s="18">
        <v>205.17</v>
      </c>
      <c r="Q1132" s="103"/>
      <c r="R1132" s="104"/>
      <c r="X1132" s="103"/>
      <c r="AE1132" s="103"/>
      <c r="AL1132" s="103"/>
      <c r="AM1132" s="104"/>
      <c r="AS1132" s="103"/>
      <c r="AT1132" s="104"/>
    </row>
    <row r="1133" spans="1:46" x14ac:dyDescent="0.25">
      <c r="A1133" s="1">
        <v>44652</v>
      </c>
      <c r="C1133" s="1" t="s">
        <v>102</v>
      </c>
      <c r="D1133" t="s">
        <v>97</v>
      </c>
      <c r="E1133">
        <v>113</v>
      </c>
      <c r="F1133" t="s">
        <v>208</v>
      </c>
      <c r="G1133" s="18">
        <v>1.7799</v>
      </c>
      <c r="I1133" s="18">
        <v>-201.13</v>
      </c>
      <c r="Q1133" s="103"/>
      <c r="R1133" s="104"/>
      <c r="X1133" s="103"/>
      <c r="AE1133" s="103"/>
      <c r="AL1133" s="103"/>
      <c r="AM1133" s="104"/>
      <c r="AS1133" s="103"/>
      <c r="AT1133" s="104"/>
    </row>
    <row r="1134" spans="1:46" x14ac:dyDescent="0.25">
      <c r="A1134" s="1">
        <v>44652</v>
      </c>
      <c r="C1134" s="1" t="s">
        <v>102</v>
      </c>
      <c r="D1134" t="s">
        <v>98</v>
      </c>
      <c r="E1134">
        <v>7</v>
      </c>
      <c r="F1134" t="s">
        <v>8</v>
      </c>
      <c r="G1134" s="18">
        <v>7.9649999999999999</v>
      </c>
      <c r="I1134" s="18">
        <v>55.76</v>
      </c>
      <c r="Q1134" s="103"/>
      <c r="R1134" s="104"/>
      <c r="X1134" s="103"/>
      <c r="AE1134" s="103"/>
      <c r="AL1134" s="103"/>
      <c r="AM1134" s="104"/>
      <c r="AS1134" s="103"/>
      <c r="AT1134" s="104"/>
    </row>
    <row r="1135" spans="1:46" x14ac:dyDescent="0.25">
      <c r="A1135" s="1">
        <v>44652</v>
      </c>
      <c r="C1135" s="1" t="s">
        <v>102</v>
      </c>
      <c r="D1135" t="s">
        <v>98</v>
      </c>
      <c r="E1135">
        <v>6</v>
      </c>
      <c r="F1135" t="s">
        <v>8</v>
      </c>
      <c r="G1135" s="18">
        <v>7.9146999999999998</v>
      </c>
      <c r="I1135" s="18">
        <v>47.49</v>
      </c>
      <c r="Q1135" s="103"/>
      <c r="R1135" s="104"/>
      <c r="X1135" s="103"/>
      <c r="AE1135" s="103"/>
      <c r="AL1135" s="103"/>
      <c r="AM1135" s="104"/>
      <c r="AS1135" s="103"/>
      <c r="AT1135" s="104"/>
    </row>
    <row r="1136" spans="1:46" x14ac:dyDescent="0.25">
      <c r="A1136" s="1">
        <v>44652</v>
      </c>
      <c r="C1136" s="1" t="s">
        <v>102</v>
      </c>
      <c r="D1136" t="s">
        <v>97</v>
      </c>
      <c r="E1136">
        <v>13</v>
      </c>
      <c r="F1136" t="s">
        <v>8</v>
      </c>
      <c r="G1136" s="18">
        <v>7.7967000000000004</v>
      </c>
      <c r="I1136" s="18">
        <v>-101.36</v>
      </c>
      <c r="Q1136" s="103"/>
      <c r="R1136" s="104"/>
      <c r="X1136" s="103"/>
      <c r="AE1136" s="103"/>
      <c r="AL1136" s="103"/>
      <c r="AM1136" s="104"/>
      <c r="AS1136" s="103"/>
      <c r="AT1136" s="104"/>
    </row>
    <row r="1137" spans="1:46" x14ac:dyDescent="0.25">
      <c r="A1137" s="1">
        <v>44652</v>
      </c>
      <c r="C1137" s="1" t="s">
        <v>102</v>
      </c>
      <c r="D1137" t="s">
        <v>98</v>
      </c>
      <c r="E1137">
        <v>16</v>
      </c>
      <c r="F1137" t="s">
        <v>33</v>
      </c>
      <c r="G1137" s="18">
        <v>3.0750000000000002</v>
      </c>
      <c r="I1137" s="18">
        <v>49.2</v>
      </c>
      <c r="Q1137" s="103"/>
      <c r="R1137" s="104"/>
      <c r="X1137" s="103"/>
      <c r="AE1137" s="103"/>
      <c r="AL1137" s="103"/>
      <c r="AM1137" s="104"/>
      <c r="AS1137" s="103"/>
      <c r="AT1137" s="104"/>
    </row>
    <row r="1138" spans="1:46" x14ac:dyDescent="0.25">
      <c r="A1138" s="1">
        <v>44652</v>
      </c>
      <c r="C1138" s="1" t="s">
        <v>102</v>
      </c>
      <c r="D1138" t="s">
        <v>97</v>
      </c>
      <c r="E1138">
        <v>16</v>
      </c>
      <c r="F1138" t="s">
        <v>33</v>
      </c>
      <c r="G1138" s="18">
        <v>3.0150000000000001</v>
      </c>
      <c r="I1138" s="18">
        <v>-48.24</v>
      </c>
      <c r="Q1138" s="103"/>
      <c r="R1138" s="104"/>
      <c r="X1138" s="103"/>
      <c r="AE1138" s="103"/>
      <c r="AL1138" s="103"/>
      <c r="AM1138" s="104"/>
      <c r="AS1138" s="103"/>
      <c r="AT1138" s="104"/>
    </row>
    <row r="1139" spans="1:46" x14ac:dyDescent="0.25">
      <c r="A1139" s="1">
        <v>44652</v>
      </c>
      <c r="C1139" s="1" t="s">
        <v>102</v>
      </c>
      <c r="D1139" t="s">
        <v>98</v>
      </c>
      <c r="E1139">
        <v>16</v>
      </c>
      <c r="F1139" t="s">
        <v>33</v>
      </c>
      <c r="G1139" s="18">
        <v>3.1501000000000001</v>
      </c>
      <c r="I1139" s="18">
        <v>50.4</v>
      </c>
      <c r="Q1139" s="103"/>
      <c r="R1139" s="104"/>
      <c r="X1139" s="103"/>
      <c r="AE1139" s="103"/>
      <c r="AL1139" s="103"/>
      <c r="AM1139" s="104"/>
      <c r="AS1139" s="103"/>
      <c r="AT1139" s="104"/>
    </row>
    <row r="1140" spans="1:46" x14ac:dyDescent="0.25">
      <c r="A1140" s="1">
        <v>44652</v>
      </c>
      <c r="C1140" s="1" t="s">
        <v>102</v>
      </c>
      <c r="D1140" t="s">
        <v>98</v>
      </c>
      <c r="E1140">
        <v>16</v>
      </c>
      <c r="F1140" t="s">
        <v>33</v>
      </c>
      <c r="G1140" s="18">
        <v>3.1360000000000001</v>
      </c>
      <c r="I1140" s="18">
        <v>50.18</v>
      </c>
      <c r="Q1140" s="103"/>
      <c r="R1140" s="104"/>
      <c r="X1140" s="103"/>
      <c r="AE1140" s="103"/>
      <c r="AL1140" s="103"/>
      <c r="AM1140" s="104"/>
      <c r="AS1140" s="103"/>
      <c r="AT1140" s="104"/>
    </row>
    <row r="1141" spans="1:46" x14ac:dyDescent="0.25">
      <c r="A1141" s="1">
        <v>44652</v>
      </c>
      <c r="C1141" s="1" t="s">
        <v>102</v>
      </c>
      <c r="D1141" t="s">
        <v>97</v>
      </c>
      <c r="E1141">
        <v>32</v>
      </c>
      <c r="F1141" t="s">
        <v>33</v>
      </c>
      <c r="G1141" s="18">
        <v>3.1091000000000002</v>
      </c>
      <c r="I1141" s="18">
        <v>-99.49</v>
      </c>
      <c r="Q1141" s="103"/>
      <c r="R1141" s="104"/>
      <c r="X1141" s="103"/>
      <c r="AE1141" s="103"/>
      <c r="AL1141" s="103"/>
      <c r="AM1141" s="104"/>
      <c r="AS1141" s="103"/>
      <c r="AT1141" s="104"/>
    </row>
    <row r="1142" spans="1:46" x14ac:dyDescent="0.25">
      <c r="A1142" s="15">
        <v>44655</v>
      </c>
      <c r="B1142" s="101">
        <v>41839071124</v>
      </c>
      <c r="C1142" s="16" t="s">
        <v>101</v>
      </c>
      <c r="D1142" s="16" t="s">
        <v>97</v>
      </c>
      <c r="E1142" s="16">
        <v>130</v>
      </c>
      <c r="F1142" s="16" t="s">
        <v>9</v>
      </c>
      <c r="G1142" s="16">
        <v>2.7050000000000001</v>
      </c>
      <c r="H1142" s="16">
        <v>0</v>
      </c>
      <c r="I1142" s="16">
        <v>-351.65</v>
      </c>
      <c r="Q1142" s="103"/>
      <c r="R1142" s="104"/>
      <c r="X1142" s="103"/>
      <c r="AE1142" s="103"/>
      <c r="AL1142" s="103"/>
      <c r="AM1142" s="104"/>
      <c r="AS1142" s="103"/>
      <c r="AT1142" s="104"/>
    </row>
    <row r="1143" spans="1:46" x14ac:dyDescent="0.25">
      <c r="A1143" s="15">
        <v>44655</v>
      </c>
      <c r="B1143" s="101">
        <v>41839071122</v>
      </c>
      <c r="C1143" s="16" t="s">
        <v>101</v>
      </c>
      <c r="D1143" s="16" t="s">
        <v>97</v>
      </c>
      <c r="E1143" s="16">
        <v>130</v>
      </c>
      <c r="F1143" s="16" t="s">
        <v>9</v>
      </c>
      <c r="G1143" s="16">
        <v>2.7050000000000001</v>
      </c>
      <c r="H1143" s="16">
        <v>0</v>
      </c>
      <c r="I1143" s="16">
        <v>351.65</v>
      </c>
      <c r="Q1143" s="103"/>
      <c r="R1143" s="104"/>
      <c r="X1143" s="103"/>
      <c r="AE1143" s="103"/>
      <c r="AL1143" s="103"/>
      <c r="AM1143" s="104"/>
      <c r="AS1143" s="103"/>
      <c r="AT1143" s="104"/>
    </row>
    <row r="1144" spans="1:46" x14ac:dyDescent="0.25">
      <c r="A1144" s="15">
        <v>44655</v>
      </c>
      <c r="B1144" s="101">
        <v>41839071128</v>
      </c>
      <c r="C1144" s="16" t="s">
        <v>101</v>
      </c>
      <c r="D1144" s="16" t="s">
        <v>97</v>
      </c>
      <c r="E1144" s="16">
        <v>130</v>
      </c>
      <c r="F1144" s="16" t="s">
        <v>9</v>
      </c>
      <c r="G1144" s="16">
        <v>2.7050000000000001</v>
      </c>
      <c r="H1144" s="16">
        <v>0</v>
      </c>
      <c r="I1144" s="16">
        <v>-351.65</v>
      </c>
      <c r="Q1144" s="103"/>
      <c r="R1144" s="104"/>
      <c r="X1144" s="103"/>
      <c r="AE1144" s="103"/>
      <c r="AL1144" s="103"/>
      <c r="AM1144" s="104"/>
      <c r="AS1144" s="103"/>
      <c r="AT1144" s="104"/>
    </row>
    <row r="1145" spans="1:46" x14ac:dyDescent="0.25">
      <c r="A1145" s="15">
        <v>44655</v>
      </c>
      <c r="B1145" s="101">
        <v>41839071127</v>
      </c>
      <c r="C1145" s="16" t="s">
        <v>101</v>
      </c>
      <c r="D1145" s="16" t="s">
        <v>97</v>
      </c>
      <c r="E1145" s="16">
        <v>130</v>
      </c>
      <c r="F1145" s="16" t="s">
        <v>9</v>
      </c>
      <c r="G1145" s="16">
        <v>2.7050000000000001</v>
      </c>
      <c r="H1145" s="16">
        <v>0</v>
      </c>
      <c r="I1145" s="16">
        <v>351.65</v>
      </c>
      <c r="Q1145" s="103"/>
      <c r="R1145" s="104"/>
      <c r="X1145" s="103"/>
      <c r="AE1145" s="103"/>
      <c r="AL1145" s="103"/>
      <c r="AM1145" s="104"/>
      <c r="AS1145" s="103"/>
      <c r="AT1145" s="104"/>
    </row>
    <row r="1146" spans="1:46" x14ac:dyDescent="0.25">
      <c r="A1146" s="15">
        <v>44655</v>
      </c>
      <c r="B1146" s="101">
        <v>41839071135</v>
      </c>
      <c r="C1146" s="16" t="s">
        <v>101</v>
      </c>
      <c r="D1146" s="16" t="s">
        <v>98</v>
      </c>
      <c r="E1146" s="16">
        <v>130</v>
      </c>
      <c r="F1146" s="16" t="s">
        <v>9</v>
      </c>
      <c r="G1146" s="16">
        <v>2.7446999999999999</v>
      </c>
      <c r="H1146" s="16">
        <v>0</v>
      </c>
      <c r="I1146" s="16">
        <v>356.79</v>
      </c>
      <c r="Q1146" s="103"/>
      <c r="R1146" s="104"/>
      <c r="X1146" s="103"/>
      <c r="AE1146" s="103"/>
      <c r="AL1146" s="103"/>
      <c r="AM1146" s="104"/>
      <c r="AS1146" s="103"/>
      <c r="AT1146" s="104"/>
    </row>
    <row r="1147" spans="1:46" x14ac:dyDescent="0.25">
      <c r="A1147" s="15">
        <v>44655</v>
      </c>
      <c r="B1147" s="101">
        <v>41839071134</v>
      </c>
      <c r="C1147" s="16" t="s">
        <v>101</v>
      </c>
      <c r="D1147" s="16" t="s">
        <v>98</v>
      </c>
      <c r="E1147" s="16">
        <v>130</v>
      </c>
      <c r="F1147" s="16" t="s">
        <v>9</v>
      </c>
      <c r="G1147" s="16">
        <v>2.7446999999999999</v>
      </c>
      <c r="H1147" s="16">
        <v>0</v>
      </c>
      <c r="I1147" s="16">
        <v>-356.79</v>
      </c>
      <c r="Q1147" s="103"/>
      <c r="R1147" s="104"/>
      <c r="X1147" s="103"/>
      <c r="AE1147" s="103"/>
      <c r="AL1147" s="103"/>
      <c r="AM1147" s="104"/>
      <c r="AS1147" s="103"/>
      <c r="AT1147" s="104"/>
    </row>
    <row r="1148" spans="1:46" x14ac:dyDescent="0.25">
      <c r="A1148" s="15">
        <v>44655</v>
      </c>
      <c r="B1148" s="101">
        <v>41839071140</v>
      </c>
      <c r="C1148" s="16" t="s">
        <v>101</v>
      </c>
      <c r="D1148" s="16" t="s">
        <v>98</v>
      </c>
      <c r="E1148" s="16">
        <v>130</v>
      </c>
      <c r="F1148" s="16" t="s">
        <v>9</v>
      </c>
      <c r="G1148" s="16">
        <v>2.7450000000000001</v>
      </c>
      <c r="H1148" s="16">
        <v>0</v>
      </c>
      <c r="I1148" s="16">
        <v>356.83</v>
      </c>
      <c r="Q1148" s="103"/>
      <c r="R1148" s="104"/>
      <c r="X1148" s="103"/>
      <c r="AE1148" s="103"/>
      <c r="AL1148" s="103"/>
      <c r="AM1148" s="104"/>
      <c r="AS1148" s="103"/>
      <c r="AT1148" s="104"/>
    </row>
    <row r="1149" spans="1:46" x14ac:dyDescent="0.25">
      <c r="A1149" s="15">
        <v>44655</v>
      </c>
      <c r="B1149" s="101">
        <v>41839071139</v>
      </c>
      <c r="C1149" s="16" t="s">
        <v>101</v>
      </c>
      <c r="D1149" s="16" t="s">
        <v>98</v>
      </c>
      <c r="E1149" s="16">
        <v>130</v>
      </c>
      <c r="F1149" s="16" t="s">
        <v>9</v>
      </c>
      <c r="G1149" s="16">
        <v>2.7450000000000001</v>
      </c>
      <c r="H1149" s="16">
        <v>0</v>
      </c>
      <c r="I1149" s="16">
        <v>-356.83</v>
      </c>
      <c r="Q1149" s="103"/>
      <c r="R1149" s="104"/>
      <c r="X1149" s="103"/>
      <c r="AE1149" s="103"/>
      <c r="AL1149" s="103"/>
      <c r="AM1149" s="104"/>
      <c r="AS1149" s="103"/>
      <c r="AT1149" s="104"/>
    </row>
    <row r="1150" spans="1:46" x14ac:dyDescent="0.25">
      <c r="A1150" s="1">
        <v>44655</v>
      </c>
      <c r="C1150" s="1" t="s">
        <v>102</v>
      </c>
      <c r="D1150" t="s">
        <v>98</v>
      </c>
      <c r="E1150">
        <v>20</v>
      </c>
      <c r="F1150" t="s">
        <v>164</v>
      </c>
      <c r="G1150" s="18">
        <v>2.9811000000000001</v>
      </c>
      <c r="I1150" s="18">
        <v>59.62</v>
      </c>
      <c r="Q1150" s="103"/>
      <c r="R1150" s="104"/>
      <c r="X1150" s="103"/>
      <c r="AE1150" s="103"/>
      <c r="AL1150" s="103"/>
      <c r="AM1150" s="104"/>
      <c r="AS1150" s="103"/>
      <c r="AT1150" s="104"/>
    </row>
    <row r="1151" spans="1:46" x14ac:dyDescent="0.25">
      <c r="A1151" s="1">
        <v>44655</v>
      </c>
      <c r="C1151" s="1" t="s">
        <v>102</v>
      </c>
      <c r="D1151" t="s">
        <v>98</v>
      </c>
      <c r="E1151">
        <v>20</v>
      </c>
      <c r="F1151" t="s">
        <v>164</v>
      </c>
      <c r="G1151" s="18">
        <v>2.9908000000000001</v>
      </c>
      <c r="I1151" s="18">
        <v>59.82</v>
      </c>
      <c r="Q1151" s="103"/>
      <c r="R1151" s="104"/>
      <c r="X1151" s="103"/>
      <c r="AE1151" s="103"/>
      <c r="AL1151" s="103"/>
      <c r="AM1151" s="104"/>
      <c r="AS1151" s="103"/>
      <c r="AT1151" s="104"/>
    </row>
    <row r="1152" spans="1:46" x14ac:dyDescent="0.25">
      <c r="A1152" s="1">
        <v>44655</v>
      </c>
      <c r="C1152" s="1" t="s">
        <v>102</v>
      </c>
      <c r="D1152" t="s">
        <v>98</v>
      </c>
      <c r="E1152">
        <v>30</v>
      </c>
      <c r="F1152" t="s">
        <v>164</v>
      </c>
      <c r="G1152" s="18">
        <v>2.9249999999999998</v>
      </c>
      <c r="I1152" s="18">
        <v>87.75</v>
      </c>
      <c r="Q1152" s="103"/>
      <c r="R1152" s="104"/>
      <c r="X1152" s="103"/>
      <c r="AE1152" s="103"/>
      <c r="AL1152" s="103"/>
      <c r="AM1152" s="104"/>
      <c r="AS1152" s="103"/>
      <c r="AT1152" s="104"/>
    </row>
    <row r="1153" spans="1:46" x14ac:dyDescent="0.25">
      <c r="A1153" s="1">
        <v>44655</v>
      </c>
      <c r="C1153" s="1" t="s">
        <v>102</v>
      </c>
      <c r="D1153" t="s">
        <v>97</v>
      </c>
      <c r="E1153">
        <v>35</v>
      </c>
      <c r="F1153" t="s">
        <v>164</v>
      </c>
      <c r="G1153" s="18">
        <v>2.8923000000000001</v>
      </c>
      <c r="I1153" s="18">
        <v>-101.23</v>
      </c>
      <c r="Q1153" s="103"/>
      <c r="R1153" s="104"/>
      <c r="X1153" s="103"/>
      <c r="AE1153" s="103"/>
      <c r="AL1153" s="103"/>
      <c r="AM1153" s="104"/>
      <c r="AS1153" s="103"/>
      <c r="AT1153" s="104"/>
    </row>
    <row r="1154" spans="1:46" x14ac:dyDescent="0.25">
      <c r="A1154" s="1">
        <v>44655</v>
      </c>
      <c r="C1154" s="1" t="s">
        <v>102</v>
      </c>
      <c r="D1154" t="s">
        <v>97</v>
      </c>
      <c r="E1154">
        <v>35</v>
      </c>
      <c r="F1154" t="s">
        <v>164</v>
      </c>
      <c r="G1154" s="18">
        <v>2.8929</v>
      </c>
      <c r="I1154" s="18">
        <v>-101.25</v>
      </c>
      <c r="Q1154" s="103"/>
      <c r="R1154" s="104"/>
      <c r="X1154" s="103"/>
      <c r="AE1154" s="103"/>
      <c r="AL1154" s="103"/>
      <c r="AM1154" s="104"/>
      <c r="AS1154" s="103"/>
      <c r="AT1154" s="104"/>
    </row>
    <row r="1155" spans="1:46" x14ac:dyDescent="0.25">
      <c r="A1155" s="1">
        <v>44655</v>
      </c>
      <c r="C1155" s="1" t="s">
        <v>102</v>
      </c>
      <c r="D1155" t="s">
        <v>98</v>
      </c>
      <c r="E1155">
        <v>30</v>
      </c>
      <c r="F1155" t="s">
        <v>205</v>
      </c>
      <c r="G1155" s="18">
        <v>1.9000999999999999</v>
      </c>
      <c r="I1155" s="18">
        <v>57</v>
      </c>
      <c r="Q1155" s="103"/>
      <c r="R1155" s="104"/>
      <c r="X1155" s="103"/>
      <c r="AE1155" s="103"/>
      <c r="AL1155" s="103"/>
      <c r="AM1155" s="104"/>
      <c r="AS1155" s="103"/>
      <c r="AT1155" s="104"/>
    </row>
    <row r="1156" spans="1:46" x14ac:dyDescent="0.25">
      <c r="A1156" s="1">
        <v>44655</v>
      </c>
      <c r="C1156" s="1" t="s">
        <v>102</v>
      </c>
      <c r="D1156" t="s">
        <v>98</v>
      </c>
      <c r="E1156">
        <v>30</v>
      </c>
      <c r="F1156" t="s">
        <v>205</v>
      </c>
      <c r="G1156" s="18">
        <v>1.9</v>
      </c>
      <c r="I1156" s="18">
        <v>57</v>
      </c>
      <c r="Q1156" s="103"/>
      <c r="R1156" s="104"/>
      <c r="X1156" s="103"/>
      <c r="AE1156" s="103"/>
      <c r="AL1156" s="103"/>
      <c r="AM1156" s="104"/>
      <c r="AS1156" s="103"/>
      <c r="AT1156" s="104"/>
    </row>
    <row r="1157" spans="1:46" x14ac:dyDescent="0.25">
      <c r="A1157" s="1">
        <v>44655</v>
      </c>
      <c r="C1157" s="1" t="s">
        <v>102</v>
      </c>
      <c r="D1157" t="s">
        <v>98</v>
      </c>
      <c r="E1157">
        <v>30</v>
      </c>
      <c r="F1157" t="s">
        <v>205</v>
      </c>
      <c r="G1157" s="18">
        <v>1.8001</v>
      </c>
      <c r="I1157" s="18">
        <v>54</v>
      </c>
      <c r="Q1157" s="103"/>
      <c r="R1157" s="104"/>
      <c r="X1157" s="103"/>
      <c r="AE1157" s="103"/>
      <c r="AL1157" s="103"/>
      <c r="AM1157" s="104"/>
      <c r="AS1157" s="103"/>
      <c r="AT1157" s="104"/>
    </row>
    <row r="1158" spans="1:46" x14ac:dyDescent="0.25">
      <c r="A1158" s="1">
        <v>44655</v>
      </c>
      <c r="C1158" s="1" t="s">
        <v>102</v>
      </c>
      <c r="D1158" t="s">
        <v>97</v>
      </c>
      <c r="E1158">
        <v>50</v>
      </c>
      <c r="F1158" t="s">
        <v>205</v>
      </c>
      <c r="G1158" s="18">
        <v>1.76</v>
      </c>
      <c r="I1158" s="18">
        <v>-88</v>
      </c>
      <c r="Q1158" s="103"/>
      <c r="R1158" s="104"/>
      <c r="X1158" s="103"/>
      <c r="AE1158" s="103"/>
      <c r="AL1158" s="103"/>
      <c r="AM1158" s="104"/>
      <c r="AS1158" s="103"/>
      <c r="AT1158" s="104"/>
    </row>
    <row r="1159" spans="1:46" x14ac:dyDescent="0.25">
      <c r="A1159" s="1">
        <v>44655</v>
      </c>
      <c r="C1159" s="1" t="s">
        <v>102</v>
      </c>
      <c r="D1159" t="s">
        <v>97</v>
      </c>
      <c r="E1159">
        <v>40</v>
      </c>
      <c r="F1159" t="s">
        <v>205</v>
      </c>
      <c r="G1159" s="18">
        <v>1.75</v>
      </c>
      <c r="I1159" s="18">
        <v>-70</v>
      </c>
      <c r="Q1159" s="103"/>
      <c r="R1159" s="104"/>
      <c r="X1159" s="103"/>
      <c r="AE1159" s="103"/>
      <c r="AL1159" s="103"/>
      <c r="AM1159" s="104"/>
      <c r="AS1159" s="103"/>
      <c r="AT1159" s="104"/>
    </row>
    <row r="1160" spans="1:46" x14ac:dyDescent="0.25">
      <c r="A1160" s="1">
        <v>44655</v>
      </c>
      <c r="C1160" s="1" t="s">
        <v>102</v>
      </c>
      <c r="D1160" t="s">
        <v>98</v>
      </c>
      <c r="E1160">
        <v>40</v>
      </c>
      <c r="F1160" t="s">
        <v>164</v>
      </c>
      <c r="G1160" s="18">
        <v>2.7450000000000001</v>
      </c>
      <c r="I1160" s="18">
        <v>109.8</v>
      </c>
      <c r="Q1160" s="103"/>
      <c r="R1160" s="104"/>
      <c r="X1160" s="103"/>
      <c r="AE1160" s="103"/>
      <c r="AL1160" s="103"/>
      <c r="AM1160" s="104"/>
      <c r="AS1160" s="103"/>
      <c r="AT1160" s="104"/>
    </row>
    <row r="1161" spans="1:46" x14ac:dyDescent="0.25">
      <c r="A1161" s="1">
        <v>44655</v>
      </c>
      <c r="C1161" s="1" t="s">
        <v>102</v>
      </c>
      <c r="D1161" t="s">
        <v>98</v>
      </c>
      <c r="E1161">
        <v>30</v>
      </c>
      <c r="F1161" t="s">
        <v>164</v>
      </c>
      <c r="G1161" s="18">
        <v>2.7818999999999998</v>
      </c>
      <c r="I1161" s="18">
        <v>83.46</v>
      </c>
      <c r="Q1161" s="103"/>
      <c r="R1161" s="104"/>
      <c r="X1161" s="103"/>
      <c r="AE1161" s="103"/>
      <c r="AL1161" s="103"/>
      <c r="AM1161" s="104"/>
      <c r="AS1161" s="103"/>
      <c r="AT1161" s="104"/>
    </row>
    <row r="1162" spans="1:46" x14ac:dyDescent="0.25">
      <c r="A1162" s="1">
        <v>44655</v>
      </c>
      <c r="C1162" s="1" t="s">
        <v>102</v>
      </c>
      <c r="D1162" t="s">
        <v>97</v>
      </c>
      <c r="E1162">
        <v>35</v>
      </c>
      <c r="F1162" t="s">
        <v>164</v>
      </c>
      <c r="G1162" s="18">
        <v>2.8378999999999999</v>
      </c>
      <c r="I1162" s="18">
        <v>-99.33</v>
      </c>
      <c r="Q1162" s="103"/>
      <c r="R1162" s="104"/>
      <c r="X1162" s="103"/>
      <c r="AE1162" s="103"/>
      <c r="AL1162" s="103"/>
      <c r="AM1162" s="104"/>
      <c r="AS1162" s="103"/>
      <c r="AT1162" s="104"/>
    </row>
    <row r="1163" spans="1:46" x14ac:dyDescent="0.25">
      <c r="A1163" s="1">
        <v>44655</v>
      </c>
      <c r="C1163" s="1" t="s">
        <v>102</v>
      </c>
      <c r="D1163" t="s">
        <v>97</v>
      </c>
      <c r="E1163">
        <v>35</v>
      </c>
      <c r="F1163" t="s">
        <v>164</v>
      </c>
      <c r="G1163" s="18">
        <v>2.8250000000000002</v>
      </c>
      <c r="I1163" s="18">
        <v>-98.88</v>
      </c>
      <c r="Q1163" s="103"/>
      <c r="R1163" s="104"/>
      <c r="X1163" s="103"/>
      <c r="AE1163" s="103"/>
      <c r="AL1163" s="103"/>
      <c r="AM1163" s="104"/>
      <c r="AS1163" s="103"/>
      <c r="AT1163" s="104"/>
    </row>
    <row r="1164" spans="1:46" x14ac:dyDescent="0.25">
      <c r="A1164" s="1">
        <v>44655</v>
      </c>
      <c r="C1164" s="1" t="s">
        <v>102</v>
      </c>
      <c r="D1164" t="s">
        <v>98</v>
      </c>
      <c r="E1164">
        <v>10</v>
      </c>
      <c r="F1164" t="s">
        <v>206</v>
      </c>
      <c r="G1164" s="18">
        <v>2.5649999999999999</v>
      </c>
      <c r="I1164" s="18">
        <v>25.65</v>
      </c>
      <c r="Q1164" s="103"/>
      <c r="R1164" s="104"/>
      <c r="X1164" s="103"/>
      <c r="AE1164" s="103"/>
      <c r="AL1164" s="103"/>
      <c r="AM1164" s="104"/>
      <c r="AS1164" s="103"/>
      <c r="AT1164" s="104"/>
    </row>
    <row r="1165" spans="1:46" x14ac:dyDescent="0.25">
      <c r="A1165" s="1">
        <v>44655</v>
      </c>
      <c r="C1165" s="1" t="s">
        <v>102</v>
      </c>
      <c r="D1165" t="s">
        <v>98</v>
      </c>
      <c r="E1165">
        <v>10</v>
      </c>
      <c r="F1165" t="s">
        <v>206</v>
      </c>
      <c r="G1165" s="18">
        <v>2.5215999999999998</v>
      </c>
      <c r="I1165" s="18">
        <v>25.22</v>
      </c>
      <c r="Q1165" s="103"/>
      <c r="R1165" s="104"/>
      <c r="X1165" s="103"/>
      <c r="AE1165" s="103"/>
      <c r="AL1165" s="103"/>
      <c r="AM1165" s="104"/>
      <c r="AS1165" s="103"/>
      <c r="AT1165" s="104"/>
    </row>
    <row r="1166" spans="1:46" x14ac:dyDescent="0.25">
      <c r="A1166" s="1">
        <v>44655</v>
      </c>
      <c r="C1166" s="1" t="s">
        <v>102</v>
      </c>
      <c r="D1166" t="s">
        <v>98</v>
      </c>
      <c r="E1166">
        <v>10</v>
      </c>
      <c r="F1166" t="s">
        <v>206</v>
      </c>
      <c r="G1166" s="18">
        <v>2.4617</v>
      </c>
      <c r="I1166" s="18">
        <v>24.62</v>
      </c>
      <c r="Q1166" s="103"/>
      <c r="R1166" s="104"/>
      <c r="X1166" s="103"/>
      <c r="AE1166" s="103"/>
      <c r="AL1166" s="103"/>
      <c r="AM1166" s="104"/>
      <c r="AS1166" s="103"/>
      <c r="AT1166" s="104"/>
    </row>
    <row r="1167" spans="1:46" x14ac:dyDescent="0.25">
      <c r="A1167" s="1">
        <v>44655</v>
      </c>
      <c r="C1167" s="1" t="s">
        <v>102</v>
      </c>
      <c r="D1167" t="s">
        <v>98</v>
      </c>
      <c r="E1167">
        <v>10</v>
      </c>
      <c r="F1167" t="s">
        <v>206</v>
      </c>
      <c r="G1167" s="18">
        <v>2.4980000000000002</v>
      </c>
      <c r="I1167" s="18">
        <v>24.98</v>
      </c>
      <c r="Q1167" s="103"/>
      <c r="R1167" s="104"/>
      <c r="X1167" s="103"/>
      <c r="AE1167" s="103"/>
      <c r="AL1167" s="103"/>
      <c r="AM1167" s="104"/>
      <c r="AS1167" s="103"/>
      <c r="AT1167" s="104"/>
    </row>
    <row r="1168" spans="1:46" x14ac:dyDescent="0.25">
      <c r="A1168" s="1">
        <v>44655</v>
      </c>
      <c r="C1168" s="1" t="s">
        <v>102</v>
      </c>
      <c r="D1168" t="s">
        <v>97</v>
      </c>
      <c r="E1168">
        <v>20</v>
      </c>
      <c r="F1168" t="s">
        <v>206</v>
      </c>
      <c r="G1168" s="18">
        <v>2.4550000000000001</v>
      </c>
      <c r="I1168" s="18">
        <v>-49.1</v>
      </c>
      <c r="Q1168" s="103"/>
      <c r="R1168" s="104"/>
      <c r="X1168" s="103"/>
      <c r="AE1168" s="103"/>
      <c r="AL1168" s="103"/>
      <c r="AM1168" s="104"/>
      <c r="AS1168" s="103"/>
      <c r="AT1168" s="104"/>
    </row>
    <row r="1169" spans="1:46" x14ac:dyDescent="0.25">
      <c r="A1169" s="1">
        <v>44655</v>
      </c>
      <c r="C1169" s="1" t="s">
        <v>102</v>
      </c>
      <c r="D1169" t="s">
        <v>97</v>
      </c>
      <c r="E1169">
        <v>20</v>
      </c>
      <c r="F1169" t="s">
        <v>206</v>
      </c>
      <c r="G1169" s="18">
        <v>2.4382999999999999</v>
      </c>
      <c r="I1169" s="18">
        <v>-48.77</v>
      </c>
      <c r="Q1169" s="103"/>
      <c r="R1169" s="104"/>
      <c r="X1169" s="103"/>
      <c r="AE1169" s="103"/>
      <c r="AL1169" s="103"/>
      <c r="AM1169" s="104"/>
      <c r="AS1169" s="103"/>
      <c r="AT1169" s="104"/>
    </row>
    <row r="1170" spans="1:46" x14ac:dyDescent="0.25">
      <c r="A1170" s="1">
        <v>44655</v>
      </c>
      <c r="C1170" s="1" t="s">
        <v>102</v>
      </c>
      <c r="D1170" t="s">
        <v>98</v>
      </c>
      <c r="E1170">
        <v>15</v>
      </c>
      <c r="F1170" t="s">
        <v>207</v>
      </c>
      <c r="G1170" s="18">
        <v>3.4708999999999999</v>
      </c>
      <c r="I1170" s="18">
        <v>52.06</v>
      </c>
      <c r="Q1170" s="103"/>
      <c r="R1170" s="104"/>
      <c r="X1170" s="103"/>
      <c r="AE1170" s="103"/>
      <c r="AL1170" s="103"/>
      <c r="AM1170" s="104"/>
      <c r="AS1170" s="103"/>
      <c r="AT1170" s="104"/>
    </row>
    <row r="1171" spans="1:46" x14ac:dyDescent="0.25">
      <c r="A1171" s="1">
        <v>44655</v>
      </c>
      <c r="C1171" s="1" t="s">
        <v>102</v>
      </c>
      <c r="D1171" t="s">
        <v>97</v>
      </c>
      <c r="E1171">
        <v>15</v>
      </c>
      <c r="F1171" t="s">
        <v>207</v>
      </c>
      <c r="G1171" s="18">
        <v>3.6663999999999999</v>
      </c>
      <c r="I1171" s="18">
        <v>-55</v>
      </c>
      <c r="Q1171" s="103"/>
      <c r="R1171" s="104"/>
      <c r="X1171" s="103"/>
      <c r="AE1171" s="103"/>
      <c r="AL1171" s="103"/>
      <c r="AM1171" s="104"/>
      <c r="AS1171" s="103"/>
      <c r="AT1171" s="104"/>
    </row>
    <row r="1172" spans="1:46" x14ac:dyDescent="0.25">
      <c r="A1172" s="1">
        <v>44656</v>
      </c>
      <c r="B1172" s="100">
        <v>41862357018</v>
      </c>
      <c r="C1172" t="s">
        <v>101</v>
      </c>
      <c r="D1172" t="s">
        <v>97</v>
      </c>
      <c r="E1172">
        <v>80</v>
      </c>
      <c r="F1172" t="s">
        <v>10</v>
      </c>
      <c r="G1172">
        <v>2.5950000000000002</v>
      </c>
      <c r="H1172">
        <v>0</v>
      </c>
      <c r="I1172">
        <v>-207.6</v>
      </c>
      <c r="Q1172" s="103"/>
      <c r="R1172" s="104"/>
      <c r="X1172" s="103"/>
      <c r="AE1172" s="103"/>
      <c r="AL1172" s="103"/>
      <c r="AM1172" s="104"/>
      <c r="AS1172" s="103"/>
      <c r="AT1172" s="104"/>
    </row>
    <row r="1173" spans="1:46" x14ac:dyDescent="0.25">
      <c r="A1173" s="1">
        <v>44656</v>
      </c>
      <c r="B1173" s="100">
        <v>41862434608</v>
      </c>
      <c r="C1173" t="s">
        <v>101</v>
      </c>
      <c r="D1173" t="s">
        <v>97</v>
      </c>
      <c r="E1173">
        <v>80</v>
      </c>
      <c r="F1173" t="s">
        <v>10</v>
      </c>
      <c r="G1173">
        <v>2.5840999999999998</v>
      </c>
      <c r="H1173">
        <v>0</v>
      </c>
      <c r="I1173">
        <v>-206.73</v>
      </c>
      <c r="Q1173" s="103"/>
      <c r="R1173" s="104"/>
      <c r="X1173" s="103"/>
      <c r="AE1173" s="103"/>
      <c r="AL1173" s="103"/>
      <c r="AM1173" s="104"/>
      <c r="AS1173" s="103"/>
      <c r="AT1173" s="104"/>
    </row>
    <row r="1174" spans="1:46" x14ac:dyDescent="0.25">
      <c r="A1174" s="1">
        <v>44656</v>
      </c>
      <c r="B1174" s="100">
        <v>41862917703</v>
      </c>
      <c r="C1174" t="s">
        <v>101</v>
      </c>
      <c r="D1174" t="s">
        <v>98</v>
      </c>
      <c r="E1174">
        <v>80</v>
      </c>
      <c r="F1174" t="s">
        <v>10</v>
      </c>
      <c r="G1174">
        <v>2.6829999999999998</v>
      </c>
      <c r="H1174">
        <v>0</v>
      </c>
      <c r="I1174">
        <v>214.63</v>
      </c>
      <c r="Q1174" s="103"/>
      <c r="R1174" s="104"/>
      <c r="X1174" s="103"/>
      <c r="AE1174" s="103"/>
      <c r="AL1174" s="103"/>
      <c r="AM1174" s="104"/>
      <c r="AS1174" s="103"/>
      <c r="AT1174" s="104"/>
    </row>
    <row r="1175" spans="1:46" x14ac:dyDescent="0.25">
      <c r="A1175" s="1">
        <v>44656</v>
      </c>
      <c r="B1175" s="100">
        <v>41863095228</v>
      </c>
      <c r="C1175" t="s">
        <v>101</v>
      </c>
      <c r="D1175" t="s">
        <v>98</v>
      </c>
      <c r="E1175">
        <v>80</v>
      </c>
      <c r="F1175" t="s">
        <v>10</v>
      </c>
      <c r="G1175">
        <v>2.6941999999999999</v>
      </c>
      <c r="H1175">
        <v>0</v>
      </c>
      <c r="I1175">
        <v>215.53</v>
      </c>
      <c r="Q1175" s="103"/>
      <c r="R1175" s="104"/>
      <c r="X1175" s="103"/>
      <c r="AE1175" s="103"/>
      <c r="AL1175" s="103"/>
      <c r="AM1175" s="104"/>
      <c r="AS1175" s="103"/>
      <c r="AT1175" s="104"/>
    </row>
    <row r="1176" spans="1:46" x14ac:dyDescent="0.25">
      <c r="A1176" s="1">
        <v>44656</v>
      </c>
      <c r="C1176" s="1" t="s">
        <v>102</v>
      </c>
      <c r="D1176" t="s">
        <v>98</v>
      </c>
      <c r="E1176">
        <v>50</v>
      </c>
      <c r="F1176" t="s">
        <v>14</v>
      </c>
      <c r="G1176" s="18">
        <v>3.6714000000000002</v>
      </c>
      <c r="I1176" s="18">
        <v>183.57</v>
      </c>
      <c r="Q1176" s="103"/>
      <c r="R1176" s="104"/>
      <c r="X1176" s="103"/>
      <c r="AE1176" s="103"/>
      <c r="AL1176" s="103"/>
      <c r="AM1176" s="104"/>
      <c r="AS1176" s="103"/>
      <c r="AT1176" s="104"/>
    </row>
    <row r="1177" spans="1:46" x14ac:dyDescent="0.25">
      <c r="A1177" s="1">
        <v>44656</v>
      </c>
      <c r="C1177" s="1" t="s">
        <v>102</v>
      </c>
      <c r="D1177" t="s">
        <v>97</v>
      </c>
      <c r="E1177">
        <v>50</v>
      </c>
      <c r="F1177" t="s">
        <v>14</v>
      </c>
      <c r="G1177" s="18">
        <v>3.7162000000000002</v>
      </c>
      <c r="I1177" s="18">
        <v>-185.81</v>
      </c>
      <c r="Q1177" s="103"/>
      <c r="R1177" s="104"/>
      <c r="X1177" s="103"/>
      <c r="AE1177" s="103"/>
      <c r="AL1177" s="103"/>
      <c r="AM1177" s="104"/>
      <c r="AS1177" s="103"/>
      <c r="AT1177" s="104"/>
    </row>
    <row r="1178" spans="1:46" x14ac:dyDescent="0.25">
      <c r="A1178" s="1">
        <v>44656</v>
      </c>
      <c r="C1178" s="1" t="s">
        <v>102</v>
      </c>
      <c r="D1178" t="s">
        <v>98</v>
      </c>
      <c r="E1178">
        <v>54</v>
      </c>
      <c r="F1178" t="s">
        <v>14</v>
      </c>
      <c r="G1178" s="18">
        <v>3.7000999999999999</v>
      </c>
      <c r="I1178" s="18">
        <v>199.81</v>
      </c>
      <c r="Q1178" s="103"/>
      <c r="R1178" s="104"/>
      <c r="X1178" s="103"/>
      <c r="AE1178" s="103"/>
      <c r="AL1178" s="103"/>
      <c r="AM1178" s="104"/>
      <c r="AS1178" s="103"/>
      <c r="AT1178" s="104"/>
    </row>
    <row r="1179" spans="1:46" x14ac:dyDescent="0.25">
      <c r="A1179" s="1">
        <v>44656</v>
      </c>
      <c r="C1179" s="1" t="s">
        <v>102</v>
      </c>
      <c r="D1179" t="s">
        <v>98</v>
      </c>
      <c r="E1179">
        <v>20</v>
      </c>
      <c r="F1179" t="s">
        <v>12</v>
      </c>
      <c r="G1179" s="18">
        <v>5.1950000000000003</v>
      </c>
      <c r="I1179" s="18">
        <v>103.9</v>
      </c>
      <c r="Q1179" s="103"/>
      <c r="R1179" s="104"/>
      <c r="X1179" s="103"/>
      <c r="AE1179" s="103"/>
      <c r="AL1179" s="103"/>
      <c r="AM1179" s="104"/>
      <c r="AS1179" s="103"/>
      <c r="AT1179" s="104"/>
    </row>
    <row r="1180" spans="1:46" x14ac:dyDescent="0.25">
      <c r="A1180" s="1">
        <v>44656</v>
      </c>
      <c r="C1180" s="1" t="s">
        <v>102</v>
      </c>
      <c r="D1180" t="s">
        <v>97</v>
      </c>
      <c r="E1180">
        <v>28</v>
      </c>
      <c r="F1180" t="s">
        <v>14</v>
      </c>
      <c r="G1180" s="18">
        <v>3.7650000000000001</v>
      </c>
      <c r="I1180" s="18">
        <v>-105.42</v>
      </c>
      <c r="Q1180" s="103"/>
      <c r="R1180" s="104"/>
      <c r="X1180" s="103"/>
      <c r="AE1180" s="103"/>
      <c r="AL1180" s="103"/>
      <c r="AM1180" s="104"/>
      <c r="AS1180" s="103"/>
      <c r="AT1180" s="104"/>
    </row>
    <row r="1181" spans="1:46" x14ac:dyDescent="0.25">
      <c r="A1181" s="1">
        <v>44656</v>
      </c>
      <c r="C1181" s="1" t="s">
        <v>102</v>
      </c>
      <c r="D1181" t="s">
        <v>97</v>
      </c>
      <c r="E1181">
        <v>20</v>
      </c>
      <c r="F1181" t="s">
        <v>12</v>
      </c>
      <c r="G1181" s="18">
        <v>5.73</v>
      </c>
      <c r="I1181" s="18">
        <v>-114.6</v>
      </c>
      <c r="Q1181" s="103"/>
      <c r="R1181" s="104"/>
      <c r="X1181" s="103"/>
      <c r="AE1181" s="103"/>
      <c r="AL1181" s="103"/>
      <c r="AM1181" s="104"/>
      <c r="AS1181" s="103"/>
      <c r="AT1181" s="104"/>
    </row>
    <row r="1182" spans="1:46" x14ac:dyDescent="0.25">
      <c r="A1182" s="1">
        <v>44656</v>
      </c>
      <c r="C1182" s="1" t="s">
        <v>102</v>
      </c>
      <c r="D1182" t="s">
        <v>97</v>
      </c>
      <c r="E1182">
        <v>26</v>
      </c>
      <c r="F1182" t="s">
        <v>14</v>
      </c>
      <c r="G1182" s="18">
        <v>3.8050000000000002</v>
      </c>
      <c r="I1182" s="18">
        <v>-98.93</v>
      </c>
      <c r="Q1182" s="103"/>
      <c r="R1182" s="104"/>
      <c r="X1182" s="103"/>
      <c r="AE1182" s="103"/>
      <c r="AL1182" s="103"/>
      <c r="AM1182" s="104"/>
      <c r="AS1182" s="103"/>
      <c r="AT1182" s="104"/>
    </row>
    <row r="1183" spans="1:46" x14ac:dyDescent="0.25">
      <c r="A1183" s="1">
        <v>44656</v>
      </c>
      <c r="C1183" s="1" t="s">
        <v>102</v>
      </c>
      <c r="D1183" t="s">
        <v>98</v>
      </c>
      <c r="E1183">
        <v>20</v>
      </c>
      <c r="F1183" t="s">
        <v>10</v>
      </c>
      <c r="G1183" s="18">
        <v>2.58</v>
      </c>
      <c r="I1183" s="18">
        <v>51.6</v>
      </c>
      <c r="Q1183" s="103"/>
      <c r="R1183" s="104"/>
      <c r="X1183" s="103"/>
      <c r="AE1183" s="103"/>
      <c r="AL1183" s="103"/>
      <c r="AM1183" s="104"/>
      <c r="AS1183" s="103"/>
      <c r="AT1183" s="104"/>
    </row>
    <row r="1184" spans="1:46" x14ac:dyDescent="0.25">
      <c r="A1184" s="1">
        <v>44656</v>
      </c>
      <c r="C1184" s="1" t="s">
        <v>102</v>
      </c>
      <c r="D1184" t="s">
        <v>97</v>
      </c>
      <c r="E1184">
        <v>2</v>
      </c>
      <c r="F1184" t="s">
        <v>10</v>
      </c>
      <c r="G1184" s="18">
        <v>2.62</v>
      </c>
      <c r="I1184" s="18">
        <v>-5.24</v>
      </c>
      <c r="Q1184" s="103"/>
      <c r="R1184" s="104"/>
      <c r="X1184" s="103"/>
      <c r="AE1184" s="103"/>
      <c r="AL1184" s="103"/>
      <c r="AM1184" s="104"/>
      <c r="AS1184" s="103"/>
      <c r="AT1184" s="104"/>
    </row>
    <row r="1185" spans="1:46" x14ac:dyDescent="0.25">
      <c r="A1185" s="1">
        <v>44656</v>
      </c>
      <c r="C1185" s="1" t="s">
        <v>102</v>
      </c>
      <c r="D1185" t="s">
        <v>97</v>
      </c>
      <c r="E1185">
        <v>8</v>
      </c>
      <c r="F1185" t="s">
        <v>10</v>
      </c>
      <c r="G1185" s="18">
        <v>2.62</v>
      </c>
      <c r="I1185" s="18">
        <v>-20.96</v>
      </c>
      <c r="Q1185" s="103"/>
      <c r="R1185" s="104"/>
      <c r="X1185" s="103"/>
      <c r="AE1185" s="103"/>
      <c r="AL1185" s="103"/>
      <c r="AM1185" s="104"/>
      <c r="AS1185" s="103"/>
      <c r="AT1185" s="104"/>
    </row>
    <row r="1186" spans="1:46" x14ac:dyDescent="0.25">
      <c r="A1186" s="1">
        <v>44656</v>
      </c>
      <c r="C1186" s="1" t="s">
        <v>102</v>
      </c>
      <c r="D1186" t="s">
        <v>98</v>
      </c>
      <c r="E1186">
        <v>20</v>
      </c>
      <c r="F1186" t="s">
        <v>10</v>
      </c>
      <c r="G1186" s="18">
        <v>2.73</v>
      </c>
      <c r="I1186" s="18">
        <v>54.6</v>
      </c>
      <c r="Q1186" s="103"/>
      <c r="R1186" s="104"/>
      <c r="X1186" s="103"/>
      <c r="AE1186" s="103"/>
      <c r="AL1186" s="103"/>
      <c r="AM1186" s="104"/>
      <c r="AS1186" s="103"/>
      <c r="AT1186" s="104"/>
    </row>
    <row r="1187" spans="1:46" x14ac:dyDescent="0.25">
      <c r="A1187" s="1">
        <v>44656</v>
      </c>
      <c r="C1187" s="1" t="s">
        <v>102</v>
      </c>
      <c r="D1187" t="s">
        <v>97</v>
      </c>
      <c r="E1187">
        <v>10</v>
      </c>
      <c r="F1187" t="s">
        <v>10</v>
      </c>
      <c r="G1187" s="18">
        <v>2.5994000000000002</v>
      </c>
      <c r="I1187" s="18">
        <v>-25.99</v>
      </c>
      <c r="Q1187" s="103"/>
      <c r="R1187" s="104"/>
      <c r="X1187" s="103"/>
      <c r="AE1187" s="103"/>
      <c r="AL1187" s="103"/>
      <c r="AM1187" s="104"/>
      <c r="AS1187" s="103"/>
      <c r="AT1187" s="104"/>
    </row>
    <row r="1188" spans="1:46" x14ac:dyDescent="0.25">
      <c r="A1188" s="1">
        <v>44656</v>
      </c>
      <c r="C1188" s="1" t="s">
        <v>102</v>
      </c>
      <c r="D1188" t="s">
        <v>98</v>
      </c>
      <c r="E1188">
        <v>10</v>
      </c>
      <c r="F1188" t="s">
        <v>204</v>
      </c>
      <c r="G1188" s="18">
        <v>5.8</v>
      </c>
      <c r="I1188" s="18">
        <v>58</v>
      </c>
      <c r="Q1188" s="103"/>
      <c r="R1188" s="104"/>
      <c r="X1188" s="103"/>
      <c r="AE1188" s="103"/>
      <c r="AL1188" s="103"/>
      <c r="AM1188" s="104"/>
      <c r="AS1188" s="103"/>
      <c r="AT1188" s="104"/>
    </row>
    <row r="1189" spans="1:46" x14ac:dyDescent="0.25">
      <c r="A1189" s="1">
        <v>44656</v>
      </c>
      <c r="C1189" s="1" t="s">
        <v>102</v>
      </c>
      <c r="D1189" t="s">
        <v>98</v>
      </c>
      <c r="E1189">
        <v>10</v>
      </c>
      <c r="F1189" t="s">
        <v>204</v>
      </c>
      <c r="G1189" s="18">
        <v>5.54</v>
      </c>
      <c r="I1189" s="18">
        <v>55.4</v>
      </c>
      <c r="Q1189" s="103"/>
      <c r="R1189" s="104"/>
      <c r="X1189" s="103"/>
      <c r="AE1189" s="103"/>
      <c r="AL1189" s="103"/>
      <c r="AM1189" s="104"/>
      <c r="AS1189" s="103"/>
      <c r="AT1189" s="104"/>
    </row>
    <row r="1190" spans="1:46" x14ac:dyDescent="0.25">
      <c r="A1190" s="1">
        <v>44656</v>
      </c>
      <c r="C1190" s="1" t="s">
        <v>102</v>
      </c>
      <c r="D1190" t="s">
        <v>97</v>
      </c>
      <c r="E1190">
        <v>20</v>
      </c>
      <c r="F1190" t="s">
        <v>204</v>
      </c>
      <c r="G1190" s="18">
        <v>5.2892000000000001</v>
      </c>
      <c r="I1190" s="18">
        <v>-105.78</v>
      </c>
      <c r="Q1190" s="103"/>
      <c r="R1190" s="104"/>
      <c r="X1190" s="103"/>
      <c r="AE1190" s="103"/>
      <c r="AL1190" s="103"/>
      <c r="AM1190" s="104"/>
      <c r="AS1190" s="103"/>
      <c r="AT1190" s="104"/>
    </row>
    <row r="1191" spans="1:46" x14ac:dyDescent="0.25">
      <c r="A1191" s="1">
        <v>44656</v>
      </c>
      <c r="C1191" s="1" t="s">
        <v>102</v>
      </c>
      <c r="D1191" t="s">
        <v>97</v>
      </c>
      <c r="E1191">
        <v>20</v>
      </c>
      <c r="F1191" t="s">
        <v>10</v>
      </c>
      <c r="G1191" s="18">
        <v>2.42</v>
      </c>
      <c r="I1191" s="18">
        <v>-48.4</v>
      </c>
      <c r="Q1191" s="103"/>
      <c r="R1191" s="104"/>
      <c r="X1191" s="103"/>
      <c r="AE1191" s="103"/>
      <c r="AL1191" s="103"/>
      <c r="AM1191" s="104"/>
      <c r="AS1191" s="103"/>
      <c r="AT1191" s="104"/>
    </row>
    <row r="1192" spans="1:46" x14ac:dyDescent="0.25">
      <c r="A1192" s="1">
        <v>44657</v>
      </c>
      <c r="B1192" s="100">
        <v>41893726591</v>
      </c>
      <c r="C1192" t="s">
        <v>101</v>
      </c>
      <c r="D1192" t="s">
        <v>97</v>
      </c>
      <c r="E1192">
        <v>80</v>
      </c>
      <c r="F1192" t="s">
        <v>11</v>
      </c>
      <c r="G1192">
        <v>1.5149999999999999</v>
      </c>
      <c r="H1192">
        <v>0</v>
      </c>
      <c r="I1192">
        <v>-121.2</v>
      </c>
      <c r="Q1192" s="103"/>
      <c r="R1192" s="104"/>
      <c r="X1192" s="103"/>
      <c r="AE1192" s="103"/>
      <c r="AL1192" s="103"/>
      <c r="AM1192" s="104"/>
      <c r="AS1192" s="103"/>
      <c r="AT1192" s="104"/>
    </row>
    <row r="1193" spans="1:46" x14ac:dyDescent="0.25">
      <c r="A1193" s="1">
        <v>44657</v>
      </c>
      <c r="B1193" s="100">
        <v>41893748221</v>
      </c>
      <c r="C1193" t="s">
        <v>101</v>
      </c>
      <c r="D1193" t="s">
        <v>98</v>
      </c>
      <c r="E1193">
        <v>40</v>
      </c>
      <c r="F1193" t="s">
        <v>11</v>
      </c>
      <c r="G1193">
        <v>1.5549999999999999</v>
      </c>
      <c r="H1193">
        <v>0</v>
      </c>
      <c r="I1193">
        <v>62.19</v>
      </c>
      <c r="Q1193" s="103"/>
      <c r="R1193" s="104"/>
      <c r="X1193" s="103"/>
      <c r="AE1193" s="103"/>
      <c r="AL1193" s="103"/>
      <c r="AM1193" s="104"/>
      <c r="AS1193" s="103"/>
      <c r="AT1193" s="104"/>
    </row>
    <row r="1194" spans="1:46" x14ac:dyDescent="0.25">
      <c r="A1194" s="1">
        <v>44657</v>
      </c>
      <c r="B1194" s="100">
        <v>41893766720</v>
      </c>
      <c r="C1194" t="s">
        <v>101</v>
      </c>
      <c r="D1194" t="s">
        <v>98</v>
      </c>
      <c r="E1194">
        <v>40</v>
      </c>
      <c r="F1194" t="s">
        <v>11</v>
      </c>
      <c r="G1194">
        <v>1.5942000000000001</v>
      </c>
      <c r="H1194">
        <v>0</v>
      </c>
      <c r="I1194">
        <v>63.76</v>
      </c>
      <c r="Q1194" s="103"/>
      <c r="R1194" s="104"/>
      <c r="X1194" s="103"/>
      <c r="AE1194" s="103"/>
      <c r="AL1194" s="103"/>
      <c r="AM1194" s="104"/>
      <c r="AS1194" s="103"/>
      <c r="AT1194" s="104"/>
    </row>
    <row r="1195" spans="1:46" x14ac:dyDescent="0.25">
      <c r="A1195" s="1">
        <v>44657</v>
      </c>
      <c r="C1195" s="1" t="s">
        <v>102</v>
      </c>
      <c r="D1195" t="s">
        <v>98</v>
      </c>
      <c r="E1195">
        <v>68</v>
      </c>
      <c r="F1195" t="s">
        <v>11</v>
      </c>
      <c r="G1195" s="18">
        <v>1.7949999999999999</v>
      </c>
      <c r="I1195" s="18">
        <v>122.06</v>
      </c>
      <c r="Q1195" s="103"/>
      <c r="R1195" s="104"/>
      <c r="X1195" s="103"/>
      <c r="AE1195" s="103"/>
      <c r="AL1195" s="103"/>
      <c r="AM1195" s="104"/>
      <c r="AS1195" s="103"/>
      <c r="AT1195" s="104"/>
    </row>
    <row r="1196" spans="1:46" x14ac:dyDescent="0.25">
      <c r="A1196" s="1">
        <v>44657</v>
      </c>
      <c r="C1196" s="1" t="s">
        <v>102</v>
      </c>
      <c r="D1196" t="s">
        <v>98</v>
      </c>
      <c r="E1196">
        <v>68</v>
      </c>
      <c r="F1196" t="s">
        <v>11</v>
      </c>
      <c r="G1196" s="18">
        <v>1.81</v>
      </c>
      <c r="I1196" s="18">
        <v>123.08</v>
      </c>
      <c r="Q1196" s="103"/>
      <c r="R1196" s="104"/>
      <c r="X1196" s="103"/>
      <c r="AE1196" s="103"/>
      <c r="AL1196" s="103"/>
      <c r="AM1196" s="104"/>
      <c r="AS1196" s="103"/>
      <c r="AT1196" s="104"/>
    </row>
    <row r="1197" spans="1:46" x14ac:dyDescent="0.25">
      <c r="A1197" s="1">
        <v>44657</v>
      </c>
      <c r="C1197" s="1" t="s">
        <v>102</v>
      </c>
      <c r="D1197" t="s">
        <v>97</v>
      </c>
      <c r="E1197">
        <v>68</v>
      </c>
      <c r="F1197" t="s">
        <v>11</v>
      </c>
      <c r="G1197" s="18">
        <v>1.7393000000000001</v>
      </c>
      <c r="I1197" s="18">
        <v>-118.27</v>
      </c>
      <c r="Q1197" s="103"/>
      <c r="R1197" s="104"/>
      <c r="X1197" s="103"/>
      <c r="AE1197" s="103"/>
      <c r="AL1197" s="103"/>
      <c r="AM1197" s="104"/>
      <c r="AS1197" s="103"/>
      <c r="AT1197" s="104"/>
    </row>
    <row r="1198" spans="1:46" x14ac:dyDescent="0.25">
      <c r="A1198" s="1">
        <v>44657</v>
      </c>
      <c r="C1198" s="1" t="s">
        <v>102</v>
      </c>
      <c r="D1198" t="s">
        <v>97</v>
      </c>
      <c r="E1198">
        <v>68</v>
      </c>
      <c r="F1198" t="s">
        <v>11</v>
      </c>
      <c r="G1198" s="18">
        <v>1.7295</v>
      </c>
      <c r="I1198" s="18">
        <v>-117.61</v>
      </c>
      <c r="Q1198" s="103"/>
      <c r="R1198" s="104"/>
      <c r="X1198" s="103"/>
      <c r="AE1198" s="103"/>
      <c r="AL1198" s="103"/>
      <c r="AM1198" s="104"/>
      <c r="AS1198" s="103"/>
      <c r="AT1198" s="104"/>
    </row>
    <row r="1199" spans="1:46" x14ac:dyDescent="0.25">
      <c r="A1199" s="1">
        <v>44657</v>
      </c>
      <c r="C1199" s="1" t="s">
        <v>102</v>
      </c>
      <c r="D1199" t="s">
        <v>98</v>
      </c>
      <c r="E1199">
        <v>38</v>
      </c>
      <c r="F1199" t="s">
        <v>11</v>
      </c>
      <c r="G1199" s="18">
        <v>1.4930000000000001</v>
      </c>
      <c r="I1199" s="18">
        <v>56.73</v>
      </c>
      <c r="Q1199" s="103"/>
      <c r="R1199" s="104"/>
      <c r="X1199" s="103"/>
      <c r="AE1199" s="103"/>
      <c r="AL1199" s="103"/>
      <c r="AM1199" s="104"/>
      <c r="AS1199" s="103"/>
      <c r="AT1199" s="104"/>
    </row>
    <row r="1200" spans="1:46" x14ac:dyDescent="0.25">
      <c r="A1200" s="1">
        <v>44657</v>
      </c>
      <c r="C1200" s="1" t="s">
        <v>102</v>
      </c>
      <c r="D1200" t="s">
        <v>98</v>
      </c>
      <c r="E1200">
        <v>30</v>
      </c>
      <c r="F1200" t="s">
        <v>11</v>
      </c>
      <c r="G1200" s="18">
        <v>1.4850000000000001</v>
      </c>
      <c r="I1200" s="18">
        <v>44.55</v>
      </c>
      <c r="Q1200" s="103"/>
      <c r="R1200" s="104"/>
      <c r="X1200" s="103"/>
      <c r="AE1200" s="103"/>
      <c r="AL1200" s="103"/>
      <c r="AM1200" s="104"/>
      <c r="AS1200" s="103"/>
      <c r="AT1200" s="104"/>
    </row>
    <row r="1201" spans="1:46" x14ac:dyDescent="0.25">
      <c r="A1201" s="1">
        <v>44657</v>
      </c>
      <c r="C1201" s="1" t="s">
        <v>102</v>
      </c>
      <c r="D1201" t="s">
        <v>97</v>
      </c>
      <c r="E1201">
        <v>68</v>
      </c>
      <c r="F1201" t="s">
        <v>11</v>
      </c>
      <c r="G1201" s="18">
        <v>1.5183</v>
      </c>
      <c r="I1201" s="18">
        <v>-103.24</v>
      </c>
      <c r="Q1201" s="103"/>
      <c r="R1201" s="104"/>
      <c r="X1201" s="103"/>
      <c r="AE1201" s="103"/>
      <c r="AL1201" s="103"/>
      <c r="AM1201" s="104"/>
      <c r="AS1201" s="103"/>
      <c r="AT1201" s="104"/>
    </row>
    <row r="1202" spans="1:46" x14ac:dyDescent="0.25">
      <c r="A1202" s="1">
        <v>44657</v>
      </c>
      <c r="C1202" s="1" t="s">
        <v>102</v>
      </c>
      <c r="D1202" t="s">
        <v>98</v>
      </c>
      <c r="E1202">
        <v>30</v>
      </c>
      <c r="F1202" t="s">
        <v>38</v>
      </c>
      <c r="G1202" s="18">
        <v>3.2250000000000001</v>
      </c>
      <c r="I1202" s="18">
        <v>96.75</v>
      </c>
      <c r="Q1202" s="103"/>
      <c r="R1202" s="104"/>
      <c r="X1202" s="103"/>
      <c r="AE1202" s="103"/>
      <c r="AL1202" s="103"/>
      <c r="AM1202" s="104"/>
      <c r="AS1202" s="103"/>
      <c r="AT1202" s="104"/>
    </row>
    <row r="1203" spans="1:46" x14ac:dyDescent="0.25">
      <c r="A1203" s="1">
        <v>44657</v>
      </c>
      <c r="C1203" s="1" t="s">
        <v>102</v>
      </c>
      <c r="D1203" t="s">
        <v>98</v>
      </c>
      <c r="E1203">
        <v>20</v>
      </c>
      <c r="F1203" t="s">
        <v>38</v>
      </c>
      <c r="G1203" s="18">
        <v>3.15</v>
      </c>
      <c r="I1203" s="18">
        <v>63</v>
      </c>
      <c r="Q1203" s="103"/>
      <c r="R1203" s="104"/>
      <c r="X1203" s="103"/>
      <c r="AE1203" s="103"/>
      <c r="AL1203" s="103"/>
      <c r="AM1203" s="104"/>
      <c r="AS1203" s="103"/>
      <c r="AT1203" s="104"/>
    </row>
    <row r="1204" spans="1:46" x14ac:dyDescent="0.25">
      <c r="A1204" s="1">
        <v>44657</v>
      </c>
      <c r="C1204" s="1" t="s">
        <v>102</v>
      </c>
      <c r="D1204" t="s">
        <v>98</v>
      </c>
      <c r="E1204">
        <v>30</v>
      </c>
      <c r="F1204" t="s">
        <v>38</v>
      </c>
      <c r="G1204" s="18">
        <v>3.0920000000000001</v>
      </c>
      <c r="I1204" s="18">
        <v>92.76</v>
      </c>
      <c r="Q1204" s="103"/>
      <c r="R1204" s="104"/>
      <c r="X1204" s="103"/>
      <c r="AE1204" s="103"/>
      <c r="AL1204" s="103"/>
      <c r="AM1204" s="104"/>
      <c r="AS1204" s="103"/>
      <c r="AT1204" s="104"/>
    </row>
    <row r="1205" spans="1:46" x14ac:dyDescent="0.25">
      <c r="A1205" s="1">
        <v>44657</v>
      </c>
      <c r="C1205" s="1" t="s">
        <v>102</v>
      </c>
      <c r="D1205" t="s">
        <v>97</v>
      </c>
      <c r="E1205">
        <v>40</v>
      </c>
      <c r="F1205" t="s">
        <v>38</v>
      </c>
      <c r="G1205" s="18">
        <v>3.0064000000000002</v>
      </c>
      <c r="I1205" s="18">
        <v>-120.26</v>
      </c>
      <c r="Q1205" s="103"/>
      <c r="R1205" s="104"/>
      <c r="X1205" s="103"/>
      <c r="AE1205" s="103"/>
      <c r="AL1205" s="103"/>
      <c r="AM1205" s="104"/>
      <c r="AS1205" s="103"/>
      <c r="AT1205" s="104"/>
    </row>
    <row r="1206" spans="1:46" x14ac:dyDescent="0.25">
      <c r="A1206" s="1">
        <v>44657</v>
      </c>
      <c r="C1206" s="1" t="s">
        <v>102</v>
      </c>
      <c r="D1206" t="s">
        <v>97</v>
      </c>
      <c r="E1206">
        <v>40</v>
      </c>
      <c r="F1206" t="s">
        <v>38</v>
      </c>
      <c r="G1206" s="18">
        <v>2.9763999999999999</v>
      </c>
      <c r="I1206" s="18">
        <v>-119.06</v>
      </c>
      <c r="Q1206" s="103"/>
      <c r="R1206" s="104"/>
      <c r="X1206" s="103"/>
      <c r="AE1206" s="103"/>
      <c r="AL1206" s="103"/>
      <c r="AM1206" s="104"/>
      <c r="AS1206" s="103"/>
      <c r="AT1206" s="104"/>
    </row>
    <row r="1207" spans="1:46" x14ac:dyDescent="0.25">
      <c r="A1207" s="1">
        <v>44658</v>
      </c>
      <c r="B1207" s="100">
        <v>41931538848</v>
      </c>
      <c r="C1207" t="s">
        <v>101</v>
      </c>
      <c r="D1207" t="s">
        <v>97</v>
      </c>
      <c r="E1207">
        <v>25</v>
      </c>
      <c r="F1207" t="s">
        <v>12</v>
      </c>
      <c r="G1207">
        <v>8.5050000000000008</v>
      </c>
      <c r="H1207">
        <v>0</v>
      </c>
      <c r="I1207">
        <v>-212.63</v>
      </c>
      <c r="Q1207" s="103"/>
      <c r="R1207" s="104"/>
      <c r="X1207" s="103"/>
      <c r="AE1207" s="103"/>
      <c r="AL1207" s="103"/>
      <c r="AM1207" s="104"/>
      <c r="AS1207" s="103"/>
      <c r="AT1207" s="104"/>
    </row>
    <row r="1208" spans="1:46" x14ac:dyDescent="0.25">
      <c r="A1208" s="1">
        <v>44658</v>
      </c>
      <c r="B1208" s="100">
        <v>41931636487</v>
      </c>
      <c r="C1208" t="s">
        <v>101</v>
      </c>
      <c r="D1208" t="s">
        <v>97</v>
      </c>
      <c r="E1208">
        <v>25</v>
      </c>
      <c r="F1208" t="s">
        <v>12</v>
      </c>
      <c r="G1208">
        <v>8.56</v>
      </c>
      <c r="H1208">
        <v>0</v>
      </c>
      <c r="I1208">
        <v>-214</v>
      </c>
      <c r="Q1208" s="103"/>
      <c r="R1208" s="104"/>
      <c r="X1208" s="103"/>
      <c r="AE1208" s="103"/>
      <c r="AL1208" s="103"/>
      <c r="AM1208" s="104"/>
      <c r="AS1208" s="103"/>
      <c r="AT1208" s="104"/>
    </row>
    <row r="1209" spans="1:46" x14ac:dyDescent="0.25">
      <c r="A1209" s="1">
        <v>44658</v>
      </c>
      <c r="B1209" s="100">
        <v>41931682030</v>
      </c>
      <c r="C1209" t="s">
        <v>101</v>
      </c>
      <c r="D1209" t="s">
        <v>97</v>
      </c>
      <c r="E1209">
        <v>25</v>
      </c>
      <c r="F1209" t="s">
        <v>12</v>
      </c>
      <c r="G1209">
        <v>8.3249999999999993</v>
      </c>
      <c r="H1209">
        <v>0</v>
      </c>
      <c r="I1209">
        <v>-208.13</v>
      </c>
      <c r="Q1209" s="103"/>
      <c r="R1209" s="104"/>
      <c r="X1209" s="103"/>
      <c r="AE1209" s="103"/>
      <c r="AL1209" s="103"/>
      <c r="AM1209" s="104"/>
      <c r="AS1209" s="103"/>
      <c r="AT1209" s="104"/>
    </row>
    <row r="1210" spans="1:46" x14ac:dyDescent="0.25">
      <c r="A1210" s="1">
        <v>44658</v>
      </c>
      <c r="B1210" s="100">
        <v>41932048366</v>
      </c>
      <c r="C1210" t="s">
        <v>101</v>
      </c>
      <c r="D1210" t="s">
        <v>98</v>
      </c>
      <c r="E1210">
        <v>25</v>
      </c>
      <c r="F1210" t="s">
        <v>12</v>
      </c>
      <c r="G1210">
        <v>8.41</v>
      </c>
      <c r="H1210">
        <v>0</v>
      </c>
      <c r="I1210">
        <v>210.25</v>
      </c>
      <c r="Q1210" s="103"/>
      <c r="R1210" s="104"/>
      <c r="X1210" s="103"/>
      <c r="AE1210" s="103"/>
      <c r="AL1210" s="103"/>
      <c r="AM1210" s="104"/>
      <c r="AS1210" s="103"/>
      <c r="AT1210" s="104"/>
    </row>
    <row r="1211" spans="1:46" x14ac:dyDescent="0.25">
      <c r="A1211" s="1">
        <v>44658</v>
      </c>
      <c r="B1211" s="100">
        <v>41932424083</v>
      </c>
      <c r="C1211" t="s">
        <v>101</v>
      </c>
      <c r="D1211" t="s">
        <v>97</v>
      </c>
      <c r="E1211">
        <v>25</v>
      </c>
      <c r="F1211" t="s">
        <v>12</v>
      </c>
      <c r="G1211">
        <v>8.2090999999999994</v>
      </c>
      <c r="H1211">
        <v>0</v>
      </c>
      <c r="I1211">
        <v>-205.23</v>
      </c>
      <c r="Q1211" s="103"/>
      <c r="R1211" s="104"/>
      <c r="X1211" s="103"/>
      <c r="AE1211" s="103"/>
      <c r="AL1211" s="103"/>
      <c r="AM1211" s="104"/>
      <c r="AS1211" s="103"/>
      <c r="AT1211" s="104"/>
    </row>
    <row r="1212" spans="1:46" x14ac:dyDescent="0.25">
      <c r="A1212" s="1">
        <v>44658</v>
      </c>
      <c r="B1212" s="100">
        <v>41932558181</v>
      </c>
      <c r="C1212" t="s">
        <v>101</v>
      </c>
      <c r="D1212" t="s">
        <v>98</v>
      </c>
      <c r="E1212">
        <v>25</v>
      </c>
      <c r="F1212" t="s">
        <v>12</v>
      </c>
      <c r="G1212">
        <v>8.4450000000000003</v>
      </c>
      <c r="H1212">
        <v>0</v>
      </c>
      <c r="I1212">
        <v>211.13</v>
      </c>
      <c r="Q1212" s="103"/>
      <c r="R1212" s="104"/>
      <c r="X1212" s="103"/>
      <c r="AE1212" s="103"/>
      <c r="AL1212" s="103"/>
      <c r="AM1212" s="104"/>
      <c r="AS1212" s="103"/>
      <c r="AT1212" s="104"/>
    </row>
    <row r="1213" spans="1:46" x14ac:dyDescent="0.25">
      <c r="A1213" s="1">
        <v>44658</v>
      </c>
      <c r="B1213" s="100">
        <v>41932764475</v>
      </c>
      <c r="C1213" t="s">
        <v>101</v>
      </c>
      <c r="D1213" t="s">
        <v>98</v>
      </c>
      <c r="E1213">
        <v>25</v>
      </c>
      <c r="F1213" t="s">
        <v>12</v>
      </c>
      <c r="G1213">
        <v>8.2149999999999999</v>
      </c>
      <c r="H1213">
        <v>0</v>
      </c>
      <c r="I1213">
        <v>205.38</v>
      </c>
      <c r="Q1213" s="103"/>
      <c r="R1213" s="104"/>
      <c r="X1213" s="103"/>
      <c r="AE1213" s="103"/>
      <c r="AL1213" s="103"/>
      <c r="AM1213" s="104"/>
      <c r="AS1213" s="103"/>
      <c r="AT1213" s="104"/>
    </row>
    <row r="1214" spans="1:46" x14ac:dyDescent="0.25">
      <c r="A1214" s="1">
        <v>44658</v>
      </c>
      <c r="B1214" s="100">
        <v>41932874688</v>
      </c>
      <c r="C1214" t="s">
        <v>101</v>
      </c>
      <c r="D1214" t="s">
        <v>98</v>
      </c>
      <c r="E1214">
        <v>25</v>
      </c>
      <c r="F1214" t="s">
        <v>12</v>
      </c>
      <c r="G1214">
        <v>8.0245999999999995</v>
      </c>
      <c r="H1214">
        <v>0</v>
      </c>
      <c r="I1214">
        <v>200.62</v>
      </c>
      <c r="Q1214" s="103"/>
      <c r="R1214" s="104"/>
      <c r="X1214" s="103"/>
      <c r="AE1214" s="103"/>
      <c r="AL1214" s="103"/>
      <c r="AM1214" s="104"/>
      <c r="AS1214" s="103"/>
      <c r="AT1214" s="104"/>
    </row>
    <row r="1215" spans="1:46" x14ac:dyDescent="0.25">
      <c r="A1215" s="1">
        <v>44658</v>
      </c>
      <c r="C1215" s="1" t="s">
        <v>102</v>
      </c>
      <c r="D1215" t="s">
        <v>98</v>
      </c>
      <c r="E1215">
        <v>15</v>
      </c>
      <c r="F1215" t="s">
        <v>12</v>
      </c>
      <c r="G1215" s="18">
        <v>8.19</v>
      </c>
      <c r="I1215" s="18">
        <v>122.85</v>
      </c>
      <c r="Q1215" s="103"/>
      <c r="R1215" s="104"/>
      <c r="X1215" s="103"/>
      <c r="AE1215" s="103"/>
      <c r="AL1215" s="103"/>
      <c r="AM1215" s="104"/>
      <c r="AS1215" s="103"/>
      <c r="AT1215" s="104"/>
    </row>
    <row r="1216" spans="1:46" x14ac:dyDescent="0.25">
      <c r="A1216" s="1">
        <v>44658</v>
      </c>
      <c r="C1216" s="1" t="s">
        <v>102</v>
      </c>
      <c r="D1216" t="s">
        <v>98</v>
      </c>
      <c r="E1216">
        <v>15</v>
      </c>
      <c r="F1216" t="s">
        <v>12</v>
      </c>
      <c r="G1216" s="18">
        <v>8.49</v>
      </c>
      <c r="I1216" s="18">
        <v>127.35</v>
      </c>
      <c r="Q1216" s="103"/>
      <c r="R1216" s="104"/>
      <c r="X1216" s="103"/>
      <c r="AE1216" s="103"/>
      <c r="AL1216" s="103"/>
      <c r="AM1216" s="104"/>
      <c r="AS1216" s="103"/>
      <c r="AT1216" s="104"/>
    </row>
    <row r="1217" spans="1:46" x14ac:dyDescent="0.25">
      <c r="A1217" s="1">
        <v>44658</v>
      </c>
      <c r="C1217" s="1" t="s">
        <v>102</v>
      </c>
      <c r="D1217" t="s">
        <v>97</v>
      </c>
      <c r="E1217">
        <v>15</v>
      </c>
      <c r="F1217" t="s">
        <v>12</v>
      </c>
      <c r="G1217" s="18">
        <v>8.2880000000000003</v>
      </c>
      <c r="I1217" s="18">
        <v>-124.32</v>
      </c>
      <c r="Q1217" s="103"/>
      <c r="R1217" s="104"/>
      <c r="X1217" s="103"/>
      <c r="AE1217" s="103"/>
      <c r="AL1217" s="103"/>
      <c r="AM1217" s="104"/>
      <c r="AS1217" s="103"/>
      <c r="AT1217" s="104"/>
    </row>
    <row r="1218" spans="1:46" x14ac:dyDescent="0.25">
      <c r="A1218" s="1">
        <v>44658</v>
      </c>
      <c r="C1218" s="1" t="s">
        <v>102</v>
      </c>
      <c r="D1218" t="s">
        <v>97</v>
      </c>
      <c r="E1218">
        <v>15</v>
      </c>
      <c r="F1218" t="s">
        <v>12</v>
      </c>
      <c r="G1218" s="18">
        <v>8.5198999999999998</v>
      </c>
      <c r="I1218" s="18">
        <v>-127.8</v>
      </c>
      <c r="Q1218" s="103"/>
      <c r="R1218" s="104"/>
      <c r="X1218" s="103"/>
      <c r="AE1218" s="103"/>
      <c r="AL1218" s="103"/>
      <c r="AM1218" s="104"/>
      <c r="AS1218" s="103"/>
      <c r="AT1218" s="104"/>
    </row>
    <row r="1219" spans="1:46" x14ac:dyDescent="0.25">
      <c r="A1219" s="1">
        <v>44658</v>
      </c>
      <c r="C1219" s="1" t="s">
        <v>102</v>
      </c>
      <c r="D1219" t="s">
        <v>98</v>
      </c>
      <c r="E1219">
        <v>15</v>
      </c>
      <c r="F1219" t="s">
        <v>12</v>
      </c>
      <c r="G1219" s="18">
        <v>8.2814999999999994</v>
      </c>
      <c r="I1219" s="18">
        <v>124.22</v>
      </c>
      <c r="Q1219" s="103"/>
      <c r="R1219" s="104"/>
      <c r="X1219" s="103"/>
      <c r="AE1219" s="103"/>
      <c r="AL1219" s="103"/>
      <c r="AM1219" s="104"/>
      <c r="AS1219" s="103"/>
      <c r="AT1219" s="104"/>
    </row>
    <row r="1220" spans="1:46" x14ac:dyDescent="0.25">
      <c r="A1220" s="1">
        <v>44658</v>
      </c>
      <c r="C1220" s="1" t="s">
        <v>102</v>
      </c>
      <c r="D1220" t="s">
        <v>98</v>
      </c>
      <c r="E1220">
        <v>3</v>
      </c>
      <c r="F1220" t="s">
        <v>12</v>
      </c>
      <c r="G1220" s="18">
        <v>8.26</v>
      </c>
      <c r="I1220" s="18">
        <v>24.78</v>
      </c>
      <c r="Q1220" s="103"/>
      <c r="R1220" s="104"/>
      <c r="X1220" s="103"/>
      <c r="AE1220" s="103"/>
      <c r="AL1220" s="103"/>
      <c r="AM1220" s="104"/>
      <c r="AS1220" s="103"/>
      <c r="AT1220" s="104"/>
    </row>
    <row r="1221" spans="1:46" x14ac:dyDescent="0.25">
      <c r="A1221" s="1">
        <v>44658</v>
      </c>
      <c r="C1221" s="1" t="s">
        <v>102</v>
      </c>
      <c r="D1221" t="s">
        <v>98</v>
      </c>
      <c r="E1221">
        <v>12</v>
      </c>
      <c r="F1221" t="s">
        <v>12</v>
      </c>
      <c r="G1221" s="18">
        <v>8.26</v>
      </c>
      <c r="I1221" s="18">
        <v>99.12</v>
      </c>
      <c r="Q1221" s="103"/>
      <c r="R1221" s="104"/>
      <c r="X1221" s="103"/>
      <c r="AE1221" s="103"/>
      <c r="AL1221" s="103"/>
      <c r="AM1221" s="104"/>
      <c r="AS1221" s="103"/>
      <c r="AT1221" s="104"/>
    </row>
    <row r="1222" spans="1:46" x14ac:dyDescent="0.25">
      <c r="A1222" s="1">
        <v>44658</v>
      </c>
      <c r="C1222" s="1" t="s">
        <v>102</v>
      </c>
      <c r="D1222" t="s">
        <v>97</v>
      </c>
      <c r="E1222">
        <v>20</v>
      </c>
      <c r="F1222" t="s">
        <v>12</v>
      </c>
      <c r="G1222" s="18">
        <v>8.1300000000000008</v>
      </c>
      <c r="I1222" s="18">
        <v>-162.6</v>
      </c>
      <c r="Q1222" s="103"/>
      <c r="R1222" s="104"/>
      <c r="X1222" s="103"/>
      <c r="AE1222" s="103"/>
      <c r="AL1222" s="103"/>
      <c r="AM1222" s="104"/>
      <c r="AS1222" s="103"/>
      <c r="AT1222" s="104"/>
    </row>
    <row r="1223" spans="1:46" x14ac:dyDescent="0.25">
      <c r="A1223" s="1">
        <v>44658</v>
      </c>
      <c r="C1223" s="1" t="s">
        <v>102</v>
      </c>
      <c r="D1223" t="s">
        <v>98</v>
      </c>
      <c r="E1223">
        <v>10</v>
      </c>
      <c r="F1223" t="s">
        <v>12</v>
      </c>
      <c r="G1223" s="18">
        <v>8.0139999999999993</v>
      </c>
      <c r="I1223" s="18">
        <v>80.14</v>
      </c>
      <c r="Q1223" s="103"/>
      <c r="R1223" s="104"/>
      <c r="X1223" s="103"/>
      <c r="AE1223" s="103"/>
      <c r="AL1223" s="103"/>
      <c r="AM1223" s="104"/>
      <c r="AS1223" s="103"/>
      <c r="AT1223" s="104"/>
    </row>
    <row r="1224" spans="1:46" x14ac:dyDescent="0.25">
      <c r="A1224" s="1">
        <v>44658</v>
      </c>
      <c r="C1224" s="1" t="s">
        <v>102</v>
      </c>
      <c r="D1224" t="s">
        <v>97</v>
      </c>
      <c r="E1224">
        <v>20</v>
      </c>
      <c r="F1224" t="s">
        <v>12</v>
      </c>
      <c r="G1224" s="18">
        <v>8.1850000000000005</v>
      </c>
      <c r="I1224" s="18">
        <v>-163.69999999999999</v>
      </c>
      <c r="Q1224" s="103"/>
      <c r="R1224" s="104"/>
      <c r="X1224" s="103"/>
      <c r="AE1224" s="103"/>
      <c r="AL1224" s="103"/>
      <c r="AM1224" s="104"/>
      <c r="AS1224" s="103"/>
      <c r="AT1224" s="104"/>
    </row>
    <row r="1225" spans="1:46" x14ac:dyDescent="0.25">
      <c r="A1225" s="1">
        <v>44658</v>
      </c>
      <c r="C1225" s="1" t="s">
        <v>102</v>
      </c>
      <c r="D1225" t="s">
        <v>98</v>
      </c>
      <c r="E1225">
        <v>28</v>
      </c>
      <c r="F1225" t="s">
        <v>12</v>
      </c>
      <c r="G1225" s="18">
        <v>7.9320000000000004</v>
      </c>
      <c r="I1225" s="18">
        <v>222.1</v>
      </c>
      <c r="Q1225" s="103"/>
      <c r="R1225" s="104"/>
      <c r="X1225" s="103"/>
      <c r="AE1225" s="103"/>
      <c r="AL1225" s="103"/>
      <c r="AM1225" s="104"/>
      <c r="AS1225" s="103"/>
      <c r="AT1225" s="104"/>
    </row>
    <row r="1226" spans="1:46" x14ac:dyDescent="0.25">
      <c r="A1226" s="1">
        <v>44658</v>
      </c>
      <c r="C1226" s="1" t="s">
        <v>102</v>
      </c>
      <c r="D1226" t="s">
        <v>97</v>
      </c>
      <c r="E1226">
        <v>14</v>
      </c>
      <c r="F1226" t="s">
        <v>12</v>
      </c>
      <c r="G1226" s="18">
        <v>8.14</v>
      </c>
      <c r="I1226" s="18">
        <v>-113.96</v>
      </c>
      <c r="Q1226" s="103"/>
      <c r="R1226" s="104"/>
      <c r="X1226" s="103"/>
      <c r="AE1226" s="103"/>
      <c r="AL1226" s="103"/>
      <c r="AM1226" s="104"/>
      <c r="AS1226" s="103"/>
      <c r="AT1226" s="104"/>
    </row>
    <row r="1227" spans="1:46" x14ac:dyDescent="0.25">
      <c r="A1227" s="1">
        <v>44658</v>
      </c>
      <c r="C1227" s="1" t="s">
        <v>102</v>
      </c>
      <c r="D1227" t="s">
        <v>97</v>
      </c>
      <c r="E1227">
        <v>14</v>
      </c>
      <c r="F1227" t="s">
        <v>12</v>
      </c>
      <c r="G1227" s="18">
        <v>8.2100000000000009</v>
      </c>
      <c r="I1227" s="18">
        <v>-114.94</v>
      </c>
      <c r="Q1227" s="103"/>
      <c r="R1227" s="104"/>
      <c r="X1227" s="103"/>
      <c r="AE1227" s="103"/>
      <c r="AL1227" s="103"/>
      <c r="AM1227" s="104"/>
      <c r="AS1227" s="103"/>
      <c r="AT1227" s="104"/>
    </row>
    <row r="1228" spans="1:46" x14ac:dyDescent="0.25">
      <c r="A1228" s="1">
        <v>44658</v>
      </c>
      <c r="C1228" s="1" t="s">
        <v>102</v>
      </c>
      <c r="D1228" t="s">
        <v>98</v>
      </c>
      <c r="E1228">
        <v>1</v>
      </c>
      <c r="F1228" t="s">
        <v>12</v>
      </c>
      <c r="G1228" s="18">
        <v>7.78</v>
      </c>
      <c r="I1228" s="18">
        <v>7.78</v>
      </c>
      <c r="Q1228" s="103"/>
      <c r="R1228" s="104"/>
      <c r="X1228" s="103"/>
      <c r="AE1228" s="103"/>
      <c r="AL1228" s="103"/>
      <c r="AM1228" s="104"/>
      <c r="AS1228" s="103"/>
      <c r="AT1228" s="104"/>
    </row>
    <row r="1229" spans="1:46" x14ac:dyDescent="0.25">
      <c r="A1229" s="1">
        <v>44658</v>
      </c>
      <c r="C1229" s="1" t="s">
        <v>102</v>
      </c>
      <c r="D1229" t="s">
        <v>98</v>
      </c>
      <c r="E1229">
        <v>9</v>
      </c>
      <c r="F1229" t="s">
        <v>12</v>
      </c>
      <c r="G1229" s="18">
        <v>7.63</v>
      </c>
      <c r="I1229" s="18">
        <v>68.67</v>
      </c>
      <c r="Q1229" s="103"/>
      <c r="R1229" s="104"/>
      <c r="X1229" s="103"/>
      <c r="AE1229" s="103"/>
      <c r="AL1229" s="103"/>
      <c r="AM1229" s="104"/>
      <c r="AS1229" s="103"/>
      <c r="AT1229" s="104"/>
    </row>
    <row r="1230" spans="1:46" x14ac:dyDescent="0.25">
      <c r="A1230" s="1">
        <v>44658</v>
      </c>
      <c r="C1230" s="1" t="s">
        <v>102</v>
      </c>
      <c r="D1230" t="s">
        <v>98</v>
      </c>
      <c r="E1230">
        <v>1</v>
      </c>
      <c r="F1230" t="s">
        <v>12</v>
      </c>
      <c r="G1230" s="18">
        <v>7.63</v>
      </c>
      <c r="I1230" s="18">
        <v>7.63</v>
      </c>
      <c r="Q1230" s="103"/>
      <c r="R1230" s="104"/>
      <c r="X1230" s="103"/>
      <c r="AE1230" s="103"/>
      <c r="AL1230" s="103"/>
      <c r="AM1230" s="104"/>
      <c r="AS1230" s="103"/>
      <c r="AT1230" s="104"/>
    </row>
    <row r="1231" spans="1:46" x14ac:dyDescent="0.25">
      <c r="A1231" s="1">
        <v>44658</v>
      </c>
      <c r="C1231" s="1" t="s">
        <v>102</v>
      </c>
      <c r="D1231" t="s">
        <v>98</v>
      </c>
      <c r="E1231">
        <v>10</v>
      </c>
      <c r="F1231" t="s">
        <v>12</v>
      </c>
      <c r="G1231" s="18">
        <v>7.5831</v>
      </c>
      <c r="I1231" s="18">
        <v>75.83</v>
      </c>
      <c r="Q1231" s="103"/>
      <c r="R1231" s="104"/>
      <c r="X1231" s="103"/>
      <c r="AE1231" s="103"/>
      <c r="AL1231" s="103"/>
      <c r="AM1231" s="104"/>
      <c r="AS1231" s="103"/>
      <c r="AT1231" s="104"/>
    </row>
    <row r="1232" spans="1:46" x14ac:dyDescent="0.25">
      <c r="A1232" s="1">
        <v>44658</v>
      </c>
      <c r="C1232" s="1" t="s">
        <v>102</v>
      </c>
      <c r="D1232" t="s">
        <v>98</v>
      </c>
      <c r="E1232">
        <v>7</v>
      </c>
      <c r="F1232" t="s">
        <v>12</v>
      </c>
      <c r="G1232" s="18">
        <v>7.43</v>
      </c>
      <c r="I1232" s="18">
        <v>52.01</v>
      </c>
      <c r="Q1232" s="103"/>
      <c r="R1232" s="104"/>
      <c r="X1232" s="103"/>
      <c r="AE1232" s="103"/>
      <c r="AL1232" s="103"/>
      <c r="AM1232" s="104"/>
      <c r="AS1232" s="103"/>
      <c r="AT1232" s="104"/>
    </row>
    <row r="1233" spans="1:46" x14ac:dyDescent="0.25">
      <c r="A1233" s="1">
        <v>44658</v>
      </c>
      <c r="C1233" s="1" t="s">
        <v>102</v>
      </c>
      <c r="D1233" t="s">
        <v>97</v>
      </c>
      <c r="E1233">
        <v>14</v>
      </c>
      <c r="F1233" t="s">
        <v>12</v>
      </c>
      <c r="G1233" s="18">
        <v>7.4097999999999997</v>
      </c>
      <c r="I1233" s="18">
        <v>-103.74</v>
      </c>
      <c r="Q1233" s="103"/>
      <c r="R1233" s="104"/>
      <c r="X1233" s="103"/>
      <c r="AE1233" s="103"/>
      <c r="AL1233" s="103"/>
      <c r="AM1233" s="104"/>
      <c r="AS1233" s="103"/>
      <c r="AT1233" s="104"/>
    </row>
    <row r="1234" spans="1:46" x14ac:dyDescent="0.25">
      <c r="A1234" s="1">
        <v>44658</v>
      </c>
      <c r="C1234" s="1" t="s">
        <v>102</v>
      </c>
      <c r="D1234" t="s">
        <v>97</v>
      </c>
      <c r="E1234">
        <v>14</v>
      </c>
      <c r="F1234" t="s">
        <v>12</v>
      </c>
      <c r="G1234" s="18">
        <v>7.1098999999999997</v>
      </c>
      <c r="I1234" s="18">
        <v>-99.54</v>
      </c>
      <c r="Q1234" s="103"/>
      <c r="R1234" s="104"/>
      <c r="X1234" s="103"/>
      <c r="AE1234" s="103"/>
      <c r="AL1234" s="103"/>
      <c r="AM1234" s="104"/>
      <c r="AS1234" s="103"/>
      <c r="AT1234" s="104"/>
    </row>
    <row r="1235" spans="1:46" x14ac:dyDescent="0.25">
      <c r="A1235" s="1">
        <v>44659</v>
      </c>
      <c r="B1235" s="100">
        <v>41960329988</v>
      </c>
      <c r="C1235" t="s">
        <v>101</v>
      </c>
      <c r="D1235" t="s">
        <v>97</v>
      </c>
      <c r="E1235">
        <v>125</v>
      </c>
      <c r="F1235" t="s">
        <v>13</v>
      </c>
      <c r="G1235">
        <v>2.38</v>
      </c>
      <c r="H1235">
        <v>0</v>
      </c>
      <c r="I1235">
        <v>-297.5</v>
      </c>
      <c r="Q1235" s="103"/>
      <c r="R1235" s="104"/>
      <c r="X1235" s="103"/>
      <c r="AE1235" s="103"/>
      <c r="AL1235" s="103"/>
      <c r="AM1235" s="104"/>
      <c r="AS1235" s="103"/>
      <c r="AT1235" s="104"/>
    </row>
    <row r="1236" spans="1:46" x14ac:dyDescent="0.25">
      <c r="A1236" s="1">
        <v>44659</v>
      </c>
      <c r="B1236" s="100">
        <v>41960363999</v>
      </c>
      <c r="C1236" t="s">
        <v>101</v>
      </c>
      <c r="D1236" t="s">
        <v>97</v>
      </c>
      <c r="E1236">
        <v>125</v>
      </c>
      <c r="F1236" t="s">
        <v>13</v>
      </c>
      <c r="G1236">
        <v>2.41</v>
      </c>
      <c r="H1236">
        <v>0</v>
      </c>
      <c r="I1236">
        <v>-301.25</v>
      </c>
      <c r="Q1236" s="103"/>
      <c r="R1236" s="104"/>
      <c r="X1236" s="103"/>
      <c r="AE1236" s="103"/>
      <c r="AL1236" s="103"/>
      <c r="AM1236" s="104"/>
      <c r="AS1236" s="103"/>
      <c r="AT1236" s="104"/>
    </row>
    <row r="1237" spans="1:46" x14ac:dyDescent="0.25">
      <c r="A1237" s="1">
        <v>44659</v>
      </c>
      <c r="B1237" s="100">
        <v>41960434917</v>
      </c>
      <c r="C1237" t="s">
        <v>101</v>
      </c>
      <c r="D1237" t="s">
        <v>98</v>
      </c>
      <c r="E1237">
        <v>125</v>
      </c>
      <c r="F1237" t="s">
        <v>13</v>
      </c>
      <c r="G1237">
        <v>2.4735999999999998</v>
      </c>
      <c r="H1237">
        <v>0</v>
      </c>
      <c r="I1237">
        <v>309.18</v>
      </c>
      <c r="Q1237" s="103"/>
      <c r="R1237" s="104"/>
      <c r="X1237" s="103"/>
      <c r="AE1237" s="103"/>
      <c r="AL1237" s="103"/>
      <c r="AM1237" s="104"/>
      <c r="AS1237" s="103"/>
      <c r="AT1237" s="104"/>
    </row>
    <row r="1238" spans="1:46" x14ac:dyDescent="0.25">
      <c r="A1238" s="1">
        <v>44659</v>
      </c>
      <c r="B1238" s="100">
        <v>41960548562</v>
      </c>
      <c r="C1238" t="s">
        <v>101</v>
      </c>
      <c r="D1238" t="s">
        <v>98</v>
      </c>
      <c r="E1238">
        <v>125</v>
      </c>
      <c r="F1238" t="s">
        <v>13</v>
      </c>
      <c r="G1238">
        <v>2.4516</v>
      </c>
      <c r="H1238">
        <v>0</v>
      </c>
      <c r="I1238">
        <v>306.43</v>
      </c>
      <c r="Q1238" s="103"/>
      <c r="R1238" s="104"/>
      <c r="X1238" s="103"/>
      <c r="AE1238" s="103"/>
      <c r="AL1238" s="103"/>
      <c r="AM1238" s="104"/>
      <c r="AS1238" s="103"/>
      <c r="AT1238" s="104"/>
    </row>
    <row r="1239" spans="1:46" x14ac:dyDescent="0.25">
      <c r="A1239" s="1">
        <v>44659</v>
      </c>
      <c r="C1239" s="1" t="s">
        <v>102</v>
      </c>
      <c r="D1239" t="s">
        <v>98</v>
      </c>
      <c r="E1239">
        <v>12</v>
      </c>
      <c r="F1239" t="s">
        <v>13</v>
      </c>
      <c r="G1239" s="18">
        <v>2.3734000000000002</v>
      </c>
      <c r="I1239" s="18">
        <v>28.48</v>
      </c>
      <c r="Q1239" s="103"/>
      <c r="R1239" s="104"/>
      <c r="X1239" s="103"/>
      <c r="AE1239" s="103"/>
      <c r="AL1239" s="103"/>
      <c r="AM1239" s="104"/>
      <c r="AS1239" s="103"/>
      <c r="AT1239" s="104"/>
    </row>
    <row r="1240" spans="1:46" x14ac:dyDescent="0.25">
      <c r="A1240" s="1">
        <v>44659</v>
      </c>
      <c r="C1240" s="1" t="s">
        <v>102</v>
      </c>
      <c r="D1240" t="s">
        <v>98</v>
      </c>
      <c r="E1240">
        <v>24</v>
      </c>
      <c r="F1240" t="s">
        <v>13</v>
      </c>
      <c r="G1240" s="18">
        <v>2.4350000000000001</v>
      </c>
      <c r="I1240" s="18">
        <v>58.44</v>
      </c>
      <c r="Q1240" s="103"/>
      <c r="R1240" s="104"/>
      <c r="X1240" s="103"/>
      <c r="AE1240" s="103"/>
      <c r="AL1240" s="103"/>
      <c r="AM1240" s="104"/>
      <c r="AS1240" s="103"/>
      <c r="AT1240" s="104"/>
    </row>
    <row r="1241" spans="1:46" x14ac:dyDescent="0.25">
      <c r="A1241" s="1">
        <v>44659</v>
      </c>
      <c r="C1241" s="1" t="s">
        <v>102</v>
      </c>
      <c r="D1241" t="s">
        <v>98</v>
      </c>
      <c r="E1241">
        <v>30</v>
      </c>
      <c r="F1241" t="s">
        <v>13</v>
      </c>
      <c r="G1241" s="18">
        <v>2.4649999999999999</v>
      </c>
      <c r="I1241" s="18">
        <v>73.95</v>
      </c>
      <c r="Q1241" s="103"/>
      <c r="R1241" s="104"/>
      <c r="X1241" s="103"/>
      <c r="AE1241" s="103"/>
      <c r="AL1241" s="103"/>
      <c r="AM1241" s="104"/>
      <c r="AS1241" s="103"/>
      <c r="AT1241" s="104"/>
    </row>
    <row r="1242" spans="1:46" x14ac:dyDescent="0.25">
      <c r="A1242" s="1">
        <v>44659</v>
      </c>
      <c r="C1242" s="1" t="s">
        <v>102</v>
      </c>
      <c r="D1242" t="s">
        <v>97</v>
      </c>
      <c r="E1242">
        <v>42</v>
      </c>
      <c r="F1242" t="s">
        <v>13</v>
      </c>
      <c r="G1242" s="18">
        <v>2.4592999999999998</v>
      </c>
      <c r="I1242" s="18">
        <v>-103.29</v>
      </c>
      <c r="Q1242" s="103"/>
      <c r="R1242" s="104"/>
      <c r="X1242" s="103"/>
      <c r="AE1242" s="103"/>
      <c r="AL1242" s="103"/>
      <c r="AM1242" s="104"/>
      <c r="AS1242" s="103"/>
      <c r="AT1242" s="104"/>
    </row>
    <row r="1243" spans="1:46" x14ac:dyDescent="0.25">
      <c r="A1243" s="1">
        <v>44659</v>
      </c>
      <c r="C1243" s="1" t="s">
        <v>102</v>
      </c>
      <c r="D1243" t="s">
        <v>98</v>
      </c>
      <c r="E1243">
        <v>20</v>
      </c>
      <c r="F1243" t="s">
        <v>13</v>
      </c>
      <c r="G1243" s="18">
        <v>2.4544000000000001</v>
      </c>
      <c r="I1243" s="18">
        <v>49.09</v>
      </c>
      <c r="Q1243" s="103"/>
      <c r="R1243" s="104"/>
      <c r="X1243" s="103"/>
      <c r="AE1243" s="103"/>
      <c r="AL1243" s="103"/>
      <c r="AM1243" s="104"/>
      <c r="AS1243" s="103"/>
      <c r="AT1243" s="104"/>
    </row>
    <row r="1244" spans="1:46" x14ac:dyDescent="0.25">
      <c r="A1244" s="1">
        <v>44659</v>
      </c>
      <c r="C1244" s="1" t="s">
        <v>102</v>
      </c>
      <c r="D1244" t="s">
        <v>98</v>
      </c>
      <c r="E1244">
        <v>5</v>
      </c>
      <c r="F1244" t="s">
        <v>13</v>
      </c>
      <c r="G1244" s="18">
        <v>2.46</v>
      </c>
      <c r="I1244" s="18">
        <v>12.3</v>
      </c>
      <c r="Q1244" s="103"/>
      <c r="R1244" s="104"/>
      <c r="X1244" s="103"/>
      <c r="AE1244" s="103"/>
      <c r="AL1244" s="103"/>
      <c r="AM1244" s="104"/>
      <c r="AS1244" s="103"/>
      <c r="AT1244" s="104"/>
    </row>
    <row r="1245" spans="1:46" x14ac:dyDescent="0.25">
      <c r="A1245" s="1">
        <v>44659</v>
      </c>
      <c r="C1245" s="1" t="s">
        <v>102</v>
      </c>
      <c r="D1245" t="s">
        <v>98</v>
      </c>
      <c r="E1245">
        <v>15</v>
      </c>
      <c r="F1245" t="s">
        <v>13</v>
      </c>
      <c r="G1245" s="18">
        <v>2.46</v>
      </c>
      <c r="I1245" s="18">
        <v>36.9</v>
      </c>
      <c r="Q1245" s="103"/>
      <c r="R1245" s="104"/>
      <c r="X1245" s="103"/>
      <c r="AE1245" s="103"/>
      <c r="AL1245" s="103"/>
      <c r="AM1245" s="104"/>
      <c r="AS1245" s="103"/>
      <c r="AT1245" s="104"/>
    </row>
    <row r="1246" spans="1:46" x14ac:dyDescent="0.25">
      <c r="A1246" s="1">
        <v>44659</v>
      </c>
      <c r="C1246" s="1" t="s">
        <v>102</v>
      </c>
      <c r="D1246" t="s">
        <v>98</v>
      </c>
      <c r="E1246">
        <v>20</v>
      </c>
      <c r="F1246" t="s">
        <v>13</v>
      </c>
      <c r="G1246" s="18">
        <v>2.4321000000000002</v>
      </c>
      <c r="I1246" s="18">
        <v>48.64</v>
      </c>
      <c r="Q1246" s="103"/>
      <c r="R1246" s="104"/>
      <c r="X1246" s="103"/>
      <c r="AE1246" s="103"/>
      <c r="AL1246" s="103"/>
      <c r="AM1246" s="104"/>
      <c r="AS1246" s="103"/>
      <c r="AT1246" s="104"/>
    </row>
    <row r="1247" spans="1:46" x14ac:dyDescent="0.25">
      <c r="A1247" s="1">
        <v>44659</v>
      </c>
      <c r="C1247" s="1" t="s">
        <v>102</v>
      </c>
      <c r="D1247" t="s">
        <v>97</v>
      </c>
      <c r="E1247">
        <v>42</v>
      </c>
      <c r="F1247" t="s">
        <v>13</v>
      </c>
      <c r="G1247" s="18">
        <v>2.395</v>
      </c>
      <c r="I1247" s="18">
        <v>-100.59</v>
      </c>
      <c r="Q1247" s="103"/>
      <c r="R1247" s="104"/>
      <c r="X1247" s="103"/>
      <c r="AE1247" s="103"/>
      <c r="AL1247" s="103"/>
      <c r="AM1247" s="104"/>
      <c r="AS1247" s="103"/>
      <c r="AT1247" s="104"/>
    </row>
    <row r="1248" spans="1:46" x14ac:dyDescent="0.25">
      <c r="A1248" s="1">
        <v>44659</v>
      </c>
      <c r="C1248" s="1" t="s">
        <v>102</v>
      </c>
      <c r="D1248" t="s">
        <v>97</v>
      </c>
      <c r="E1248">
        <v>42</v>
      </c>
      <c r="F1248" t="s">
        <v>13</v>
      </c>
      <c r="G1248" s="18">
        <v>2.35</v>
      </c>
      <c r="I1248" s="18">
        <v>-98.7</v>
      </c>
      <c r="Q1248" s="103"/>
      <c r="R1248" s="104"/>
      <c r="X1248" s="103"/>
      <c r="AE1248" s="103"/>
      <c r="AL1248" s="103"/>
      <c r="AM1248" s="104"/>
      <c r="AS1248" s="103"/>
      <c r="AT1248" s="104"/>
    </row>
    <row r="1249" spans="1:46" x14ac:dyDescent="0.25">
      <c r="A1249" s="1">
        <v>44659</v>
      </c>
      <c r="C1249" s="1" t="s">
        <v>102</v>
      </c>
      <c r="D1249" t="s">
        <v>98</v>
      </c>
      <c r="E1249">
        <v>2</v>
      </c>
      <c r="F1249" t="s">
        <v>14</v>
      </c>
      <c r="G1249" s="18">
        <v>4.71</v>
      </c>
      <c r="I1249" s="18">
        <v>9.42</v>
      </c>
      <c r="Q1249" s="103"/>
      <c r="R1249" s="104"/>
      <c r="X1249" s="103"/>
      <c r="AE1249" s="103"/>
      <c r="AL1249" s="103"/>
      <c r="AM1249" s="104"/>
      <c r="AS1249" s="103"/>
      <c r="AT1249" s="104"/>
    </row>
    <row r="1250" spans="1:46" x14ac:dyDescent="0.25">
      <c r="A1250" s="1">
        <v>44659</v>
      </c>
      <c r="C1250" s="1" t="s">
        <v>102</v>
      </c>
      <c r="D1250" t="s">
        <v>98</v>
      </c>
      <c r="E1250">
        <v>8</v>
      </c>
      <c r="F1250" t="s">
        <v>14</v>
      </c>
      <c r="G1250" s="18">
        <v>4.71</v>
      </c>
      <c r="I1250" s="18">
        <v>37.68</v>
      </c>
      <c r="Q1250" s="103"/>
      <c r="R1250" s="104"/>
      <c r="X1250" s="103"/>
      <c r="AE1250" s="103"/>
      <c r="AL1250" s="103"/>
      <c r="AM1250" s="104"/>
      <c r="AS1250" s="103"/>
      <c r="AT1250" s="104"/>
    </row>
    <row r="1251" spans="1:46" x14ac:dyDescent="0.25">
      <c r="A1251" s="1">
        <v>44659</v>
      </c>
      <c r="C1251" s="1" t="s">
        <v>102</v>
      </c>
      <c r="D1251" t="s">
        <v>98</v>
      </c>
      <c r="E1251">
        <v>10</v>
      </c>
      <c r="F1251" t="s">
        <v>14</v>
      </c>
      <c r="G1251" s="18">
        <v>4.7552000000000003</v>
      </c>
      <c r="I1251" s="18">
        <v>47.55</v>
      </c>
      <c r="Q1251" s="103"/>
      <c r="R1251" s="104"/>
      <c r="X1251" s="103"/>
      <c r="AE1251" s="103"/>
      <c r="AL1251" s="103"/>
      <c r="AM1251" s="104"/>
      <c r="AS1251" s="103"/>
      <c r="AT1251" s="104"/>
    </row>
    <row r="1252" spans="1:46" x14ac:dyDescent="0.25">
      <c r="A1252" s="1">
        <v>44659</v>
      </c>
      <c r="C1252" s="1" t="s">
        <v>102</v>
      </c>
      <c r="D1252" t="s">
        <v>98</v>
      </c>
      <c r="E1252">
        <v>10</v>
      </c>
      <c r="F1252" t="s">
        <v>14</v>
      </c>
      <c r="G1252" s="18">
        <v>4.8644999999999996</v>
      </c>
      <c r="I1252" s="18">
        <v>48.65</v>
      </c>
      <c r="Q1252" s="103"/>
      <c r="R1252" s="104"/>
      <c r="X1252" s="103"/>
      <c r="AE1252" s="103"/>
      <c r="AL1252" s="103"/>
      <c r="AM1252" s="104"/>
      <c r="AS1252" s="103"/>
      <c r="AT1252" s="104"/>
    </row>
    <row r="1253" spans="1:46" x14ac:dyDescent="0.25">
      <c r="A1253" s="1">
        <v>44659</v>
      </c>
      <c r="C1253" s="1" t="s">
        <v>102</v>
      </c>
      <c r="D1253" t="s">
        <v>97</v>
      </c>
      <c r="E1253">
        <v>30</v>
      </c>
      <c r="F1253" t="s">
        <v>14</v>
      </c>
      <c r="G1253" s="18">
        <v>4.7640000000000002</v>
      </c>
      <c r="I1253" s="18">
        <v>-142.91999999999999</v>
      </c>
      <c r="Q1253" s="103"/>
      <c r="R1253" s="104"/>
      <c r="X1253" s="103"/>
      <c r="AE1253" s="103"/>
      <c r="AL1253" s="103"/>
      <c r="AM1253" s="104"/>
      <c r="AS1253" s="103"/>
      <c r="AT1253" s="104"/>
    </row>
    <row r="1254" spans="1:46" x14ac:dyDescent="0.25">
      <c r="A1254" s="1">
        <v>44659</v>
      </c>
      <c r="C1254" s="1" t="s">
        <v>102</v>
      </c>
      <c r="D1254" t="s">
        <v>98</v>
      </c>
      <c r="E1254">
        <v>10</v>
      </c>
      <c r="F1254" t="s">
        <v>14</v>
      </c>
      <c r="G1254" s="18">
        <v>4.8099999999999996</v>
      </c>
      <c r="I1254" s="18">
        <v>48.1</v>
      </c>
      <c r="Q1254" s="103"/>
      <c r="R1254" s="104"/>
      <c r="X1254" s="103"/>
      <c r="AE1254" s="103"/>
      <c r="AL1254" s="103"/>
      <c r="AM1254" s="104"/>
      <c r="AS1254" s="103"/>
      <c r="AT1254" s="104"/>
    </row>
    <row r="1255" spans="1:46" x14ac:dyDescent="0.25">
      <c r="A1255" s="1">
        <v>44659</v>
      </c>
      <c r="C1255" s="1" t="s">
        <v>102</v>
      </c>
      <c r="D1255" t="s">
        <v>98</v>
      </c>
      <c r="E1255">
        <v>10</v>
      </c>
      <c r="F1255" t="s">
        <v>14</v>
      </c>
      <c r="G1255" s="18">
        <v>4.7906000000000004</v>
      </c>
      <c r="I1255" s="18">
        <v>47.91</v>
      </c>
      <c r="Q1255" s="103"/>
      <c r="R1255" s="104"/>
      <c r="X1255" s="103"/>
      <c r="AE1255" s="103"/>
      <c r="AL1255" s="103"/>
      <c r="AM1255" s="104"/>
      <c r="AS1255" s="103"/>
      <c r="AT1255" s="104"/>
    </row>
    <row r="1256" spans="1:46" x14ac:dyDescent="0.25">
      <c r="A1256" s="1">
        <v>44659</v>
      </c>
      <c r="C1256" s="1" t="s">
        <v>102</v>
      </c>
      <c r="D1256" t="s">
        <v>98</v>
      </c>
      <c r="E1256">
        <v>10</v>
      </c>
      <c r="F1256" t="s">
        <v>14</v>
      </c>
      <c r="G1256" s="18">
        <v>4.6950000000000003</v>
      </c>
      <c r="I1256" s="18">
        <v>46.95</v>
      </c>
      <c r="Q1256" s="103"/>
      <c r="R1256" s="104"/>
      <c r="X1256" s="103"/>
      <c r="AE1256" s="103"/>
      <c r="AL1256" s="103"/>
      <c r="AM1256" s="104"/>
      <c r="AS1256" s="103"/>
      <c r="AT1256" s="104"/>
    </row>
    <row r="1257" spans="1:46" x14ac:dyDescent="0.25">
      <c r="A1257" s="1">
        <v>44659</v>
      </c>
      <c r="C1257" s="1" t="s">
        <v>102</v>
      </c>
      <c r="D1257" t="s">
        <v>98</v>
      </c>
      <c r="E1257">
        <v>10</v>
      </c>
      <c r="F1257" t="s">
        <v>14</v>
      </c>
      <c r="G1257" s="18">
        <v>4.6959999999999997</v>
      </c>
      <c r="I1257" s="18">
        <v>46.96</v>
      </c>
      <c r="Q1257" s="103"/>
      <c r="R1257" s="104"/>
      <c r="X1257" s="103"/>
      <c r="AE1257" s="103"/>
      <c r="AL1257" s="103"/>
      <c r="AM1257" s="104"/>
      <c r="AS1257" s="103"/>
      <c r="AT1257" s="104"/>
    </row>
    <row r="1258" spans="1:46" x14ac:dyDescent="0.25">
      <c r="A1258" s="1">
        <v>44659</v>
      </c>
      <c r="C1258" s="1" t="s">
        <v>102</v>
      </c>
      <c r="D1258" t="s">
        <v>97</v>
      </c>
      <c r="E1258">
        <v>30</v>
      </c>
      <c r="F1258" t="s">
        <v>14</v>
      </c>
      <c r="G1258" s="18">
        <v>4.6349999999999998</v>
      </c>
      <c r="I1258" s="18">
        <v>-139.05000000000001</v>
      </c>
      <c r="Q1258" s="103"/>
      <c r="R1258" s="104"/>
      <c r="X1258" s="103"/>
      <c r="AE1258" s="103"/>
      <c r="AL1258" s="103"/>
      <c r="AM1258" s="104"/>
      <c r="AS1258" s="103"/>
      <c r="AT1258" s="104"/>
    </row>
    <row r="1259" spans="1:46" x14ac:dyDescent="0.25">
      <c r="A1259" s="1">
        <v>44659</v>
      </c>
      <c r="C1259" s="1" t="s">
        <v>102</v>
      </c>
      <c r="D1259" t="s">
        <v>98</v>
      </c>
      <c r="E1259">
        <v>9</v>
      </c>
      <c r="F1259" t="s">
        <v>14</v>
      </c>
      <c r="G1259" s="18">
        <v>4.6900000000000004</v>
      </c>
      <c r="I1259" s="18">
        <v>42.21</v>
      </c>
      <c r="Q1259" s="103"/>
      <c r="R1259" s="104"/>
      <c r="X1259" s="103"/>
      <c r="AE1259" s="103"/>
      <c r="AL1259" s="103"/>
      <c r="AM1259" s="104"/>
      <c r="AS1259" s="103"/>
      <c r="AT1259" s="104"/>
    </row>
    <row r="1260" spans="1:46" x14ac:dyDescent="0.25">
      <c r="A1260" s="1">
        <v>44659</v>
      </c>
      <c r="C1260" s="1" t="s">
        <v>102</v>
      </c>
      <c r="D1260" t="s">
        <v>98</v>
      </c>
      <c r="E1260">
        <v>1</v>
      </c>
      <c r="F1260" t="s">
        <v>14</v>
      </c>
      <c r="G1260" s="18">
        <v>4.6900000000000004</v>
      </c>
      <c r="I1260" s="18">
        <v>4.6900000000000004</v>
      </c>
      <c r="Q1260" s="103"/>
      <c r="R1260" s="104"/>
      <c r="X1260" s="103"/>
      <c r="AE1260" s="103"/>
      <c r="AL1260" s="103"/>
      <c r="AM1260" s="104"/>
      <c r="AS1260" s="103"/>
      <c r="AT1260" s="104"/>
    </row>
    <row r="1261" spans="1:46" x14ac:dyDescent="0.25">
      <c r="A1261" s="1">
        <v>44659</v>
      </c>
      <c r="C1261" s="1" t="s">
        <v>102</v>
      </c>
      <c r="D1261" t="s">
        <v>97</v>
      </c>
      <c r="E1261">
        <v>20</v>
      </c>
      <c r="F1261" t="s">
        <v>14</v>
      </c>
      <c r="G1261" s="18">
        <v>4.4660000000000002</v>
      </c>
      <c r="I1261" s="18">
        <v>-89.32</v>
      </c>
      <c r="Q1261" s="103"/>
      <c r="R1261" s="104"/>
      <c r="X1261" s="103"/>
      <c r="AE1261" s="103"/>
      <c r="AL1261" s="103"/>
      <c r="AM1261" s="104"/>
      <c r="AS1261" s="103"/>
      <c r="AT1261" s="104"/>
    </row>
    <row r="1262" spans="1:46" x14ac:dyDescent="0.25">
      <c r="A1262" s="1">
        <v>44659</v>
      </c>
      <c r="C1262" s="1" t="s">
        <v>102</v>
      </c>
      <c r="D1262" t="s">
        <v>98</v>
      </c>
      <c r="E1262">
        <v>18</v>
      </c>
      <c r="F1262" t="s">
        <v>12</v>
      </c>
      <c r="G1262" s="18">
        <v>6.9398999999999997</v>
      </c>
      <c r="I1262" s="18">
        <v>124.92</v>
      </c>
      <c r="Q1262" s="103"/>
      <c r="R1262" s="104"/>
      <c r="X1262" s="103"/>
      <c r="AE1262" s="103"/>
      <c r="AL1262" s="103"/>
      <c r="AM1262" s="104"/>
      <c r="AS1262" s="103"/>
      <c r="AT1262" s="104"/>
    </row>
    <row r="1263" spans="1:46" x14ac:dyDescent="0.25">
      <c r="A1263" s="1">
        <v>44659</v>
      </c>
      <c r="C1263" s="1" t="s">
        <v>102</v>
      </c>
      <c r="D1263" t="s">
        <v>97</v>
      </c>
      <c r="E1263">
        <v>6</v>
      </c>
      <c r="F1263" t="s">
        <v>12</v>
      </c>
      <c r="G1263" s="18">
        <v>7.2812000000000001</v>
      </c>
      <c r="I1263" s="18">
        <v>-43.69</v>
      </c>
      <c r="Q1263" s="103"/>
      <c r="R1263" s="104"/>
      <c r="X1263" s="103"/>
      <c r="AE1263" s="103"/>
      <c r="AL1263" s="103"/>
      <c r="AM1263" s="104"/>
      <c r="AS1263" s="103"/>
      <c r="AT1263" s="104"/>
    </row>
    <row r="1264" spans="1:46" x14ac:dyDescent="0.25">
      <c r="A1264" s="1">
        <v>44659</v>
      </c>
      <c r="C1264" s="1" t="s">
        <v>102</v>
      </c>
      <c r="D1264" t="s">
        <v>97</v>
      </c>
      <c r="E1264">
        <v>6</v>
      </c>
      <c r="F1264" t="s">
        <v>12</v>
      </c>
      <c r="G1264" s="18">
        <v>7.5583999999999998</v>
      </c>
      <c r="I1264" s="18">
        <v>-45.35</v>
      </c>
      <c r="Q1264" s="103"/>
      <c r="R1264" s="104"/>
      <c r="X1264" s="103"/>
      <c r="AE1264" s="103"/>
      <c r="AL1264" s="103"/>
      <c r="AM1264" s="104"/>
      <c r="AS1264" s="103"/>
      <c r="AT1264" s="104"/>
    </row>
    <row r="1265" spans="1:46" x14ac:dyDescent="0.25">
      <c r="A1265" s="1">
        <v>44659</v>
      </c>
      <c r="C1265" s="1" t="s">
        <v>102</v>
      </c>
      <c r="D1265" t="s">
        <v>97</v>
      </c>
      <c r="E1265">
        <v>6</v>
      </c>
      <c r="F1265" t="s">
        <v>12</v>
      </c>
      <c r="G1265" s="18">
        <v>7.4050000000000002</v>
      </c>
      <c r="I1265" s="18">
        <v>-44.43</v>
      </c>
      <c r="Q1265" s="103"/>
      <c r="R1265" s="104"/>
      <c r="X1265" s="103"/>
      <c r="AE1265" s="103"/>
      <c r="AL1265" s="103"/>
      <c r="AM1265" s="104"/>
      <c r="AS1265" s="103"/>
      <c r="AT1265" s="104"/>
    </row>
    <row r="1266" spans="1:46" x14ac:dyDescent="0.25">
      <c r="A1266" s="1">
        <v>44662</v>
      </c>
      <c r="C1266" s="1" t="s">
        <v>102</v>
      </c>
      <c r="D1266" t="s">
        <v>98</v>
      </c>
      <c r="E1266">
        <v>100</v>
      </c>
      <c r="F1266" t="s">
        <v>203</v>
      </c>
      <c r="G1266" s="18">
        <v>1.3601000000000001</v>
      </c>
      <c r="I1266" s="18">
        <v>136.01</v>
      </c>
      <c r="Q1266" s="103"/>
      <c r="R1266" s="104"/>
      <c r="X1266" s="103"/>
      <c r="AE1266" s="103"/>
      <c r="AL1266" s="103"/>
      <c r="AM1266" s="104"/>
      <c r="AS1266" s="103"/>
      <c r="AT1266" s="104"/>
    </row>
    <row r="1267" spans="1:46" x14ac:dyDescent="0.25">
      <c r="A1267" s="1">
        <v>44662</v>
      </c>
      <c r="C1267" s="1" t="s">
        <v>102</v>
      </c>
      <c r="D1267" t="s">
        <v>98</v>
      </c>
      <c r="E1267">
        <v>100</v>
      </c>
      <c r="F1267" t="s">
        <v>203</v>
      </c>
      <c r="G1267" s="18">
        <v>1.3733</v>
      </c>
      <c r="I1267" s="18">
        <v>137.33000000000001</v>
      </c>
      <c r="Q1267" s="103"/>
      <c r="R1267" s="104"/>
      <c r="X1267" s="103"/>
      <c r="AE1267" s="103"/>
      <c r="AL1267" s="103"/>
      <c r="AM1267" s="104"/>
      <c r="AS1267" s="103"/>
      <c r="AT1267" s="104"/>
    </row>
    <row r="1268" spans="1:46" x14ac:dyDescent="0.25">
      <c r="A1268" s="1">
        <v>44662</v>
      </c>
      <c r="C1268" s="1" t="s">
        <v>102</v>
      </c>
      <c r="D1268" t="s">
        <v>97</v>
      </c>
      <c r="E1268">
        <v>100</v>
      </c>
      <c r="F1268" t="s">
        <v>203</v>
      </c>
      <c r="G1268" s="18">
        <v>1.4997</v>
      </c>
      <c r="I1268" s="18">
        <v>-149.97</v>
      </c>
      <c r="Q1268" s="103"/>
      <c r="R1268" s="104"/>
      <c r="X1268" s="103"/>
      <c r="AE1268" s="103"/>
      <c r="AL1268" s="103"/>
      <c r="AM1268" s="104"/>
      <c r="AS1268" s="103"/>
      <c r="AT1268" s="104"/>
    </row>
    <row r="1269" spans="1:46" x14ac:dyDescent="0.25">
      <c r="A1269" s="1">
        <v>44662</v>
      </c>
      <c r="C1269" s="1" t="s">
        <v>102</v>
      </c>
      <c r="D1269" t="s">
        <v>97</v>
      </c>
      <c r="E1269">
        <v>100</v>
      </c>
      <c r="F1269" t="s">
        <v>203</v>
      </c>
      <c r="G1269" s="18">
        <v>1.4850000000000001</v>
      </c>
      <c r="I1269" s="18">
        <v>-148.5</v>
      </c>
      <c r="Q1269" s="103"/>
      <c r="R1269" s="104"/>
      <c r="X1269" s="103"/>
      <c r="AE1269" s="103"/>
      <c r="AL1269" s="103"/>
      <c r="AM1269" s="104"/>
      <c r="AS1269" s="103"/>
      <c r="AT1269" s="104"/>
    </row>
    <row r="1270" spans="1:46" x14ac:dyDescent="0.25">
      <c r="A1270" s="1">
        <v>44662</v>
      </c>
      <c r="C1270" s="1" t="s">
        <v>102</v>
      </c>
      <c r="D1270" t="s">
        <v>98</v>
      </c>
      <c r="E1270">
        <v>50</v>
      </c>
      <c r="F1270" t="s">
        <v>203</v>
      </c>
      <c r="G1270" s="18">
        <v>1.4200999999999999</v>
      </c>
      <c r="I1270" s="18">
        <v>71.010000000000005</v>
      </c>
      <c r="Q1270" s="103"/>
      <c r="R1270" s="104"/>
      <c r="X1270" s="103"/>
      <c r="AE1270" s="103"/>
      <c r="AL1270" s="103"/>
      <c r="AM1270" s="104"/>
      <c r="AS1270" s="103"/>
      <c r="AT1270" s="104"/>
    </row>
    <row r="1271" spans="1:46" x14ac:dyDescent="0.25">
      <c r="A1271" s="1">
        <v>44662</v>
      </c>
      <c r="C1271" s="1" t="s">
        <v>102</v>
      </c>
      <c r="D1271" t="s">
        <v>98</v>
      </c>
      <c r="E1271">
        <v>60</v>
      </c>
      <c r="F1271" t="s">
        <v>203</v>
      </c>
      <c r="G1271" s="18">
        <v>1.4350000000000001</v>
      </c>
      <c r="I1271" s="18">
        <v>86.1</v>
      </c>
      <c r="Q1271" s="103"/>
      <c r="R1271" s="104"/>
      <c r="X1271" s="103"/>
      <c r="AE1271" s="103"/>
      <c r="AL1271" s="103"/>
      <c r="AM1271" s="104"/>
      <c r="AS1271" s="103"/>
      <c r="AT1271" s="104"/>
    </row>
    <row r="1272" spans="1:46" x14ac:dyDescent="0.25">
      <c r="A1272" s="1">
        <v>44662</v>
      </c>
      <c r="C1272" s="1" t="s">
        <v>102</v>
      </c>
      <c r="D1272" t="s">
        <v>97</v>
      </c>
      <c r="E1272">
        <v>60</v>
      </c>
      <c r="F1272" t="s">
        <v>203</v>
      </c>
      <c r="G1272" s="18">
        <v>1.4953000000000001</v>
      </c>
      <c r="I1272" s="18">
        <v>-89.72</v>
      </c>
      <c r="Q1272" s="103"/>
      <c r="R1272" s="104"/>
      <c r="X1272" s="103"/>
      <c r="AE1272" s="103"/>
      <c r="AL1272" s="103"/>
      <c r="AM1272" s="104"/>
      <c r="AS1272" s="103"/>
      <c r="AT1272" s="104"/>
    </row>
    <row r="1273" spans="1:46" x14ac:dyDescent="0.25">
      <c r="A1273" s="1">
        <v>44662</v>
      </c>
      <c r="C1273" s="1" t="s">
        <v>102</v>
      </c>
      <c r="D1273" t="s">
        <v>97</v>
      </c>
      <c r="E1273">
        <v>50</v>
      </c>
      <c r="F1273" t="s">
        <v>203</v>
      </c>
      <c r="G1273" s="18">
        <v>1.4750000000000001</v>
      </c>
      <c r="I1273" s="18">
        <v>-73.75</v>
      </c>
      <c r="Q1273" s="103"/>
      <c r="R1273" s="104"/>
      <c r="X1273" s="103"/>
      <c r="AE1273" s="103"/>
      <c r="AL1273" s="103"/>
      <c r="AM1273" s="104"/>
      <c r="AS1273" s="103"/>
      <c r="AT1273" s="104"/>
    </row>
    <row r="1274" spans="1:46" x14ac:dyDescent="0.25">
      <c r="A1274" s="1">
        <v>44662</v>
      </c>
      <c r="C1274" s="1" t="s">
        <v>102</v>
      </c>
      <c r="D1274" t="s">
        <v>98</v>
      </c>
      <c r="E1274">
        <v>2</v>
      </c>
      <c r="F1274" t="s">
        <v>203</v>
      </c>
      <c r="G1274" s="18">
        <v>1.6001000000000001</v>
      </c>
      <c r="I1274" s="18">
        <v>3.2</v>
      </c>
      <c r="Q1274" s="103"/>
      <c r="R1274" s="104"/>
      <c r="X1274" s="103"/>
      <c r="AE1274" s="103"/>
      <c r="AL1274" s="103"/>
      <c r="AM1274" s="104"/>
      <c r="AS1274" s="103"/>
      <c r="AT1274" s="104"/>
    </row>
    <row r="1275" spans="1:46" x14ac:dyDescent="0.25">
      <c r="A1275" s="1">
        <v>44662</v>
      </c>
      <c r="C1275" s="1" t="s">
        <v>102</v>
      </c>
      <c r="D1275" t="s">
        <v>97</v>
      </c>
      <c r="E1275">
        <v>2</v>
      </c>
      <c r="F1275" t="s">
        <v>203</v>
      </c>
      <c r="G1275" s="18">
        <v>1.4661999999999999</v>
      </c>
      <c r="I1275" s="18">
        <v>-2.93</v>
      </c>
      <c r="Q1275" s="103"/>
      <c r="R1275" s="104"/>
      <c r="X1275" s="103"/>
      <c r="AE1275" s="103"/>
      <c r="AL1275" s="103"/>
      <c r="AM1275" s="104"/>
      <c r="AS1275" s="103"/>
      <c r="AT1275" s="104"/>
    </row>
    <row r="1276" spans="1:46" x14ac:dyDescent="0.25">
      <c r="A1276" s="1">
        <v>44663</v>
      </c>
      <c r="B1276" s="100">
        <v>42015447944</v>
      </c>
      <c r="C1276" t="s">
        <v>101</v>
      </c>
      <c r="D1276" t="s">
        <v>97</v>
      </c>
      <c r="E1276">
        <v>40</v>
      </c>
      <c r="F1276" t="s">
        <v>12</v>
      </c>
      <c r="G1276">
        <v>4.5750000000000002</v>
      </c>
      <c r="H1276">
        <v>0</v>
      </c>
      <c r="I1276">
        <v>-183</v>
      </c>
      <c r="Q1276" s="103"/>
      <c r="R1276" s="104"/>
      <c r="X1276" s="103"/>
      <c r="AE1276" s="103"/>
      <c r="AL1276" s="103"/>
      <c r="AM1276" s="104"/>
      <c r="AS1276" s="103"/>
      <c r="AT1276" s="104"/>
    </row>
    <row r="1277" spans="1:46" x14ac:dyDescent="0.25">
      <c r="A1277" s="1">
        <v>44663</v>
      </c>
      <c r="B1277" s="100">
        <v>42015627271</v>
      </c>
      <c r="C1277" t="s">
        <v>101</v>
      </c>
      <c r="D1277" t="s">
        <v>98</v>
      </c>
      <c r="E1277">
        <v>40</v>
      </c>
      <c r="F1277" t="s">
        <v>12</v>
      </c>
      <c r="G1277">
        <v>4.6399999999999997</v>
      </c>
      <c r="H1277">
        <v>0</v>
      </c>
      <c r="I1277">
        <v>185.59</v>
      </c>
      <c r="Q1277" s="103"/>
      <c r="R1277" s="104"/>
      <c r="X1277" s="103"/>
      <c r="AE1277" s="103"/>
      <c r="AL1277" s="103"/>
      <c r="AM1277" s="104"/>
      <c r="AS1277" s="103"/>
      <c r="AT1277" s="104"/>
    </row>
    <row r="1278" spans="1:46" x14ac:dyDescent="0.25">
      <c r="A1278" s="1">
        <v>44663</v>
      </c>
      <c r="C1278" s="1" t="s">
        <v>102</v>
      </c>
      <c r="D1278" t="s">
        <v>98</v>
      </c>
      <c r="E1278">
        <v>10</v>
      </c>
      <c r="F1278" t="s">
        <v>12</v>
      </c>
      <c r="G1278" s="18">
        <v>4.6749999999999998</v>
      </c>
      <c r="I1278" s="18">
        <v>46.75</v>
      </c>
      <c r="Q1278" s="103"/>
      <c r="R1278" s="104"/>
      <c r="X1278" s="103"/>
      <c r="AE1278" s="103"/>
      <c r="AL1278" s="103"/>
      <c r="AM1278" s="104"/>
      <c r="AS1278" s="103"/>
      <c r="AT1278" s="104"/>
    </row>
    <row r="1279" spans="1:46" x14ac:dyDescent="0.25">
      <c r="A1279" s="1">
        <v>44663</v>
      </c>
      <c r="C1279" s="1" t="s">
        <v>102</v>
      </c>
      <c r="D1279" t="s">
        <v>98</v>
      </c>
      <c r="E1279">
        <v>10</v>
      </c>
      <c r="F1279" t="s">
        <v>12</v>
      </c>
      <c r="G1279" s="18">
        <v>4.66</v>
      </c>
      <c r="I1279" s="18">
        <v>46.6</v>
      </c>
      <c r="Q1279" s="103"/>
      <c r="R1279" s="104"/>
      <c r="X1279" s="103"/>
      <c r="AE1279" s="103"/>
      <c r="AL1279" s="103"/>
      <c r="AM1279" s="104"/>
      <c r="AS1279" s="103"/>
      <c r="AT1279" s="104"/>
    </row>
    <row r="1280" spans="1:46" x14ac:dyDescent="0.25">
      <c r="A1280" s="1">
        <v>44663</v>
      </c>
      <c r="C1280" s="1" t="s">
        <v>102</v>
      </c>
      <c r="D1280" t="s">
        <v>97</v>
      </c>
      <c r="E1280">
        <v>20</v>
      </c>
      <c r="F1280" t="s">
        <v>12</v>
      </c>
      <c r="G1280" s="18">
        <v>4.5381</v>
      </c>
      <c r="I1280" s="18">
        <v>-90.76</v>
      </c>
      <c r="Q1280" s="103"/>
      <c r="R1280" s="104"/>
      <c r="X1280" s="103"/>
      <c r="AE1280" s="103"/>
      <c r="AL1280" s="103"/>
      <c r="AM1280" s="104"/>
      <c r="AS1280" s="103"/>
      <c r="AT1280" s="104"/>
    </row>
    <row r="1281" spans="1:46" x14ac:dyDescent="0.25">
      <c r="A1281" s="1">
        <v>44663</v>
      </c>
      <c r="C1281" s="1" t="s">
        <v>102</v>
      </c>
      <c r="D1281" t="s">
        <v>98</v>
      </c>
      <c r="E1281">
        <v>40</v>
      </c>
      <c r="F1281" t="s">
        <v>201</v>
      </c>
      <c r="G1281" s="18">
        <v>4.2126000000000001</v>
      </c>
      <c r="I1281" s="18">
        <v>168.5</v>
      </c>
      <c r="Q1281" s="103"/>
      <c r="R1281" s="104"/>
      <c r="X1281" s="103"/>
      <c r="AE1281" s="103"/>
      <c r="AL1281" s="103"/>
      <c r="AM1281" s="104"/>
      <c r="AS1281" s="103"/>
      <c r="AT1281" s="104"/>
    </row>
    <row r="1282" spans="1:46" x14ac:dyDescent="0.25">
      <c r="A1282" s="1">
        <v>44663</v>
      </c>
      <c r="C1282" s="1" t="s">
        <v>102</v>
      </c>
      <c r="D1282" t="s">
        <v>98</v>
      </c>
      <c r="E1282">
        <v>20</v>
      </c>
      <c r="F1282" t="s">
        <v>201</v>
      </c>
      <c r="G1282" s="18">
        <v>4.2300000000000004</v>
      </c>
      <c r="I1282" s="18">
        <v>84.6</v>
      </c>
      <c r="Q1282" s="103"/>
      <c r="R1282" s="104"/>
      <c r="X1282" s="103"/>
      <c r="AE1282" s="103"/>
      <c r="AL1282" s="103"/>
      <c r="AM1282" s="104"/>
      <c r="AS1282" s="103"/>
      <c r="AT1282" s="104"/>
    </row>
    <row r="1283" spans="1:46" x14ac:dyDescent="0.25">
      <c r="A1283" s="1">
        <v>44663</v>
      </c>
      <c r="C1283" s="1" t="s">
        <v>102</v>
      </c>
      <c r="D1283" t="s">
        <v>97</v>
      </c>
      <c r="E1283">
        <v>30</v>
      </c>
      <c r="F1283" t="s">
        <v>201</v>
      </c>
      <c r="G1283" s="18">
        <v>4.1849999999999996</v>
      </c>
      <c r="I1283" s="18">
        <v>-125.55</v>
      </c>
      <c r="Q1283" s="103"/>
      <c r="R1283" s="104"/>
      <c r="X1283" s="103"/>
      <c r="AE1283" s="103"/>
      <c r="AL1283" s="103"/>
      <c r="AM1283" s="104"/>
      <c r="AS1283" s="103"/>
      <c r="AT1283" s="104"/>
    </row>
    <row r="1284" spans="1:46" x14ac:dyDescent="0.25">
      <c r="A1284" s="1">
        <v>44663</v>
      </c>
      <c r="C1284" s="1" t="s">
        <v>102</v>
      </c>
      <c r="D1284" t="s">
        <v>97</v>
      </c>
      <c r="E1284">
        <v>30</v>
      </c>
      <c r="F1284" t="s">
        <v>201</v>
      </c>
      <c r="G1284" s="18">
        <v>4.1379999999999999</v>
      </c>
      <c r="I1284" s="18">
        <v>-124.14</v>
      </c>
      <c r="Q1284" s="103"/>
      <c r="R1284" s="104"/>
      <c r="X1284" s="103"/>
      <c r="AE1284" s="103"/>
      <c r="AL1284" s="103"/>
      <c r="AM1284" s="104"/>
      <c r="AS1284" s="103"/>
      <c r="AT1284" s="104"/>
    </row>
    <row r="1285" spans="1:46" x14ac:dyDescent="0.25">
      <c r="A1285" s="1">
        <v>44663</v>
      </c>
      <c r="C1285" s="1" t="s">
        <v>102</v>
      </c>
      <c r="D1285" t="s">
        <v>98</v>
      </c>
      <c r="E1285">
        <v>30</v>
      </c>
      <c r="F1285" t="s">
        <v>201</v>
      </c>
      <c r="G1285" s="18">
        <v>4.09</v>
      </c>
      <c r="I1285" s="18">
        <v>122.7</v>
      </c>
      <c r="Q1285" s="103"/>
      <c r="R1285" s="104"/>
      <c r="X1285" s="103"/>
      <c r="AE1285" s="103"/>
      <c r="AL1285" s="103"/>
      <c r="AM1285" s="104"/>
      <c r="AS1285" s="103"/>
      <c r="AT1285" s="104"/>
    </row>
    <row r="1286" spans="1:46" x14ac:dyDescent="0.25">
      <c r="A1286" s="1">
        <v>44663</v>
      </c>
      <c r="C1286" s="1" t="s">
        <v>102</v>
      </c>
      <c r="D1286" t="s">
        <v>97</v>
      </c>
      <c r="E1286">
        <v>30</v>
      </c>
      <c r="F1286" t="s">
        <v>201</v>
      </c>
      <c r="G1286" s="18">
        <v>4.1547000000000001</v>
      </c>
      <c r="I1286" s="18">
        <v>-124.64</v>
      </c>
      <c r="Q1286" s="103"/>
      <c r="R1286" s="104"/>
      <c r="X1286" s="103"/>
      <c r="AE1286" s="103"/>
      <c r="AL1286" s="103"/>
      <c r="AM1286" s="104"/>
      <c r="AS1286" s="103"/>
      <c r="AT1286" s="104"/>
    </row>
    <row r="1287" spans="1:46" x14ac:dyDescent="0.25">
      <c r="A1287" s="1">
        <v>44663</v>
      </c>
      <c r="C1287" s="1" t="s">
        <v>102</v>
      </c>
      <c r="D1287" t="s">
        <v>98</v>
      </c>
      <c r="E1287">
        <v>30</v>
      </c>
      <c r="F1287" t="s">
        <v>201</v>
      </c>
      <c r="G1287" s="18">
        <v>4.1619000000000002</v>
      </c>
      <c r="I1287" s="18">
        <v>124.86</v>
      </c>
      <c r="Q1287" s="103"/>
      <c r="R1287" s="104"/>
      <c r="X1287" s="103"/>
      <c r="AE1287" s="103"/>
      <c r="AL1287" s="103"/>
      <c r="AM1287" s="104"/>
      <c r="AS1287" s="103"/>
      <c r="AT1287" s="104"/>
    </row>
    <row r="1288" spans="1:46" x14ac:dyDescent="0.25">
      <c r="A1288" s="1">
        <v>44663</v>
      </c>
      <c r="C1288" s="1" t="s">
        <v>102</v>
      </c>
      <c r="D1288" t="s">
        <v>97</v>
      </c>
      <c r="E1288">
        <v>30</v>
      </c>
      <c r="F1288" t="s">
        <v>201</v>
      </c>
      <c r="G1288" s="18">
        <v>4.3449999999999998</v>
      </c>
      <c r="I1288" s="18">
        <v>-130.35</v>
      </c>
      <c r="Q1288" s="103"/>
      <c r="R1288" s="104"/>
      <c r="X1288" s="103"/>
      <c r="AE1288" s="103"/>
      <c r="AL1288" s="103"/>
      <c r="AM1288" s="104"/>
      <c r="AS1288" s="103"/>
      <c r="AT1288" s="104"/>
    </row>
    <row r="1289" spans="1:46" x14ac:dyDescent="0.25">
      <c r="A1289" s="1">
        <v>44663</v>
      </c>
      <c r="C1289" s="1" t="s">
        <v>102</v>
      </c>
      <c r="D1289" t="s">
        <v>98</v>
      </c>
      <c r="E1289">
        <v>20</v>
      </c>
      <c r="F1289" t="s">
        <v>201</v>
      </c>
      <c r="G1289" s="18">
        <v>4.1372</v>
      </c>
      <c r="I1289" s="18">
        <v>82.74</v>
      </c>
      <c r="Q1289" s="103"/>
      <c r="R1289" s="104"/>
      <c r="X1289" s="103"/>
      <c r="AE1289" s="103"/>
      <c r="AL1289" s="103"/>
      <c r="AM1289" s="104"/>
      <c r="AS1289" s="103"/>
      <c r="AT1289" s="104"/>
    </row>
    <row r="1290" spans="1:46" x14ac:dyDescent="0.25">
      <c r="A1290" s="1">
        <v>44663</v>
      </c>
      <c r="C1290" s="1" t="s">
        <v>102</v>
      </c>
      <c r="D1290" t="s">
        <v>98</v>
      </c>
      <c r="E1290">
        <v>10</v>
      </c>
      <c r="F1290" t="s">
        <v>201</v>
      </c>
      <c r="G1290" s="18">
        <v>4.3449999999999998</v>
      </c>
      <c r="I1290" s="18">
        <v>43.45</v>
      </c>
      <c r="Q1290" s="103"/>
      <c r="R1290" s="104"/>
      <c r="X1290" s="103"/>
      <c r="AE1290" s="103"/>
      <c r="AL1290" s="103"/>
      <c r="AM1290" s="104"/>
      <c r="AS1290" s="103"/>
      <c r="AT1290" s="104"/>
    </row>
    <row r="1291" spans="1:46" x14ac:dyDescent="0.25">
      <c r="A1291" s="1">
        <v>44663</v>
      </c>
      <c r="C1291" s="1" t="s">
        <v>102</v>
      </c>
      <c r="D1291" t="s">
        <v>97</v>
      </c>
      <c r="E1291">
        <v>20</v>
      </c>
      <c r="F1291" t="s">
        <v>201</v>
      </c>
      <c r="G1291" s="18">
        <v>4.62</v>
      </c>
      <c r="I1291" s="18">
        <v>-92.4</v>
      </c>
      <c r="Q1291" s="103"/>
      <c r="R1291" s="104"/>
      <c r="X1291" s="103"/>
      <c r="AE1291" s="103"/>
      <c r="AL1291" s="103"/>
      <c r="AM1291" s="104"/>
      <c r="AS1291" s="103"/>
      <c r="AT1291" s="104"/>
    </row>
    <row r="1292" spans="1:46" x14ac:dyDescent="0.25">
      <c r="A1292" s="1">
        <v>44663</v>
      </c>
      <c r="C1292" s="1" t="s">
        <v>102</v>
      </c>
      <c r="D1292" t="s">
        <v>97</v>
      </c>
      <c r="E1292">
        <v>10</v>
      </c>
      <c r="F1292" t="s">
        <v>201</v>
      </c>
      <c r="G1292" s="18">
        <v>4.55</v>
      </c>
      <c r="I1292" s="18">
        <v>-45.5</v>
      </c>
      <c r="Q1292" s="103"/>
      <c r="R1292" s="104"/>
      <c r="X1292" s="103"/>
      <c r="AE1292" s="103"/>
      <c r="AL1292" s="103"/>
      <c r="AM1292" s="104"/>
      <c r="AS1292" s="103"/>
      <c r="AT1292" s="104"/>
    </row>
    <row r="1293" spans="1:46" x14ac:dyDescent="0.25">
      <c r="A1293" s="1">
        <v>44663</v>
      </c>
      <c r="C1293" s="1" t="s">
        <v>102</v>
      </c>
      <c r="D1293" t="s">
        <v>98</v>
      </c>
      <c r="E1293">
        <v>90</v>
      </c>
      <c r="F1293" t="s">
        <v>120</v>
      </c>
      <c r="G1293" s="18">
        <v>2.7850000000000001</v>
      </c>
      <c r="I1293" s="18">
        <v>250.65</v>
      </c>
      <c r="Q1293" s="103"/>
      <c r="R1293" s="104"/>
      <c r="X1293" s="103"/>
      <c r="AE1293" s="103"/>
      <c r="AL1293" s="103"/>
      <c r="AM1293" s="104"/>
      <c r="AS1293" s="103"/>
      <c r="AT1293" s="104"/>
    </row>
    <row r="1294" spans="1:46" x14ac:dyDescent="0.25">
      <c r="A1294" s="1">
        <v>44663</v>
      </c>
      <c r="C1294" s="1" t="s">
        <v>102</v>
      </c>
      <c r="D1294" t="s">
        <v>97</v>
      </c>
      <c r="E1294">
        <v>30</v>
      </c>
      <c r="F1294" t="s">
        <v>120</v>
      </c>
      <c r="G1294" s="18">
        <v>2.84</v>
      </c>
      <c r="I1294" s="18">
        <v>-85.2</v>
      </c>
      <c r="Q1294" s="103"/>
      <c r="R1294" s="104"/>
      <c r="X1294" s="103"/>
      <c r="AE1294" s="103"/>
      <c r="AL1294" s="103"/>
      <c r="AM1294" s="104"/>
      <c r="AS1294" s="103"/>
      <c r="AT1294" s="104"/>
    </row>
    <row r="1295" spans="1:46" x14ac:dyDescent="0.25">
      <c r="A1295" s="1">
        <v>44663</v>
      </c>
      <c r="C1295" s="1" t="s">
        <v>102</v>
      </c>
      <c r="D1295" t="s">
        <v>97</v>
      </c>
      <c r="E1295">
        <v>30</v>
      </c>
      <c r="F1295" t="s">
        <v>120</v>
      </c>
      <c r="G1295" s="18">
        <v>2.84</v>
      </c>
      <c r="I1295" s="18">
        <v>-85.2</v>
      </c>
      <c r="Q1295" s="103"/>
      <c r="R1295" s="104"/>
      <c r="X1295" s="103"/>
      <c r="AE1295" s="103"/>
      <c r="AL1295" s="103"/>
      <c r="AM1295" s="104"/>
      <c r="AS1295" s="103"/>
      <c r="AT1295" s="104"/>
    </row>
    <row r="1296" spans="1:46" x14ac:dyDescent="0.25">
      <c r="A1296" s="1">
        <v>44663</v>
      </c>
      <c r="C1296" s="1" t="s">
        <v>102</v>
      </c>
      <c r="D1296" t="s">
        <v>97</v>
      </c>
      <c r="E1296">
        <v>30</v>
      </c>
      <c r="F1296" t="s">
        <v>120</v>
      </c>
      <c r="G1296" s="18">
        <v>2.84</v>
      </c>
      <c r="I1296" s="18">
        <v>-85.2</v>
      </c>
      <c r="Q1296" s="103"/>
      <c r="R1296" s="104"/>
      <c r="X1296" s="103"/>
      <c r="AE1296" s="103"/>
      <c r="AL1296" s="103"/>
      <c r="AM1296" s="104"/>
      <c r="AS1296" s="103"/>
      <c r="AT1296" s="104"/>
    </row>
    <row r="1297" spans="1:46" x14ac:dyDescent="0.25">
      <c r="A1297" s="1">
        <v>44663</v>
      </c>
      <c r="C1297" s="1" t="s">
        <v>102</v>
      </c>
      <c r="D1297" t="s">
        <v>98</v>
      </c>
      <c r="E1297">
        <v>30</v>
      </c>
      <c r="F1297" t="s">
        <v>202</v>
      </c>
      <c r="G1297" s="18">
        <v>0.3841</v>
      </c>
      <c r="I1297" s="18">
        <v>11.52</v>
      </c>
      <c r="Q1297" s="103"/>
      <c r="R1297" s="104"/>
      <c r="X1297" s="103"/>
      <c r="AE1297" s="103"/>
      <c r="AL1297" s="103"/>
      <c r="AM1297" s="104"/>
      <c r="AS1297" s="103"/>
      <c r="AT1297" s="104"/>
    </row>
    <row r="1298" spans="1:46" x14ac:dyDescent="0.25">
      <c r="A1298" s="1">
        <v>44663</v>
      </c>
      <c r="C1298" s="1" t="s">
        <v>102</v>
      </c>
      <c r="D1298" t="s">
        <v>98</v>
      </c>
      <c r="E1298">
        <v>30</v>
      </c>
      <c r="F1298" t="s">
        <v>202</v>
      </c>
      <c r="G1298" s="18">
        <v>0.3931</v>
      </c>
      <c r="I1298" s="18">
        <v>11.79</v>
      </c>
      <c r="Q1298" s="103"/>
      <c r="R1298" s="104"/>
      <c r="X1298" s="103"/>
      <c r="AE1298" s="103"/>
      <c r="AL1298" s="103"/>
      <c r="AM1298" s="104"/>
      <c r="AS1298" s="103"/>
      <c r="AT1298" s="104"/>
    </row>
    <row r="1299" spans="1:46" x14ac:dyDescent="0.25">
      <c r="A1299" s="1">
        <v>44663</v>
      </c>
      <c r="C1299" s="1" t="s">
        <v>102</v>
      </c>
      <c r="D1299" t="s">
        <v>98</v>
      </c>
      <c r="E1299">
        <v>30</v>
      </c>
      <c r="F1299" t="s">
        <v>202</v>
      </c>
      <c r="G1299" s="18">
        <v>0.39510000000000001</v>
      </c>
      <c r="I1299" s="18">
        <v>11.85</v>
      </c>
      <c r="Q1299" s="103"/>
      <c r="R1299" s="104"/>
      <c r="X1299" s="103"/>
      <c r="AE1299" s="103"/>
      <c r="AL1299" s="103"/>
      <c r="AM1299" s="104"/>
      <c r="AS1299" s="103"/>
      <c r="AT1299" s="104"/>
    </row>
    <row r="1300" spans="1:46" x14ac:dyDescent="0.25">
      <c r="A1300" s="1">
        <v>44663</v>
      </c>
      <c r="C1300" s="1" t="s">
        <v>102</v>
      </c>
      <c r="D1300" t="s">
        <v>97</v>
      </c>
      <c r="E1300">
        <v>30</v>
      </c>
      <c r="F1300" t="s">
        <v>202</v>
      </c>
      <c r="G1300" s="18">
        <v>0.40010000000000001</v>
      </c>
      <c r="I1300" s="18">
        <v>-12</v>
      </c>
      <c r="Q1300" s="103"/>
      <c r="R1300" s="104"/>
      <c r="X1300" s="103"/>
      <c r="AE1300" s="103"/>
      <c r="AL1300" s="103"/>
      <c r="AM1300" s="104"/>
      <c r="AS1300" s="103"/>
      <c r="AT1300" s="104"/>
    </row>
    <row r="1301" spans="1:46" x14ac:dyDescent="0.25">
      <c r="A1301" s="1">
        <v>44663</v>
      </c>
      <c r="C1301" s="1" t="s">
        <v>102</v>
      </c>
      <c r="D1301" t="s">
        <v>97</v>
      </c>
      <c r="E1301">
        <v>60</v>
      </c>
      <c r="F1301" t="s">
        <v>202</v>
      </c>
      <c r="G1301" s="18">
        <v>0.39500000000000002</v>
      </c>
      <c r="I1301" s="18">
        <v>-23.7</v>
      </c>
      <c r="Q1301" s="103"/>
      <c r="R1301" s="104"/>
      <c r="X1301" s="103"/>
      <c r="AE1301" s="103"/>
      <c r="AL1301" s="103"/>
      <c r="AM1301" s="104"/>
      <c r="AS1301" s="103"/>
      <c r="AT1301" s="104"/>
    </row>
    <row r="1302" spans="1:46" x14ac:dyDescent="0.25">
      <c r="A1302" s="1">
        <v>44663</v>
      </c>
      <c r="C1302" s="1" t="s">
        <v>102</v>
      </c>
      <c r="D1302" t="s">
        <v>98</v>
      </c>
      <c r="E1302">
        <v>5</v>
      </c>
      <c r="F1302" t="s">
        <v>156</v>
      </c>
      <c r="G1302" s="18">
        <v>13.62</v>
      </c>
      <c r="I1302" s="18">
        <v>68.099999999999994</v>
      </c>
      <c r="Q1302" s="103"/>
      <c r="R1302" s="104"/>
      <c r="X1302" s="103"/>
      <c r="AE1302" s="103"/>
      <c r="AL1302" s="103"/>
      <c r="AM1302" s="104"/>
      <c r="AS1302" s="103"/>
      <c r="AT1302" s="104"/>
    </row>
    <row r="1303" spans="1:46" x14ac:dyDescent="0.25">
      <c r="A1303" s="1">
        <v>44663</v>
      </c>
      <c r="C1303" s="1" t="s">
        <v>102</v>
      </c>
      <c r="D1303" t="s">
        <v>97</v>
      </c>
      <c r="E1303">
        <v>5</v>
      </c>
      <c r="F1303" t="s">
        <v>156</v>
      </c>
      <c r="G1303" s="18">
        <v>13.329599999999999</v>
      </c>
      <c r="I1303" s="18">
        <v>-66.650000000000006</v>
      </c>
      <c r="Q1303" s="103"/>
      <c r="R1303" s="104"/>
      <c r="X1303" s="103"/>
      <c r="AE1303" s="103"/>
      <c r="AL1303" s="103"/>
      <c r="AM1303" s="104"/>
      <c r="AS1303" s="103"/>
      <c r="AT1303" s="104"/>
    </row>
    <row r="1304" spans="1:46" x14ac:dyDescent="0.25">
      <c r="A1304" s="1">
        <v>44664</v>
      </c>
      <c r="B1304" s="100">
        <v>42039718997</v>
      </c>
      <c r="C1304" t="s">
        <v>101</v>
      </c>
      <c r="D1304" t="s">
        <v>97</v>
      </c>
      <c r="E1304">
        <v>80</v>
      </c>
      <c r="F1304" t="s">
        <v>14</v>
      </c>
      <c r="G1304">
        <v>4.9984999999999999</v>
      </c>
      <c r="H1304">
        <v>0</v>
      </c>
      <c r="I1304">
        <v>-399.88</v>
      </c>
      <c r="Q1304" s="103"/>
      <c r="R1304" s="104"/>
      <c r="X1304" s="103"/>
      <c r="AE1304" s="103"/>
      <c r="AL1304" s="103"/>
      <c r="AM1304" s="104"/>
      <c r="AS1304" s="103"/>
      <c r="AT1304" s="104"/>
    </row>
    <row r="1305" spans="1:46" x14ac:dyDescent="0.25">
      <c r="A1305" s="1">
        <v>44664</v>
      </c>
      <c r="B1305" s="100">
        <v>42039726678</v>
      </c>
      <c r="C1305" t="s">
        <v>101</v>
      </c>
      <c r="D1305" t="s">
        <v>98</v>
      </c>
      <c r="E1305">
        <v>40</v>
      </c>
      <c r="F1305" t="s">
        <v>14</v>
      </c>
      <c r="G1305">
        <v>5.0415000000000001</v>
      </c>
      <c r="H1305">
        <v>0</v>
      </c>
      <c r="I1305">
        <v>201.65</v>
      </c>
      <c r="Q1305" s="103"/>
      <c r="R1305" s="104"/>
      <c r="X1305" s="103"/>
      <c r="AE1305" s="103"/>
      <c r="AL1305" s="103"/>
      <c r="AM1305" s="104"/>
      <c r="AS1305" s="103"/>
      <c r="AT1305" s="104"/>
    </row>
    <row r="1306" spans="1:46" x14ac:dyDescent="0.25">
      <c r="A1306" s="1">
        <v>44664</v>
      </c>
      <c r="B1306" s="100">
        <v>42039761072</v>
      </c>
      <c r="C1306" t="s">
        <v>101</v>
      </c>
      <c r="D1306" t="s">
        <v>98</v>
      </c>
      <c r="E1306">
        <v>40</v>
      </c>
      <c r="F1306" t="s">
        <v>14</v>
      </c>
      <c r="G1306">
        <v>4.9450000000000003</v>
      </c>
      <c r="H1306">
        <v>0</v>
      </c>
      <c r="I1306">
        <v>197.79</v>
      </c>
      <c r="Q1306" s="103"/>
      <c r="R1306" s="104"/>
      <c r="X1306" s="103"/>
      <c r="AE1306" s="103"/>
      <c r="AL1306" s="103"/>
      <c r="AM1306" s="104"/>
      <c r="AS1306" s="103"/>
      <c r="AT1306" s="104"/>
    </row>
    <row r="1307" spans="1:46" x14ac:dyDescent="0.25">
      <c r="A1307" s="1">
        <v>44664</v>
      </c>
      <c r="C1307" s="1" t="s">
        <v>102</v>
      </c>
      <c r="D1307" t="s">
        <v>98</v>
      </c>
      <c r="E1307">
        <v>60</v>
      </c>
      <c r="F1307" t="s">
        <v>14</v>
      </c>
      <c r="G1307" s="18">
        <v>4.9307999999999996</v>
      </c>
      <c r="I1307" s="18">
        <v>295.85000000000002</v>
      </c>
      <c r="Q1307" s="103"/>
      <c r="R1307" s="104"/>
      <c r="X1307" s="103"/>
      <c r="AE1307" s="103"/>
      <c r="AL1307" s="103"/>
      <c r="AM1307" s="104"/>
      <c r="AS1307" s="103"/>
      <c r="AT1307" s="104"/>
    </row>
    <row r="1308" spans="1:46" x14ac:dyDescent="0.25">
      <c r="A1308" s="1">
        <v>44664</v>
      </c>
      <c r="C1308" s="1" t="s">
        <v>102</v>
      </c>
      <c r="D1308" t="s">
        <v>97</v>
      </c>
      <c r="E1308">
        <v>30</v>
      </c>
      <c r="F1308" t="s">
        <v>14</v>
      </c>
      <c r="G1308" s="18">
        <v>4.9450000000000003</v>
      </c>
      <c r="I1308" s="18">
        <v>-148.35</v>
      </c>
      <c r="Q1308" s="103"/>
      <c r="R1308" s="104"/>
      <c r="X1308" s="103"/>
      <c r="AE1308" s="103"/>
      <c r="AL1308" s="103"/>
      <c r="AM1308" s="104"/>
      <c r="AS1308" s="103"/>
      <c r="AT1308" s="104"/>
    </row>
    <row r="1309" spans="1:46" x14ac:dyDescent="0.25">
      <c r="A1309" s="1">
        <v>44664</v>
      </c>
      <c r="C1309" s="1" t="s">
        <v>102</v>
      </c>
      <c r="D1309" t="s">
        <v>97</v>
      </c>
      <c r="E1309">
        <v>30</v>
      </c>
      <c r="F1309" t="s">
        <v>14</v>
      </c>
      <c r="G1309" s="18">
        <v>5</v>
      </c>
      <c r="I1309" s="18">
        <v>-150</v>
      </c>
      <c r="Q1309" s="103"/>
      <c r="R1309" s="104"/>
      <c r="X1309" s="103"/>
      <c r="AE1309" s="103"/>
      <c r="AL1309" s="103"/>
      <c r="AM1309" s="104"/>
      <c r="AS1309" s="103"/>
      <c r="AT1309" s="104"/>
    </row>
    <row r="1310" spans="1:46" x14ac:dyDescent="0.25">
      <c r="A1310" s="1">
        <v>44664</v>
      </c>
      <c r="C1310" s="1" t="s">
        <v>102</v>
      </c>
      <c r="D1310" t="s">
        <v>98</v>
      </c>
      <c r="E1310">
        <v>60</v>
      </c>
      <c r="F1310" t="s">
        <v>14</v>
      </c>
      <c r="G1310" s="18">
        <v>5.0006000000000004</v>
      </c>
      <c r="I1310" s="18">
        <v>300.04000000000002</v>
      </c>
      <c r="Q1310" s="103"/>
      <c r="R1310" s="104"/>
      <c r="X1310" s="103"/>
      <c r="AE1310" s="103"/>
      <c r="AL1310" s="103"/>
      <c r="AM1310" s="104"/>
      <c r="AS1310" s="103"/>
      <c r="AT1310" s="104"/>
    </row>
    <row r="1311" spans="1:46" x14ac:dyDescent="0.25">
      <c r="A1311" s="1">
        <v>44664</v>
      </c>
      <c r="C1311" s="1" t="s">
        <v>102</v>
      </c>
      <c r="D1311" t="s">
        <v>98</v>
      </c>
      <c r="E1311">
        <v>10</v>
      </c>
      <c r="F1311" t="s">
        <v>14</v>
      </c>
      <c r="G1311" s="18">
        <v>5.0949999999999998</v>
      </c>
      <c r="I1311" s="18">
        <v>50.95</v>
      </c>
      <c r="Q1311" s="103"/>
      <c r="R1311" s="104"/>
      <c r="X1311" s="103"/>
      <c r="AE1311" s="103"/>
      <c r="AL1311" s="103"/>
      <c r="AM1311" s="104"/>
      <c r="AS1311" s="103"/>
      <c r="AT1311" s="104"/>
    </row>
    <row r="1312" spans="1:46" x14ac:dyDescent="0.25">
      <c r="A1312" s="1">
        <v>44664</v>
      </c>
      <c r="C1312" s="1" t="s">
        <v>102</v>
      </c>
      <c r="D1312" t="s">
        <v>97</v>
      </c>
      <c r="E1312">
        <v>10</v>
      </c>
      <c r="F1312" t="s">
        <v>14</v>
      </c>
      <c r="G1312" s="18">
        <v>5.0650000000000004</v>
      </c>
      <c r="I1312" s="18">
        <v>-50.65</v>
      </c>
      <c r="Q1312" s="103"/>
      <c r="R1312" s="104"/>
      <c r="X1312" s="103"/>
      <c r="AE1312" s="103"/>
      <c r="AL1312" s="103"/>
      <c r="AM1312" s="104"/>
      <c r="AS1312" s="103"/>
      <c r="AT1312" s="104"/>
    </row>
    <row r="1313" spans="1:46" x14ac:dyDescent="0.25">
      <c r="A1313" s="1">
        <v>44664</v>
      </c>
      <c r="C1313" s="1" t="s">
        <v>102</v>
      </c>
      <c r="D1313" t="s">
        <v>97</v>
      </c>
      <c r="E1313">
        <v>30</v>
      </c>
      <c r="F1313" t="s">
        <v>14</v>
      </c>
      <c r="G1313" s="18">
        <v>5.0650000000000004</v>
      </c>
      <c r="I1313" s="18">
        <v>-151.94999999999999</v>
      </c>
      <c r="Q1313" s="103"/>
      <c r="R1313" s="104"/>
      <c r="X1313" s="103"/>
      <c r="AE1313" s="103"/>
      <c r="AL1313" s="103"/>
      <c r="AM1313" s="104"/>
      <c r="AS1313" s="103"/>
      <c r="AT1313" s="104"/>
    </row>
    <row r="1314" spans="1:46" x14ac:dyDescent="0.25">
      <c r="A1314" s="1">
        <v>44664</v>
      </c>
      <c r="C1314" s="1" t="s">
        <v>102</v>
      </c>
      <c r="D1314" t="s">
        <v>98</v>
      </c>
      <c r="E1314">
        <v>10</v>
      </c>
      <c r="F1314" t="s">
        <v>14</v>
      </c>
      <c r="G1314" s="18">
        <v>5.0149999999999997</v>
      </c>
      <c r="I1314" s="18">
        <v>50.15</v>
      </c>
      <c r="Q1314" s="103"/>
      <c r="R1314" s="104"/>
      <c r="X1314" s="103"/>
      <c r="AE1314" s="103"/>
      <c r="AL1314" s="103"/>
      <c r="AM1314" s="104"/>
      <c r="AS1314" s="103"/>
      <c r="AT1314" s="104"/>
    </row>
    <row r="1315" spans="1:46" x14ac:dyDescent="0.25">
      <c r="A1315" s="1">
        <v>44664</v>
      </c>
      <c r="C1315" s="1" t="s">
        <v>102</v>
      </c>
      <c r="D1315" t="s">
        <v>97</v>
      </c>
      <c r="E1315">
        <v>30</v>
      </c>
      <c r="F1315" t="s">
        <v>14</v>
      </c>
      <c r="G1315" s="18">
        <v>4.93</v>
      </c>
      <c r="I1315" s="18">
        <v>-147.9</v>
      </c>
      <c r="Q1315" s="103"/>
      <c r="R1315" s="104"/>
      <c r="X1315" s="103"/>
      <c r="AE1315" s="103"/>
      <c r="AL1315" s="103"/>
      <c r="AM1315" s="104"/>
      <c r="AS1315" s="103"/>
      <c r="AT1315" s="104"/>
    </row>
    <row r="1316" spans="1:46" x14ac:dyDescent="0.25">
      <c r="A1316" s="1">
        <v>44664</v>
      </c>
      <c r="C1316" s="1" t="s">
        <v>102</v>
      </c>
      <c r="D1316" t="s">
        <v>97</v>
      </c>
      <c r="E1316">
        <v>10</v>
      </c>
      <c r="F1316" t="s">
        <v>14</v>
      </c>
      <c r="G1316" s="18">
        <v>4.9450000000000003</v>
      </c>
      <c r="I1316" s="18">
        <v>-49.45</v>
      </c>
      <c r="Q1316" s="103"/>
      <c r="R1316" s="104"/>
      <c r="X1316" s="103"/>
      <c r="AE1316" s="103"/>
      <c r="AL1316" s="103"/>
      <c r="AM1316" s="104"/>
      <c r="AS1316" s="103"/>
      <c r="AT1316" s="104"/>
    </row>
    <row r="1317" spans="1:46" x14ac:dyDescent="0.25">
      <c r="A1317" s="1">
        <v>44664</v>
      </c>
      <c r="C1317" s="1" t="s">
        <v>102</v>
      </c>
      <c r="D1317" t="s">
        <v>98</v>
      </c>
      <c r="E1317">
        <v>10</v>
      </c>
      <c r="F1317" t="s">
        <v>12</v>
      </c>
      <c r="G1317" s="18">
        <v>4.92</v>
      </c>
      <c r="I1317" s="18">
        <v>49.2</v>
      </c>
      <c r="Q1317" s="103"/>
      <c r="R1317" s="104"/>
      <c r="X1317" s="103"/>
      <c r="AE1317" s="103"/>
      <c r="AL1317" s="103"/>
      <c r="AM1317" s="104"/>
      <c r="AS1317" s="103"/>
      <c r="AT1317" s="104"/>
    </row>
    <row r="1318" spans="1:46" x14ac:dyDescent="0.25">
      <c r="A1318" s="1">
        <v>44664</v>
      </c>
      <c r="C1318" s="1" t="s">
        <v>102</v>
      </c>
      <c r="D1318" t="s">
        <v>98</v>
      </c>
      <c r="E1318">
        <v>10</v>
      </c>
      <c r="F1318" t="s">
        <v>12</v>
      </c>
      <c r="G1318" s="18">
        <v>4.7699999999999996</v>
      </c>
      <c r="I1318" s="18">
        <v>47.7</v>
      </c>
      <c r="Q1318" s="103"/>
      <c r="R1318" s="104"/>
      <c r="X1318" s="103"/>
      <c r="AE1318" s="103"/>
      <c r="AL1318" s="103"/>
      <c r="AM1318" s="104"/>
      <c r="AS1318" s="103"/>
      <c r="AT1318" s="104"/>
    </row>
    <row r="1319" spans="1:46" x14ac:dyDescent="0.25">
      <c r="A1319" s="1">
        <v>44664</v>
      </c>
      <c r="C1319" s="1" t="s">
        <v>102</v>
      </c>
      <c r="D1319" t="s">
        <v>97</v>
      </c>
      <c r="E1319">
        <v>20</v>
      </c>
      <c r="F1319" t="s">
        <v>12</v>
      </c>
      <c r="G1319" s="18">
        <v>4.7775999999999996</v>
      </c>
      <c r="I1319" s="18">
        <v>-95.55</v>
      </c>
      <c r="Q1319" s="103"/>
      <c r="R1319" s="104"/>
      <c r="X1319" s="103"/>
      <c r="AE1319" s="103"/>
      <c r="AL1319" s="103"/>
      <c r="AM1319" s="104"/>
      <c r="AS1319" s="103"/>
      <c r="AT1319" s="104"/>
    </row>
    <row r="1320" spans="1:46" x14ac:dyDescent="0.25">
      <c r="A1320" s="1">
        <v>44664</v>
      </c>
      <c r="C1320" s="1" t="s">
        <v>102</v>
      </c>
      <c r="D1320" t="s">
        <v>98</v>
      </c>
      <c r="E1320">
        <v>4</v>
      </c>
      <c r="F1320" t="s">
        <v>156</v>
      </c>
      <c r="G1320" s="18">
        <v>10.215</v>
      </c>
      <c r="I1320" s="18">
        <v>40.86</v>
      </c>
      <c r="Q1320" s="103"/>
      <c r="R1320" s="104"/>
      <c r="X1320" s="103"/>
      <c r="AE1320" s="103"/>
      <c r="AL1320" s="103"/>
      <c r="AM1320" s="104"/>
      <c r="AS1320" s="103"/>
      <c r="AT1320" s="104"/>
    </row>
    <row r="1321" spans="1:46" x14ac:dyDescent="0.25">
      <c r="A1321" s="1">
        <v>44664</v>
      </c>
      <c r="C1321" s="1" t="s">
        <v>102</v>
      </c>
      <c r="D1321" t="s">
        <v>97</v>
      </c>
      <c r="E1321">
        <v>2</v>
      </c>
      <c r="F1321" t="s">
        <v>156</v>
      </c>
      <c r="G1321" s="18">
        <v>10.439399999999999</v>
      </c>
      <c r="I1321" s="18">
        <v>-20.88</v>
      </c>
      <c r="Q1321" s="103"/>
      <c r="R1321" s="104"/>
      <c r="X1321" s="103"/>
      <c r="AE1321" s="103"/>
      <c r="AL1321" s="103"/>
      <c r="AM1321" s="104"/>
      <c r="AS1321" s="103"/>
      <c r="AT1321" s="104"/>
    </row>
    <row r="1322" spans="1:46" x14ac:dyDescent="0.25">
      <c r="A1322" s="1">
        <v>44664</v>
      </c>
      <c r="C1322" s="1" t="s">
        <v>102</v>
      </c>
      <c r="D1322" t="s">
        <v>98</v>
      </c>
      <c r="E1322">
        <v>2</v>
      </c>
      <c r="F1322" t="s">
        <v>156</v>
      </c>
      <c r="G1322" s="18">
        <v>10.262700000000001</v>
      </c>
      <c r="I1322" s="18">
        <v>20.53</v>
      </c>
      <c r="Q1322" s="103"/>
      <c r="R1322" s="104"/>
      <c r="X1322" s="103"/>
      <c r="AE1322" s="103"/>
      <c r="AL1322" s="103"/>
      <c r="AM1322" s="104"/>
      <c r="AS1322" s="103"/>
      <c r="AT1322" s="104"/>
    </row>
    <row r="1323" spans="1:46" x14ac:dyDescent="0.25">
      <c r="A1323" s="1">
        <v>44664</v>
      </c>
      <c r="C1323" s="1" t="s">
        <v>102</v>
      </c>
      <c r="D1323" t="s">
        <v>97</v>
      </c>
      <c r="E1323">
        <v>2</v>
      </c>
      <c r="F1323" t="s">
        <v>156</v>
      </c>
      <c r="G1323" s="18">
        <v>10.336399999999999</v>
      </c>
      <c r="I1323" s="18">
        <v>-20.67</v>
      </c>
      <c r="Q1323" s="103"/>
      <c r="R1323" s="104"/>
      <c r="X1323" s="103"/>
      <c r="AE1323" s="103"/>
      <c r="AL1323" s="103"/>
      <c r="AM1323" s="104"/>
      <c r="AS1323" s="103"/>
      <c r="AT1323" s="104"/>
    </row>
    <row r="1324" spans="1:46" x14ac:dyDescent="0.25">
      <c r="A1324" s="1">
        <v>44664</v>
      </c>
      <c r="C1324" s="1" t="s">
        <v>102</v>
      </c>
      <c r="D1324" t="s">
        <v>98</v>
      </c>
      <c r="E1324">
        <v>2</v>
      </c>
      <c r="F1324" t="s">
        <v>156</v>
      </c>
      <c r="G1324" s="18">
        <v>10.6</v>
      </c>
      <c r="I1324" s="18">
        <v>21.2</v>
      </c>
      <c r="Q1324" s="103"/>
      <c r="R1324" s="104"/>
      <c r="X1324" s="103"/>
      <c r="AE1324" s="103"/>
      <c r="AL1324" s="103"/>
      <c r="AM1324" s="104"/>
      <c r="AS1324" s="103"/>
      <c r="AT1324" s="104"/>
    </row>
    <row r="1325" spans="1:46" x14ac:dyDescent="0.25">
      <c r="A1325" s="1">
        <v>44664</v>
      </c>
      <c r="C1325" s="1" t="s">
        <v>102</v>
      </c>
      <c r="D1325" t="s">
        <v>97</v>
      </c>
      <c r="E1325">
        <v>2</v>
      </c>
      <c r="F1325" t="s">
        <v>156</v>
      </c>
      <c r="G1325" s="18">
        <v>10.39</v>
      </c>
      <c r="I1325" s="18">
        <v>-20.78</v>
      </c>
      <c r="Q1325" s="103"/>
      <c r="R1325" s="104"/>
      <c r="X1325" s="103"/>
      <c r="AE1325" s="103"/>
      <c r="AL1325" s="103"/>
      <c r="AM1325" s="104"/>
      <c r="AS1325" s="103"/>
      <c r="AT1325" s="104"/>
    </row>
    <row r="1326" spans="1:46" x14ac:dyDescent="0.25">
      <c r="A1326" s="1">
        <v>44664</v>
      </c>
      <c r="C1326" s="1" t="s">
        <v>102</v>
      </c>
      <c r="D1326" t="s">
        <v>97</v>
      </c>
      <c r="E1326">
        <v>2</v>
      </c>
      <c r="F1326" t="s">
        <v>156</v>
      </c>
      <c r="G1326" s="18">
        <v>10.47</v>
      </c>
      <c r="I1326" s="18">
        <v>-20.94</v>
      </c>
      <c r="Q1326" s="103"/>
      <c r="R1326" s="104"/>
      <c r="X1326" s="103"/>
      <c r="AE1326" s="103"/>
      <c r="AL1326" s="103"/>
      <c r="AM1326" s="104"/>
      <c r="AS1326" s="103"/>
      <c r="AT1326" s="104"/>
    </row>
    <row r="1327" spans="1:46" x14ac:dyDescent="0.25">
      <c r="A1327" s="1">
        <v>44665</v>
      </c>
      <c r="B1327" s="100">
        <v>42068215597</v>
      </c>
      <c r="C1327" t="s">
        <v>101</v>
      </c>
      <c r="D1327" t="s">
        <v>97</v>
      </c>
      <c r="E1327">
        <v>45</v>
      </c>
      <c r="F1327" t="s">
        <v>14</v>
      </c>
      <c r="G1327">
        <v>6.0449999999999999</v>
      </c>
      <c r="H1327">
        <v>0</v>
      </c>
      <c r="I1327">
        <v>-272.02999999999997</v>
      </c>
      <c r="Q1327" s="103"/>
      <c r="R1327" s="104"/>
      <c r="X1327" s="103"/>
      <c r="AE1327" s="103"/>
      <c r="AL1327" s="103"/>
      <c r="AM1327" s="104"/>
      <c r="AS1327" s="103"/>
      <c r="AT1327" s="104"/>
    </row>
    <row r="1328" spans="1:46" x14ac:dyDescent="0.25">
      <c r="A1328" s="1">
        <v>44665</v>
      </c>
      <c r="B1328" s="100">
        <v>42068150514</v>
      </c>
      <c r="C1328" t="s">
        <v>101</v>
      </c>
      <c r="D1328" t="s">
        <v>97</v>
      </c>
      <c r="E1328">
        <v>45</v>
      </c>
      <c r="F1328" t="s">
        <v>14</v>
      </c>
      <c r="G1328">
        <v>6.0195999999999996</v>
      </c>
      <c r="H1328">
        <v>0</v>
      </c>
      <c r="I1328">
        <v>-270.88</v>
      </c>
      <c r="Q1328" s="103"/>
      <c r="R1328" s="104"/>
      <c r="X1328" s="103"/>
      <c r="AE1328" s="103"/>
      <c r="AL1328" s="103"/>
      <c r="AM1328" s="104"/>
      <c r="AS1328" s="103"/>
      <c r="AT1328" s="104"/>
    </row>
    <row r="1329" spans="1:46" x14ac:dyDescent="0.25">
      <c r="A1329" s="1">
        <v>44665</v>
      </c>
      <c r="B1329" s="100">
        <v>42068307702</v>
      </c>
      <c r="C1329" t="s">
        <v>101</v>
      </c>
      <c r="D1329" t="s">
        <v>97</v>
      </c>
      <c r="E1329">
        <v>45</v>
      </c>
      <c r="F1329" t="s">
        <v>14</v>
      </c>
      <c r="G1329">
        <v>6.0494000000000003</v>
      </c>
      <c r="H1329">
        <v>0</v>
      </c>
      <c r="I1329">
        <v>-272.22000000000003</v>
      </c>
      <c r="Q1329" s="103"/>
      <c r="R1329" s="104"/>
      <c r="X1329" s="103"/>
      <c r="AE1329" s="103"/>
      <c r="AL1329" s="103"/>
      <c r="AM1329" s="104"/>
      <c r="AS1329" s="103"/>
      <c r="AT1329" s="104"/>
    </row>
    <row r="1330" spans="1:46" x14ac:dyDescent="0.25">
      <c r="A1330" s="1">
        <v>44665</v>
      </c>
      <c r="B1330" s="100">
        <v>42068352417</v>
      </c>
      <c r="C1330" t="s">
        <v>101</v>
      </c>
      <c r="D1330" t="s">
        <v>98</v>
      </c>
      <c r="E1330">
        <v>90</v>
      </c>
      <c r="F1330" t="s">
        <v>14</v>
      </c>
      <c r="G1330">
        <v>6.0315000000000003</v>
      </c>
      <c r="H1330">
        <v>0</v>
      </c>
      <c r="I1330">
        <v>542.83000000000004</v>
      </c>
      <c r="Q1330" s="103"/>
      <c r="R1330" s="104"/>
      <c r="X1330" s="103"/>
      <c r="AE1330" s="103"/>
      <c r="AL1330" s="103"/>
      <c r="AM1330" s="104"/>
      <c r="AS1330" s="103"/>
      <c r="AT1330" s="104"/>
    </row>
    <row r="1331" spans="1:46" x14ac:dyDescent="0.25">
      <c r="A1331" s="1">
        <v>44665</v>
      </c>
      <c r="B1331" s="100">
        <v>42068431771</v>
      </c>
      <c r="C1331" t="s">
        <v>101</v>
      </c>
      <c r="D1331" t="s">
        <v>98</v>
      </c>
      <c r="E1331">
        <v>45</v>
      </c>
      <c r="F1331" t="s">
        <v>14</v>
      </c>
      <c r="G1331">
        <v>6.0743</v>
      </c>
      <c r="H1331">
        <v>0</v>
      </c>
      <c r="I1331">
        <v>273.33</v>
      </c>
      <c r="Q1331" s="103"/>
      <c r="R1331" s="104"/>
      <c r="X1331" s="103"/>
      <c r="AE1331" s="103"/>
      <c r="AL1331" s="103"/>
      <c r="AM1331" s="104"/>
      <c r="AS1331" s="103"/>
      <c r="AT1331" s="104"/>
    </row>
    <row r="1332" spans="1:46" x14ac:dyDescent="0.25">
      <c r="A1332" s="1">
        <v>44665</v>
      </c>
      <c r="C1332" s="1" t="s">
        <v>102</v>
      </c>
      <c r="D1332" t="s">
        <v>98</v>
      </c>
      <c r="E1332">
        <v>60</v>
      </c>
      <c r="F1332" t="s">
        <v>14</v>
      </c>
      <c r="G1332" s="18">
        <v>5.9401999999999999</v>
      </c>
      <c r="I1332" s="18">
        <v>356.41</v>
      </c>
      <c r="Q1332" s="103"/>
      <c r="R1332" s="104"/>
      <c r="X1332" s="103"/>
      <c r="AE1332" s="103"/>
      <c r="AL1332" s="103"/>
      <c r="AM1332" s="104"/>
      <c r="AS1332" s="103"/>
      <c r="AT1332" s="104"/>
    </row>
    <row r="1333" spans="1:46" x14ac:dyDescent="0.25">
      <c r="A1333" s="1">
        <v>44665</v>
      </c>
      <c r="C1333" s="1" t="s">
        <v>102</v>
      </c>
      <c r="D1333" t="s">
        <v>97</v>
      </c>
      <c r="E1333">
        <v>19</v>
      </c>
      <c r="F1333" t="s">
        <v>14</v>
      </c>
      <c r="G1333" s="18">
        <v>6</v>
      </c>
      <c r="I1333" s="18">
        <v>-114</v>
      </c>
      <c r="Q1333" s="103"/>
      <c r="R1333" s="104"/>
      <c r="X1333" s="103"/>
      <c r="AE1333" s="103"/>
      <c r="AL1333" s="103"/>
      <c r="AM1333" s="104"/>
      <c r="AS1333" s="103"/>
      <c r="AT1333" s="104"/>
    </row>
    <row r="1334" spans="1:46" x14ac:dyDescent="0.25">
      <c r="A1334" s="1">
        <v>44665</v>
      </c>
      <c r="C1334" s="1" t="s">
        <v>102</v>
      </c>
      <c r="D1334" t="s">
        <v>97</v>
      </c>
      <c r="E1334">
        <v>1</v>
      </c>
      <c r="F1334" t="s">
        <v>14</v>
      </c>
      <c r="G1334" s="18">
        <v>6</v>
      </c>
      <c r="I1334" s="18">
        <v>-6</v>
      </c>
      <c r="Q1334" s="103"/>
      <c r="R1334" s="104"/>
      <c r="X1334" s="103"/>
      <c r="AE1334" s="103"/>
      <c r="AL1334" s="103"/>
      <c r="AM1334" s="104"/>
      <c r="AS1334" s="103"/>
      <c r="AT1334" s="104"/>
    </row>
    <row r="1335" spans="1:46" x14ac:dyDescent="0.25">
      <c r="A1335" s="1">
        <v>44665</v>
      </c>
      <c r="C1335" s="1" t="s">
        <v>102</v>
      </c>
      <c r="D1335" t="s">
        <v>97</v>
      </c>
      <c r="E1335">
        <v>30</v>
      </c>
      <c r="F1335" t="s">
        <v>14</v>
      </c>
      <c r="G1335" s="18">
        <v>6.12</v>
      </c>
      <c r="I1335" s="18">
        <v>-183.6</v>
      </c>
      <c r="Q1335" s="103"/>
      <c r="R1335" s="104"/>
      <c r="X1335" s="103"/>
      <c r="AE1335" s="103"/>
      <c r="AL1335" s="103"/>
      <c r="AM1335" s="104"/>
      <c r="AS1335" s="103"/>
      <c r="AT1335" s="104"/>
    </row>
    <row r="1336" spans="1:46" x14ac:dyDescent="0.25">
      <c r="A1336" s="1">
        <v>44665</v>
      </c>
      <c r="C1336" s="1" t="s">
        <v>102</v>
      </c>
      <c r="D1336" t="s">
        <v>98</v>
      </c>
      <c r="E1336">
        <v>20</v>
      </c>
      <c r="F1336" t="s">
        <v>14</v>
      </c>
      <c r="G1336" s="18">
        <v>6.12</v>
      </c>
      <c r="I1336" s="18">
        <v>122.4</v>
      </c>
      <c r="Q1336" s="103"/>
      <c r="R1336" s="104"/>
      <c r="X1336" s="103"/>
      <c r="AE1336" s="103"/>
      <c r="AL1336" s="103"/>
      <c r="AM1336" s="104"/>
      <c r="AS1336" s="103"/>
      <c r="AT1336" s="104"/>
    </row>
    <row r="1337" spans="1:46" x14ac:dyDescent="0.25">
      <c r="A1337" s="1">
        <v>44665</v>
      </c>
      <c r="C1337" s="1" t="s">
        <v>102</v>
      </c>
      <c r="D1337" t="s">
        <v>97</v>
      </c>
      <c r="E1337">
        <v>30</v>
      </c>
      <c r="F1337" t="s">
        <v>14</v>
      </c>
      <c r="G1337" s="18">
        <v>6.1449999999999996</v>
      </c>
      <c r="I1337" s="18">
        <v>-184.35</v>
      </c>
      <c r="Q1337" s="103"/>
      <c r="R1337" s="104"/>
      <c r="X1337" s="103"/>
      <c r="AE1337" s="103"/>
      <c r="AL1337" s="103"/>
      <c r="AM1337" s="104"/>
      <c r="AS1337" s="103"/>
      <c r="AT1337" s="104"/>
    </row>
    <row r="1338" spans="1:46" x14ac:dyDescent="0.25">
      <c r="A1338" s="1">
        <v>44665</v>
      </c>
      <c r="C1338" s="1" t="s">
        <v>102</v>
      </c>
      <c r="D1338" t="s">
        <v>98</v>
      </c>
      <c r="E1338">
        <v>10</v>
      </c>
      <c r="F1338" t="s">
        <v>15</v>
      </c>
      <c r="G1338" s="18">
        <v>1.6400999999999999</v>
      </c>
      <c r="I1338" s="18">
        <v>16.399999999999999</v>
      </c>
      <c r="Q1338" s="103"/>
      <c r="R1338" s="104"/>
      <c r="X1338" s="103"/>
      <c r="AE1338" s="103"/>
      <c r="AL1338" s="103"/>
      <c r="AM1338" s="104"/>
      <c r="AS1338" s="103"/>
      <c r="AT1338" s="104"/>
    </row>
    <row r="1339" spans="1:46" x14ac:dyDescent="0.25">
      <c r="A1339" s="1">
        <v>44665</v>
      </c>
      <c r="C1339" s="1" t="s">
        <v>102</v>
      </c>
      <c r="D1339" t="s">
        <v>98</v>
      </c>
      <c r="E1339">
        <v>10</v>
      </c>
      <c r="F1339" t="s">
        <v>15</v>
      </c>
      <c r="G1339" s="18">
        <v>1.62</v>
      </c>
      <c r="I1339" s="18">
        <v>16.2</v>
      </c>
      <c r="Q1339" s="103"/>
      <c r="R1339" s="104"/>
      <c r="X1339" s="103"/>
      <c r="AE1339" s="103"/>
      <c r="AL1339" s="103"/>
      <c r="AM1339" s="104"/>
      <c r="AS1339" s="103"/>
      <c r="AT1339" s="104"/>
    </row>
    <row r="1340" spans="1:46" x14ac:dyDescent="0.25">
      <c r="A1340" s="1">
        <v>44665</v>
      </c>
      <c r="C1340" s="1" t="s">
        <v>102</v>
      </c>
      <c r="D1340" t="s">
        <v>98</v>
      </c>
      <c r="E1340">
        <v>10</v>
      </c>
      <c r="F1340" t="s">
        <v>15</v>
      </c>
      <c r="G1340" s="18">
        <v>1.625</v>
      </c>
      <c r="I1340" s="18">
        <v>16.25</v>
      </c>
      <c r="Q1340" s="103"/>
      <c r="R1340" s="104"/>
      <c r="X1340" s="103"/>
      <c r="AE1340" s="103"/>
      <c r="AL1340" s="103"/>
      <c r="AM1340" s="104"/>
      <c r="AS1340" s="103"/>
      <c r="AT1340" s="104"/>
    </row>
    <row r="1341" spans="1:46" x14ac:dyDescent="0.25">
      <c r="A1341" s="1">
        <v>44665</v>
      </c>
      <c r="C1341" s="1" t="s">
        <v>102</v>
      </c>
      <c r="D1341" t="s">
        <v>98</v>
      </c>
      <c r="E1341">
        <v>30</v>
      </c>
      <c r="F1341" t="s">
        <v>15</v>
      </c>
      <c r="G1341" s="18">
        <v>1.6109</v>
      </c>
      <c r="I1341" s="18">
        <v>48.33</v>
      </c>
      <c r="Q1341" s="103"/>
      <c r="R1341" s="104"/>
      <c r="X1341" s="103"/>
      <c r="AE1341" s="103"/>
      <c r="AL1341" s="103"/>
      <c r="AM1341" s="104"/>
      <c r="AS1341" s="103"/>
      <c r="AT1341" s="104"/>
    </row>
    <row r="1342" spans="1:46" x14ac:dyDescent="0.25">
      <c r="A1342" s="1">
        <v>44665</v>
      </c>
      <c r="C1342" s="1" t="s">
        <v>102</v>
      </c>
      <c r="D1342" t="s">
        <v>97</v>
      </c>
      <c r="E1342">
        <v>30</v>
      </c>
      <c r="F1342" t="s">
        <v>15</v>
      </c>
      <c r="G1342" s="18">
        <v>1.5750999999999999</v>
      </c>
      <c r="I1342" s="18">
        <v>-47.25</v>
      </c>
      <c r="Q1342" s="103"/>
      <c r="R1342" s="104"/>
      <c r="X1342" s="103"/>
      <c r="AE1342" s="103"/>
      <c r="AL1342" s="103"/>
      <c r="AM1342" s="104"/>
      <c r="AS1342" s="103"/>
      <c r="AT1342" s="104"/>
    </row>
    <row r="1343" spans="1:46" x14ac:dyDescent="0.25">
      <c r="A1343" s="1">
        <v>44665</v>
      </c>
      <c r="C1343" s="1" t="s">
        <v>102</v>
      </c>
      <c r="D1343" t="s">
        <v>98</v>
      </c>
      <c r="E1343">
        <v>30</v>
      </c>
      <c r="F1343" t="s">
        <v>15</v>
      </c>
      <c r="G1343" s="18">
        <v>1.6108</v>
      </c>
      <c r="I1343" s="18">
        <v>48.32</v>
      </c>
      <c r="Q1343" s="103"/>
      <c r="R1343" s="104"/>
      <c r="X1343" s="103"/>
      <c r="AE1343" s="103"/>
      <c r="AL1343" s="103"/>
      <c r="AM1343" s="104"/>
      <c r="AS1343" s="103"/>
      <c r="AT1343" s="104"/>
    </row>
    <row r="1344" spans="1:46" x14ac:dyDescent="0.25">
      <c r="A1344" s="1">
        <v>44665</v>
      </c>
      <c r="C1344" s="1" t="s">
        <v>102</v>
      </c>
      <c r="D1344" t="s">
        <v>98</v>
      </c>
      <c r="E1344">
        <v>30</v>
      </c>
      <c r="F1344" t="s">
        <v>15</v>
      </c>
      <c r="G1344" s="18">
        <v>1.6109</v>
      </c>
      <c r="I1344" s="18">
        <v>48.33</v>
      </c>
      <c r="Q1344" s="103"/>
      <c r="R1344" s="104"/>
      <c r="X1344" s="103"/>
      <c r="AE1344" s="103"/>
      <c r="AL1344" s="103"/>
      <c r="AM1344" s="104"/>
      <c r="AS1344" s="103"/>
      <c r="AT1344" s="104"/>
    </row>
    <row r="1345" spans="1:46" x14ac:dyDescent="0.25">
      <c r="A1345" s="1">
        <v>44665</v>
      </c>
      <c r="C1345" s="1" t="s">
        <v>102</v>
      </c>
      <c r="D1345" t="s">
        <v>98</v>
      </c>
      <c r="E1345">
        <v>60</v>
      </c>
      <c r="F1345" t="s">
        <v>15</v>
      </c>
      <c r="G1345" s="18">
        <v>1.56</v>
      </c>
      <c r="I1345" s="18">
        <v>93.6</v>
      </c>
      <c r="Q1345" s="103"/>
      <c r="R1345" s="104"/>
      <c r="X1345" s="103"/>
      <c r="AE1345" s="103"/>
      <c r="AL1345" s="103"/>
      <c r="AM1345" s="104"/>
      <c r="AS1345" s="103"/>
      <c r="AT1345" s="104"/>
    </row>
    <row r="1346" spans="1:46" x14ac:dyDescent="0.25">
      <c r="A1346" s="1">
        <v>44665</v>
      </c>
      <c r="C1346" s="1" t="s">
        <v>102</v>
      </c>
      <c r="D1346" t="s">
        <v>97</v>
      </c>
      <c r="E1346">
        <v>30</v>
      </c>
      <c r="F1346" t="s">
        <v>15</v>
      </c>
      <c r="G1346" s="18">
        <v>1.5145999999999999</v>
      </c>
      <c r="I1346" s="18">
        <v>-45.44</v>
      </c>
      <c r="Q1346" s="103"/>
      <c r="R1346" s="104"/>
      <c r="X1346" s="103"/>
      <c r="AE1346" s="103"/>
      <c r="AL1346" s="103"/>
      <c r="AM1346" s="104"/>
      <c r="AS1346" s="103"/>
      <c r="AT1346" s="104"/>
    </row>
    <row r="1347" spans="1:46" x14ac:dyDescent="0.25">
      <c r="A1347" s="1">
        <v>44665</v>
      </c>
      <c r="C1347" s="1" t="s">
        <v>102</v>
      </c>
      <c r="D1347" t="s">
        <v>97</v>
      </c>
      <c r="E1347">
        <v>30</v>
      </c>
      <c r="F1347" t="s">
        <v>15</v>
      </c>
      <c r="G1347" s="18">
        <v>1.5049999999999999</v>
      </c>
      <c r="I1347" s="18">
        <v>-45.15</v>
      </c>
      <c r="Q1347" s="103"/>
      <c r="R1347" s="104"/>
      <c r="X1347" s="103"/>
      <c r="AE1347" s="103"/>
      <c r="AL1347" s="103"/>
      <c r="AM1347" s="104"/>
      <c r="AS1347" s="103"/>
      <c r="AT1347" s="104"/>
    </row>
    <row r="1348" spans="1:46" x14ac:dyDescent="0.25">
      <c r="A1348" s="1">
        <v>44665</v>
      </c>
      <c r="C1348" s="1" t="s">
        <v>102</v>
      </c>
      <c r="D1348" t="s">
        <v>98</v>
      </c>
      <c r="E1348">
        <v>30</v>
      </c>
      <c r="F1348" t="s">
        <v>15</v>
      </c>
      <c r="G1348" s="18">
        <v>1.5018</v>
      </c>
      <c r="I1348" s="18">
        <v>45.05</v>
      </c>
      <c r="Q1348" s="103"/>
      <c r="R1348" s="104"/>
      <c r="X1348" s="103"/>
      <c r="AE1348" s="103"/>
      <c r="AL1348" s="103"/>
      <c r="AM1348" s="104"/>
      <c r="AS1348" s="103"/>
      <c r="AT1348" s="104"/>
    </row>
    <row r="1349" spans="1:46" x14ac:dyDescent="0.25">
      <c r="A1349" s="1">
        <v>44665</v>
      </c>
      <c r="C1349" s="1" t="s">
        <v>102</v>
      </c>
      <c r="D1349" t="s">
        <v>97</v>
      </c>
      <c r="E1349">
        <v>4</v>
      </c>
      <c r="F1349" t="s">
        <v>15</v>
      </c>
      <c r="G1349" s="18">
        <v>1.5489999999999999</v>
      </c>
      <c r="I1349" s="18">
        <v>-6.2</v>
      </c>
      <c r="Q1349" s="103"/>
      <c r="R1349" s="104"/>
      <c r="X1349" s="103"/>
      <c r="AE1349" s="103"/>
      <c r="AL1349" s="103"/>
      <c r="AM1349" s="104"/>
      <c r="AS1349" s="103"/>
      <c r="AT1349" s="104"/>
    </row>
    <row r="1350" spans="1:46" x14ac:dyDescent="0.25">
      <c r="A1350" s="1">
        <v>44665</v>
      </c>
      <c r="C1350" s="1" t="s">
        <v>102</v>
      </c>
      <c r="D1350" t="s">
        <v>97</v>
      </c>
      <c r="E1350">
        <v>4</v>
      </c>
      <c r="F1350" t="s">
        <v>15</v>
      </c>
      <c r="G1350" s="18">
        <v>1.5499000000000001</v>
      </c>
      <c r="I1350" s="18">
        <v>-6.2</v>
      </c>
      <c r="Q1350" s="103"/>
      <c r="R1350" s="104"/>
      <c r="X1350" s="103"/>
      <c r="AE1350" s="103"/>
      <c r="AL1350" s="103"/>
      <c r="AM1350" s="104"/>
      <c r="AS1350" s="103"/>
      <c r="AT1350" s="104"/>
    </row>
    <row r="1351" spans="1:46" x14ac:dyDescent="0.25">
      <c r="A1351" s="1">
        <v>44665</v>
      </c>
      <c r="C1351" s="1" t="s">
        <v>102</v>
      </c>
      <c r="D1351" t="s">
        <v>97</v>
      </c>
      <c r="E1351">
        <v>22</v>
      </c>
      <c r="F1351" t="s">
        <v>15</v>
      </c>
      <c r="G1351" s="18">
        <v>1.5499000000000001</v>
      </c>
      <c r="I1351" s="18">
        <v>-34.1</v>
      </c>
      <c r="Q1351" s="103"/>
      <c r="R1351" s="104"/>
      <c r="X1351" s="103"/>
      <c r="AE1351" s="103"/>
      <c r="AL1351" s="103"/>
      <c r="AM1351" s="104"/>
      <c r="AS1351" s="103"/>
      <c r="AT1351" s="104"/>
    </row>
    <row r="1352" spans="1:46" x14ac:dyDescent="0.25">
      <c r="A1352" s="1">
        <v>44665</v>
      </c>
      <c r="C1352" s="1" t="s">
        <v>102</v>
      </c>
      <c r="D1352" t="s">
        <v>97</v>
      </c>
      <c r="E1352">
        <v>30</v>
      </c>
      <c r="F1352" t="s">
        <v>15</v>
      </c>
      <c r="G1352" s="18">
        <v>1.4850000000000001</v>
      </c>
      <c r="I1352" s="18">
        <v>-44.55</v>
      </c>
      <c r="Q1352" s="103"/>
      <c r="R1352" s="104"/>
      <c r="X1352" s="103"/>
      <c r="AE1352" s="103"/>
      <c r="AL1352" s="103"/>
      <c r="AM1352" s="104"/>
      <c r="AS1352" s="103"/>
      <c r="AT1352" s="104"/>
    </row>
    <row r="1353" spans="1:46" x14ac:dyDescent="0.25">
      <c r="A1353" s="1">
        <v>44665</v>
      </c>
      <c r="C1353" s="1" t="s">
        <v>102</v>
      </c>
      <c r="D1353" t="s">
        <v>97</v>
      </c>
      <c r="E1353">
        <v>30</v>
      </c>
      <c r="F1353" t="s">
        <v>15</v>
      </c>
      <c r="G1353" s="18">
        <v>1.52</v>
      </c>
      <c r="I1353" s="18">
        <v>-45.6</v>
      </c>
      <c r="Q1353" s="103"/>
      <c r="R1353" s="104"/>
      <c r="X1353" s="103"/>
      <c r="AE1353" s="103"/>
      <c r="AL1353" s="103"/>
      <c r="AM1353" s="104"/>
      <c r="AS1353" s="103"/>
      <c r="AT1353" s="104"/>
    </row>
    <row r="1354" spans="1:46" x14ac:dyDescent="0.25">
      <c r="A1354" s="1">
        <v>44665</v>
      </c>
      <c r="C1354" s="1" t="s">
        <v>102</v>
      </c>
      <c r="D1354" t="s">
        <v>97</v>
      </c>
      <c r="E1354">
        <v>30</v>
      </c>
      <c r="F1354" t="s">
        <v>15</v>
      </c>
      <c r="G1354" s="18">
        <v>1.5249999999999999</v>
      </c>
      <c r="I1354" s="18">
        <v>-45.75</v>
      </c>
      <c r="Q1354" s="103"/>
      <c r="R1354" s="104"/>
      <c r="X1354" s="103"/>
      <c r="AE1354" s="103"/>
      <c r="AL1354" s="103"/>
      <c r="AM1354" s="104"/>
      <c r="AS1354" s="103"/>
      <c r="AT1354" s="104"/>
    </row>
    <row r="1355" spans="1:46" x14ac:dyDescent="0.25">
      <c r="A1355" s="1">
        <v>44665</v>
      </c>
      <c r="C1355" s="1" t="s">
        <v>102</v>
      </c>
      <c r="D1355" t="s">
        <v>98</v>
      </c>
      <c r="E1355">
        <v>30</v>
      </c>
      <c r="F1355" t="s">
        <v>15</v>
      </c>
      <c r="G1355" s="18">
        <v>1.4608000000000001</v>
      </c>
      <c r="I1355" s="18">
        <v>43.82</v>
      </c>
      <c r="Q1355" s="103"/>
      <c r="R1355" s="104"/>
      <c r="X1355" s="103"/>
      <c r="AE1355" s="103"/>
      <c r="AL1355" s="103"/>
      <c r="AM1355" s="104"/>
      <c r="AS1355" s="103"/>
      <c r="AT1355" s="104"/>
    </row>
    <row r="1356" spans="1:46" x14ac:dyDescent="0.25">
      <c r="A1356" s="1">
        <v>44665</v>
      </c>
      <c r="C1356" s="1" t="s">
        <v>102</v>
      </c>
      <c r="D1356" t="s">
        <v>97</v>
      </c>
      <c r="E1356">
        <v>30</v>
      </c>
      <c r="F1356" t="s">
        <v>15</v>
      </c>
      <c r="G1356" s="18">
        <v>1.5398000000000001</v>
      </c>
      <c r="I1356" s="18">
        <v>-46.19</v>
      </c>
      <c r="Q1356" s="103"/>
      <c r="R1356" s="104"/>
      <c r="X1356" s="103"/>
      <c r="AE1356" s="103"/>
      <c r="AL1356" s="103"/>
      <c r="AM1356" s="104"/>
      <c r="AS1356" s="103"/>
      <c r="AT1356" s="104"/>
    </row>
    <row r="1357" spans="1:46" x14ac:dyDescent="0.25">
      <c r="A1357" s="1">
        <v>44665</v>
      </c>
      <c r="C1357" s="1" t="s">
        <v>102</v>
      </c>
      <c r="D1357" t="s">
        <v>98</v>
      </c>
      <c r="E1357">
        <v>10</v>
      </c>
      <c r="F1357" t="s">
        <v>14</v>
      </c>
      <c r="G1357" s="18">
        <v>5.9005999999999998</v>
      </c>
      <c r="I1357" s="18">
        <v>59.01</v>
      </c>
      <c r="Q1357" s="103"/>
      <c r="R1357" s="104"/>
      <c r="X1357" s="103"/>
      <c r="AE1357" s="103"/>
      <c r="AL1357" s="103"/>
      <c r="AM1357" s="104"/>
      <c r="AS1357" s="103"/>
      <c r="AT1357" s="104"/>
    </row>
    <row r="1358" spans="1:46" x14ac:dyDescent="0.25">
      <c r="A1358" s="1">
        <v>44665</v>
      </c>
      <c r="C1358" s="1" t="s">
        <v>102</v>
      </c>
      <c r="D1358" t="s">
        <v>98</v>
      </c>
      <c r="E1358">
        <v>10</v>
      </c>
      <c r="F1358" t="s">
        <v>14</v>
      </c>
      <c r="G1358" s="18">
        <v>5.8559000000000001</v>
      </c>
      <c r="I1358" s="18">
        <v>58.56</v>
      </c>
      <c r="Q1358" s="103"/>
      <c r="R1358" s="104"/>
      <c r="X1358" s="103"/>
      <c r="AE1358" s="103"/>
      <c r="AL1358" s="103"/>
      <c r="AM1358" s="104"/>
      <c r="AS1358" s="103"/>
      <c r="AT1358" s="104"/>
    </row>
    <row r="1359" spans="1:46" x14ac:dyDescent="0.25">
      <c r="A1359" s="1">
        <v>44665</v>
      </c>
      <c r="C1359" s="1" t="s">
        <v>102</v>
      </c>
      <c r="D1359" t="s">
        <v>97</v>
      </c>
      <c r="E1359">
        <v>20</v>
      </c>
      <c r="F1359" t="s">
        <v>14</v>
      </c>
      <c r="G1359" s="18">
        <v>5.8293999999999997</v>
      </c>
      <c r="I1359" s="18">
        <v>-116.59</v>
      </c>
      <c r="Q1359" s="103"/>
      <c r="R1359" s="104"/>
      <c r="X1359" s="103"/>
      <c r="AE1359" s="103"/>
      <c r="AL1359" s="103"/>
      <c r="AM1359" s="104"/>
      <c r="AS1359" s="103"/>
      <c r="AT1359" s="104"/>
    </row>
    <row r="1360" spans="1:46" x14ac:dyDescent="0.25">
      <c r="A1360" s="1">
        <v>44665</v>
      </c>
      <c r="C1360" s="1" t="s">
        <v>102</v>
      </c>
      <c r="D1360" t="s">
        <v>98</v>
      </c>
      <c r="E1360">
        <v>10</v>
      </c>
      <c r="F1360" t="s">
        <v>15</v>
      </c>
      <c r="G1360" s="18">
        <v>1.5246999999999999</v>
      </c>
      <c r="I1360" s="18">
        <v>15.25</v>
      </c>
      <c r="Q1360" s="103"/>
      <c r="R1360" s="104"/>
      <c r="X1360" s="103"/>
      <c r="AE1360" s="103"/>
      <c r="AL1360" s="103"/>
      <c r="AM1360" s="104"/>
      <c r="AS1360" s="103"/>
      <c r="AT1360" s="104"/>
    </row>
    <row r="1361" spans="1:46" x14ac:dyDescent="0.25">
      <c r="A1361" s="1">
        <v>44665</v>
      </c>
      <c r="C1361" s="1" t="s">
        <v>102</v>
      </c>
      <c r="D1361" t="s">
        <v>98</v>
      </c>
      <c r="E1361">
        <v>20</v>
      </c>
      <c r="F1361" t="s">
        <v>15</v>
      </c>
      <c r="G1361" s="18">
        <v>1.4650000000000001</v>
      </c>
      <c r="I1361" s="18">
        <v>29.3</v>
      </c>
      <c r="Q1361" s="103"/>
      <c r="R1361" s="104"/>
      <c r="X1361" s="103"/>
      <c r="AE1361" s="103"/>
      <c r="AL1361" s="103"/>
      <c r="AM1361" s="104"/>
      <c r="AS1361" s="103"/>
      <c r="AT1361" s="104"/>
    </row>
    <row r="1362" spans="1:46" x14ac:dyDescent="0.25">
      <c r="A1362" s="1">
        <v>44665</v>
      </c>
      <c r="C1362" s="1" t="s">
        <v>102</v>
      </c>
      <c r="D1362" t="s">
        <v>97</v>
      </c>
      <c r="E1362">
        <v>30</v>
      </c>
      <c r="F1362" t="s">
        <v>15</v>
      </c>
      <c r="G1362" s="18">
        <v>1.45</v>
      </c>
      <c r="I1362" s="18">
        <v>-43.5</v>
      </c>
      <c r="Q1362" s="103"/>
      <c r="R1362" s="104"/>
      <c r="X1362" s="103"/>
      <c r="AE1362" s="103"/>
      <c r="AL1362" s="103"/>
      <c r="AM1362" s="104"/>
      <c r="AS1362" s="103"/>
      <c r="AT1362" s="104"/>
    </row>
    <row r="1363" spans="1:46" x14ac:dyDescent="0.25">
      <c r="A1363" s="1">
        <v>44669</v>
      </c>
      <c r="C1363" s="1" t="s">
        <v>102</v>
      </c>
      <c r="D1363" t="s">
        <v>98</v>
      </c>
      <c r="E1363">
        <v>10</v>
      </c>
      <c r="F1363" t="s">
        <v>13</v>
      </c>
      <c r="G1363" s="18">
        <v>2.9836</v>
      </c>
      <c r="I1363" s="18">
        <v>29.84</v>
      </c>
      <c r="Q1363" s="103"/>
      <c r="R1363" s="104"/>
      <c r="X1363" s="103"/>
      <c r="AE1363" s="103"/>
      <c r="AL1363" s="103"/>
      <c r="AM1363" s="104"/>
      <c r="AS1363" s="103"/>
      <c r="AT1363" s="104"/>
    </row>
    <row r="1364" spans="1:46" x14ac:dyDescent="0.25">
      <c r="A1364" s="1">
        <v>44669</v>
      </c>
      <c r="C1364" s="1" t="s">
        <v>102</v>
      </c>
      <c r="D1364" t="s">
        <v>98</v>
      </c>
      <c r="E1364">
        <v>5</v>
      </c>
      <c r="F1364" t="s">
        <v>199</v>
      </c>
      <c r="G1364" s="18">
        <v>6.4</v>
      </c>
      <c r="I1364" s="18">
        <v>32</v>
      </c>
      <c r="Q1364" s="103"/>
      <c r="R1364" s="104"/>
      <c r="X1364" s="103"/>
      <c r="AE1364" s="103"/>
      <c r="AL1364" s="103"/>
      <c r="AM1364" s="104"/>
      <c r="AS1364" s="103"/>
      <c r="AT1364" s="104"/>
    </row>
    <row r="1365" spans="1:46" x14ac:dyDescent="0.25">
      <c r="A1365" s="1">
        <v>44669</v>
      </c>
      <c r="C1365" s="1" t="s">
        <v>102</v>
      </c>
      <c r="D1365" t="s">
        <v>98</v>
      </c>
      <c r="E1365">
        <v>6</v>
      </c>
      <c r="F1365" t="s">
        <v>199</v>
      </c>
      <c r="G1365" s="18">
        <v>6.2750000000000004</v>
      </c>
      <c r="I1365" s="18">
        <v>37.65</v>
      </c>
      <c r="Q1365" s="103"/>
      <c r="R1365" s="104"/>
      <c r="X1365" s="103"/>
      <c r="AE1365" s="103"/>
      <c r="AL1365" s="103"/>
      <c r="AM1365" s="104"/>
      <c r="AS1365" s="103"/>
      <c r="AT1365" s="104"/>
    </row>
    <row r="1366" spans="1:46" x14ac:dyDescent="0.25">
      <c r="A1366" s="1">
        <v>44669</v>
      </c>
      <c r="C1366" s="1" t="s">
        <v>102</v>
      </c>
      <c r="D1366" t="s">
        <v>98</v>
      </c>
      <c r="E1366">
        <v>6</v>
      </c>
      <c r="F1366" t="s">
        <v>199</v>
      </c>
      <c r="G1366" s="18">
        <v>6.0629999999999997</v>
      </c>
      <c r="I1366" s="18">
        <v>36.380000000000003</v>
      </c>
      <c r="Q1366" s="103"/>
      <c r="R1366" s="104"/>
      <c r="X1366" s="103"/>
      <c r="AE1366" s="103"/>
      <c r="AL1366" s="103"/>
      <c r="AM1366" s="104"/>
      <c r="AS1366" s="103"/>
      <c r="AT1366" s="104"/>
    </row>
    <row r="1367" spans="1:46" x14ac:dyDescent="0.25">
      <c r="A1367" s="1">
        <v>44669</v>
      </c>
      <c r="C1367" s="1" t="s">
        <v>102</v>
      </c>
      <c r="D1367" t="s">
        <v>98</v>
      </c>
      <c r="E1367">
        <v>2</v>
      </c>
      <c r="F1367" t="s">
        <v>199</v>
      </c>
      <c r="G1367" s="18">
        <v>6.1014999999999997</v>
      </c>
      <c r="I1367" s="18">
        <v>12.2</v>
      </c>
      <c r="Q1367" s="103"/>
      <c r="R1367" s="104"/>
      <c r="X1367" s="103"/>
      <c r="AE1367" s="103"/>
      <c r="AL1367" s="103"/>
      <c r="AM1367" s="104"/>
      <c r="AS1367" s="103"/>
      <c r="AT1367" s="104"/>
    </row>
    <row r="1368" spans="1:46" x14ac:dyDescent="0.25">
      <c r="A1368" s="1">
        <v>44669</v>
      </c>
      <c r="C1368" s="1" t="s">
        <v>102</v>
      </c>
      <c r="D1368" t="s">
        <v>98</v>
      </c>
      <c r="E1368">
        <v>20</v>
      </c>
      <c r="F1368" t="s">
        <v>13</v>
      </c>
      <c r="G1368" s="18">
        <v>3.2749999999999999</v>
      </c>
      <c r="I1368" s="18">
        <v>65.5</v>
      </c>
      <c r="Q1368" s="103"/>
      <c r="R1368" s="104"/>
      <c r="X1368" s="103"/>
      <c r="AE1368" s="103"/>
      <c r="AL1368" s="103"/>
      <c r="AM1368" s="104"/>
      <c r="AS1368" s="103"/>
      <c r="AT1368" s="104"/>
    </row>
    <row r="1369" spans="1:46" x14ac:dyDescent="0.25">
      <c r="A1369" s="1">
        <v>44669</v>
      </c>
      <c r="C1369" s="1" t="s">
        <v>102</v>
      </c>
      <c r="D1369" t="s">
        <v>97</v>
      </c>
      <c r="E1369">
        <v>2</v>
      </c>
      <c r="F1369" t="s">
        <v>199</v>
      </c>
      <c r="G1369" s="18">
        <v>5.7962999999999996</v>
      </c>
      <c r="I1369" s="18">
        <v>-11.59</v>
      </c>
      <c r="Q1369" s="103"/>
      <c r="R1369" s="104"/>
      <c r="X1369" s="103"/>
      <c r="AE1369" s="103"/>
      <c r="AL1369" s="103"/>
      <c r="AM1369" s="104"/>
      <c r="AS1369" s="103"/>
      <c r="AT1369" s="104"/>
    </row>
    <row r="1370" spans="1:46" x14ac:dyDescent="0.25">
      <c r="A1370" s="1">
        <v>44669</v>
      </c>
      <c r="C1370" s="1" t="s">
        <v>102</v>
      </c>
      <c r="D1370" t="s">
        <v>97</v>
      </c>
      <c r="E1370">
        <v>16</v>
      </c>
      <c r="F1370" t="s">
        <v>199</v>
      </c>
      <c r="G1370" s="18">
        <v>5.75</v>
      </c>
      <c r="I1370" s="18">
        <v>-92</v>
      </c>
      <c r="Q1370" s="103"/>
      <c r="R1370" s="104"/>
      <c r="X1370" s="103"/>
      <c r="AE1370" s="103"/>
      <c r="AL1370" s="103"/>
      <c r="AM1370" s="104"/>
      <c r="AS1370" s="103"/>
      <c r="AT1370" s="104"/>
    </row>
    <row r="1371" spans="1:46" x14ac:dyDescent="0.25">
      <c r="A1371" s="1">
        <v>44669</v>
      </c>
      <c r="C1371" s="1" t="s">
        <v>102</v>
      </c>
      <c r="D1371" t="s">
        <v>97</v>
      </c>
      <c r="E1371">
        <v>1</v>
      </c>
      <c r="F1371" t="s">
        <v>199</v>
      </c>
      <c r="G1371" s="18">
        <v>5.75</v>
      </c>
      <c r="I1371" s="18">
        <v>-5.75</v>
      </c>
      <c r="Q1371" s="103"/>
      <c r="R1371" s="104"/>
      <c r="X1371" s="103"/>
      <c r="AE1371" s="103"/>
      <c r="AL1371" s="103"/>
      <c r="AM1371" s="104"/>
      <c r="AS1371" s="103"/>
      <c r="AT1371" s="104"/>
    </row>
    <row r="1372" spans="1:46" x14ac:dyDescent="0.25">
      <c r="A1372" s="1">
        <v>44669</v>
      </c>
      <c r="C1372" s="1" t="s">
        <v>102</v>
      </c>
      <c r="D1372" t="s">
        <v>97</v>
      </c>
      <c r="E1372">
        <v>20</v>
      </c>
      <c r="F1372" t="s">
        <v>13</v>
      </c>
      <c r="G1372" s="18">
        <v>3.105</v>
      </c>
      <c r="I1372" s="18">
        <v>-62.1</v>
      </c>
      <c r="Q1372" s="103"/>
      <c r="R1372" s="104"/>
      <c r="X1372" s="103"/>
      <c r="AE1372" s="103"/>
      <c r="AL1372" s="103"/>
      <c r="AM1372" s="104"/>
      <c r="AS1372" s="103"/>
      <c r="AT1372" s="104"/>
    </row>
    <row r="1373" spans="1:46" x14ac:dyDescent="0.25">
      <c r="A1373" s="1">
        <v>44669</v>
      </c>
      <c r="C1373" s="1" t="s">
        <v>102</v>
      </c>
      <c r="D1373" t="s">
        <v>98</v>
      </c>
      <c r="E1373">
        <v>10</v>
      </c>
      <c r="F1373" t="s">
        <v>13</v>
      </c>
      <c r="G1373" s="18">
        <v>3.1150000000000002</v>
      </c>
      <c r="I1373" s="18">
        <v>31.15</v>
      </c>
      <c r="Q1373" s="103"/>
      <c r="R1373" s="104"/>
      <c r="X1373" s="103"/>
      <c r="AE1373" s="103"/>
      <c r="AL1373" s="103"/>
      <c r="AM1373" s="104"/>
      <c r="AS1373" s="103"/>
      <c r="AT1373" s="104"/>
    </row>
    <row r="1374" spans="1:46" x14ac:dyDescent="0.25">
      <c r="A1374" s="1">
        <v>44669</v>
      </c>
      <c r="C1374" s="1" t="s">
        <v>102</v>
      </c>
      <c r="D1374" t="s">
        <v>98</v>
      </c>
      <c r="E1374">
        <v>20</v>
      </c>
      <c r="F1374" t="s">
        <v>13</v>
      </c>
      <c r="G1374" s="18">
        <v>3.2656999999999998</v>
      </c>
      <c r="I1374" s="18">
        <v>65.31</v>
      </c>
      <c r="Q1374" s="103"/>
      <c r="R1374" s="104"/>
      <c r="X1374" s="103"/>
      <c r="AE1374" s="103"/>
      <c r="AL1374" s="103"/>
      <c r="AM1374" s="104"/>
      <c r="AS1374" s="103"/>
      <c r="AT1374" s="104"/>
    </row>
    <row r="1375" spans="1:46" x14ac:dyDescent="0.25">
      <c r="A1375" s="1">
        <v>44669</v>
      </c>
      <c r="C1375" s="1" t="s">
        <v>102</v>
      </c>
      <c r="D1375" t="s">
        <v>98</v>
      </c>
      <c r="E1375">
        <v>10</v>
      </c>
      <c r="F1375" t="s">
        <v>13</v>
      </c>
      <c r="G1375" s="18">
        <v>3.2437999999999998</v>
      </c>
      <c r="I1375" s="18">
        <v>32.44</v>
      </c>
      <c r="Q1375" s="103"/>
      <c r="R1375" s="104"/>
      <c r="X1375" s="103"/>
      <c r="AE1375" s="103"/>
      <c r="AL1375" s="103"/>
      <c r="AM1375" s="104"/>
      <c r="AS1375" s="103"/>
      <c r="AT1375" s="104"/>
    </row>
    <row r="1376" spans="1:46" x14ac:dyDescent="0.25">
      <c r="A1376" s="1">
        <v>44669</v>
      </c>
      <c r="C1376" s="1" t="s">
        <v>102</v>
      </c>
      <c r="D1376" t="s">
        <v>97</v>
      </c>
      <c r="E1376">
        <v>30</v>
      </c>
      <c r="F1376" t="s">
        <v>13</v>
      </c>
      <c r="G1376" s="18">
        <v>3.1671999999999998</v>
      </c>
      <c r="I1376" s="18">
        <v>-95.02</v>
      </c>
      <c r="Q1376" s="103"/>
      <c r="R1376" s="104"/>
      <c r="X1376" s="103"/>
      <c r="AE1376" s="103"/>
      <c r="AL1376" s="103"/>
      <c r="AM1376" s="104"/>
      <c r="AS1376" s="103"/>
      <c r="AT1376" s="104"/>
    </row>
    <row r="1377" spans="1:46" x14ac:dyDescent="0.25">
      <c r="A1377" s="1">
        <v>44669</v>
      </c>
      <c r="C1377" s="1" t="s">
        <v>102</v>
      </c>
      <c r="D1377" t="s">
        <v>98</v>
      </c>
      <c r="E1377">
        <v>20</v>
      </c>
      <c r="F1377" t="s">
        <v>13</v>
      </c>
      <c r="G1377" s="18">
        <v>3.1901000000000002</v>
      </c>
      <c r="I1377" s="18">
        <v>63.8</v>
      </c>
      <c r="Q1377" s="103"/>
      <c r="R1377" s="104"/>
      <c r="X1377" s="103"/>
      <c r="AE1377" s="103"/>
      <c r="AL1377" s="103"/>
      <c r="AM1377" s="104"/>
      <c r="AS1377" s="103"/>
      <c r="AT1377" s="104"/>
    </row>
    <row r="1378" spans="1:46" x14ac:dyDescent="0.25">
      <c r="A1378" s="1">
        <v>44669</v>
      </c>
      <c r="C1378" s="1" t="s">
        <v>102</v>
      </c>
      <c r="D1378" t="s">
        <v>98</v>
      </c>
      <c r="E1378">
        <v>20</v>
      </c>
      <c r="F1378" t="s">
        <v>13</v>
      </c>
      <c r="G1378" s="18">
        <v>3.0236000000000001</v>
      </c>
      <c r="I1378" s="18">
        <v>60.47</v>
      </c>
      <c r="Q1378" s="103"/>
      <c r="R1378" s="104"/>
      <c r="X1378" s="103"/>
      <c r="AE1378" s="103"/>
      <c r="AL1378" s="103"/>
      <c r="AM1378" s="104"/>
      <c r="AS1378" s="103"/>
      <c r="AT1378" s="104"/>
    </row>
    <row r="1379" spans="1:46" x14ac:dyDescent="0.25">
      <c r="A1379" s="1">
        <v>44669</v>
      </c>
      <c r="C1379" s="1" t="s">
        <v>102</v>
      </c>
      <c r="D1379" t="s">
        <v>97</v>
      </c>
      <c r="E1379">
        <v>20</v>
      </c>
      <c r="F1379" t="s">
        <v>13</v>
      </c>
      <c r="G1379" s="18">
        <v>2.8650000000000002</v>
      </c>
      <c r="I1379" s="18">
        <v>-57.3</v>
      </c>
      <c r="Q1379" s="103"/>
      <c r="R1379" s="104"/>
      <c r="X1379" s="103"/>
      <c r="AE1379" s="103"/>
      <c r="AL1379" s="103"/>
      <c r="AM1379" s="104"/>
      <c r="AS1379" s="103"/>
      <c r="AT1379" s="104"/>
    </row>
    <row r="1380" spans="1:46" x14ac:dyDescent="0.25">
      <c r="A1380" s="1">
        <v>44669</v>
      </c>
      <c r="C1380" s="1" t="s">
        <v>102</v>
      </c>
      <c r="D1380" t="s">
        <v>97</v>
      </c>
      <c r="E1380">
        <v>10</v>
      </c>
      <c r="F1380" t="s">
        <v>13</v>
      </c>
      <c r="G1380" s="18">
        <v>2.9599000000000002</v>
      </c>
      <c r="I1380" s="18">
        <v>-29.6</v>
      </c>
      <c r="Q1380" s="103"/>
      <c r="R1380" s="104"/>
      <c r="X1380" s="103"/>
      <c r="AE1380" s="103"/>
      <c r="AL1380" s="103"/>
      <c r="AM1380" s="104"/>
      <c r="AS1380" s="103"/>
      <c r="AT1380" s="104"/>
    </row>
    <row r="1381" spans="1:46" x14ac:dyDescent="0.25">
      <c r="A1381" s="1">
        <v>44669</v>
      </c>
      <c r="C1381" s="1" t="s">
        <v>102</v>
      </c>
      <c r="D1381" t="s">
        <v>97</v>
      </c>
      <c r="E1381">
        <v>30</v>
      </c>
      <c r="F1381" t="s">
        <v>13</v>
      </c>
      <c r="G1381" s="18">
        <v>2.9363999999999999</v>
      </c>
      <c r="I1381" s="18">
        <v>-88.09</v>
      </c>
      <c r="Q1381" s="103"/>
      <c r="R1381" s="104"/>
      <c r="X1381" s="103"/>
      <c r="AE1381" s="103"/>
      <c r="AL1381" s="103"/>
      <c r="AM1381" s="104"/>
      <c r="AS1381" s="103"/>
      <c r="AT1381" s="104"/>
    </row>
    <row r="1382" spans="1:46" x14ac:dyDescent="0.25">
      <c r="A1382" s="1">
        <v>44670</v>
      </c>
      <c r="B1382" s="100">
        <v>42123057445</v>
      </c>
      <c r="C1382" t="s">
        <v>101</v>
      </c>
      <c r="D1382" t="s">
        <v>97</v>
      </c>
      <c r="E1382">
        <v>30</v>
      </c>
      <c r="F1382" t="s">
        <v>14</v>
      </c>
      <c r="G1382">
        <v>6.8150000000000004</v>
      </c>
      <c r="H1382">
        <v>0</v>
      </c>
      <c r="I1382">
        <v>-204.45</v>
      </c>
      <c r="Q1382" s="103"/>
      <c r="R1382" s="104"/>
      <c r="X1382" s="103"/>
      <c r="AE1382" s="103"/>
      <c r="AL1382" s="103"/>
      <c r="AM1382" s="104"/>
      <c r="AS1382" s="103"/>
      <c r="AT1382" s="104"/>
    </row>
    <row r="1383" spans="1:46" x14ac:dyDescent="0.25">
      <c r="A1383" s="1">
        <v>44670</v>
      </c>
      <c r="B1383" s="100">
        <v>42123065007</v>
      </c>
      <c r="C1383" t="s">
        <v>101</v>
      </c>
      <c r="D1383" t="s">
        <v>97</v>
      </c>
      <c r="E1383">
        <v>30</v>
      </c>
      <c r="F1383" t="s">
        <v>14</v>
      </c>
      <c r="G1383">
        <v>6.7690999999999999</v>
      </c>
      <c r="H1383">
        <v>0</v>
      </c>
      <c r="I1383">
        <v>-203.07</v>
      </c>
      <c r="Q1383" s="103"/>
      <c r="R1383" s="104"/>
      <c r="X1383" s="103"/>
      <c r="AE1383" s="103"/>
      <c r="AL1383" s="103"/>
      <c r="AM1383" s="104"/>
      <c r="AS1383" s="103"/>
      <c r="AT1383" s="104"/>
    </row>
    <row r="1384" spans="1:46" x14ac:dyDescent="0.25">
      <c r="A1384" s="1">
        <v>44670</v>
      </c>
      <c r="B1384" s="100">
        <v>42123144187</v>
      </c>
      <c r="C1384" t="s">
        <v>101</v>
      </c>
      <c r="D1384" t="s">
        <v>97</v>
      </c>
      <c r="E1384">
        <v>30</v>
      </c>
      <c r="F1384" t="s">
        <v>14</v>
      </c>
      <c r="G1384">
        <v>6.8654000000000002</v>
      </c>
      <c r="H1384">
        <v>0</v>
      </c>
      <c r="I1384">
        <v>-205.96</v>
      </c>
      <c r="Q1384" s="103"/>
      <c r="R1384" s="104"/>
      <c r="X1384" s="103"/>
      <c r="AE1384" s="103"/>
      <c r="AL1384" s="103"/>
      <c r="AM1384" s="104"/>
      <c r="AS1384" s="103"/>
      <c r="AT1384" s="104"/>
    </row>
    <row r="1385" spans="1:46" x14ac:dyDescent="0.25">
      <c r="A1385" s="1">
        <v>44670</v>
      </c>
      <c r="B1385" s="100">
        <v>42123185932</v>
      </c>
      <c r="C1385" t="s">
        <v>101</v>
      </c>
      <c r="D1385" t="s">
        <v>98</v>
      </c>
      <c r="E1385">
        <v>30</v>
      </c>
      <c r="F1385" t="s">
        <v>14</v>
      </c>
      <c r="G1385">
        <v>6.9701000000000004</v>
      </c>
      <c r="H1385">
        <v>0</v>
      </c>
      <c r="I1385">
        <v>209.1</v>
      </c>
      <c r="Q1385" s="103"/>
      <c r="R1385" s="104"/>
      <c r="X1385" s="103"/>
      <c r="AE1385" s="103"/>
      <c r="AL1385" s="103"/>
      <c r="AM1385" s="104"/>
      <c r="AS1385" s="103"/>
      <c r="AT1385" s="104"/>
    </row>
    <row r="1386" spans="1:46" x14ac:dyDescent="0.25">
      <c r="A1386" s="1">
        <v>44670</v>
      </c>
      <c r="B1386" s="100">
        <v>42123317444</v>
      </c>
      <c r="C1386" t="s">
        <v>101</v>
      </c>
      <c r="D1386" t="s">
        <v>98</v>
      </c>
      <c r="E1386">
        <v>30</v>
      </c>
      <c r="F1386" t="s">
        <v>14</v>
      </c>
      <c r="G1386">
        <v>6.98</v>
      </c>
      <c r="H1386">
        <v>0</v>
      </c>
      <c r="I1386">
        <v>209.4</v>
      </c>
      <c r="Q1386" s="103"/>
      <c r="R1386" s="104"/>
      <c r="X1386" s="103"/>
      <c r="AE1386" s="103"/>
      <c r="AL1386" s="103"/>
      <c r="AM1386" s="104"/>
      <c r="AS1386" s="103"/>
      <c r="AT1386" s="104"/>
    </row>
    <row r="1387" spans="1:46" x14ac:dyDescent="0.25">
      <c r="A1387" s="1">
        <v>44670</v>
      </c>
      <c r="B1387" s="100">
        <v>42123363477</v>
      </c>
      <c r="C1387" t="s">
        <v>101</v>
      </c>
      <c r="D1387" t="s">
        <v>98</v>
      </c>
      <c r="E1387">
        <v>30</v>
      </c>
      <c r="F1387" t="s">
        <v>14</v>
      </c>
      <c r="G1387">
        <v>7.0115999999999996</v>
      </c>
      <c r="H1387">
        <v>0</v>
      </c>
      <c r="I1387">
        <v>210.35</v>
      </c>
      <c r="Q1387" s="103"/>
      <c r="R1387" s="104"/>
      <c r="X1387" s="103"/>
      <c r="AE1387" s="103"/>
      <c r="AL1387" s="103"/>
      <c r="AM1387" s="104"/>
      <c r="AS1387" s="103"/>
      <c r="AT1387" s="104"/>
    </row>
    <row r="1388" spans="1:46" x14ac:dyDescent="0.25">
      <c r="A1388" s="1">
        <v>44670</v>
      </c>
      <c r="C1388" s="1" t="s">
        <v>102</v>
      </c>
      <c r="D1388" t="s">
        <v>98</v>
      </c>
      <c r="E1388">
        <v>20</v>
      </c>
      <c r="F1388" t="s">
        <v>14</v>
      </c>
      <c r="G1388" s="18">
        <v>6.9850000000000003</v>
      </c>
      <c r="I1388" s="18">
        <v>139.69999999999999</v>
      </c>
      <c r="Q1388" s="103"/>
      <c r="R1388" s="104"/>
      <c r="X1388" s="103"/>
      <c r="AE1388" s="103"/>
      <c r="AL1388" s="103"/>
      <c r="AM1388" s="104"/>
      <c r="AS1388" s="103"/>
      <c r="AT1388" s="104"/>
    </row>
    <row r="1389" spans="1:46" x14ac:dyDescent="0.25">
      <c r="A1389" s="1">
        <v>44670</v>
      </c>
      <c r="C1389" s="1" t="s">
        <v>102</v>
      </c>
      <c r="D1389" t="s">
        <v>98</v>
      </c>
      <c r="E1389">
        <v>10</v>
      </c>
      <c r="F1389" t="s">
        <v>14</v>
      </c>
      <c r="G1389" s="18">
        <v>7.0206</v>
      </c>
      <c r="I1389" s="18">
        <v>70.209999999999994</v>
      </c>
      <c r="Q1389" s="103"/>
      <c r="R1389" s="104"/>
      <c r="X1389" s="103"/>
      <c r="AE1389" s="103"/>
      <c r="AL1389" s="103"/>
      <c r="AM1389" s="104"/>
      <c r="AS1389" s="103"/>
      <c r="AT1389" s="104"/>
    </row>
    <row r="1390" spans="1:46" x14ac:dyDescent="0.25">
      <c r="A1390" s="1">
        <v>44670</v>
      </c>
      <c r="C1390" s="1" t="s">
        <v>102</v>
      </c>
      <c r="D1390" t="s">
        <v>98</v>
      </c>
      <c r="E1390">
        <v>10</v>
      </c>
      <c r="F1390" t="s">
        <v>14</v>
      </c>
      <c r="G1390" s="18">
        <v>6.9706999999999999</v>
      </c>
      <c r="I1390" s="18">
        <v>69.709999999999994</v>
      </c>
      <c r="Q1390" s="103"/>
      <c r="R1390" s="104"/>
      <c r="X1390" s="103"/>
      <c r="AE1390" s="103"/>
      <c r="AL1390" s="103"/>
      <c r="AM1390" s="104"/>
      <c r="AS1390" s="103"/>
      <c r="AT1390" s="104"/>
    </row>
    <row r="1391" spans="1:46" x14ac:dyDescent="0.25">
      <c r="A1391" s="1">
        <v>44670</v>
      </c>
      <c r="C1391" s="1" t="s">
        <v>102</v>
      </c>
      <c r="D1391" t="s">
        <v>98</v>
      </c>
      <c r="E1391">
        <v>10</v>
      </c>
      <c r="F1391" t="s">
        <v>14</v>
      </c>
      <c r="G1391" s="18">
        <v>6.95</v>
      </c>
      <c r="I1391" s="18">
        <v>69.5</v>
      </c>
      <c r="Q1391" s="103"/>
      <c r="R1391" s="104"/>
      <c r="X1391" s="103"/>
      <c r="AE1391" s="103"/>
      <c r="AL1391" s="103"/>
      <c r="AM1391" s="104"/>
      <c r="AS1391" s="103"/>
      <c r="AT1391" s="104"/>
    </row>
    <row r="1392" spans="1:46" x14ac:dyDescent="0.25">
      <c r="A1392" s="1">
        <v>44670</v>
      </c>
      <c r="C1392" s="1" t="s">
        <v>102</v>
      </c>
      <c r="D1392" t="s">
        <v>97</v>
      </c>
      <c r="E1392">
        <v>10</v>
      </c>
      <c r="F1392" t="s">
        <v>14</v>
      </c>
      <c r="G1392" s="18">
        <v>6.9599000000000002</v>
      </c>
      <c r="I1392" s="18">
        <v>-69.599999999999994</v>
      </c>
      <c r="Q1392" s="103"/>
      <c r="R1392" s="104"/>
      <c r="X1392" s="103"/>
      <c r="AE1392" s="103"/>
      <c r="AL1392" s="103"/>
      <c r="AM1392" s="104"/>
      <c r="AS1392" s="103"/>
      <c r="AT1392" s="104"/>
    </row>
    <row r="1393" spans="1:46" x14ac:dyDescent="0.25">
      <c r="A1393" s="1">
        <v>44670</v>
      </c>
      <c r="C1393" s="1" t="s">
        <v>102</v>
      </c>
      <c r="D1393" t="s">
        <v>97</v>
      </c>
      <c r="E1393">
        <v>10</v>
      </c>
      <c r="F1393" t="s">
        <v>14</v>
      </c>
      <c r="G1393" s="18">
        <v>7.0149999999999997</v>
      </c>
      <c r="I1393" s="18">
        <v>-70.150000000000006</v>
      </c>
      <c r="Q1393" s="103"/>
      <c r="R1393" s="104"/>
      <c r="X1393" s="103"/>
      <c r="AE1393" s="103"/>
      <c r="AL1393" s="103"/>
      <c r="AM1393" s="104"/>
      <c r="AS1393" s="103"/>
      <c r="AT1393" s="104"/>
    </row>
    <row r="1394" spans="1:46" x14ac:dyDescent="0.25">
      <c r="A1394" s="1">
        <v>44670</v>
      </c>
      <c r="C1394" s="1" t="s">
        <v>102</v>
      </c>
      <c r="D1394" t="s">
        <v>98</v>
      </c>
      <c r="E1394">
        <v>10</v>
      </c>
      <c r="F1394" t="s">
        <v>14</v>
      </c>
      <c r="G1394" s="18">
        <v>6.9859999999999998</v>
      </c>
      <c r="I1394" s="18">
        <v>69.86</v>
      </c>
      <c r="Q1394" s="103"/>
      <c r="R1394" s="104"/>
      <c r="X1394" s="103"/>
      <c r="AE1394" s="103"/>
      <c r="AL1394" s="103"/>
      <c r="AM1394" s="104"/>
      <c r="AS1394" s="103"/>
      <c r="AT1394" s="104"/>
    </row>
    <row r="1395" spans="1:46" x14ac:dyDescent="0.25">
      <c r="A1395" s="1">
        <v>44670</v>
      </c>
      <c r="C1395" s="1" t="s">
        <v>102</v>
      </c>
      <c r="D1395" t="s">
        <v>98</v>
      </c>
      <c r="E1395">
        <v>30</v>
      </c>
      <c r="F1395" t="s">
        <v>198</v>
      </c>
      <c r="G1395" s="18">
        <v>3.3174000000000001</v>
      </c>
      <c r="I1395" s="18">
        <v>99.52</v>
      </c>
      <c r="Q1395" s="103"/>
      <c r="R1395" s="104"/>
      <c r="X1395" s="103"/>
      <c r="AE1395" s="103"/>
      <c r="AL1395" s="103"/>
      <c r="AM1395" s="104"/>
      <c r="AS1395" s="103"/>
      <c r="AT1395" s="104"/>
    </row>
    <row r="1396" spans="1:46" x14ac:dyDescent="0.25">
      <c r="A1396" s="1">
        <v>44670</v>
      </c>
      <c r="C1396" s="1" t="s">
        <v>102</v>
      </c>
      <c r="D1396" t="s">
        <v>98</v>
      </c>
      <c r="E1396">
        <v>20</v>
      </c>
      <c r="F1396" t="s">
        <v>198</v>
      </c>
      <c r="G1396" s="18">
        <v>3.3915999999999999</v>
      </c>
      <c r="I1396" s="18">
        <v>67.83</v>
      </c>
      <c r="Q1396" s="103"/>
      <c r="R1396" s="104"/>
      <c r="X1396" s="103"/>
      <c r="AE1396" s="103"/>
      <c r="AL1396" s="103"/>
      <c r="AM1396" s="104"/>
      <c r="AS1396" s="103"/>
      <c r="AT1396" s="104"/>
    </row>
    <row r="1397" spans="1:46" x14ac:dyDescent="0.25">
      <c r="A1397" s="1">
        <v>44670</v>
      </c>
      <c r="C1397" s="1" t="s">
        <v>102</v>
      </c>
      <c r="D1397" t="s">
        <v>98</v>
      </c>
      <c r="E1397">
        <v>20</v>
      </c>
      <c r="F1397" t="s">
        <v>198</v>
      </c>
      <c r="G1397" s="18">
        <v>3.3224</v>
      </c>
      <c r="I1397" s="18">
        <v>66.45</v>
      </c>
      <c r="Q1397" s="103"/>
      <c r="R1397" s="104"/>
      <c r="X1397" s="103"/>
      <c r="AE1397" s="103"/>
      <c r="AL1397" s="103"/>
      <c r="AM1397" s="104"/>
      <c r="AS1397" s="103"/>
      <c r="AT1397" s="104"/>
    </row>
    <row r="1398" spans="1:46" x14ac:dyDescent="0.25">
      <c r="A1398" s="1">
        <v>44670</v>
      </c>
      <c r="C1398" s="1" t="s">
        <v>102</v>
      </c>
      <c r="D1398" t="s">
        <v>97</v>
      </c>
      <c r="E1398">
        <v>20</v>
      </c>
      <c r="F1398" t="s">
        <v>14</v>
      </c>
      <c r="G1398" s="18">
        <v>6.8684000000000003</v>
      </c>
      <c r="I1398" s="18">
        <v>-137.37</v>
      </c>
      <c r="Q1398" s="103"/>
      <c r="R1398" s="104"/>
      <c r="X1398" s="103"/>
      <c r="AE1398" s="103"/>
      <c r="AL1398" s="103"/>
      <c r="AM1398" s="104"/>
      <c r="AS1398" s="103"/>
      <c r="AT1398" s="104"/>
    </row>
    <row r="1399" spans="1:46" x14ac:dyDescent="0.25">
      <c r="A1399" s="1">
        <v>44670</v>
      </c>
      <c r="C1399" s="1" t="s">
        <v>102</v>
      </c>
      <c r="D1399" t="s">
        <v>98</v>
      </c>
      <c r="E1399">
        <v>10</v>
      </c>
      <c r="F1399" t="s">
        <v>198</v>
      </c>
      <c r="G1399" s="18">
        <v>3.31</v>
      </c>
      <c r="I1399" s="18">
        <v>33.1</v>
      </c>
      <c r="Q1399" s="103"/>
      <c r="R1399" s="104"/>
      <c r="X1399" s="103"/>
      <c r="AE1399" s="103"/>
      <c r="AL1399" s="103"/>
      <c r="AM1399" s="104"/>
      <c r="AS1399" s="103"/>
      <c r="AT1399" s="104"/>
    </row>
    <row r="1400" spans="1:46" x14ac:dyDescent="0.25">
      <c r="A1400" s="1">
        <v>44670</v>
      </c>
      <c r="C1400" s="1" t="s">
        <v>102</v>
      </c>
      <c r="D1400" t="s">
        <v>98</v>
      </c>
      <c r="E1400">
        <v>10</v>
      </c>
      <c r="F1400" t="s">
        <v>198</v>
      </c>
      <c r="G1400" s="18">
        <v>3.3043</v>
      </c>
      <c r="I1400" s="18">
        <v>33.04</v>
      </c>
      <c r="Q1400" s="103"/>
      <c r="R1400" s="104"/>
      <c r="X1400" s="103"/>
      <c r="AE1400" s="103"/>
      <c r="AL1400" s="103"/>
      <c r="AM1400" s="104"/>
      <c r="AS1400" s="103"/>
      <c r="AT1400" s="104"/>
    </row>
    <row r="1401" spans="1:46" x14ac:dyDescent="0.25">
      <c r="A1401" s="1">
        <v>44670</v>
      </c>
      <c r="C1401" s="1" t="s">
        <v>102</v>
      </c>
      <c r="D1401" t="s">
        <v>98</v>
      </c>
      <c r="E1401">
        <v>10</v>
      </c>
      <c r="F1401" t="s">
        <v>14</v>
      </c>
      <c r="G1401" s="18">
        <v>6.9749999999999996</v>
      </c>
      <c r="I1401" s="18">
        <v>69.75</v>
      </c>
      <c r="Q1401" s="103"/>
      <c r="R1401" s="104"/>
      <c r="X1401" s="103"/>
      <c r="AE1401" s="103"/>
      <c r="AL1401" s="103"/>
      <c r="AM1401" s="104"/>
      <c r="AS1401" s="103"/>
      <c r="AT1401" s="104"/>
    </row>
    <row r="1402" spans="1:46" x14ac:dyDescent="0.25">
      <c r="A1402" s="1">
        <v>44670</v>
      </c>
      <c r="C1402" s="1" t="s">
        <v>102</v>
      </c>
      <c r="D1402" t="s">
        <v>97</v>
      </c>
      <c r="E1402">
        <v>30</v>
      </c>
      <c r="F1402" t="s">
        <v>14</v>
      </c>
      <c r="G1402" s="18">
        <v>6.9862000000000002</v>
      </c>
      <c r="I1402" s="18">
        <v>-209.59</v>
      </c>
      <c r="Q1402" s="103"/>
      <c r="R1402" s="104"/>
      <c r="X1402" s="103"/>
      <c r="AE1402" s="103"/>
      <c r="AL1402" s="103"/>
      <c r="AM1402" s="104"/>
      <c r="AS1402" s="103"/>
      <c r="AT1402" s="104"/>
    </row>
    <row r="1403" spans="1:46" x14ac:dyDescent="0.25">
      <c r="A1403" s="1">
        <v>44670</v>
      </c>
      <c r="C1403" s="1" t="s">
        <v>102</v>
      </c>
      <c r="D1403" t="s">
        <v>98</v>
      </c>
      <c r="E1403">
        <v>30</v>
      </c>
      <c r="F1403" t="s">
        <v>14</v>
      </c>
      <c r="G1403" s="18">
        <v>6.7750000000000004</v>
      </c>
      <c r="I1403" s="18">
        <v>203.25</v>
      </c>
      <c r="Q1403" s="103"/>
      <c r="R1403" s="104"/>
      <c r="X1403" s="103"/>
      <c r="AE1403" s="103"/>
      <c r="AL1403" s="103"/>
      <c r="AM1403" s="104"/>
      <c r="AS1403" s="103"/>
      <c r="AT1403" s="104"/>
    </row>
    <row r="1404" spans="1:46" x14ac:dyDescent="0.25">
      <c r="A1404" s="1">
        <v>44670</v>
      </c>
      <c r="C1404" s="1" t="s">
        <v>102</v>
      </c>
      <c r="D1404" t="s">
        <v>97</v>
      </c>
      <c r="E1404">
        <v>30</v>
      </c>
      <c r="F1404" t="s">
        <v>198</v>
      </c>
      <c r="G1404" s="18">
        <v>3.145</v>
      </c>
      <c r="I1404" s="18">
        <v>-94.35</v>
      </c>
      <c r="Q1404" s="103"/>
      <c r="R1404" s="104"/>
      <c r="X1404" s="103"/>
      <c r="AE1404" s="103"/>
      <c r="AL1404" s="103"/>
      <c r="AM1404" s="104"/>
      <c r="AS1404" s="103"/>
      <c r="AT1404" s="104"/>
    </row>
    <row r="1405" spans="1:46" x14ac:dyDescent="0.25">
      <c r="A1405" s="1">
        <v>44670</v>
      </c>
      <c r="C1405" s="1" t="s">
        <v>102</v>
      </c>
      <c r="D1405" t="s">
        <v>98</v>
      </c>
      <c r="E1405">
        <v>10</v>
      </c>
      <c r="F1405" t="s">
        <v>14</v>
      </c>
      <c r="G1405" s="18">
        <v>6.8903999999999996</v>
      </c>
      <c r="I1405" s="18">
        <v>68.900000000000006</v>
      </c>
      <c r="Q1405" s="103"/>
      <c r="R1405" s="104"/>
      <c r="X1405" s="103"/>
      <c r="AE1405" s="103"/>
      <c r="AL1405" s="103"/>
      <c r="AM1405" s="104"/>
      <c r="AS1405" s="103"/>
      <c r="AT1405" s="104"/>
    </row>
    <row r="1406" spans="1:46" x14ac:dyDescent="0.25">
      <c r="A1406" s="1">
        <v>44670</v>
      </c>
      <c r="C1406" s="1" t="s">
        <v>102</v>
      </c>
      <c r="D1406" t="s">
        <v>98</v>
      </c>
      <c r="E1406">
        <v>20</v>
      </c>
      <c r="F1406" t="s">
        <v>14</v>
      </c>
      <c r="G1406" s="18">
        <v>7.0035999999999996</v>
      </c>
      <c r="I1406" s="18">
        <v>140.07</v>
      </c>
      <c r="Q1406" s="103"/>
      <c r="R1406" s="104"/>
      <c r="X1406" s="103"/>
      <c r="AE1406" s="103"/>
      <c r="AL1406" s="103"/>
      <c r="AM1406" s="104"/>
      <c r="AS1406" s="103"/>
      <c r="AT1406" s="104"/>
    </row>
    <row r="1407" spans="1:46" x14ac:dyDescent="0.25">
      <c r="A1407" s="1">
        <v>44670</v>
      </c>
      <c r="C1407" s="1" t="s">
        <v>102</v>
      </c>
      <c r="D1407" t="s">
        <v>97</v>
      </c>
      <c r="E1407">
        <v>30</v>
      </c>
      <c r="F1407" t="s">
        <v>198</v>
      </c>
      <c r="G1407" s="18">
        <v>3.3108</v>
      </c>
      <c r="I1407" s="18">
        <v>-99.32</v>
      </c>
      <c r="Q1407" s="103"/>
      <c r="R1407" s="104"/>
      <c r="X1407" s="103"/>
      <c r="AE1407" s="103"/>
      <c r="AL1407" s="103"/>
      <c r="AM1407" s="104"/>
      <c r="AS1407" s="103"/>
      <c r="AT1407" s="104"/>
    </row>
    <row r="1408" spans="1:46" x14ac:dyDescent="0.25">
      <c r="A1408" s="1">
        <v>44670</v>
      </c>
      <c r="C1408" s="1" t="s">
        <v>102</v>
      </c>
      <c r="D1408" t="s">
        <v>97</v>
      </c>
      <c r="E1408">
        <v>30</v>
      </c>
      <c r="F1408" t="s">
        <v>198</v>
      </c>
      <c r="G1408" s="18">
        <v>3.3279999999999998</v>
      </c>
      <c r="I1408" s="18">
        <v>-99.84</v>
      </c>
      <c r="Q1408" s="103"/>
      <c r="R1408" s="104"/>
      <c r="X1408" s="103"/>
      <c r="AE1408" s="103"/>
      <c r="AL1408" s="103"/>
      <c r="AM1408" s="104"/>
      <c r="AS1408" s="103"/>
      <c r="AT1408" s="104"/>
    </row>
    <row r="1409" spans="1:46" x14ac:dyDescent="0.25">
      <c r="A1409" s="1">
        <v>44670</v>
      </c>
      <c r="C1409" s="1" t="s">
        <v>102</v>
      </c>
      <c r="D1409" t="s">
        <v>97</v>
      </c>
      <c r="E1409">
        <v>10</v>
      </c>
      <c r="F1409" t="s">
        <v>14</v>
      </c>
      <c r="G1409" s="18">
        <v>7.0193000000000003</v>
      </c>
      <c r="I1409" s="18">
        <v>-70.19</v>
      </c>
      <c r="Q1409" s="103"/>
      <c r="R1409" s="104"/>
      <c r="X1409" s="103"/>
      <c r="AE1409" s="103"/>
      <c r="AL1409" s="103"/>
      <c r="AM1409" s="104"/>
      <c r="AS1409" s="103"/>
      <c r="AT1409" s="104"/>
    </row>
    <row r="1410" spans="1:46" x14ac:dyDescent="0.25">
      <c r="A1410" s="1">
        <v>44670</v>
      </c>
      <c r="C1410" s="1" t="s">
        <v>102</v>
      </c>
      <c r="D1410" t="s">
        <v>97</v>
      </c>
      <c r="E1410">
        <v>10</v>
      </c>
      <c r="F1410" t="s">
        <v>14</v>
      </c>
      <c r="G1410" s="18">
        <v>6.98</v>
      </c>
      <c r="I1410" s="18">
        <v>-69.8</v>
      </c>
      <c r="Q1410" s="103"/>
      <c r="R1410" s="104"/>
      <c r="X1410" s="103"/>
      <c r="AE1410" s="103"/>
      <c r="AL1410" s="103"/>
      <c r="AM1410" s="104"/>
      <c r="AS1410" s="103"/>
      <c r="AT1410" s="104"/>
    </row>
    <row r="1411" spans="1:46" x14ac:dyDescent="0.25">
      <c r="A1411" s="1">
        <v>44670</v>
      </c>
      <c r="C1411" s="1" t="s">
        <v>102</v>
      </c>
      <c r="D1411" t="s">
        <v>98</v>
      </c>
      <c r="E1411">
        <v>10</v>
      </c>
      <c r="F1411" t="s">
        <v>14</v>
      </c>
      <c r="G1411" s="18">
        <v>7.04</v>
      </c>
      <c r="I1411" s="18">
        <v>70.400000000000006</v>
      </c>
      <c r="Q1411" s="103"/>
      <c r="R1411" s="104"/>
      <c r="X1411" s="103"/>
      <c r="AE1411" s="103"/>
      <c r="AL1411" s="103"/>
      <c r="AM1411" s="104"/>
      <c r="AS1411" s="103"/>
      <c r="AT1411" s="104"/>
    </row>
    <row r="1412" spans="1:46" x14ac:dyDescent="0.25">
      <c r="A1412" s="1">
        <v>44670</v>
      </c>
      <c r="C1412" s="1" t="s">
        <v>102</v>
      </c>
      <c r="D1412" t="s">
        <v>98</v>
      </c>
      <c r="E1412">
        <v>10</v>
      </c>
      <c r="F1412" t="s">
        <v>14</v>
      </c>
      <c r="G1412" s="18">
        <v>6.7900999999999998</v>
      </c>
      <c r="I1412" s="18">
        <v>67.900000000000006</v>
      </c>
      <c r="Q1412" s="103"/>
      <c r="R1412" s="104"/>
      <c r="X1412" s="103"/>
      <c r="AE1412" s="103"/>
      <c r="AL1412" s="103"/>
      <c r="AM1412" s="104"/>
      <c r="AS1412" s="103"/>
      <c r="AT1412" s="104"/>
    </row>
    <row r="1413" spans="1:46" x14ac:dyDescent="0.25">
      <c r="A1413" s="1">
        <v>44670</v>
      </c>
      <c r="C1413" s="1" t="s">
        <v>102</v>
      </c>
      <c r="D1413" t="s">
        <v>97</v>
      </c>
      <c r="E1413">
        <v>15</v>
      </c>
      <c r="F1413" t="s">
        <v>14</v>
      </c>
      <c r="G1413" s="18">
        <v>6.88</v>
      </c>
      <c r="I1413" s="18">
        <v>-103.2</v>
      </c>
      <c r="Q1413" s="103"/>
      <c r="R1413" s="104"/>
      <c r="X1413" s="103"/>
      <c r="AE1413" s="103"/>
      <c r="AL1413" s="103"/>
      <c r="AM1413" s="104"/>
      <c r="AS1413" s="103"/>
      <c r="AT1413" s="104"/>
    </row>
    <row r="1414" spans="1:46" x14ac:dyDescent="0.25">
      <c r="A1414" s="1">
        <v>44670</v>
      </c>
      <c r="C1414" s="1" t="s">
        <v>102</v>
      </c>
      <c r="D1414" t="s">
        <v>98</v>
      </c>
      <c r="E1414">
        <v>15</v>
      </c>
      <c r="F1414" t="s">
        <v>14</v>
      </c>
      <c r="G1414" s="18">
        <v>7.09</v>
      </c>
      <c r="I1414" s="18">
        <v>106.35</v>
      </c>
      <c r="Q1414" s="103"/>
      <c r="R1414" s="104"/>
      <c r="X1414" s="103"/>
      <c r="AE1414" s="103"/>
      <c r="AL1414" s="103"/>
      <c r="AM1414" s="104"/>
      <c r="AS1414" s="103"/>
      <c r="AT1414" s="104"/>
    </row>
    <row r="1415" spans="1:46" x14ac:dyDescent="0.25">
      <c r="A1415" s="1">
        <v>44670</v>
      </c>
      <c r="C1415" s="1" t="s">
        <v>102</v>
      </c>
      <c r="D1415" t="s">
        <v>97</v>
      </c>
      <c r="E1415">
        <v>30</v>
      </c>
      <c r="F1415" t="s">
        <v>14</v>
      </c>
      <c r="G1415" s="18">
        <v>6.92</v>
      </c>
      <c r="I1415" s="18">
        <v>-207.6</v>
      </c>
      <c r="Q1415" s="103"/>
      <c r="R1415" s="104"/>
      <c r="X1415" s="103"/>
      <c r="AE1415" s="103"/>
      <c r="AL1415" s="103"/>
      <c r="AM1415" s="104"/>
      <c r="AS1415" s="103"/>
      <c r="AT1415" s="104"/>
    </row>
    <row r="1416" spans="1:46" x14ac:dyDescent="0.25">
      <c r="A1416" s="1">
        <v>44670</v>
      </c>
      <c r="C1416" s="1" t="s">
        <v>102</v>
      </c>
      <c r="D1416" t="s">
        <v>97</v>
      </c>
      <c r="E1416">
        <v>30</v>
      </c>
      <c r="F1416" t="s">
        <v>14</v>
      </c>
      <c r="G1416" s="18">
        <v>7.0499000000000001</v>
      </c>
      <c r="I1416" s="18">
        <v>-211.5</v>
      </c>
      <c r="Q1416" s="103"/>
      <c r="R1416" s="104"/>
      <c r="X1416" s="103"/>
      <c r="AE1416" s="103"/>
      <c r="AL1416" s="103"/>
      <c r="AM1416" s="104"/>
      <c r="AS1416" s="103"/>
      <c r="AT1416" s="104"/>
    </row>
    <row r="1417" spans="1:46" x14ac:dyDescent="0.25">
      <c r="A1417" s="1">
        <v>44671</v>
      </c>
      <c r="B1417" s="100">
        <v>42144949968</v>
      </c>
      <c r="C1417" t="s">
        <v>101</v>
      </c>
      <c r="D1417" t="s">
        <v>97</v>
      </c>
      <c r="E1417">
        <v>55</v>
      </c>
      <c r="F1417" t="s">
        <v>15</v>
      </c>
      <c r="G1417">
        <v>1.83</v>
      </c>
      <c r="H1417">
        <v>0</v>
      </c>
      <c r="I1417">
        <v>-100.65</v>
      </c>
      <c r="Q1417" s="103"/>
      <c r="R1417" s="104"/>
      <c r="X1417" s="103"/>
      <c r="AE1417" s="103"/>
      <c r="AL1417" s="103"/>
      <c r="AM1417" s="104"/>
      <c r="AS1417" s="103"/>
      <c r="AT1417" s="104"/>
    </row>
    <row r="1418" spans="1:46" x14ac:dyDescent="0.25">
      <c r="A1418" s="1">
        <v>44671</v>
      </c>
      <c r="B1418" s="100">
        <v>42145159456</v>
      </c>
      <c r="C1418" t="s">
        <v>101</v>
      </c>
      <c r="D1418" t="s">
        <v>98</v>
      </c>
      <c r="E1418">
        <v>55</v>
      </c>
      <c r="F1418" t="s">
        <v>15</v>
      </c>
      <c r="G1418">
        <v>1.7758</v>
      </c>
      <c r="H1418">
        <v>0</v>
      </c>
      <c r="I1418">
        <v>97.66</v>
      </c>
      <c r="Q1418" s="103"/>
      <c r="R1418" s="104"/>
      <c r="X1418" s="103"/>
      <c r="AE1418" s="103"/>
      <c r="AL1418" s="103"/>
      <c r="AM1418" s="104"/>
      <c r="AS1418" s="103"/>
      <c r="AT1418" s="104"/>
    </row>
    <row r="1419" spans="1:46" x14ac:dyDescent="0.25">
      <c r="A1419" s="1">
        <v>44671</v>
      </c>
      <c r="B1419" s="100">
        <v>42145776657</v>
      </c>
      <c r="C1419" t="s">
        <v>101</v>
      </c>
      <c r="D1419" t="s">
        <v>97</v>
      </c>
      <c r="E1419">
        <v>40</v>
      </c>
      <c r="F1419" t="s">
        <v>16</v>
      </c>
      <c r="G1419">
        <v>7.8</v>
      </c>
      <c r="H1419">
        <v>0</v>
      </c>
      <c r="I1419">
        <v>-312</v>
      </c>
      <c r="Q1419" s="103"/>
      <c r="R1419" s="104"/>
      <c r="X1419" s="103"/>
      <c r="AE1419" s="103"/>
      <c r="AL1419" s="103"/>
      <c r="AM1419" s="104"/>
      <c r="AS1419" s="103"/>
      <c r="AT1419" s="104"/>
    </row>
    <row r="1420" spans="1:46" x14ac:dyDescent="0.25">
      <c r="A1420" s="1">
        <v>44671</v>
      </c>
      <c r="B1420" s="100">
        <v>42145830213</v>
      </c>
      <c r="C1420" t="s">
        <v>101</v>
      </c>
      <c r="D1420" t="s">
        <v>97</v>
      </c>
      <c r="E1420">
        <v>20</v>
      </c>
      <c r="F1420" t="s">
        <v>16</v>
      </c>
      <c r="G1420">
        <v>7.81</v>
      </c>
      <c r="H1420">
        <v>0</v>
      </c>
      <c r="I1420">
        <v>-156.19999999999999</v>
      </c>
      <c r="Q1420" s="103"/>
      <c r="R1420" s="104"/>
      <c r="X1420" s="103"/>
      <c r="AE1420" s="103"/>
      <c r="AL1420" s="103"/>
      <c r="AM1420" s="104"/>
      <c r="AS1420" s="103"/>
      <c r="AT1420" s="104"/>
    </row>
    <row r="1421" spans="1:46" x14ac:dyDescent="0.25">
      <c r="A1421" s="1">
        <v>44671</v>
      </c>
      <c r="B1421" s="100">
        <v>42146001803</v>
      </c>
      <c r="C1421" t="s">
        <v>101</v>
      </c>
      <c r="D1421" t="s">
        <v>98</v>
      </c>
      <c r="E1421">
        <v>30</v>
      </c>
      <c r="F1421" t="s">
        <v>16</v>
      </c>
      <c r="G1421">
        <v>8.19</v>
      </c>
      <c r="H1421">
        <v>0</v>
      </c>
      <c r="I1421">
        <v>245.7</v>
      </c>
      <c r="Q1421" s="103"/>
      <c r="R1421" s="104"/>
      <c r="X1421" s="103"/>
      <c r="AE1421" s="103"/>
      <c r="AL1421" s="103"/>
      <c r="AM1421" s="104"/>
      <c r="AS1421" s="103"/>
      <c r="AT1421" s="104"/>
    </row>
    <row r="1422" spans="1:46" x14ac:dyDescent="0.25">
      <c r="A1422" s="1">
        <v>44671</v>
      </c>
      <c r="B1422" s="100">
        <v>42145983269</v>
      </c>
      <c r="C1422" t="s">
        <v>101</v>
      </c>
      <c r="D1422" t="s">
        <v>98</v>
      </c>
      <c r="E1422">
        <v>10</v>
      </c>
      <c r="F1422" t="s">
        <v>16</v>
      </c>
      <c r="G1422">
        <v>8.4589999999999996</v>
      </c>
      <c r="H1422">
        <v>0</v>
      </c>
      <c r="I1422">
        <v>84.59</v>
      </c>
      <c r="Q1422" s="103"/>
      <c r="R1422" s="104"/>
      <c r="X1422" s="103"/>
      <c r="AE1422" s="103"/>
      <c r="AL1422" s="103"/>
      <c r="AM1422" s="104"/>
      <c r="AS1422" s="103"/>
      <c r="AT1422" s="104"/>
    </row>
    <row r="1423" spans="1:46" x14ac:dyDescent="0.25">
      <c r="A1423" s="1">
        <v>44671</v>
      </c>
      <c r="B1423" s="100">
        <v>42146284085</v>
      </c>
      <c r="C1423" t="s">
        <v>101</v>
      </c>
      <c r="D1423" t="s">
        <v>98</v>
      </c>
      <c r="E1423">
        <v>20</v>
      </c>
      <c r="F1423" t="s">
        <v>16</v>
      </c>
      <c r="G1423">
        <v>8.1620000000000008</v>
      </c>
      <c r="H1423">
        <v>0</v>
      </c>
      <c r="I1423">
        <v>163.24</v>
      </c>
      <c r="Q1423" s="103"/>
      <c r="R1423" s="104"/>
      <c r="X1423" s="103"/>
      <c r="AE1423" s="103"/>
      <c r="AL1423" s="103"/>
      <c r="AM1423" s="104"/>
      <c r="AS1423" s="103"/>
      <c r="AT1423" s="104"/>
    </row>
    <row r="1424" spans="1:46" x14ac:dyDescent="0.25">
      <c r="A1424" s="1">
        <v>44671</v>
      </c>
      <c r="B1424" s="100">
        <v>42146313485</v>
      </c>
      <c r="C1424" t="s">
        <v>101</v>
      </c>
      <c r="D1424" t="s">
        <v>97</v>
      </c>
      <c r="E1424">
        <v>30</v>
      </c>
      <c r="F1424" t="s">
        <v>16</v>
      </c>
      <c r="G1424">
        <v>7.91</v>
      </c>
      <c r="H1424">
        <v>0</v>
      </c>
      <c r="I1424">
        <v>-237.3</v>
      </c>
      <c r="Q1424" s="103"/>
      <c r="R1424" s="104"/>
      <c r="X1424" s="103"/>
      <c r="AE1424" s="103"/>
      <c r="AL1424" s="103"/>
      <c r="AM1424" s="104"/>
      <c r="AS1424" s="103"/>
      <c r="AT1424" s="104"/>
    </row>
    <row r="1425" spans="1:46" x14ac:dyDescent="0.25">
      <c r="A1425" s="1">
        <v>44671</v>
      </c>
      <c r="B1425" s="100">
        <v>42146380736</v>
      </c>
      <c r="C1425" t="s">
        <v>101</v>
      </c>
      <c r="D1425" t="s">
        <v>98</v>
      </c>
      <c r="E1425">
        <v>15</v>
      </c>
      <c r="F1425" t="s">
        <v>16</v>
      </c>
      <c r="G1425">
        <v>7.9050000000000002</v>
      </c>
      <c r="H1425">
        <v>0</v>
      </c>
      <c r="I1425">
        <v>118.58</v>
      </c>
      <c r="Q1425" s="103"/>
      <c r="R1425" s="104"/>
      <c r="X1425" s="103"/>
      <c r="AE1425" s="103"/>
      <c r="AL1425" s="103"/>
      <c r="AM1425" s="104"/>
      <c r="AS1425" s="103"/>
      <c r="AT1425" s="104"/>
    </row>
    <row r="1426" spans="1:46" x14ac:dyDescent="0.25">
      <c r="A1426" s="1">
        <v>44671</v>
      </c>
      <c r="B1426" s="100">
        <v>42146583336</v>
      </c>
      <c r="C1426" t="s">
        <v>101</v>
      </c>
      <c r="D1426" t="s">
        <v>98</v>
      </c>
      <c r="E1426">
        <v>15</v>
      </c>
      <c r="F1426" t="s">
        <v>16</v>
      </c>
      <c r="G1426">
        <v>7.9554999999999998</v>
      </c>
      <c r="H1426">
        <v>0</v>
      </c>
      <c r="I1426">
        <v>119.33</v>
      </c>
      <c r="Q1426" s="103"/>
      <c r="R1426" s="104"/>
      <c r="X1426" s="103"/>
      <c r="AE1426" s="103"/>
      <c r="AL1426" s="103"/>
      <c r="AM1426" s="104"/>
      <c r="AS1426" s="103"/>
      <c r="AT1426" s="104"/>
    </row>
    <row r="1427" spans="1:46" x14ac:dyDescent="0.25">
      <c r="A1427" s="1">
        <v>44671</v>
      </c>
      <c r="C1427" s="1" t="s">
        <v>102</v>
      </c>
      <c r="D1427" t="s">
        <v>98</v>
      </c>
      <c r="E1427">
        <v>8</v>
      </c>
      <c r="F1427" t="s">
        <v>16</v>
      </c>
      <c r="G1427" s="18">
        <v>8.0399999999999991</v>
      </c>
      <c r="I1427" s="18">
        <v>64.319999999999993</v>
      </c>
      <c r="Q1427" s="103"/>
      <c r="R1427" s="104"/>
      <c r="X1427" s="103"/>
      <c r="AE1427" s="103"/>
      <c r="AL1427" s="103"/>
      <c r="AM1427" s="104"/>
      <c r="AS1427" s="103"/>
      <c r="AT1427" s="104"/>
    </row>
    <row r="1428" spans="1:46" x14ac:dyDescent="0.25">
      <c r="A1428" s="1">
        <v>44671</v>
      </c>
      <c r="C1428" s="1" t="s">
        <v>102</v>
      </c>
      <c r="D1428" t="s">
        <v>98</v>
      </c>
      <c r="E1428">
        <v>7</v>
      </c>
      <c r="F1428" t="s">
        <v>16</v>
      </c>
      <c r="G1428" s="18">
        <v>7.9401000000000002</v>
      </c>
      <c r="I1428" s="18">
        <v>55.58</v>
      </c>
      <c r="Q1428" s="103"/>
      <c r="R1428" s="104"/>
      <c r="X1428" s="103"/>
      <c r="AE1428" s="103"/>
      <c r="AL1428" s="103"/>
      <c r="AM1428" s="104"/>
      <c r="AS1428" s="103"/>
      <c r="AT1428" s="104"/>
    </row>
    <row r="1429" spans="1:46" x14ac:dyDescent="0.25">
      <c r="A1429" s="1">
        <v>44671</v>
      </c>
      <c r="C1429" s="1" t="s">
        <v>102</v>
      </c>
      <c r="D1429" t="s">
        <v>97</v>
      </c>
      <c r="E1429">
        <v>15</v>
      </c>
      <c r="F1429" t="s">
        <v>16</v>
      </c>
      <c r="G1429" s="18">
        <v>7.585</v>
      </c>
      <c r="I1429" s="18">
        <v>-113.78</v>
      </c>
      <c r="Q1429" s="103"/>
      <c r="R1429" s="104"/>
      <c r="X1429" s="103"/>
      <c r="AE1429" s="103"/>
      <c r="AL1429" s="103"/>
      <c r="AM1429" s="104"/>
      <c r="AS1429" s="103"/>
      <c r="AT1429" s="104"/>
    </row>
    <row r="1430" spans="1:46" x14ac:dyDescent="0.25">
      <c r="A1430" s="1">
        <v>44672</v>
      </c>
      <c r="B1430" s="100">
        <v>42171893806</v>
      </c>
      <c r="C1430" t="s">
        <v>101</v>
      </c>
      <c r="D1430" t="s">
        <v>97</v>
      </c>
      <c r="E1430">
        <v>45</v>
      </c>
      <c r="F1430" t="s">
        <v>14</v>
      </c>
      <c r="G1430">
        <v>4.6193</v>
      </c>
      <c r="H1430">
        <v>0</v>
      </c>
      <c r="I1430">
        <v>-207.87</v>
      </c>
      <c r="Q1430" s="103"/>
      <c r="R1430" s="104"/>
      <c r="X1430" s="103"/>
      <c r="AE1430" s="103"/>
      <c r="AL1430" s="103"/>
      <c r="AM1430" s="104"/>
      <c r="AS1430" s="103"/>
      <c r="AT1430" s="104"/>
    </row>
    <row r="1431" spans="1:46" x14ac:dyDescent="0.25">
      <c r="A1431" s="1">
        <v>44672</v>
      </c>
      <c r="B1431" s="100">
        <v>42171927814</v>
      </c>
      <c r="C1431" t="s">
        <v>101</v>
      </c>
      <c r="D1431" t="s">
        <v>97</v>
      </c>
      <c r="E1431">
        <v>45</v>
      </c>
      <c r="F1431" t="s">
        <v>14</v>
      </c>
      <c r="G1431">
        <v>4.5999999999999996</v>
      </c>
      <c r="H1431">
        <v>0</v>
      </c>
      <c r="I1431">
        <v>-207</v>
      </c>
      <c r="Q1431" s="103"/>
      <c r="R1431" s="104"/>
      <c r="X1431" s="103"/>
      <c r="AE1431" s="103"/>
      <c r="AL1431" s="103"/>
      <c r="AM1431" s="104"/>
      <c r="AS1431" s="103"/>
      <c r="AT1431" s="104"/>
    </row>
    <row r="1432" spans="1:46" x14ac:dyDescent="0.25">
      <c r="A1432" s="1">
        <v>44672</v>
      </c>
      <c r="B1432" s="100">
        <v>42171972957</v>
      </c>
      <c r="C1432" t="s">
        <v>101</v>
      </c>
      <c r="D1432" t="s">
        <v>97</v>
      </c>
      <c r="E1432">
        <v>45</v>
      </c>
      <c r="F1432" t="s">
        <v>14</v>
      </c>
      <c r="G1432">
        <v>4.63</v>
      </c>
      <c r="H1432">
        <v>0</v>
      </c>
      <c r="I1432">
        <v>-208.35</v>
      </c>
      <c r="Q1432" s="103"/>
      <c r="R1432" s="104"/>
      <c r="X1432" s="103"/>
      <c r="AE1432" s="103"/>
      <c r="AL1432" s="103"/>
      <c r="AM1432" s="104"/>
      <c r="AS1432" s="103"/>
      <c r="AT1432" s="104"/>
    </row>
    <row r="1433" spans="1:46" x14ac:dyDescent="0.25">
      <c r="A1433" s="1">
        <v>44672</v>
      </c>
      <c r="B1433" s="100">
        <v>42172348249</v>
      </c>
      <c r="C1433" t="s">
        <v>101</v>
      </c>
      <c r="D1433" t="s">
        <v>97</v>
      </c>
      <c r="E1433">
        <v>35</v>
      </c>
      <c r="F1433" t="s">
        <v>14</v>
      </c>
      <c r="G1433">
        <v>4.71</v>
      </c>
      <c r="H1433">
        <v>0</v>
      </c>
      <c r="I1433">
        <v>-164.85</v>
      </c>
      <c r="Q1433" s="103"/>
      <c r="R1433" s="104"/>
      <c r="X1433" s="103"/>
      <c r="AE1433" s="103"/>
      <c r="AL1433" s="103"/>
      <c r="AM1433" s="104"/>
      <c r="AS1433" s="103"/>
      <c r="AT1433" s="104"/>
    </row>
    <row r="1434" spans="1:46" x14ac:dyDescent="0.25">
      <c r="A1434" s="1">
        <v>44672</v>
      </c>
      <c r="B1434" s="100">
        <v>42172426174</v>
      </c>
      <c r="C1434" t="s">
        <v>101</v>
      </c>
      <c r="D1434" t="s">
        <v>98</v>
      </c>
      <c r="E1434">
        <v>45</v>
      </c>
      <c r="F1434" t="s">
        <v>14</v>
      </c>
      <c r="G1434">
        <v>4.75</v>
      </c>
      <c r="H1434">
        <v>0</v>
      </c>
      <c r="I1434">
        <v>213.74</v>
      </c>
      <c r="Q1434" s="103"/>
      <c r="R1434" s="104"/>
      <c r="X1434" s="103"/>
      <c r="AE1434" s="103"/>
      <c r="AL1434" s="103"/>
      <c r="AM1434" s="104"/>
      <c r="AS1434" s="103"/>
      <c r="AT1434" s="104"/>
    </row>
    <row r="1435" spans="1:46" x14ac:dyDescent="0.25">
      <c r="A1435" s="1">
        <v>44672</v>
      </c>
      <c r="B1435" s="100">
        <v>42172486147</v>
      </c>
      <c r="C1435" t="s">
        <v>101</v>
      </c>
      <c r="D1435" t="s">
        <v>98</v>
      </c>
      <c r="E1435">
        <v>45</v>
      </c>
      <c r="F1435" t="s">
        <v>14</v>
      </c>
      <c r="G1435">
        <v>4.76</v>
      </c>
      <c r="H1435">
        <v>0</v>
      </c>
      <c r="I1435">
        <v>214.19</v>
      </c>
      <c r="Q1435" s="103"/>
      <c r="R1435" s="104"/>
      <c r="X1435" s="103"/>
      <c r="AE1435" s="103"/>
      <c r="AL1435" s="103"/>
      <c r="AM1435" s="104"/>
      <c r="AS1435" s="103"/>
      <c r="AT1435" s="104"/>
    </row>
    <row r="1436" spans="1:46" x14ac:dyDescent="0.25">
      <c r="A1436" s="1">
        <v>44672</v>
      </c>
      <c r="B1436" s="100">
        <v>42172551308</v>
      </c>
      <c r="C1436" t="s">
        <v>101</v>
      </c>
      <c r="D1436" t="s">
        <v>98</v>
      </c>
      <c r="E1436">
        <v>40</v>
      </c>
      <c r="F1436" t="s">
        <v>14</v>
      </c>
      <c r="G1436">
        <v>4.8150000000000004</v>
      </c>
      <c r="H1436">
        <v>0</v>
      </c>
      <c r="I1436">
        <v>192.59</v>
      </c>
      <c r="Q1436" s="103"/>
      <c r="R1436" s="104"/>
      <c r="X1436" s="103"/>
      <c r="AE1436" s="103"/>
      <c r="AL1436" s="103"/>
      <c r="AM1436" s="104"/>
      <c r="AS1436" s="103"/>
      <c r="AT1436" s="104"/>
    </row>
    <row r="1437" spans="1:46" x14ac:dyDescent="0.25">
      <c r="A1437" s="1">
        <v>44672</v>
      </c>
      <c r="B1437" s="100">
        <v>42172561983</v>
      </c>
      <c r="C1437" t="s">
        <v>101</v>
      </c>
      <c r="D1437" t="s">
        <v>98</v>
      </c>
      <c r="E1437">
        <v>40</v>
      </c>
      <c r="F1437" t="s">
        <v>14</v>
      </c>
      <c r="G1437">
        <v>4.8914</v>
      </c>
      <c r="H1437">
        <v>0</v>
      </c>
      <c r="I1437">
        <v>195.65</v>
      </c>
      <c r="Q1437" s="103"/>
      <c r="R1437" s="104"/>
      <c r="X1437" s="103"/>
      <c r="AE1437" s="103"/>
      <c r="AL1437" s="103"/>
      <c r="AM1437" s="104"/>
      <c r="AS1437" s="103"/>
      <c r="AT1437" s="104"/>
    </row>
    <row r="1438" spans="1:46" x14ac:dyDescent="0.25">
      <c r="A1438" s="1">
        <v>44672</v>
      </c>
      <c r="C1438" s="1" t="s">
        <v>102</v>
      </c>
      <c r="D1438" t="s">
        <v>98</v>
      </c>
      <c r="E1438">
        <v>150</v>
      </c>
      <c r="F1438" t="s">
        <v>18</v>
      </c>
      <c r="G1438" s="18">
        <v>1.9400999999999999</v>
      </c>
      <c r="I1438" s="18">
        <v>291.02</v>
      </c>
      <c r="Q1438" s="103"/>
      <c r="R1438" s="104"/>
      <c r="X1438" s="103"/>
      <c r="AE1438" s="103"/>
      <c r="AL1438" s="103"/>
      <c r="AM1438" s="104"/>
      <c r="AS1438" s="103"/>
      <c r="AT1438" s="104"/>
    </row>
    <row r="1439" spans="1:46" x14ac:dyDescent="0.25">
      <c r="A1439" s="1">
        <v>44672</v>
      </c>
      <c r="C1439" s="1" t="s">
        <v>102</v>
      </c>
      <c r="D1439" t="s">
        <v>97</v>
      </c>
      <c r="E1439">
        <v>30</v>
      </c>
      <c r="F1439" t="s">
        <v>18</v>
      </c>
      <c r="G1439" s="18">
        <v>2.0649999999999999</v>
      </c>
      <c r="I1439" s="18">
        <v>-61.95</v>
      </c>
      <c r="Q1439" s="103"/>
      <c r="R1439" s="104"/>
      <c r="X1439" s="103"/>
      <c r="AE1439" s="103"/>
      <c r="AL1439" s="103"/>
      <c r="AM1439" s="104"/>
      <c r="AS1439" s="103"/>
      <c r="AT1439" s="104"/>
    </row>
    <row r="1440" spans="1:46" x14ac:dyDescent="0.25">
      <c r="A1440" s="1">
        <v>44672</v>
      </c>
      <c r="C1440" s="1" t="s">
        <v>102</v>
      </c>
      <c r="D1440" t="s">
        <v>97</v>
      </c>
      <c r="E1440">
        <v>20</v>
      </c>
      <c r="F1440" t="s">
        <v>18</v>
      </c>
      <c r="G1440" s="18">
        <v>2.0463</v>
      </c>
      <c r="I1440" s="18">
        <v>-40.93</v>
      </c>
      <c r="Q1440" s="103"/>
      <c r="R1440" s="104"/>
      <c r="X1440" s="103"/>
      <c r="AE1440" s="103"/>
      <c r="AL1440" s="103"/>
      <c r="AM1440" s="104"/>
      <c r="AS1440" s="103"/>
      <c r="AT1440" s="104"/>
    </row>
    <row r="1441" spans="1:46" x14ac:dyDescent="0.25">
      <c r="A1441" s="1">
        <v>44672</v>
      </c>
      <c r="C1441" s="1" t="s">
        <v>102</v>
      </c>
      <c r="D1441" t="s">
        <v>97</v>
      </c>
      <c r="E1441">
        <v>20</v>
      </c>
      <c r="F1441" t="s">
        <v>18</v>
      </c>
      <c r="G1441" s="18">
        <v>2.0350000000000001</v>
      </c>
      <c r="I1441" s="18">
        <v>-40.700000000000003</v>
      </c>
      <c r="Q1441" s="103"/>
      <c r="R1441" s="104"/>
      <c r="X1441" s="103"/>
      <c r="AE1441" s="103"/>
      <c r="AL1441" s="103"/>
      <c r="AM1441" s="104"/>
      <c r="AS1441" s="103"/>
      <c r="AT1441" s="104"/>
    </row>
    <row r="1442" spans="1:46" x14ac:dyDescent="0.25">
      <c r="A1442" s="1">
        <v>44672</v>
      </c>
      <c r="C1442" s="1" t="s">
        <v>102</v>
      </c>
      <c r="D1442" t="s">
        <v>97</v>
      </c>
      <c r="E1442">
        <v>30</v>
      </c>
      <c r="F1442" t="s">
        <v>18</v>
      </c>
      <c r="G1442" s="18">
        <v>2.0499000000000001</v>
      </c>
      <c r="I1442" s="18">
        <v>-61.5</v>
      </c>
      <c r="Q1442" s="103"/>
      <c r="R1442" s="104"/>
      <c r="X1442" s="103"/>
      <c r="AE1442" s="103"/>
      <c r="AL1442" s="103"/>
      <c r="AM1442" s="104"/>
      <c r="AS1442" s="103"/>
      <c r="AT1442" s="104"/>
    </row>
    <row r="1443" spans="1:46" x14ac:dyDescent="0.25">
      <c r="A1443" s="1">
        <v>44672</v>
      </c>
      <c r="C1443" s="1" t="s">
        <v>102</v>
      </c>
      <c r="D1443" t="s">
        <v>97</v>
      </c>
      <c r="E1443">
        <v>20</v>
      </c>
      <c r="F1443" t="s">
        <v>18</v>
      </c>
      <c r="G1443" s="18">
        <v>2.0249999999999999</v>
      </c>
      <c r="I1443" s="18">
        <v>-40.5</v>
      </c>
      <c r="Q1443" s="103"/>
      <c r="R1443" s="104"/>
      <c r="X1443" s="103"/>
      <c r="AE1443" s="103"/>
      <c r="AL1443" s="103"/>
      <c r="AM1443" s="104"/>
      <c r="AS1443" s="103"/>
      <c r="AT1443" s="104"/>
    </row>
    <row r="1444" spans="1:46" x14ac:dyDescent="0.25">
      <c r="A1444" s="1">
        <v>44672</v>
      </c>
      <c r="C1444" s="1" t="s">
        <v>102</v>
      </c>
      <c r="D1444" t="s">
        <v>97</v>
      </c>
      <c r="E1444">
        <v>30</v>
      </c>
      <c r="F1444" t="s">
        <v>18</v>
      </c>
      <c r="G1444" s="18">
        <v>2.02</v>
      </c>
      <c r="I1444" s="18">
        <v>-60.6</v>
      </c>
      <c r="Q1444" s="103"/>
      <c r="R1444" s="104"/>
      <c r="X1444" s="103"/>
      <c r="AE1444" s="103"/>
      <c r="AL1444" s="103"/>
      <c r="AM1444" s="104"/>
      <c r="AS1444" s="103"/>
      <c r="AT1444" s="104"/>
    </row>
    <row r="1445" spans="1:46" x14ac:dyDescent="0.25">
      <c r="A1445" s="1">
        <v>44672</v>
      </c>
      <c r="C1445" s="1" t="s">
        <v>102</v>
      </c>
      <c r="D1445" t="s">
        <v>98</v>
      </c>
      <c r="E1445">
        <v>30</v>
      </c>
      <c r="F1445" t="s">
        <v>14</v>
      </c>
      <c r="G1445" s="18">
        <v>4.5907</v>
      </c>
      <c r="I1445" s="18">
        <v>137.72</v>
      </c>
      <c r="Q1445" s="103"/>
      <c r="R1445" s="104"/>
      <c r="X1445" s="103"/>
      <c r="AE1445" s="103"/>
      <c r="AL1445" s="103"/>
      <c r="AM1445" s="104"/>
      <c r="AS1445" s="103"/>
      <c r="AT1445" s="104"/>
    </row>
    <row r="1446" spans="1:46" x14ac:dyDescent="0.25">
      <c r="A1446" s="1">
        <v>44672</v>
      </c>
      <c r="C1446" s="1" t="s">
        <v>102</v>
      </c>
      <c r="D1446" t="s">
        <v>97</v>
      </c>
      <c r="E1446">
        <v>30</v>
      </c>
      <c r="F1446" t="s">
        <v>14</v>
      </c>
      <c r="G1446" s="18">
        <v>4.6740000000000004</v>
      </c>
      <c r="I1446" s="18">
        <v>-140.22</v>
      </c>
      <c r="Q1446" s="103"/>
      <c r="R1446" s="104"/>
      <c r="X1446" s="103"/>
      <c r="AE1446" s="103"/>
      <c r="AL1446" s="103"/>
      <c r="AM1446" s="104"/>
      <c r="AS1446" s="103"/>
      <c r="AT1446" s="104"/>
    </row>
    <row r="1447" spans="1:46" x14ac:dyDescent="0.25">
      <c r="A1447" s="1">
        <v>44672</v>
      </c>
      <c r="C1447" s="1" t="s">
        <v>102</v>
      </c>
      <c r="D1447" t="s">
        <v>98</v>
      </c>
      <c r="E1447">
        <v>10</v>
      </c>
      <c r="F1447" t="s">
        <v>18</v>
      </c>
      <c r="G1447" s="18">
        <v>2.1617000000000002</v>
      </c>
      <c r="I1447" s="18">
        <v>21.62</v>
      </c>
      <c r="Q1447" s="103"/>
      <c r="R1447" s="104"/>
      <c r="X1447" s="103"/>
      <c r="AE1447" s="103"/>
      <c r="AL1447" s="103"/>
      <c r="AM1447" s="104"/>
      <c r="AS1447" s="103"/>
      <c r="AT1447" s="104"/>
    </row>
    <row r="1448" spans="1:46" x14ac:dyDescent="0.25">
      <c r="A1448" s="1">
        <v>44672</v>
      </c>
      <c r="C1448" s="1" t="s">
        <v>102</v>
      </c>
      <c r="D1448" t="s">
        <v>98</v>
      </c>
      <c r="E1448">
        <v>30</v>
      </c>
      <c r="F1448" t="s">
        <v>18</v>
      </c>
      <c r="G1448" s="18">
        <v>2.2707000000000002</v>
      </c>
      <c r="I1448" s="18">
        <v>68.12</v>
      </c>
      <c r="Q1448" s="103"/>
      <c r="R1448" s="104"/>
      <c r="X1448" s="103"/>
      <c r="AE1448" s="103"/>
      <c r="AL1448" s="103"/>
      <c r="AM1448" s="104"/>
      <c r="AS1448" s="103"/>
      <c r="AT1448" s="104"/>
    </row>
    <row r="1449" spans="1:46" x14ac:dyDescent="0.25">
      <c r="A1449" s="1">
        <v>44672</v>
      </c>
      <c r="C1449" s="1" t="s">
        <v>102</v>
      </c>
      <c r="D1449" t="s">
        <v>98</v>
      </c>
      <c r="E1449">
        <v>30</v>
      </c>
      <c r="F1449" t="s">
        <v>18</v>
      </c>
      <c r="G1449" s="18">
        <v>2.3862999999999999</v>
      </c>
      <c r="I1449" s="18">
        <v>71.59</v>
      </c>
      <c r="Q1449" s="103"/>
      <c r="R1449" s="104"/>
      <c r="X1449" s="103"/>
      <c r="AE1449" s="103"/>
      <c r="AL1449" s="103"/>
      <c r="AM1449" s="104"/>
      <c r="AS1449" s="103"/>
      <c r="AT1449" s="104"/>
    </row>
    <row r="1450" spans="1:46" x14ac:dyDescent="0.25">
      <c r="A1450" s="1">
        <v>44672</v>
      </c>
      <c r="C1450" s="1" t="s">
        <v>102</v>
      </c>
      <c r="D1450" t="s">
        <v>98</v>
      </c>
      <c r="E1450">
        <v>30</v>
      </c>
      <c r="F1450" t="s">
        <v>18</v>
      </c>
      <c r="G1450" s="18">
        <v>2.371</v>
      </c>
      <c r="I1450" s="18">
        <v>71.13</v>
      </c>
      <c r="Q1450" s="103"/>
      <c r="R1450" s="104"/>
      <c r="X1450" s="103"/>
      <c r="AE1450" s="103"/>
      <c r="AL1450" s="103"/>
      <c r="AM1450" s="104"/>
      <c r="AS1450" s="103"/>
      <c r="AT1450" s="104"/>
    </row>
    <row r="1451" spans="1:46" x14ac:dyDescent="0.25">
      <c r="A1451" s="1">
        <v>44672</v>
      </c>
      <c r="C1451" s="1" t="s">
        <v>102</v>
      </c>
      <c r="D1451" t="s">
        <v>97</v>
      </c>
      <c r="E1451">
        <v>30</v>
      </c>
      <c r="F1451" t="s">
        <v>18</v>
      </c>
      <c r="G1451" s="18">
        <v>2.335</v>
      </c>
      <c r="I1451" s="18">
        <v>-70.05</v>
      </c>
      <c r="Q1451" s="103"/>
      <c r="R1451" s="104"/>
      <c r="X1451" s="103"/>
      <c r="AE1451" s="103"/>
      <c r="AL1451" s="103"/>
      <c r="AM1451" s="104"/>
      <c r="AS1451" s="103"/>
      <c r="AT1451" s="104"/>
    </row>
    <row r="1452" spans="1:46" x14ac:dyDescent="0.25">
      <c r="A1452" s="1">
        <v>44672</v>
      </c>
      <c r="C1452" s="1" t="s">
        <v>102</v>
      </c>
      <c r="D1452" t="s">
        <v>97</v>
      </c>
      <c r="E1452">
        <v>20</v>
      </c>
      <c r="F1452" t="s">
        <v>18</v>
      </c>
      <c r="G1452" s="18">
        <v>2.3384</v>
      </c>
      <c r="I1452" s="18">
        <v>-46.77</v>
      </c>
      <c r="Q1452" s="103"/>
      <c r="R1452" s="104"/>
      <c r="X1452" s="103"/>
      <c r="AE1452" s="103"/>
      <c r="AL1452" s="103"/>
      <c r="AM1452" s="104"/>
      <c r="AS1452" s="103"/>
      <c r="AT1452" s="104"/>
    </row>
    <row r="1453" spans="1:46" x14ac:dyDescent="0.25">
      <c r="A1453" s="1">
        <v>44672</v>
      </c>
      <c r="C1453" s="1" t="s">
        <v>102</v>
      </c>
      <c r="D1453" t="s">
        <v>97</v>
      </c>
      <c r="E1453">
        <v>20</v>
      </c>
      <c r="F1453" t="s">
        <v>18</v>
      </c>
      <c r="G1453" s="18">
        <v>2.3193000000000001</v>
      </c>
      <c r="I1453" s="18">
        <v>-46.39</v>
      </c>
      <c r="Q1453" s="103"/>
      <c r="R1453" s="104"/>
      <c r="X1453" s="103"/>
      <c r="AE1453" s="103"/>
      <c r="AL1453" s="103"/>
      <c r="AM1453" s="104"/>
      <c r="AS1453" s="103"/>
      <c r="AT1453" s="104"/>
    </row>
    <row r="1454" spans="1:46" x14ac:dyDescent="0.25">
      <c r="A1454" s="1">
        <v>44672</v>
      </c>
      <c r="C1454" s="1" t="s">
        <v>102</v>
      </c>
      <c r="D1454" t="s">
        <v>97</v>
      </c>
      <c r="E1454">
        <v>30</v>
      </c>
      <c r="F1454" t="s">
        <v>18</v>
      </c>
      <c r="G1454" s="18">
        <v>2.3064</v>
      </c>
      <c r="I1454" s="18">
        <v>-69.19</v>
      </c>
      <c r="Q1454" s="103"/>
      <c r="R1454" s="104"/>
      <c r="X1454" s="103"/>
      <c r="AE1454" s="103"/>
      <c r="AL1454" s="103"/>
      <c r="AM1454" s="104"/>
      <c r="AS1454" s="103"/>
      <c r="AT1454" s="104"/>
    </row>
    <row r="1455" spans="1:46" x14ac:dyDescent="0.25">
      <c r="A1455" s="1">
        <v>44672</v>
      </c>
      <c r="C1455" s="1" t="s">
        <v>102</v>
      </c>
      <c r="D1455" t="s">
        <v>98</v>
      </c>
      <c r="E1455">
        <v>10</v>
      </c>
      <c r="F1455" t="s">
        <v>18</v>
      </c>
      <c r="G1455" s="18">
        <v>2.1745000000000001</v>
      </c>
      <c r="I1455" s="18">
        <v>21.75</v>
      </c>
      <c r="Q1455" s="103"/>
      <c r="R1455" s="104"/>
      <c r="X1455" s="103"/>
      <c r="AE1455" s="103"/>
      <c r="AL1455" s="103"/>
      <c r="AM1455" s="104"/>
      <c r="AS1455" s="103"/>
      <c r="AT1455" s="104"/>
    </row>
    <row r="1456" spans="1:46" x14ac:dyDescent="0.25">
      <c r="A1456" s="1">
        <v>44672</v>
      </c>
      <c r="C1456" s="1" t="s">
        <v>102</v>
      </c>
      <c r="D1456" t="s">
        <v>98</v>
      </c>
      <c r="E1456">
        <v>30</v>
      </c>
      <c r="F1456" t="s">
        <v>18</v>
      </c>
      <c r="G1456" s="18">
        <v>2.1109</v>
      </c>
      <c r="I1456" s="18">
        <v>63.33</v>
      </c>
      <c r="Q1456" s="103"/>
      <c r="R1456" s="104"/>
      <c r="X1456" s="103"/>
      <c r="AE1456" s="103"/>
      <c r="AL1456" s="103"/>
      <c r="AM1456" s="104"/>
      <c r="AS1456" s="103"/>
      <c r="AT1456" s="104"/>
    </row>
    <row r="1457" spans="1:46" x14ac:dyDescent="0.25">
      <c r="A1457" s="1">
        <v>44672</v>
      </c>
      <c r="C1457" s="1" t="s">
        <v>102</v>
      </c>
      <c r="D1457" t="s">
        <v>98</v>
      </c>
      <c r="E1457">
        <v>20</v>
      </c>
      <c r="F1457" t="s">
        <v>18</v>
      </c>
      <c r="G1457" s="18">
        <v>2.14</v>
      </c>
      <c r="I1457" s="18">
        <v>42.8</v>
      </c>
      <c r="Q1457" s="103"/>
      <c r="R1457" s="104"/>
      <c r="X1457" s="103"/>
      <c r="AE1457" s="103"/>
      <c r="AL1457" s="103"/>
      <c r="AM1457" s="104"/>
      <c r="AS1457" s="103"/>
      <c r="AT1457" s="104"/>
    </row>
    <row r="1458" spans="1:46" x14ac:dyDescent="0.25">
      <c r="A1458" s="1">
        <v>44672</v>
      </c>
      <c r="C1458" s="1" t="s">
        <v>102</v>
      </c>
      <c r="D1458" t="s">
        <v>97</v>
      </c>
      <c r="E1458">
        <v>30</v>
      </c>
      <c r="F1458" t="s">
        <v>18</v>
      </c>
      <c r="G1458" s="18">
        <v>2.0651999999999999</v>
      </c>
      <c r="I1458" s="18">
        <v>-61.96</v>
      </c>
      <c r="Q1458" s="103"/>
      <c r="R1458" s="104"/>
      <c r="X1458" s="103"/>
      <c r="AE1458" s="103"/>
      <c r="AL1458" s="103"/>
      <c r="AM1458" s="104"/>
      <c r="AS1458" s="103"/>
      <c r="AT1458" s="104"/>
    </row>
    <row r="1459" spans="1:46" x14ac:dyDescent="0.25">
      <c r="A1459" s="1">
        <v>44672</v>
      </c>
      <c r="C1459" s="1" t="s">
        <v>102</v>
      </c>
      <c r="D1459" t="s">
        <v>98</v>
      </c>
      <c r="E1459">
        <v>30</v>
      </c>
      <c r="F1459" t="s">
        <v>18</v>
      </c>
      <c r="G1459" s="18">
        <v>1.9947999999999999</v>
      </c>
      <c r="I1459" s="18">
        <v>59.84</v>
      </c>
      <c r="Q1459" s="103"/>
      <c r="R1459" s="104"/>
      <c r="X1459" s="103"/>
      <c r="AE1459" s="103"/>
      <c r="AL1459" s="103"/>
      <c r="AM1459" s="104"/>
      <c r="AS1459" s="103"/>
      <c r="AT1459" s="104"/>
    </row>
    <row r="1460" spans="1:46" x14ac:dyDescent="0.25">
      <c r="A1460" s="1">
        <v>44672</v>
      </c>
      <c r="C1460" s="1" t="s">
        <v>102</v>
      </c>
      <c r="D1460" t="s">
        <v>97</v>
      </c>
      <c r="E1460">
        <v>30</v>
      </c>
      <c r="F1460" t="s">
        <v>18</v>
      </c>
      <c r="G1460" s="18">
        <v>2.0299999999999998</v>
      </c>
      <c r="I1460" s="18">
        <v>-60.9</v>
      </c>
      <c r="Q1460" s="103"/>
      <c r="R1460" s="104"/>
      <c r="X1460" s="103"/>
      <c r="AE1460" s="103"/>
      <c r="AL1460" s="103"/>
      <c r="AM1460" s="104"/>
      <c r="AS1460" s="103"/>
      <c r="AT1460" s="104"/>
    </row>
    <row r="1461" spans="1:46" x14ac:dyDescent="0.25">
      <c r="A1461" s="1">
        <v>44672</v>
      </c>
      <c r="C1461" s="1" t="s">
        <v>102</v>
      </c>
      <c r="D1461" t="s">
        <v>97</v>
      </c>
      <c r="E1461">
        <v>30</v>
      </c>
      <c r="F1461" t="s">
        <v>18</v>
      </c>
      <c r="G1461" s="18">
        <v>2.0198999999999998</v>
      </c>
      <c r="I1461" s="18">
        <v>-60.6</v>
      </c>
      <c r="Q1461" s="103"/>
      <c r="R1461" s="104"/>
      <c r="X1461" s="103"/>
      <c r="AE1461" s="103"/>
      <c r="AL1461" s="103"/>
      <c r="AM1461" s="104"/>
      <c r="AS1461" s="103"/>
      <c r="AT1461" s="104"/>
    </row>
    <row r="1462" spans="1:46" x14ac:dyDescent="0.25">
      <c r="A1462" s="1">
        <v>44673</v>
      </c>
      <c r="C1462" s="1" t="s">
        <v>102</v>
      </c>
      <c r="D1462" t="s">
        <v>98</v>
      </c>
      <c r="E1462">
        <v>90</v>
      </c>
      <c r="F1462" t="s">
        <v>197</v>
      </c>
      <c r="G1462" s="18">
        <v>1.5336000000000001</v>
      </c>
      <c r="I1462" s="18">
        <v>138.02000000000001</v>
      </c>
      <c r="Q1462" s="103"/>
      <c r="R1462" s="104"/>
      <c r="X1462" s="103"/>
      <c r="AE1462" s="103"/>
      <c r="AL1462" s="103"/>
      <c r="AM1462" s="104"/>
      <c r="AS1462" s="103"/>
      <c r="AT1462" s="104"/>
    </row>
    <row r="1463" spans="1:46" x14ac:dyDescent="0.25">
      <c r="A1463" s="1">
        <v>44673</v>
      </c>
      <c r="C1463" s="1" t="s">
        <v>102</v>
      </c>
      <c r="D1463" t="s">
        <v>97</v>
      </c>
      <c r="E1463">
        <v>30</v>
      </c>
      <c r="F1463" t="s">
        <v>197</v>
      </c>
      <c r="G1463" s="18">
        <v>1.5999000000000001</v>
      </c>
      <c r="I1463" s="18">
        <v>-48</v>
      </c>
      <c r="Q1463" s="103"/>
      <c r="R1463" s="104"/>
      <c r="X1463" s="103"/>
      <c r="AE1463" s="103"/>
      <c r="AL1463" s="103"/>
      <c r="AM1463" s="104"/>
      <c r="AS1463" s="103"/>
      <c r="AT1463" s="104"/>
    </row>
    <row r="1464" spans="1:46" x14ac:dyDescent="0.25">
      <c r="A1464" s="1">
        <v>44673</v>
      </c>
      <c r="C1464" s="1" t="s">
        <v>102</v>
      </c>
      <c r="D1464" t="s">
        <v>97</v>
      </c>
      <c r="E1464">
        <v>30</v>
      </c>
      <c r="F1464" t="s">
        <v>197</v>
      </c>
      <c r="G1464" s="18">
        <v>1.58</v>
      </c>
      <c r="I1464" s="18">
        <v>-47.4</v>
      </c>
      <c r="Q1464" s="103"/>
      <c r="R1464" s="104"/>
      <c r="X1464" s="103"/>
      <c r="AE1464" s="103"/>
      <c r="AL1464" s="103"/>
      <c r="AM1464" s="104"/>
      <c r="AS1464" s="103"/>
      <c r="AT1464" s="104"/>
    </row>
    <row r="1465" spans="1:46" x14ac:dyDescent="0.25">
      <c r="A1465" s="1">
        <v>44673</v>
      </c>
      <c r="C1465" s="1" t="s">
        <v>102</v>
      </c>
      <c r="D1465" t="s">
        <v>97</v>
      </c>
      <c r="E1465">
        <v>30</v>
      </c>
      <c r="F1465" t="s">
        <v>197</v>
      </c>
      <c r="G1465" s="18">
        <v>1.58</v>
      </c>
      <c r="I1465" s="18">
        <v>-47.4</v>
      </c>
      <c r="Q1465" s="103"/>
      <c r="R1465" s="104"/>
      <c r="X1465" s="103"/>
      <c r="AE1465" s="103"/>
      <c r="AL1465" s="103"/>
      <c r="AM1465" s="104"/>
      <c r="AS1465" s="103"/>
      <c r="AT1465" s="104"/>
    </row>
    <row r="1466" spans="1:46" x14ac:dyDescent="0.25">
      <c r="A1466" s="1">
        <v>44673</v>
      </c>
      <c r="C1466" s="1" t="s">
        <v>102</v>
      </c>
      <c r="D1466" t="s">
        <v>98</v>
      </c>
      <c r="E1466">
        <v>82</v>
      </c>
      <c r="F1466" t="s">
        <v>14</v>
      </c>
      <c r="G1466" s="18">
        <v>4.7016</v>
      </c>
      <c r="I1466" s="18">
        <v>385.53</v>
      </c>
      <c r="Q1466" s="103"/>
      <c r="R1466" s="104"/>
      <c r="X1466" s="103"/>
      <c r="AE1466" s="103"/>
      <c r="AL1466" s="103"/>
      <c r="AM1466" s="104"/>
      <c r="AS1466" s="103"/>
      <c r="AT1466" s="104"/>
    </row>
    <row r="1467" spans="1:46" x14ac:dyDescent="0.25">
      <c r="A1467" s="1">
        <v>44673</v>
      </c>
      <c r="C1467" s="1" t="s">
        <v>102</v>
      </c>
      <c r="D1467" t="s">
        <v>97</v>
      </c>
      <c r="E1467">
        <v>20</v>
      </c>
      <c r="F1467" t="s">
        <v>14</v>
      </c>
      <c r="G1467" s="18">
        <v>4.75</v>
      </c>
      <c r="I1467" s="18">
        <v>-95</v>
      </c>
      <c r="Q1467" s="103"/>
      <c r="R1467" s="104"/>
      <c r="X1467" s="103"/>
      <c r="AE1467" s="103"/>
      <c r="AL1467" s="103"/>
      <c r="AM1467" s="104"/>
      <c r="AS1467" s="103"/>
      <c r="AT1467" s="104"/>
    </row>
    <row r="1468" spans="1:46" x14ac:dyDescent="0.25">
      <c r="A1468" s="1">
        <v>44673</v>
      </c>
      <c r="C1468" s="1" t="s">
        <v>102</v>
      </c>
      <c r="D1468" t="s">
        <v>97</v>
      </c>
      <c r="E1468">
        <v>20</v>
      </c>
      <c r="F1468" t="s">
        <v>14</v>
      </c>
      <c r="G1468" s="18">
        <v>4.8</v>
      </c>
      <c r="I1468" s="18">
        <v>-96</v>
      </c>
      <c r="Q1468" s="103"/>
      <c r="R1468" s="104"/>
      <c r="X1468" s="103"/>
      <c r="AE1468" s="103"/>
      <c r="AL1468" s="103"/>
      <c r="AM1468" s="104"/>
      <c r="AS1468" s="103"/>
      <c r="AT1468" s="104"/>
    </row>
    <row r="1469" spans="1:46" x14ac:dyDescent="0.25">
      <c r="A1469" s="1">
        <v>44673</v>
      </c>
      <c r="C1469" s="1" t="s">
        <v>102</v>
      </c>
      <c r="D1469" t="s">
        <v>97</v>
      </c>
      <c r="E1469">
        <v>20</v>
      </c>
      <c r="F1469" t="s">
        <v>14</v>
      </c>
      <c r="G1469" s="18">
        <v>4.72</v>
      </c>
      <c r="I1469" s="18">
        <v>-94.4</v>
      </c>
      <c r="Q1469" s="103"/>
      <c r="R1469" s="104"/>
      <c r="X1469" s="103"/>
      <c r="AE1469" s="103"/>
      <c r="AL1469" s="103"/>
      <c r="AM1469" s="104"/>
      <c r="AS1469" s="103"/>
      <c r="AT1469" s="104"/>
    </row>
    <row r="1470" spans="1:46" x14ac:dyDescent="0.25">
      <c r="A1470" s="1">
        <v>44673</v>
      </c>
      <c r="C1470" s="1" t="s">
        <v>102</v>
      </c>
      <c r="D1470" t="s">
        <v>97</v>
      </c>
      <c r="E1470">
        <v>22</v>
      </c>
      <c r="F1470" t="s">
        <v>14</v>
      </c>
      <c r="G1470" s="18">
        <v>4.8164999999999996</v>
      </c>
      <c r="I1470" s="18">
        <v>-105.96</v>
      </c>
      <c r="Q1470" s="103"/>
      <c r="R1470" s="104"/>
      <c r="X1470" s="103"/>
      <c r="AE1470" s="103"/>
      <c r="AL1470" s="103"/>
      <c r="AM1470" s="104"/>
      <c r="AS1470" s="103"/>
      <c r="AT1470" s="104"/>
    </row>
    <row r="1471" spans="1:46" x14ac:dyDescent="0.25">
      <c r="A1471" s="1">
        <v>44676</v>
      </c>
      <c r="B1471" s="100">
        <v>42225236289</v>
      </c>
      <c r="C1471" t="s">
        <v>101</v>
      </c>
      <c r="D1471" t="s">
        <v>97</v>
      </c>
      <c r="E1471">
        <v>55</v>
      </c>
      <c r="F1471" t="s">
        <v>17</v>
      </c>
      <c r="G1471">
        <v>1.8048999999999999</v>
      </c>
      <c r="H1471">
        <v>0</v>
      </c>
      <c r="I1471">
        <v>-99.27</v>
      </c>
      <c r="Q1471" s="103"/>
      <c r="R1471" s="104"/>
      <c r="X1471" s="103"/>
      <c r="AE1471" s="103"/>
      <c r="AL1471" s="103"/>
      <c r="AM1471" s="104"/>
      <c r="AS1471" s="103"/>
      <c r="AT1471" s="104"/>
    </row>
    <row r="1472" spans="1:46" x14ac:dyDescent="0.25">
      <c r="A1472" s="1">
        <v>44676</v>
      </c>
      <c r="B1472" s="100">
        <v>42225453790</v>
      </c>
      <c r="C1472" t="s">
        <v>101</v>
      </c>
      <c r="D1472" t="s">
        <v>97</v>
      </c>
      <c r="E1472">
        <v>55</v>
      </c>
      <c r="F1472" t="s">
        <v>17</v>
      </c>
      <c r="G1472">
        <v>1.78</v>
      </c>
      <c r="H1472">
        <v>0</v>
      </c>
      <c r="I1472">
        <v>-97.9</v>
      </c>
      <c r="Q1472" s="103"/>
      <c r="R1472" s="104"/>
      <c r="X1472" s="103"/>
      <c r="AE1472" s="103"/>
      <c r="AL1472" s="103"/>
      <c r="AM1472" s="104"/>
      <c r="AS1472" s="103"/>
      <c r="AT1472" s="104"/>
    </row>
    <row r="1473" spans="1:46" x14ac:dyDescent="0.25">
      <c r="A1473" s="1">
        <v>44676</v>
      </c>
      <c r="B1473" s="100">
        <v>42225654985</v>
      </c>
      <c r="C1473" t="s">
        <v>101</v>
      </c>
      <c r="D1473" t="s">
        <v>98</v>
      </c>
      <c r="E1473">
        <v>110</v>
      </c>
      <c r="F1473" t="s">
        <v>17</v>
      </c>
      <c r="G1473">
        <v>1.73</v>
      </c>
      <c r="H1473">
        <v>0</v>
      </c>
      <c r="I1473">
        <v>190.29</v>
      </c>
      <c r="Q1473" s="103"/>
      <c r="R1473" s="104"/>
      <c r="X1473" s="103"/>
      <c r="AE1473" s="103"/>
      <c r="AL1473" s="103"/>
      <c r="AM1473" s="104"/>
      <c r="AS1473" s="103"/>
      <c r="AT1473" s="104"/>
    </row>
    <row r="1474" spans="1:46" x14ac:dyDescent="0.25">
      <c r="A1474" s="1">
        <v>44676</v>
      </c>
      <c r="B1474" s="100">
        <v>42225884278</v>
      </c>
      <c r="C1474" t="s">
        <v>101</v>
      </c>
      <c r="D1474" t="s">
        <v>97</v>
      </c>
      <c r="E1474">
        <v>55</v>
      </c>
      <c r="F1474" t="s">
        <v>17</v>
      </c>
      <c r="G1474">
        <v>1.7495000000000001</v>
      </c>
      <c r="H1474">
        <v>0</v>
      </c>
      <c r="I1474">
        <v>-96.22</v>
      </c>
      <c r="Q1474" s="103"/>
      <c r="R1474" s="104"/>
      <c r="X1474" s="103"/>
      <c r="AE1474" s="103"/>
      <c r="AL1474" s="103"/>
      <c r="AM1474" s="104"/>
      <c r="AS1474" s="103"/>
      <c r="AT1474" s="104"/>
    </row>
    <row r="1475" spans="1:46" x14ac:dyDescent="0.25">
      <c r="A1475" s="1">
        <v>44676</v>
      </c>
      <c r="B1475" s="100">
        <v>42226079049</v>
      </c>
      <c r="C1475" t="s">
        <v>101</v>
      </c>
      <c r="D1475" t="s">
        <v>97</v>
      </c>
      <c r="E1475">
        <v>55</v>
      </c>
      <c r="F1475" t="s">
        <v>17</v>
      </c>
      <c r="G1475">
        <v>1.7597</v>
      </c>
      <c r="H1475">
        <v>0</v>
      </c>
      <c r="I1475">
        <v>-96.78</v>
      </c>
      <c r="Q1475" s="103"/>
      <c r="R1475" s="104"/>
      <c r="X1475" s="103"/>
      <c r="AE1475" s="103"/>
      <c r="AL1475" s="103"/>
      <c r="AM1475" s="104"/>
      <c r="AS1475" s="103"/>
      <c r="AT1475" s="104"/>
    </row>
    <row r="1476" spans="1:46" x14ac:dyDescent="0.25">
      <c r="A1476" s="1">
        <v>44676</v>
      </c>
      <c r="B1476" s="100">
        <v>42226197865</v>
      </c>
      <c r="C1476" t="s">
        <v>101</v>
      </c>
      <c r="D1476" t="s">
        <v>97</v>
      </c>
      <c r="E1476">
        <v>55</v>
      </c>
      <c r="F1476" t="s">
        <v>17</v>
      </c>
      <c r="G1476">
        <v>1.7649999999999999</v>
      </c>
      <c r="H1476">
        <v>0</v>
      </c>
      <c r="I1476">
        <v>-97.08</v>
      </c>
      <c r="Q1476" s="103"/>
      <c r="R1476" s="104"/>
      <c r="X1476" s="103"/>
      <c r="AE1476" s="103"/>
      <c r="AL1476" s="103"/>
      <c r="AM1476" s="104"/>
      <c r="AS1476" s="103"/>
      <c r="AT1476" s="104"/>
    </row>
    <row r="1477" spans="1:46" x14ac:dyDescent="0.25">
      <c r="A1477" s="1">
        <v>44676</v>
      </c>
      <c r="B1477" s="100">
        <v>42226249146</v>
      </c>
      <c r="C1477" t="s">
        <v>101</v>
      </c>
      <c r="D1477" t="s">
        <v>97</v>
      </c>
      <c r="E1477">
        <v>55</v>
      </c>
      <c r="F1477" t="s">
        <v>17</v>
      </c>
      <c r="G1477">
        <v>1.7749999999999999</v>
      </c>
      <c r="H1477">
        <v>0</v>
      </c>
      <c r="I1477">
        <v>-97.63</v>
      </c>
      <c r="Q1477" s="103"/>
      <c r="R1477" s="104"/>
      <c r="X1477" s="103"/>
      <c r="AE1477" s="103"/>
      <c r="AL1477" s="103"/>
      <c r="AM1477" s="104"/>
      <c r="AS1477" s="103"/>
      <c r="AT1477" s="104"/>
    </row>
    <row r="1478" spans="1:46" x14ac:dyDescent="0.25">
      <c r="A1478" s="1">
        <v>44676</v>
      </c>
      <c r="B1478" s="100">
        <v>42226847483</v>
      </c>
      <c r="C1478" t="s">
        <v>101</v>
      </c>
      <c r="D1478" t="s">
        <v>98</v>
      </c>
      <c r="E1478">
        <v>70</v>
      </c>
      <c r="F1478" t="s">
        <v>17</v>
      </c>
      <c r="G1478">
        <v>1.82</v>
      </c>
      <c r="H1478">
        <v>0</v>
      </c>
      <c r="I1478">
        <v>127.39</v>
      </c>
      <c r="Q1478" s="103"/>
      <c r="R1478" s="104"/>
      <c r="X1478" s="103"/>
      <c r="AE1478" s="103"/>
      <c r="AL1478" s="103"/>
      <c r="AM1478" s="104"/>
      <c r="AS1478" s="103"/>
      <c r="AT1478" s="104"/>
    </row>
    <row r="1479" spans="1:46" x14ac:dyDescent="0.25">
      <c r="A1479" s="1">
        <v>44676</v>
      </c>
      <c r="B1479" s="100">
        <v>42226944860</v>
      </c>
      <c r="C1479" t="s">
        <v>101</v>
      </c>
      <c r="D1479" t="s">
        <v>98</v>
      </c>
      <c r="E1479">
        <v>110</v>
      </c>
      <c r="F1479" t="s">
        <v>17</v>
      </c>
      <c r="G1479">
        <v>1.7709999999999999</v>
      </c>
      <c r="H1479">
        <v>0</v>
      </c>
      <c r="I1479">
        <v>194.8</v>
      </c>
      <c r="Q1479" s="103"/>
      <c r="R1479" s="104"/>
      <c r="X1479" s="103"/>
      <c r="AE1479" s="103"/>
      <c r="AL1479" s="103"/>
      <c r="AM1479" s="104"/>
      <c r="AS1479" s="103"/>
      <c r="AT1479" s="104"/>
    </row>
    <row r="1480" spans="1:46" x14ac:dyDescent="0.25">
      <c r="A1480" s="1">
        <v>44676</v>
      </c>
      <c r="B1480" s="100">
        <v>42227115355</v>
      </c>
      <c r="C1480" t="s">
        <v>101</v>
      </c>
      <c r="D1480" t="s">
        <v>98</v>
      </c>
      <c r="E1480">
        <v>40</v>
      </c>
      <c r="F1480" t="s">
        <v>17</v>
      </c>
      <c r="G1480">
        <v>1.73</v>
      </c>
      <c r="H1480">
        <v>0</v>
      </c>
      <c r="I1480">
        <v>69.19</v>
      </c>
      <c r="Q1480" s="103"/>
      <c r="R1480" s="104"/>
      <c r="X1480" s="103"/>
      <c r="AE1480" s="103"/>
      <c r="AL1480" s="103"/>
      <c r="AM1480" s="104"/>
      <c r="AS1480" s="103"/>
      <c r="AT1480" s="104"/>
    </row>
    <row r="1481" spans="1:46" x14ac:dyDescent="0.25">
      <c r="A1481" s="1">
        <v>44676</v>
      </c>
      <c r="C1481" s="1" t="s">
        <v>102</v>
      </c>
      <c r="D1481" t="s">
        <v>98</v>
      </c>
      <c r="E1481">
        <v>50</v>
      </c>
      <c r="F1481" t="s">
        <v>12</v>
      </c>
      <c r="G1481" s="18">
        <v>4.2249999999999996</v>
      </c>
      <c r="I1481" s="18">
        <v>211.25</v>
      </c>
      <c r="Q1481" s="103"/>
      <c r="R1481" s="104"/>
      <c r="X1481" s="103"/>
      <c r="AE1481" s="103"/>
      <c r="AL1481" s="103"/>
      <c r="AM1481" s="104"/>
      <c r="AS1481" s="103"/>
      <c r="AT1481" s="104"/>
    </row>
    <row r="1482" spans="1:46" x14ac:dyDescent="0.25">
      <c r="A1482" s="1">
        <v>44676</v>
      </c>
      <c r="C1482" s="1" t="s">
        <v>102</v>
      </c>
      <c r="D1482" t="s">
        <v>97</v>
      </c>
      <c r="E1482">
        <v>10</v>
      </c>
      <c r="F1482" t="s">
        <v>12</v>
      </c>
      <c r="G1482" s="18">
        <v>4.3579999999999997</v>
      </c>
      <c r="I1482" s="18">
        <v>-43.58</v>
      </c>
      <c r="Q1482" s="103"/>
      <c r="R1482" s="104"/>
      <c r="X1482" s="103"/>
      <c r="AE1482" s="103"/>
      <c r="AL1482" s="103"/>
      <c r="AM1482" s="104"/>
      <c r="AS1482" s="103"/>
      <c r="AT1482" s="104"/>
    </row>
    <row r="1483" spans="1:46" x14ac:dyDescent="0.25">
      <c r="A1483" s="1">
        <v>44676</v>
      </c>
      <c r="C1483" s="1" t="s">
        <v>102</v>
      </c>
      <c r="D1483" t="s">
        <v>97</v>
      </c>
      <c r="E1483">
        <v>20</v>
      </c>
      <c r="F1483" t="s">
        <v>12</v>
      </c>
      <c r="G1483" s="18">
        <v>4.42</v>
      </c>
      <c r="I1483" s="18">
        <v>-88.4</v>
      </c>
      <c r="Q1483" s="103"/>
      <c r="R1483" s="104"/>
      <c r="X1483" s="103"/>
      <c r="AE1483" s="103"/>
      <c r="AL1483" s="103"/>
      <c r="AM1483" s="104"/>
      <c r="AS1483" s="103"/>
      <c r="AT1483" s="104"/>
    </row>
    <row r="1484" spans="1:46" x14ac:dyDescent="0.25">
      <c r="A1484" s="1">
        <v>44676</v>
      </c>
      <c r="C1484" s="1" t="s">
        <v>102</v>
      </c>
      <c r="D1484" t="s">
        <v>97</v>
      </c>
      <c r="E1484">
        <v>20</v>
      </c>
      <c r="F1484" t="s">
        <v>12</v>
      </c>
      <c r="G1484" s="18">
        <v>4.3600000000000003</v>
      </c>
      <c r="I1484" s="18">
        <v>-87.2</v>
      </c>
      <c r="Q1484" s="103"/>
      <c r="R1484" s="104"/>
      <c r="X1484" s="103"/>
      <c r="AE1484" s="103"/>
      <c r="AL1484" s="103"/>
      <c r="AM1484" s="104"/>
      <c r="AS1484" s="103"/>
      <c r="AT1484" s="104"/>
    </row>
    <row r="1485" spans="1:46" x14ac:dyDescent="0.25">
      <c r="A1485" s="1">
        <v>44676</v>
      </c>
      <c r="C1485" s="1" t="s">
        <v>102</v>
      </c>
      <c r="D1485" t="s">
        <v>98</v>
      </c>
      <c r="E1485">
        <v>20</v>
      </c>
      <c r="F1485" t="s">
        <v>12</v>
      </c>
      <c r="G1485" s="18">
        <v>4.415</v>
      </c>
      <c r="I1485" s="18">
        <v>88.3</v>
      </c>
      <c r="Q1485" s="103"/>
      <c r="R1485" s="104"/>
      <c r="X1485" s="103"/>
      <c r="AE1485" s="103"/>
      <c r="AL1485" s="103"/>
      <c r="AM1485" s="104"/>
      <c r="AS1485" s="103"/>
      <c r="AT1485" s="104"/>
    </row>
    <row r="1486" spans="1:46" x14ac:dyDescent="0.25">
      <c r="A1486" s="1">
        <v>44676</v>
      </c>
      <c r="C1486" s="1" t="s">
        <v>102</v>
      </c>
      <c r="D1486" t="s">
        <v>98</v>
      </c>
      <c r="E1486">
        <v>10</v>
      </c>
      <c r="F1486" t="s">
        <v>12</v>
      </c>
      <c r="G1486" s="18">
        <v>4.3949999999999996</v>
      </c>
      <c r="I1486" s="18">
        <v>43.95</v>
      </c>
      <c r="Q1486" s="103"/>
      <c r="R1486" s="104"/>
      <c r="X1486" s="103"/>
      <c r="AE1486" s="103"/>
      <c r="AL1486" s="103"/>
      <c r="AM1486" s="104"/>
      <c r="AS1486" s="103"/>
      <c r="AT1486" s="104"/>
    </row>
    <row r="1487" spans="1:46" x14ac:dyDescent="0.25">
      <c r="A1487" s="1">
        <v>44676</v>
      </c>
      <c r="C1487" s="1" t="s">
        <v>102</v>
      </c>
      <c r="D1487" t="s">
        <v>97</v>
      </c>
      <c r="E1487">
        <v>20</v>
      </c>
      <c r="F1487" t="s">
        <v>12</v>
      </c>
      <c r="G1487" s="18">
        <v>4.2853000000000003</v>
      </c>
      <c r="I1487" s="18">
        <v>-85.71</v>
      </c>
      <c r="Q1487" s="103"/>
      <c r="R1487" s="104"/>
      <c r="X1487" s="103"/>
      <c r="AE1487" s="103"/>
      <c r="AL1487" s="103"/>
      <c r="AM1487" s="104"/>
      <c r="AS1487" s="103"/>
      <c r="AT1487" s="104"/>
    </row>
    <row r="1488" spans="1:46" x14ac:dyDescent="0.25">
      <c r="A1488" s="1">
        <v>44676</v>
      </c>
      <c r="C1488" s="1" t="s">
        <v>102</v>
      </c>
      <c r="D1488" t="s">
        <v>97</v>
      </c>
      <c r="E1488">
        <v>10</v>
      </c>
      <c r="F1488" t="s">
        <v>12</v>
      </c>
      <c r="G1488" s="18">
        <v>4.29</v>
      </c>
      <c r="I1488" s="18">
        <v>-42.9</v>
      </c>
      <c r="Q1488" s="103"/>
      <c r="R1488" s="104"/>
      <c r="X1488" s="103"/>
      <c r="AE1488" s="103"/>
      <c r="AL1488" s="103"/>
      <c r="AM1488" s="104"/>
      <c r="AS1488" s="103"/>
      <c r="AT1488" s="104"/>
    </row>
    <row r="1489" spans="1:46" x14ac:dyDescent="0.25">
      <c r="A1489" s="1">
        <v>44676</v>
      </c>
      <c r="C1489" s="1" t="s">
        <v>102</v>
      </c>
      <c r="D1489" t="s">
        <v>98</v>
      </c>
      <c r="E1489">
        <v>10</v>
      </c>
      <c r="F1489" t="s">
        <v>12</v>
      </c>
      <c r="G1489" s="18">
        <v>4.2900999999999998</v>
      </c>
      <c r="I1489" s="18">
        <v>42.9</v>
      </c>
      <c r="Q1489" s="103"/>
      <c r="R1489" s="104"/>
      <c r="X1489" s="103"/>
      <c r="AE1489" s="103"/>
      <c r="AL1489" s="103"/>
      <c r="AM1489" s="104"/>
      <c r="AS1489" s="103"/>
      <c r="AT1489" s="104"/>
    </row>
    <row r="1490" spans="1:46" x14ac:dyDescent="0.25">
      <c r="A1490" s="1">
        <v>44676</v>
      </c>
      <c r="C1490" s="1" t="s">
        <v>102</v>
      </c>
      <c r="D1490" t="s">
        <v>97</v>
      </c>
      <c r="E1490">
        <v>10</v>
      </c>
      <c r="F1490" t="s">
        <v>12</v>
      </c>
      <c r="G1490" s="18">
        <v>4.2300000000000004</v>
      </c>
      <c r="I1490" s="18">
        <v>-42.3</v>
      </c>
      <c r="Q1490" s="103"/>
      <c r="R1490" s="104"/>
      <c r="X1490" s="103"/>
      <c r="AE1490" s="103"/>
      <c r="AL1490" s="103"/>
      <c r="AM1490" s="104"/>
      <c r="AS1490" s="103"/>
      <c r="AT1490" s="104"/>
    </row>
    <row r="1491" spans="1:46" x14ac:dyDescent="0.25">
      <c r="A1491" s="1">
        <v>44676</v>
      </c>
      <c r="C1491" s="1" t="s">
        <v>102</v>
      </c>
      <c r="D1491" t="s">
        <v>98</v>
      </c>
      <c r="E1491">
        <v>30</v>
      </c>
      <c r="F1491" t="s">
        <v>12</v>
      </c>
      <c r="G1491" s="18">
        <v>4.085</v>
      </c>
      <c r="I1491" s="18">
        <v>122.55</v>
      </c>
      <c r="Q1491" s="103"/>
      <c r="R1491" s="104"/>
      <c r="X1491" s="103"/>
      <c r="AE1491" s="103"/>
      <c r="AL1491" s="103"/>
      <c r="AM1491" s="104"/>
      <c r="AS1491" s="103"/>
      <c r="AT1491" s="104"/>
    </row>
    <row r="1492" spans="1:46" x14ac:dyDescent="0.25">
      <c r="A1492" s="1">
        <v>44676</v>
      </c>
      <c r="C1492" s="1" t="s">
        <v>102</v>
      </c>
      <c r="D1492" t="s">
        <v>97</v>
      </c>
      <c r="E1492">
        <v>30</v>
      </c>
      <c r="F1492" t="s">
        <v>12</v>
      </c>
      <c r="G1492" s="18">
        <v>4.1113</v>
      </c>
      <c r="I1492" s="18">
        <v>-123.34</v>
      </c>
      <c r="Q1492" s="103"/>
      <c r="R1492" s="104"/>
      <c r="X1492" s="103"/>
      <c r="AE1492" s="103"/>
      <c r="AL1492" s="103"/>
      <c r="AM1492" s="104"/>
      <c r="AS1492" s="103"/>
      <c r="AT1492" s="104"/>
    </row>
    <row r="1493" spans="1:46" x14ac:dyDescent="0.25">
      <c r="A1493" s="1">
        <v>44676</v>
      </c>
      <c r="C1493" s="1" t="s">
        <v>102</v>
      </c>
      <c r="D1493" t="s">
        <v>98</v>
      </c>
      <c r="E1493">
        <v>30</v>
      </c>
      <c r="F1493" t="s">
        <v>12</v>
      </c>
      <c r="G1493" s="18">
        <v>4.0742000000000003</v>
      </c>
      <c r="I1493" s="18">
        <v>122.23</v>
      </c>
      <c r="Q1493" s="103"/>
      <c r="R1493" s="104"/>
      <c r="X1493" s="103"/>
      <c r="AE1493" s="103"/>
      <c r="AL1493" s="103"/>
      <c r="AM1493" s="104"/>
      <c r="AS1493" s="103"/>
      <c r="AT1493" s="104"/>
    </row>
    <row r="1494" spans="1:46" x14ac:dyDescent="0.25">
      <c r="A1494" s="1">
        <v>44676</v>
      </c>
      <c r="C1494" s="1" t="s">
        <v>102</v>
      </c>
      <c r="D1494" t="s">
        <v>98</v>
      </c>
      <c r="E1494">
        <v>20</v>
      </c>
      <c r="F1494" t="s">
        <v>12</v>
      </c>
      <c r="G1494" s="18">
        <v>4.0301</v>
      </c>
      <c r="I1494" s="18">
        <v>80.599999999999994</v>
      </c>
      <c r="Q1494" s="103"/>
      <c r="R1494" s="104"/>
      <c r="X1494" s="103"/>
      <c r="AE1494" s="103"/>
      <c r="AL1494" s="103"/>
      <c r="AM1494" s="104"/>
      <c r="AS1494" s="103"/>
      <c r="AT1494" s="104"/>
    </row>
    <row r="1495" spans="1:46" x14ac:dyDescent="0.25">
      <c r="A1495" s="1">
        <v>44676</v>
      </c>
      <c r="C1495" s="1" t="s">
        <v>102</v>
      </c>
      <c r="D1495" t="s">
        <v>97</v>
      </c>
      <c r="E1495">
        <v>20</v>
      </c>
      <c r="F1495" t="s">
        <v>12</v>
      </c>
      <c r="G1495" s="18">
        <v>4.3099999999999996</v>
      </c>
      <c r="I1495" s="18">
        <v>-86.2</v>
      </c>
      <c r="Q1495" s="103"/>
      <c r="R1495" s="104"/>
      <c r="X1495" s="103"/>
      <c r="AE1495" s="103"/>
      <c r="AL1495" s="103"/>
      <c r="AM1495" s="104"/>
      <c r="AS1495" s="103"/>
      <c r="AT1495" s="104"/>
    </row>
    <row r="1496" spans="1:46" x14ac:dyDescent="0.25">
      <c r="A1496" s="1">
        <v>44676</v>
      </c>
      <c r="C1496" s="1" t="s">
        <v>102</v>
      </c>
      <c r="D1496" t="s">
        <v>98</v>
      </c>
      <c r="E1496">
        <v>20</v>
      </c>
      <c r="F1496" t="s">
        <v>12</v>
      </c>
      <c r="G1496" s="18">
        <v>4.3000999999999996</v>
      </c>
      <c r="I1496" s="18">
        <v>86</v>
      </c>
      <c r="Q1496" s="103"/>
      <c r="R1496" s="104"/>
      <c r="X1496" s="103"/>
      <c r="AE1496" s="103"/>
      <c r="AL1496" s="103"/>
      <c r="AM1496" s="104"/>
      <c r="AS1496" s="103"/>
      <c r="AT1496" s="104"/>
    </row>
    <row r="1497" spans="1:46" x14ac:dyDescent="0.25">
      <c r="A1497" s="1">
        <v>44676</v>
      </c>
      <c r="C1497" s="1" t="s">
        <v>102</v>
      </c>
      <c r="D1497" t="s">
        <v>98</v>
      </c>
      <c r="E1497">
        <v>10</v>
      </c>
      <c r="F1497" t="s">
        <v>12</v>
      </c>
      <c r="G1497" s="18">
        <v>4.2976999999999999</v>
      </c>
      <c r="I1497" s="18">
        <v>42.98</v>
      </c>
      <c r="Q1497" s="103"/>
      <c r="R1497" s="104"/>
      <c r="X1497" s="103"/>
      <c r="AE1497" s="103"/>
      <c r="AL1497" s="103"/>
      <c r="AM1497" s="104"/>
      <c r="AS1497" s="103"/>
      <c r="AT1497" s="104"/>
    </row>
    <row r="1498" spans="1:46" x14ac:dyDescent="0.25">
      <c r="A1498" s="1">
        <v>44676</v>
      </c>
      <c r="C1498" s="1" t="s">
        <v>102</v>
      </c>
      <c r="D1498" t="s">
        <v>97</v>
      </c>
      <c r="E1498">
        <v>30</v>
      </c>
      <c r="F1498" t="s">
        <v>12</v>
      </c>
      <c r="G1498" s="18">
        <v>4.165</v>
      </c>
      <c r="I1498" s="18">
        <v>-124.95</v>
      </c>
      <c r="Q1498" s="103"/>
      <c r="R1498" s="104"/>
      <c r="X1498" s="103"/>
      <c r="AE1498" s="103"/>
      <c r="AL1498" s="103"/>
      <c r="AM1498" s="104"/>
      <c r="AS1498" s="103"/>
      <c r="AT1498" s="104"/>
    </row>
    <row r="1499" spans="1:46" x14ac:dyDescent="0.25">
      <c r="A1499" s="1">
        <v>44676</v>
      </c>
      <c r="C1499" s="1" t="s">
        <v>102</v>
      </c>
      <c r="D1499" t="s">
        <v>97</v>
      </c>
      <c r="E1499">
        <v>30</v>
      </c>
      <c r="F1499" t="s">
        <v>12</v>
      </c>
      <c r="G1499" s="18">
        <v>4.1900000000000004</v>
      </c>
      <c r="I1499" s="18">
        <v>-125.7</v>
      </c>
      <c r="Q1499" s="103"/>
      <c r="R1499" s="104"/>
      <c r="X1499" s="103"/>
      <c r="AE1499" s="103"/>
      <c r="AL1499" s="103"/>
      <c r="AM1499" s="104"/>
      <c r="AS1499" s="103"/>
      <c r="AT1499" s="104"/>
    </row>
    <row r="1500" spans="1:46" x14ac:dyDescent="0.25">
      <c r="A1500" s="1">
        <v>44676</v>
      </c>
      <c r="C1500" s="1" t="s">
        <v>102</v>
      </c>
      <c r="D1500" t="s">
        <v>98</v>
      </c>
      <c r="E1500">
        <v>70</v>
      </c>
      <c r="F1500" t="s">
        <v>17</v>
      </c>
      <c r="G1500" s="18">
        <v>1.87</v>
      </c>
      <c r="I1500" s="18">
        <v>130.9</v>
      </c>
      <c r="Q1500" s="103"/>
      <c r="R1500" s="104"/>
      <c r="X1500" s="103"/>
      <c r="AE1500" s="103"/>
      <c r="AL1500" s="103"/>
      <c r="AM1500" s="104"/>
      <c r="AS1500" s="103"/>
      <c r="AT1500" s="104"/>
    </row>
    <row r="1501" spans="1:46" x14ac:dyDescent="0.25">
      <c r="A1501" s="1">
        <v>44676</v>
      </c>
      <c r="C1501" s="1" t="s">
        <v>102</v>
      </c>
      <c r="D1501" t="s">
        <v>98</v>
      </c>
      <c r="E1501">
        <v>30</v>
      </c>
      <c r="F1501" t="s">
        <v>17</v>
      </c>
      <c r="G1501" s="18">
        <v>2.1025</v>
      </c>
      <c r="I1501" s="18">
        <v>63.08</v>
      </c>
      <c r="Q1501" s="103"/>
      <c r="R1501" s="104"/>
      <c r="X1501" s="103"/>
      <c r="AE1501" s="103"/>
      <c r="AL1501" s="103"/>
      <c r="AM1501" s="104"/>
      <c r="AS1501" s="103"/>
      <c r="AT1501" s="104"/>
    </row>
    <row r="1502" spans="1:46" x14ac:dyDescent="0.25">
      <c r="A1502" s="1">
        <v>44676</v>
      </c>
      <c r="C1502" s="1" t="s">
        <v>102</v>
      </c>
      <c r="D1502" t="s">
        <v>97</v>
      </c>
      <c r="E1502">
        <v>100</v>
      </c>
      <c r="F1502" t="s">
        <v>17</v>
      </c>
      <c r="G1502" s="18">
        <v>2.0699999999999998</v>
      </c>
      <c r="I1502" s="18">
        <v>-207</v>
      </c>
      <c r="Q1502" s="103"/>
      <c r="R1502" s="104"/>
      <c r="X1502" s="103"/>
      <c r="AE1502" s="103"/>
      <c r="AL1502" s="103"/>
      <c r="AM1502" s="104"/>
      <c r="AS1502" s="103"/>
      <c r="AT1502" s="104"/>
    </row>
    <row r="1503" spans="1:46" x14ac:dyDescent="0.25">
      <c r="A1503" s="1">
        <v>44677</v>
      </c>
      <c r="B1503" s="100">
        <v>42250339381</v>
      </c>
      <c r="C1503" t="s">
        <v>101</v>
      </c>
      <c r="D1503" t="s">
        <v>97</v>
      </c>
      <c r="E1503">
        <v>55</v>
      </c>
      <c r="F1503" t="s">
        <v>18</v>
      </c>
      <c r="G1503">
        <v>2.5434999999999999</v>
      </c>
      <c r="H1503">
        <v>0</v>
      </c>
      <c r="I1503">
        <v>-139.88999999999999</v>
      </c>
      <c r="Q1503" s="103"/>
      <c r="R1503" s="104"/>
      <c r="X1503" s="103"/>
      <c r="AE1503" s="103"/>
      <c r="AL1503" s="103"/>
      <c r="AM1503" s="104"/>
      <c r="AS1503" s="103"/>
      <c r="AT1503" s="104"/>
    </row>
    <row r="1504" spans="1:46" x14ac:dyDescent="0.25">
      <c r="A1504" s="1">
        <v>44677</v>
      </c>
      <c r="B1504" s="100">
        <v>42250604223</v>
      </c>
      <c r="C1504" t="s">
        <v>101</v>
      </c>
      <c r="D1504" t="s">
        <v>97</v>
      </c>
      <c r="E1504">
        <v>55</v>
      </c>
      <c r="F1504" t="s">
        <v>18</v>
      </c>
      <c r="G1504">
        <v>2.62</v>
      </c>
      <c r="H1504">
        <v>0</v>
      </c>
      <c r="I1504">
        <v>-144.1</v>
      </c>
      <c r="Q1504" s="103"/>
      <c r="R1504" s="104"/>
      <c r="X1504" s="103"/>
      <c r="AE1504" s="103"/>
      <c r="AL1504" s="103"/>
      <c r="AM1504" s="104"/>
      <c r="AS1504" s="103"/>
      <c r="AT1504" s="104"/>
    </row>
    <row r="1505" spans="1:46" x14ac:dyDescent="0.25">
      <c r="A1505" s="1">
        <v>44677</v>
      </c>
      <c r="B1505" s="100">
        <v>42250737860</v>
      </c>
      <c r="C1505" t="s">
        <v>101</v>
      </c>
      <c r="D1505" t="s">
        <v>98</v>
      </c>
      <c r="E1505">
        <v>55</v>
      </c>
      <c r="F1505" t="s">
        <v>18</v>
      </c>
      <c r="G1505">
        <v>2.625</v>
      </c>
      <c r="H1505">
        <v>0</v>
      </c>
      <c r="I1505">
        <v>144.37</v>
      </c>
      <c r="Q1505" s="103"/>
      <c r="R1505" s="104"/>
      <c r="X1505" s="103"/>
      <c r="AE1505" s="103"/>
      <c r="AL1505" s="103"/>
      <c r="AM1505" s="104"/>
      <c r="AS1505" s="103"/>
      <c r="AT1505" s="104"/>
    </row>
    <row r="1506" spans="1:46" x14ac:dyDescent="0.25">
      <c r="A1506" s="1">
        <v>44677</v>
      </c>
      <c r="B1506" s="100">
        <v>42250731798</v>
      </c>
      <c r="C1506" t="s">
        <v>101</v>
      </c>
      <c r="D1506" t="s">
        <v>97</v>
      </c>
      <c r="E1506">
        <v>55</v>
      </c>
      <c r="F1506" t="s">
        <v>18</v>
      </c>
      <c r="G1506">
        <v>2.6494</v>
      </c>
      <c r="H1506">
        <v>0</v>
      </c>
      <c r="I1506">
        <v>-145.72</v>
      </c>
      <c r="Q1506" s="103"/>
      <c r="R1506" s="104"/>
      <c r="X1506" s="103"/>
      <c r="AE1506" s="103"/>
      <c r="AL1506" s="103"/>
      <c r="AM1506" s="104"/>
      <c r="AS1506" s="103"/>
      <c r="AT1506" s="104"/>
    </row>
    <row r="1507" spans="1:46" x14ac:dyDescent="0.25">
      <c r="A1507" s="1">
        <v>44677</v>
      </c>
      <c r="B1507" s="100">
        <v>42251201959</v>
      </c>
      <c r="C1507" t="s">
        <v>101</v>
      </c>
      <c r="D1507" t="s">
        <v>98</v>
      </c>
      <c r="E1507">
        <v>55</v>
      </c>
      <c r="F1507" t="s">
        <v>18</v>
      </c>
      <c r="G1507">
        <v>2.52</v>
      </c>
      <c r="H1507">
        <v>0</v>
      </c>
      <c r="I1507">
        <v>138.59</v>
      </c>
      <c r="Q1507" s="103"/>
      <c r="R1507" s="104"/>
      <c r="X1507" s="103"/>
      <c r="AE1507" s="103"/>
      <c r="AL1507" s="103"/>
      <c r="AM1507" s="104"/>
      <c r="AS1507" s="103"/>
      <c r="AT1507" s="104"/>
    </row>
    <row r="1508" spans="1:46" x14ac:dyDescent="0.25">
      <c r="A1508" s="1">
        <v>44677</v>
      </c>
      <c r="C1508" s="1" t="s">
        <v>102</v>
      </c>
      <c r="D1508" t="s">
        <v>98</v>
      </c>
      <c r="E1508">
        <v>20</v>
      </c>
      <c r="F1508" t="s">
        <v>156</v>
      </c>
      <c r="G1508" s="18">
        <v>15.055</v>
      </c>
      <c r="I1508" s="18">
        <v>301.10000000000002</v>
      </c>
      <c r="Q1508" s="103"/>
      <c r="R1508" s="104"/>
      <c r="X1508" s="103"/>
      <c r="AE1508" s="103"/>
      <c r="AL1508" s="103"/>
      <c r="AM1508" s="104"/>
      <c r="AS1508" s="103"/>
      <c r="AT1508" s="104"/>
    </row>
    <row r="1509" spans="1:46" x14ac:dyDescent="0.25">
      <c r="A1509" s="1">
        <v>44677</v>
      </c>
      <c r="C1509" s="1" t="s">
        <v>102</v>
      </c>
      <c r="D1509" t="s">
        <v>98</v>
      </c>
      <c r="E1509">
        <v>20</v>
      </c>
      <c r="F1509" t="s">
        <v>156</v>
      </c>
      <c r="G1509" s="18">
        <v>15.008599999999999</v>
      </c>
      <c r="I1509" s="18">
        <v>300.17</v>
      </c>
      <c r="Q1509" s="103"/>
      <c r="R1509" s="104"/>
      <c r="X1509" s="103"/>
      <c r="AE1509" s="103"/>
      <c r="AL1509" s="103"/>
      <c r="AM1509" s="104"/>
      <c r="AS1509" s="103"/>
      <c r="AT1509" s="104"/>
    </row>
    <row r="1510" spans="1:46" x14ac:dyDescent="0.25">
      <c r="A1510" s="1">
        <v>44677</v>
      </c>
      <c r="C1510" s="1" t="s">
        <v>102</v>
      </c>
      <c r="D1510" t="s">
        <v>97</v>
      </c>
      <c r="E1510">
        <v>20</v>
      </c>
      <c r="F1510" t="s">
        <v>156</v>
      </c>
      <c r="G1510" s="18">
        <v>14.7699</v>
      </c>
      <c r="I1510" s="18">
        <v>-295.39999999999998</v>
      </c>
      <c r="Q1510" s="103"/>
      <c r="R1510" s="104"/>
      <c r="X1510" s="103"/>
      <c r="AE1510" s="103"/>
      <c r="AL1510" s="103"/>
      <c r="AM1510" s="104"/>
      <c r="AS1510" s="103"/>
      <c r="AT1510" s="104"/>
    </row>
    <row r="1511" spans="1:46" x14ac:dyDescent="0.25">
      <c r="A1511" s="1">
        <v>44677</v>
      </c>
      <c r="C1511" s="1" t="s">
        <v>102</v>
      </c>
      <c r="D1511" t="s">
        <v>98</v>
      </c>
      <c r="E1511">
        <v>60</v>
      </c>
      <c r="F1511" t="s">
        <v>18</v>
      </c>
      <c r="G1511" s="18">
        <v>2.6046</v>
      </c>
      <c r="I1511" s="18">
        <v>156.28</v>
      </c>
      <c r="Q1511" s="103"/>
      <c r="R1511" s="104"/>
      <c r="X1511" s="103"/>
      <c r="AE1511" s="103"/>
      <c r="AL1511" s="103"/>
      <c r="AM1511" s="104"/>
      <c r="AS1511" s="103"/>
      <c r="AT1511" s="104"/>
    </row>
    <row r="1512" spans="1:46" x14ac:dyDescent="0.25">
      <c r="A1512" s="1">
        <v>44677</v>
      </c>
      <c r="C1512" s="1" t="s">
        <v>102</v>
      </c>
      <c r="D1512" t="s">
        <v>97</v>
      </c>
      <c r="E1512">
        <v>10</v>
      </c>
      <c r="F1512" t="s">
        <v>156</v>
      </c>
      <c r="G1512" s="18">
        <v>14.5982</v>
      </c>
      <c r="I1512" s="18">
        <v>-145.97999999999999</v>
      </c>
      <c r="Q1512" s="103"/>
      <c r="R1512" s="104"/>
      <c r="X1512" s="103"/>
      <c r="AE1512" s="103"/>
      <c r="AL1512" s="103"/>
      <c r="AM1512" s="104"/>
      <c r="AS1512" s="103"/>
      <c r="AT1512" s="104"/>
    </row>
    <row r="1513" spans="1:46" x14ac:dyDescent="0.25">
      <c r="A1513" s="1">
        <v>44677</v>
      </c>
      <c r="C1513" s="1" t="s">
        <v>102</v>
      </c>
      <c r="D1513" t="s">
        <v>97</v>
      </c>
      <c r="E1513">
        <v>10</v>
      </c>
      <c r="F1513" t="s">
        <v>156</v>
      </c>
      <c r="G1513" s="18">
        <v>14.5693</v>
      </c>
      <c r="I1513" s="18">
        <v>-145.69</v>
      </c>
      <c r="Q1513" s="103"/>
      <c r="R1513" s="104"/>
      <c r="X1513" s="103"/>
      <c r="AE1513" s="103"/>
      <c r="AL1513" s="103"/>
      <c r="AM1513" s="104"/>
      <c r="AS1513" s="103"/>
      <c r="AT1513" s="104"/>
    </row>
    <row r="1514" spans="1:46" x14ac:dyDescent="0.25">
      <c r="A1514" s="1">
        <v>44677</v>
      </c>
      <c r="C1514" s="1" t="s">
        <v>102</v>
      </c>
      <c r="D1514" t="s">
        <v>97</v>
      </c>
      <c r="E1514">
        <v>30</v>
      </c>
      <c r="F1514" t="s">
        <v>18</v>
      </c>
      <c r="G1514" s="18">
        <v>2.5935999999999999</v>
      </c>
      <c r="I1514" s="18">
        <v>-77.81</v>
      </c>
      <c r="Q1514" s="103"/>
      <c r="R1514" s="104"/>
      <c r="X1514" s="103"/>
      <c r="AE1514" s="103"/>
      <c r="AL1514" s="103"/>
      <c r="AM1514" s="104"/>
      <c r="AS1514" s="103"/>
      <c r="AT1514" s="104"/>
    </row>
    <row r="1515" spans="1:46" x14ac:dyDescent="0.25">
      <c r="A1515" s="1">
        <v>44677</v>
      </c>
      <c r="C1515" s="1" t="s">
        <v>102</v>
      </c>
      <c r="D1515" t="s">
        <v>97</v>
      </c>
      <c r="E1515">
        <v>30</v>
      </c>
      <c r="F1515" t="s">
        <v>18</v>
      </c>
      <c r="G1515" s="18">
        <v>2.5697000000000001</v>
      </c>
      <c r="I1515" s="18">
        <v>-77.09</v>
      </c>
      <c r="Q1515" s="103"/>
      <c r="R1515" s="104"/>
      <c r="X1515" s="103"/>
      <c r="AE1515" s="103"/>
      <c r="AL1515" s="103"/>
      <c r="AM1515" s="104"/>
      <c r="AS1515" s="103"/>
      <c r="AT1515" s="104"/>
    </row>
    <row r="1516" spans="1:46" x14ac:dyDescent="0.25">
      <c r="A1516" s="1">
        <v>44677</v>
      </c>
      <c r="C1516" s="1" t="s">
        <v>102</v>
      </c>
      <c r="D1516" t="s">
        <v>98</v>
      </c>
      <c r="E1516">
        <v>40</v>
      </c>
      <c r="F1516" t="s">
        <v>18</v>
      </c>
      <c r="G1516" s="18">
        <v>2.4701</v>
      </c>
      <c r="I1516" s="18">
        <v>98.8</v>
      </c>
      <c r="Q1516" s="103"/>
      <c r="R1516" s="104"/>
      <c r="X1516" s="103"/>
      <c r="AE1516" s="103"/>
      <c r="AL1516" s="103"/>
      <c r="AM1516" s="104"/>
      <c r="AS1516" s="103"/>
      <c r="AT1516" s="104"/>
    </row>
    <row r="1517" spans="1:46" x14ac:dyDescent="0.25">
      <c r="A1517" s="1">
        <v>44677</v>
      </c>
      <c r="C1517" s="1" t="s">
        <v>102</v>
      </c>
      <c r="D1517" t="s">
        <v>97</v>
      </c>
      <c r="E1517">
        <v>10</v>
      </c>
      <c r="F1517" t="s">
        <v>18</v>
      </c>
      <c r="G1517" s="18">
        <v>2.6150000000000002</v>
      </c>
      <c r="I1517" s="18">
        <v>-26.15</v>
      </c>
      <c r="Q1517" s="103"/>
      <c r="R1517" s="104"/>
      <c r="X1517" s="103"/>
      <c r="AE1517" s="103"/>
      <c r="AL1517" s="103"/>
      <c r="AM1517" s="104"/>
      <c r="AS1517" s="103"/>
      <c r="AT1517" s="104"/>
    </row>
    <row r="1518" spans="1:46" x14ac:dyDescent="0.25">
      <c r="A1518" s="1">
        <v>44677</v>
      </c>
      <c r="C1518" s="1" t="s">
        <v>102</v>
      </c>
      <c r="D1518" t="s">
        <v>97</v>
      </c>
      <c r="E1518">
        <v>30</v>
      </c>
      <c r="F1518" t="s">
        <v>18</v>
      </c>
      <c r="G1518" s="18">
        <v>2.6150000000000002</v>
      </c>
      <c r="I1518" s="18">
        <v>-78.45</v>
      </c>
      <c r="Q1518" s="103"/>
      <c r="R1518" s="104"/>
      <c r="X1518" s="103"/>
      <c r="AE1518" s="103"/>
      <c r="AL1518" s="103"/>
      <c r="AM1518" s="104"/>
      <c r="AS1518" s="103"/>
      <c r="AT1518" s="104"/>
    </row>
    <row r="1519" spans="1:46" x14ac:dyDescent="0.25">
      <c r="A1519" s="1">
        <v>44677</v>
      </c>
      <c r="C1519" s="1" t="s">
        <v>102</v>
      </c>
      <c r="D1519" t="s">
        <v>98</v>
      </c>
      <c r="E1519">
        <v>20</v>
      </c>
      <c r="F1519" t="s">
        <v>14</v>
      </c>
      <c r="G1519" s="18">
        <v>5.3201000000000001</v>
      </c>
      <c r="I1519" s="18">
        <v>106.4</v>
      </c>
      <c r="Q1519" s="103"/>
      <c r="R1519" s="104"/>
      <c r="X1519" s="103"/>
      <c r="AE1519" s="103"/>
      <c r="AL1519" s="103"/>
      <c r="AM1519" s="104"/>
      <c r="AS1519" s="103"/>
      <c r="AT1519" s="104"/>
    </row>
    <row r="1520" spans="1:46" x14ac:dyDescent="0.25">
      <c r="A1520" s="1">
        <v>44677</v>
      </c>
      <c r="C1520" s="1" t="s">
        <v>102</v>
      </c>
      <c r="D1520" t="s">
        <v>97</v>
      </c>
      <c r="E1520">
        <v>20</v>
      </c>
      <c r="F1520" t="s">
        <v>14</v>
      </c>
      <c r="G1520" s="18">
        <v>5.51</v>
      </c>
      <c r="I1520" s="18">
        <v>-110.2</v>
      </c>
      <c r="Q1520" s="103"/>
      <c r="R1520" s="104"/>
      <c r="X1520" s="103"/>
      <c r="AE1520" s="103"/>
      <c r="AL1520" s="103"/>
      <c r="AM1520" s="104"/>
      <c r="AS1520" s="103"/>
      <c r="AT1520" s="104"/>
    </row>
    <row r="1521" spans="1:46" x14ac:dyDescent="0.25">
      <c r="A1521" s="1">
        <v>44678</v>
      </c>
      <c r="B1521" s="100">
        <v>42276324620</v>
      </c>
      <c r="C1521" t="s">
        <v>101</v>
      </c>
      <c r="D1521" t="s">
        <v>98</v>
      </c>
      <c r="E1521">
        <v>10</v>
      </c>
      <c r="F1521" t="s">
        <v>18</v>
      </c>
      <c r="G1521">
        <v>3.48</v>
      </c>
      <c r="H1521">
        <v>0</v>
      </c>
      <c r="I1521">
        <v>34.799999999999997</v>
      </c>
      <c r="Q1521" s="103"/>
      <c r="R1521" s="104"/>
      <c r="X1521" s="103"/>
      <c r="AE1521" s="103"/>
      <c r="AL1521" s="103"/>
      <c r="AM1521" s="104"/>
      <c r="AS1521" s="103"/>
      <c r="AT1521" s="104"/>
    </row>
    <row r="1522" spans="1:46" x14ac:dyDescent="0.25">
      <c r="A1522" s="1">
        <v>44678</v>
      </c>
      <c r="B1522" s="100">
        <v>42276421150</v>
      </c>
      <c r="C1522" t="s">
        <v>101</v>
      </c>
      <c r="D1522" t="s">
        <v>97</v>
      </c>
      <c r="E1522">
        <v>10</v>
      </c>
      <c r="F1522" t="s">
        <v>18</v>
      </c>
      <c r="G1522">
        <v>3.4975000000000001</v>
      </c>
      <c r="H1522">
        <v>0</v>
      </c>
      <c r="I1522">
        <v>-34.979999999999997</v>
      </c>
      <c r="Q1522" s="103"/>
      <c r="R1522" s="104"/>
      <c r="X1522" s="103"/>
      <c r="AE1522" s="103"/>
      <c r="AL1522" s="103"/>
      <c r="AM1522" s="104"/>
      <c r="AS1522" s="103"/>
      <c r="AT1522" s="104"/>
    </row>
    <row r="1523" spans="1:46" x14ac:dyDescent="0.25">
      <c r="A1523" s="1">
        <v>44678</v>
      </c>
      <c r="B1523" s="100">
        <v>42276444678</v>
      </c>
      <c r="C1523" t="s">
        <v>101</v>
      </c>
      <c r="D1523" t="s">
        <v>97</v>
      </c>
      <c r="E1523">
        <v>10</v>
      </c>
      <c r="F1523" t="s">
        <v>18</v>
      </c>
      <c r="G1523">
        <v>3.5272999999999999</v>
      </c>
      <c r="H1523">
        <v>0</v>
      </c>
      <c r="I1523">
        <v>-35.270000000000003</v>
      </c>
      <c r="Q1523" s="103"/>
      <c r="R1523" s="104"/>
      <c r="X1523" s="103"/>
      <c r="AE1523" s="103"/>
      <c r="AL1523" s="103"/>
      <c r="AM1523" s="104"/>
      <c r="AS1523" s="103"/>
      <c r="AT1523" s="104"/>
    </row>
    <row r="1524" spans="1:46" x14ac:dyDescent="0.25">
      <c r="A1524" s="1">
        <v>44678</v>
      </c>
      <c r="B1524" s="100">
        <v>42276543635</v>
      </c>
      <c r="C1524" t="s">
        <v>101</v>
      </c>
      <c r="D1524" t="s">
        <v>98</v>
      </c>
      <c r="E1524">
        <v>15</v>
      </c>
      <c r="F1524" t="s">
        <v>18</v>
      </c>
      <c r="G1524">
        <v>3.6</v>
      </c>
      <c r="H1524">
        <v>0</v>
      </c>
      <c r="I1524">
        <v>54</v>
      </c>
      <c r="Q1524" s="103"/>
      <c r="R1524" s="104"/>
      <c r="X1524" s="103"/>
      <c r="AE1524" s="103"/>
      <c r="AL1524" s="103"/>
      <c r="AM1524" s="104"/>
      <c r="AS1524" s="103"/>
      <c r="AT1524" s="104"/>
    </row>
    <row r="1525" spans="1:46" x14ac:dyDescent="0.25">
      <c r="A1525" s="1">
        <v>44678</v>
      </c>
      <c r="B1525" s="100">
        <v>42276558471</v>
      </c>
      <c r="C1525" t="s">
        <v>101</v>
      </c>
      <c r="D1525" t="s">
        <v>98</v>
      </c>
      <c r="E1525">
        <v>20</v>
      </c>
      <c r="F1525" t="s">
        <v>18</v>
      </c>
      <c r="G1525">
        <v>3.68</v>
      </c>
      <c r="H1525">
        <v>0</v>
      </c>
      <c r="I1525">
        <v>73.599999999999994</v>
      </c>
      <c r="Q1525" s="103"/>
      <c r="R1525" s="104"/>
      <c r="X1525" s="103"/>
      <c r="AE1525" s="103"/>
      <c r="AL1525" s="103"/>
      <c r="AM1525" s="104"/>
      <c r="AS1525" s="103"/>
      <c r="AT1525" s="104"/>
    </row>
    <row r="1526" spans="1:46" x14ac:dyDescent="0.25">
      <c r="A1526" s="1">
        <v>44678</v>
      </c>
      <c r="B1526" s="100">
        <v>42276550058</v>
      </c>
      <c r="C1526" t="s">
        <v>101</v>
      </c>
      <c r="D1526" t="s">
        <v>98</v>
      </c>
      <c r="E1526">
        <v>20</v>
      </c>
      <c r="F1526" t="s">
        <v>18</v>
      </c>
      <c r="G1526">
        <v>3.605</v>
      </c>
      <c r="H1526">
        <v>0</v>
      </c>
      <c r="I1526">
        <v>72.099999999999994</v>
      </c>
      <c r="Q1526" s="103"/>
      <c r="R1526" s="104"/>
      <c r="X1526" s="103"/>
      <c r="AE1526" s="103"/>
      <c r="AL1526" s="103"/>
      <c r="AM1526" s="104"/>
      <c r="AS1526" s="103"/>
      <c r="AT1526" s="104"/>
    </row>
    <row r="1527" spans="1:46" x14ac:dyDescent="0.25">
      <c r="A1527" s="1">
        <v>44678</v>
      </c>
      <c r="B1527" s="100">
        <v>42276621545</v>
      </c>
      <c r="C1527" t="s">
        <v>101</v>
      </c>
      <c r="D1527" t="s">
        <v>98</v>
      </c>
      <c r="E1527">
        <v>10</v>
      </c>
      <c r="F1527" t="s">
        <v>18</v>
      </c>
      <c r="G1527">
        <v>3.72</v>
      </c>
      <c r="H1527">
        <v>0</v>
      </c>
      <c r="I1527">
        <v>37.200000000000003</v>
      </c>
      <c r="Q1527" s="103"/>
      <c r="R1527" s="104"/>
      <c r="X1527" s="103"/>
      <c r="AE1527" s="103"/>
      <c r="AL1527" s="103"/>
      <c r="AM1527" s="104"/>
      <c r="AS1527" s="103"/>
      <c r="AT1527" s="104"/>
    </row>
    <row r="1528" spans="1:46" x14ac:dyDescent="0.25">
      <c r="A1528" s="1">
        <v>44678</v>
      </c>
      <c r="C1528" s="1" t="s">
        <v>102</v>
      </c>
      <c r="D1528" t="s">
        <v>98</v>
      </c>
      <c r="E1528">
        <v>10</v>
      </c>
      <c r="F1528" t="s">
        <v>18</v>
      </c>
      <c r="G1528" s="18">
        <v>4.1147999999999998</v>
      </c>
      <c r="I1528" s="18">
        <v>41.15</v>
      </c>
      <c r="Q1528" s="103"/>
      <c r="R1528" s="104"/>
      <c r="X1528" s="103"/>
      <c r="AE1528" s="103"/>
      <c r="AL1528" s="103"/>
      <c r="AM1528" s="104"/>
      <c r="AS1528" s="103"/>
      <c r="AT1528" s="104"/>
    </row>
    <row r="1529" spans="1:46" x14ac:dyDescent="0.25">
      <c r="A1529" s="1">
        <v>44678</v>
      </c>
      <c r="C1529" s="1" t="s">
        <v>102</v>
      </c>
      <c r="D1529" t="s">
        <v>98</v>
      </c>
      <c r="E1529">
        <v>10</v>
      </c>
      <c r="F1529" t="s">
        <v>18</v>
      </c>
      <c r="G1529" s="18">
        <v>4.04</v>
      </c>
      <c r="I1529" s="18">
        <v>40.4</v>
      </c>
      <c r="Q1529" s="103"/>
      <c r="R1529" s="104"/>
      <c r="X1529" s="103"/>
      <c r="AE1529" s="103"/>
      <c r="AL1529" s="103"/>
      <c r="AM1529" s="104"/>
      <c r="AS1529" s="103"/>
      <c r="AT1529" s="104"/>
    </row>
    <row r="1530" spans="1:46" x14ac:dyDescent="0.25">
      <c r="A1530" s="1">
        <v>44678</v>
      </c>
      <c r="C1530" s="1" t="s">
        <v>102</v>
      </c>
      <c r="D1530" t="s">
        <v>97</v>
      </c>
      <c r="E1530">
        <v>10</v>
      </c>
      <c r="F1530" t="s">
        <v>18</v>
      </c>
      <c r="G1530" s="18">
        <v>3.96</v>
      </c>
      <c r="I1530" s="18">
        <v>-39.6</v>
      </c>
      <c r="Q1530" s="103"/>
      <c r="R1530" s="104"/>
      <c r="X1530" s="103"/>
      <c r="AE1530" s="103"/>
      <c r="AL1530" s="103"/>
      <c r="AM1530" s="104"/>
      <c r="AS1530" s="103"/>
      <c r="AT1530" s="104"/>
    </row>
    <row r="1531" spans="1:46" x14ac:dyDescent="0.25">
      <c r="A1531" s="1">
        <v>44678</v>
      </c>
      <c r="C1531" s="1" t="s">
        <v>102</v>
      </c>
      <c r="D1531" t="s">
        <v>97</v>
      </c>
      <c r="E1531">
        <v>10</v>
      </c>
      <c r="F1531" t="s">
        <v>18</v>
      </c>
      <c r="G1531" s="18">
        <v>3.94</v>
      </c>
      <c r="I1531" s="18">
        <v>-39.4</v>
      </c>
      <c r="Q1531" s="103"/>
      <c r="R1531" s="104"/>
      <c r="X1531" s="103"/>
      <c r="AE1531" s="103"/>
      <c r="AL1531" s="103"/>
      <c r="AM1531" s="104"/>
      <c r="AS1531" s="103"/>
      <c r="AT1531" s="104"/>
    </row>
    <row r="1532" spans="1:46" x14ac:dyDescent="0.25">
      <c r="A1532" s="1">
        <v>44678</v>
      </c>
      <c r="C1532" s="1" t="s">
        <v>102</v>
      </c>
      <c r="D1532" t="s">
        <v>98</v>
      </c>
      <c r="E1532">
        <v>35</v>
      </c>
      <c r="F1532" t="s">
        <v>176</v>
      </c>
      <c r="G1532" s="18">
        <v>3.9186999999999999</v>
      </c>
      <c r="I1532" s="18">
        <v>137.15</v>
      </c>
      <c r="Q1532" s="103"/>
      <c r="R1532" s="104"/>
      <c r="X1532" s="103"/>
      <c r="AE1532" s="103"/>
      <c r="AL1532" s="103"/>
      <c r="AM1532" s="104"/>
      <c r="AS1532" s="103"/>
      <c r="AT1532" s="104"/>
    </row>
    <row r="1533" spans="1:46" x14ac:dyDescent="0.25">
      <c r="A1533" s="1">
        <v>44678</v>
      </c>
      <c r="C1533" s="1" t="s">
        <v>102</v>
      </c>
      <c r="D1533" t="s">
        <v>98</v>
      </c>
      <c r="E1533">
        <v>10</v>
      </c>
      <c r="F1533" t="s">
        <v>176</v>
      </c>
      <c r="G1533" s="18">
        <v>3.6701000000000001</v>
      </c>
      <c r="I1533" s="18">
        <v>36.700000000000003</v>
      </c>
      <c r="Q1533" s="103"/>
      <c r="R1533" s="104"/>
      <c r="X1533" s="103"/>
      <c r="AE1533" s="103"/>
      <c r="AL1533" s="103"/>
      <c r="AM1533" s="104"/>
      <c r="AS1533" s="103"/>
      <c r="AT1533" s="104"/>
    </row>
    <row r="1534" spans="1:46" x14ac:dyDescent="0.25">
      <c r="A1534" s="1">
        <v>44678</v>
      </c>
      <c r="C1534" s="1" t="s">
        <v>102</v>
      </c>
      <c r="D1534" t="s">
        <v>98</v>
      </c>
      <c r="E1534">
        <v>15</v>
      </c>
      <c r="F1534" t="s">
        <v>176</v>
      </c>
      <c r="G1534" s="18">
        <v>3.6</v>
      </c>
      <c r="I1534" s="18">
        <v>54</v>
      </c>
      <c r="Q1534" s="103"/>
      <c r="R1534" s="104"/>
      <c r="X1534" s="103"/>
      <c r="AE1534" s="103"/>
      <c r="AL1534" s="103"/>
      <c r="AM1534" s="104"/>
      <c r="AS1534" s="103"/>
      <c r="AT1534" s="104"/>
    </row>
    <row r="1535" spans="1:46" x14ac:dyDescent="0.25">
      <c r="A1535" s="1">
        <v>44678</v>
      </c>
      <c r="C1535" s="1" t="s">
        <v>102</v>
      </c>
      <c r="D1535" t="s">
        <v>97</v>
      </c>
      <c r="E1535">
        <v>30</v>
      </c>
      <c r="F1535" t="s">
        <v>176</v>
      </c>
      <c r="G1535" s="18">
        <v>3.3508</v>
      </c>
      <c r="I1535" s="18">
        <v>-100.52</v>
      </c>
      <c r="Q1535" s="103"/>
      <c r="R1535" s="104"/>
      <c r="X1535" s="103"/>
      <c r="AE1535" s="103"/>
      <c r="AL1535" s="103"/>
      <c r="AM1535" s="104"/>
      <c r="AS1535" s="103"/>
      <c r="AT1535" s="104"/>
    </row>
    <row r="1536" spans="1:46" x14ac:dyDescent="0.25">
      <c r="A1536" s="1">
        <v>44678</v>
      </c>
      <c r="C1536" s="1" t="s">
        <v>102</v>
      </c>
      <c r="D1536" t="s">
        <v>97</v>
      </c>
      <c r="E1536">
        <v>30</v>
      </c>
      <c r="F1536" t="s">
        <v>176</v>
      </c>
      <c r="G1536" s="18">
        <v>3.2562000000000002</v>
      </c>
      <c r="I1536" s="18">
        <v>-97.69</v>
      </c>
      <c r="Q1536" s="103"/>
      <c r="R1536" s="104"/>
      <c r="X1536" s="103"/>
      <c r="AE1536" s="103"/>
      <c r="AL1536" s="103"/>
      <c r="AM1536" s="104"/>
      <c r="AS1536" s="103"/>
      <c r="AT1536" s="104"/>
    </row>
    <row r="1537" spans="1:46" x14ac:dyDescent="0.25">
      <c r="A1537" s="1">
        <v>44679</v>
      </c>
      <c r="C1537" s="1" t="s">
        <v>102</v>
      </c>
      <c r="D1537" t="s">
        <v>98</v>
      </c>
      <c r="E1537">
        <v>10</v>
      </c>
      <c r="F1537" t="s">
        <v>195</v>
      </c>
      <c r="G1537" s="18">
        <v>10.4</v>
      </c>
      <c r="I1537" s="18">
        <v>104</v>
      </c>
      <c r="Q1537" s="103"/>
      <c r="R1537" s="104"/>
      <c r="X1537" s="103"/>
      <c r="AE1537" s="103"/>
      <c r="AL1537" s="103"/>
      <c r="AM1537" s="104"/>
      <c r="AS1537" s="103"/>
      <c r="AT1537" s="104"/>
    </row>
    <row r="1538" spans="1:46" x14ac:dyDescent="0.25">
      <c r="A1538" s="1">
        <v>44679</v>
      </c>
      <c r="C1538" s="1" t="s">
        <v>102</v>
      </c>
      <c r="D1538" t="s">
        <v>97</v>
      </c>
      <c r="E1538">
        <v>10</v>
      </c>
      <c r="F1538" t="s">
        <v>195</v>
      </c>
      <c r="G1538" s="18">
        <v>10.17</v>
      </c>
      <c r="I1538" s="18">
        <v>-101.7</v>
      </c>
      <c r="Q1538" s="103"/>
      <c r="R1538" s="104"/>
      <c r="X1538" s="103"/>
      <c r="AE1538" s="103"/>
      <c r="AL1538" s="103"/>
      <c r="AM1538" s="104"/>
      <c r="AS1538" s="103"/>
      <c r="AT1538" s="104"/>
    </row>
    <row r="1539" spans="1:46" x14ac:dyDescent="0.25">
      <c r="A1539" s="1">
        <v>44679</v>
      </c>
      <c r="C1539" s="1" t="s">
        <v>102</v>
      </c>
      <c r="D1539" t="s">
        <v>98</v>
      </c>
      <c r="E1539">
        <v>10</v>
      </c>
      <c r="F1539" t="s">
        <v>18</v>
      </c>
      <c r="G1539" s="18">
        <v>3.6808000000000001</v>
      </c>
      <c r="I1539" s="18">
        <v>36.81</v>
      </c>
      <c r="Q1539" s="103"/>
      <c r="R1539" s="104"/>
      <c r="X1539" s="103"/>
      <c r="AE1539" s="103"/>
      <c r="AL1539" s="103"/>
      <c r="AM1539" s="104"/>
      <c r="AS1539" s="103"/>
      <c r="AT1539" s="104"/>
    </row>
    <row r="1540" spans="1:46" x14ac:dyDescent="0.25">
      <c r="A1540" s="1">
        <v>44679</v>
      </c>
      <c r="C1540" s="1" t="s">
        <v>102</v>
      </c>
      <c r="D1540" t="s">
        <v>98</v>
      </c>
      <c r="E1540">
        <v>20</v>
      </c>
      <c r="F1540" t="s">
        <v>18</v>
      </c>
      <c r="G1540" s="18">
        <v>3.73</v>
      </c>
      <c r="I1540" s="18">
        <v>74.599999999999994</v>
      </c>
      <c r="Q1540" s="103"/>
      <c r="R1540" s="104"/>
      <c r="X1540" s="103"/>
      <c r="AE1540" s="103"/>
      <c r="AL1540" s="103"/>
      <c r="AM1540" s="104"/>
      <c r="AS1540" s="103"/>
      <c r="AT1540" s="104"/>
    </row>
    <row r="1541" spans="1:46" x14ac:dyDescent="0.25">
      <c r="A1541" s="1">
        <v>44679</v>
      </c>
      <c r="C1541" s="1" t="s">
        <v>102</v>
      </c>
      <c r="D1541" t="s">
        <v>98</v>
      </c>
      <c r="E1541">
        <v>10</v>
      </c>
      <c r="F1541" t="s">
        <v>18</v>
      </c>
      <c r="G1541" s="18">
        <v>3.73</v>
      </c>
      <c r="I1541" s="18">
        <v>37.299999999999997</v>
      </c>
      <c r="Q1541" s="103"/>
      <c r="R1541" s="104"/>
      <c r="X1541" s="103"/>
      <c r="AE1541" s="103"/>
      <c r="AL1541" s="103"/>
      <c r="AM1541" s="104"/>
      <c r="AS1541" s="103"/>
      <c r="AT1541" s="104"/>
    </row>
    <row r="1542" spans="1:46" x14ac:dyDescent="0.25">
      <c r="A1542" s="1">
        <v>44679</v>
      </c>
      <c r="C1542" s="1" t="s">
        <v>102</v>
      </c>
      <c r="D1542" t="s">
        <v>97</v>
      </c>
      <c r="E1542">
        <v>10</v>
      </c>
      <c r="F1542" t="s">
        <v>18</v>
      </c>
      <c r="G1542" s="18">
        <v>3.79</v>
      </c>
      <c r="I1542" s="18">
        <v>-37.9</v>
      </c>
      <c r="Q1542" s="103"/>
      <c r="R1542" s="104"/>
      <c r="X1542" s="103"/>
      <c r="AE1542" s="103"/>
      <c r="AL1542" s="103"/>
      <c r="AM1542" s="104"/>
      <c r="AS1542" s="103"/>
      <c r="AT1542" s="104"/>
    </row>
    <row r="1543" spans="1:46" x14ac:dyDescent="0.25">
      <c r="A1543" s="1">
        <v>44679</v>
      </c>
      <c r="C1543" s="1" t="s">
        <v>102</v>
      </c>
      <c r="D1543" t="s">
        <v>97</v>
      </c>
      <c r="E1543">
        <v>30</v>
      </c>
      <c r="F1543" t="s">
        <v>18</v>
      </c>
      <c r="G1543" s="18">
        <v>3.7993000000000001</v>
      </c>
      <c r="I1543" s="18">
        <v>-113.98</v>
      </c>
      <c r="Q1543" s="103"/>
      <c r="R1543" s="104"/>
      <c r="X1543" s="103"/>
      <c r="AE1543" s="103"/>
      <c r="AL1543" s="103"/>
      <c r="AM1543" s="104"/>
      <c r="AS1543" s="103"/>
      <c r="AT1543" s="104"/>
    </row>
    <row r="1544" spans="1:46" x14ac:dyDescent="0.25">
      <c r="A1544" s="1">
        <v>44679</v>
      </c>
      <c r="C1544" s="1" t="s">
        <v>102</v>
      </c>
      <c r="D1544" t="s">
        <v>98</v>
      </c>
      <c r="E1544">
        <v>30</v>
      </c>
      <c r="F1544" t="s">
        <v>18</v>
      </c>
      <c r="G1544" s="18">
        <v>4.0750000000000002</v>
      </c>
      <c r="I1544" s="18">
        <v>122.25</v>
      </c>
      <c r="Q1544" s="103"/>
      <c r="R1544" s="104"/>
      <c r="X1544" s="103"/>
      <c r="AE1544" s="103"/>
      <c r="AL1544" s="103"/>
      <c r="AM1544" s="104"/>
      <c r="AS1544" s="103"/>
      <c r="AT1544" s="104"/>
    </row>
    <row r="1545" spans="1:46" x14ac:dyDescent="0.25">
      <c r="A1545" s="1">
        <v>44679</v>
      </c>
      <c r="C1545" s="1" t="s">
        <v>102</v>
      </c>
      <c r="D1545" t="s">
        <v>98</v>
      </c>
      <c r="E1545">
        <v>30</v>
      </c>
      <c r="F1545" t="s">
        <v>18</v>
      </c>
      <c r="G1545" s="18">
        <v>4.0650000000000004</v>
      </c>
      <c r="I1545" s="18">
        <v>121.95</v>
      </c>
      <c r="Q1545" s="103"/>
      <c r="R1545" s="104"/>
      <c r="X1545" s="103"/>
      <c r="AE1545" s="103"/>
      <c r="AL1545" s="103"/>
      <c r="AM1545" s="104"/>
      <c r="AS1545" s="103"/>
      <c r="AT1545" s="104"/>
    </row>
    <row r="1546" spans="1:46" x14ac:dyDescent="0.25">
      <c r="A1546" s="1">
        <v>44679</v>
      </c>
      <c r="C1546" s="1" t="s">
        <v>102</v>
      </c>
      <c r="D1546" t="s">
        <v>98</v>
      </c>
      <c r="E1546">
        <v>30</v>
      </c>
      <c r="F1546" t="s">
        <v>18</v>
      </c>
      <c r="G1546" s="18">
        <v>3.8915999999999999</v>
      </c>
      <c r="I1546" s="18">
        <v>116.75</v>
      </c>
      <c r="Q1546" s="103"/>
      <c r="R1546" s="104"/>
      <c r="X1546" s="103"/>
      <c r="AE1546" s="103"/>
      <c r="AL1546" s="103"/>
      <c r="AM1546" s="104"/>
      <c r="AS1546" s="103"/>
      <c r="AT1546" s="104"/>
    </row>
    <row r="1547" spans="1:46" x14ac:dyDescent="0.25">
      <c r="A1547" s="1">
        <v>44679</v>
      </c>
      <c r="C1547" s="1" t="s">
        <v>102</v>
      </c>
      <c r="D1547" t="s">
        <v>97</v>
      </c>
      <c r="E1547">
        <v>30</v>
      </c>
      <c r="F1547" t="s">
        <v>18</v>
      </c>
      <c r="G1547" s="18">
        <v>3.8586</v>
      </c>
      <c r="I1547" s="18">
        <v>-115.76</v>
      </c>
      <c r="Q1547" s="103"/>
      <c r="R1547" s="104"/>
      <c r="X1547" s="103"/>
      <c r="AE1547" s="103"/>
      <c r="AL1547" s="103"/>
      <c r="AM1547" s="104"/>
      <c r="AS1547" s="103"/>
      <c r="AT1547" s="104"/>
    </row>
    <row r="1548" spans="1:46" x14ac:dyDescent="0.25">
      <c r="A1548" s="1">
        <v>44679</v>
      </c>
      <c r="C1548" s="1" t="s">
        <v>102</v>
      </c>
      <c r="D1548" t="s">
        <v>97</v>
      </c>
      <c r="E1548">
        <v>30</v>
      </c>
      <c r="F1548" t="s">
        <v>18</v>
      </c>
      <c r="G1548" s="18">
        <v>3.8612000000000002</v>
      </c>
      <c r="I1548" s="18">
        <v>-115.84</v>
      </c>
      <c r="Q1548" s="103"/>
      <c r="R1548" s="104"/>
      <c r="X1548" s="103"/>
      <c r="AE1548" s="103"/>
      <c r="AL1548" s="103"/>
      <c r="AM1548" s="104"/>
      <c r="AS1548" s="103"/>
      <c r="AT1548" s="104"/>
    </row>
    <row r="1549" spans="1:46" x14ac:dyDescent="0.25">
      <c r="A1549" s="1">
        <v>44679</v>
      </c>
      <c r="C1549" s="1" t="s">
        <v>102</v>
      </c>
      <c r="D1549" t="s">
        <v>97</v>
      </c>
      <c r="E1549">
        <v>30</v>
      </c>
      <c r="F1549" t="s">
        <v>18</v>
      </c>
      <c r="G1549" s="18">
        <v>3.7349999999999999</v>
      </c>
      <c r="I1549" s="18">
        <v>-112.05</v>
      </c>
      <c r="Q1549" s="103"/>
      <c r="R1549" s="104"/>
      <c r="X1549" s="103"/>
      <c r="AE1549" s="103"/>
      <c r="AL1549" s="103"/>
      <c r="AM1549" s="104"/>
      <c r="AS1549" s="103"/>
      <c r="AT1549" s="104"/>
    </row>
    <row r="1550" spans="1:46" x14ac:dyDescent="0.25">
      <c r="A1550" s="1">
        <v>44679</v>
      </c>
      <c r="C1550" s="1" t="s">
        <v>102</v>
      </c>
      <c r="D1550" t="s">
        <v>98</v>
      </c>
      <c r="E1550">
        <v>20</v>
      </c>
      <c r="F1550" t="s">
        <v>18</v>
      </c>
      <c r="G1550" s="18">
        <v>3.7608000000000001</v>
      </c>
      <c r="I1550" s="18">
        <v>75.22</v>
      </c>
      <c r="Q1550" s="103"/>
      <c r="R1550" s="104"/>
      <c r="X1550" s="103"/>
      <c r="AE1550" s="103"/>
      <c r="AL1550" s="103"/>
      <c r="AM1550" s="104"/>
      <c r="AS1550" s="103"/>
      <c r="AT1550" s="104"/>
    </row>
    <row r="1551" spans="1:46" x14ac:dyDescent="0.25">
      <c r="A1551" s="1">
        <v>44679</v>
      </c>
      <c r="C1551" s="1" t="s">
        <v>102</v>
      </c>
      <c r="D1551" t="s">
        <v>98</v>
      </c>
      <c r="E1551">
        <v>10</v>
      </c>
      <c r="F1551" t="s">
        <v>18</v>
      </c>
      <c r="G1551" s="18">
        <v>3.7608000000000001</v>
      </c>
      <c r="I1551" s="18">
        <v>37.61</v>
      </c>
      <c r="Q1551" s="103"/>
      <c r="R1551" s="104"/>
      <c r="X1551" s="103"/>
      <c r="AE1551" s="103"/>
      <c r="AL1551" s="103"/>
      <c r="AM1551" s="104"/>
      <c r="AS1551" s="103"/>
      <c r="AT1551" s="104"/>
    </row>
    <row r="1552" spans="1:46" x14ac:dyDescent="0.25">
      <c r="A1552" s="1">
        <v>44679</v>
      </c>
      <c r="C1552" s="1" t="s">
        <v>102</v>
      </c>
      <c r="D1552" t="s">
        <v>97</v>
      </c>
      <c r="E1552">
        <v>10</v>
      </c>
      <c r="F1552" t="s">
        <v>18</v>
      </c>
      <c r="G1552" s="18">
        <v>3.9169</v>
      </c>
      <c r="I1552" s="18">
        <v>-39.17</v>
      </c>
      <c r="Q1552" s="103"/>
      <c r="R1552" s="104"/>
      <c r="X1552" s="103"/>
      <c r="AE1552" s="103"/>
      <c r="AL1552" s="103"/>
      <c r="AM1552" s="104"/>
      <c r="AS1552" s="103"/>
      <c r="AT1552" s="104"/>
    </row>
    <row r="1553" spans="1:46" x14ac:dyDescent="0.25">
      <c r="A1553" s="1">
        <v>44679</v>
      </c>
      <c r="C1553" s="1" t="s">
        <v>102</v>
      </c>
      <c r="D1553" t="s">
        <v>97</v>
      </c>
      <c r="E1553">
        <v>20</v>
      </c>
      <c r="F1553" t="s">
        <v>18</v>
      </c>
      <c r="G1553" s="18">
        <v>3.8984999999999999</v>
      </c>
      <c r="I1553" s="18">
        <v>-77.97</v>
      </c>
      <c r="Q1553" s="103"/>
      <c r="R1553" s="104"/>
      <c r="X1553" s="103"/>
      <c r="AE1553" s="103"/>
      <c r="AL1553" s="103"/>
      <c r="AM1553" s="104"/>
      <c r="AS1553" s="103"/>
      <c r="AT1553" s="104"/>
    </row>
    <row r="1554" spans="1:46" x14ac:dyDescent="0.25">
      <c r="A1554" s="1">
        <v>44679</v>
      </c>
      <c r="C1554" s="1" t="s">
        <v>102</v>
      </c>
      <c r="D1554" t="s">
        <v>98</v>
      </c>
      <c r="E1554">
        <v>10</v>
      </c>
      <c r="F1554" t="s">
        <v>18</v>
      </c>
      <c r="G1554" s="18">
        <v>4.1500000000000004</v>
      </c>
      <c r="I1554" s="18">
        <v>41.5</v>
      </c>
      <c r="Q1554" s="103"/>
      <c r="R1554" s="104"/>
      <c r="X1554" s="103"/>
      <c r="AE1554" s="103"/>
      <c r="AL1554" s="103"/>
      <c r="AM1554" s="104"/>
      <c r="AS1554" s="103"/>
      <c r="AT1554" s="104"/>
    </row>
    <row r="1555" spans="1:46" x14ac:dyDescent="0.25">
      <c r="A1555" s="1">
        <v>44679</v>
      </c>
      <c r="C1555" s="1" t="s">
        <v>102</v>
      </c>
      <c r="D1555" t="s">
        <v>98</v>
      </c>
      <c r="E1555">
        <v>10</v>
      </c>
      <c r="F1555" t="s">
        <v>18</v>
      </c>
      <c r="G1555" s="18">
        <v>4.04</v>
      </c>
      <c r="I1555" s="18">
        <v>40.4</v>
      </c>
      <c r="Q1555" s="103"/>
      <c r="R1555" s="104"/>
      <c r="X1555" s="103"/>
      <c r="AE1555" s="103"/>
      <c r="AL1555" s="103"/>
      <c r="AM1555" s="104"/>
      <c r="AS1555" s="103"/>
      <c r="AT1555" s="104"/>
    </row>
    <row r="1556" spans="1:46" x14ac:dyDescent="0.25">
      <c r="A1556" s="1">
        <v>44679</v>
      </c>
      <c r="C1556" s="1" t="s">
        <v>102</v>
      </c>
      <c r="D1556" t="s">
        <v>98</v>
      </c>
      <c r="E1556">
        <v>10</v>
      </c>
      <c r="F1556" t="s">
        <v>18</v>
      </c>
      <c r="G1556" s="18">
        <v>3.9649999999999999</v>
      </c>
      <c r="I1556" s="18">
        <v>39.65</v>
      </c>
      <c r="Q1556" s="103"/>
      <c r="R1556" s="104"/>
      <c r="X1556" s="103"/>
      <c r="AE1556" s="103"/>
      <c r="AL1556" s="103"/>
      <c r="AM1556" s="104"/>
      <c r="AS1556" s="103"/>
      <c r="AT1556" s="104"/>
    </row>
    <row r="1557" spans="1:46" x14ac:dyDescent="0.25">
      <c r="A1557" s="1">
        <v>44679</v>
      </c>
      <c r="C1557" s="1" t="s">
        <v>102</v>
      </c>
      <c r="D1557" t="s">
        <v>98</v>
      </c>
      <c r="E1557">
        <v>10</v>
      </c>
      <c r="F1557" t="s">
        <v>18</v>
      </c>
      <c r="G1557" s="18">
        <v>3.8616000000000001</v>
      </c>
      <c r="I1557" s="18">
        <v>38.619999999999997</v>
      </c>
      <c r="Q1557" s="103"/>
      <c r="R1557" s="104"/>
      <c r="X1557" s="103"/>
      <c r="AE1557" s="103"/>
      <c r="AL1557" s="103"/>
      <c r="AM1557" s="104"/>
      <c r="AS1557" s="103"/>
      <c r="AT1557" s="104"/>
    </row>
    <row r="1558" spans="1:46" x14ac:dyDescent="0.25">
      <c r="A1558" s="1">
        <v>44679</v>
      </c>
      <c r="C1558" s="1" t="s">
        <v>102</v>
      </c>
      <c r="D1558" t="s">
        <v>98</v>
      </c>
      <c r="E1558">
        <v>20</v>
      </c>
      <c r="F1558" t="s">
        <v>18</v>
      </c>
      <c r="G1558" s="18">
        <v>3.7221000000000002</v>
      </c>
      <c r="I1558" s="18">
        <v>74.44</v>
      </c>
      <c r="Q1558" s="103"/>
      <c r="R1558" s="104"/>
      <c r="X1558" s="103"/>
      <c r="AE1558" s="103"/>
      <c r="AL1558" s="103"/>
      <c r="AM1558" s="104"/>
      <c r="AS1558" s="103"/>
      <c r="AT1558" s="104"/>
    </row>
    <row r="1559" spans="1:46" x14ac:dyDescent="0.25">
      <c r="A1559" s="1">
        <v>44679</v>
      </c>
      <c r="C1559" s="1" t="s">
        <v>102</v>
      </c>
      <c r="D1559" t="s">
        <v>97</v>
      </c>
      <c r="E1559">
        <v>30</v>
      </c>
      <c r="F1559" t="s">
        <v>18</v>
      </c>
      <c r="G1559" s="18">
        <v>3.7879999999999998</v>
      </c>
      <c r="I1559" s="18">
        <v>-113.64</v>
      </c>
      <c r="Q1559" s="103"/>
      <c r="R1559" s="104"/>
      <c r="X1559" s="103"/>
      <c r="AE1559" s="103"/>
      <c r="AL1559" s="103"/>
      <c r="AM1559" s="104"/>
      <c r="AS1559" s="103"/>
      <c r="AT1559" s="104"/>
    </row>
    <row r="1560" spans="1:46" x14ac:dyDescent="0.25">
      <c r="A1560" s="1">
        <v>44679</v>
      </c>
      <c r="C1560" s="1" t="s">
        <v>102</v>
      </c>
      <c r="D1560" t="s">
        <v>97</v>
      </c>
      <c r="E1560">
        <v>30</v>
      </c>
      <c r="F1560" t="s">
        <v>18</v>
      </c>
      <c r="G1560" s="18">
        <v>3.7764000000000002</v>
      </c>
      <c r="I1560" s="18">
        <v>-113.29</v>
      </c>
      <c r="Q1560" s="103"/>
      <c r="R1560" s="104"/>
      <c r="X1560" s="103"/>
      <c r="AE1560" s="103"/>
      <c r="AL1560" s="103"/>
      <c r="AM1560" s="104"/>
      <c r="AS1560" s="103"/>
      <c r="AT1560" s="104"/>
    </row>
    <row r="1561" spans="1:46" x14ac:dyDescent="0.25">
      <c r="A1561" s="1">
        <v>44679</v>
      </c>
      <c r="C1561" s="1" t="s">
        <v>102</v>
      </c>
      <c r="D1561" t="s">
        <v>98</v>
      </c>
      <c r="E1561">
        <v>10</v>
      </c>
      <c r="F1561" t="s">
        <v>196</v>
      </c>
      <c r="G1561" s="18">
        <v>7.4503000000000004</v>
      </c>
      <c r="I1561" s="18">
        <v>74.5</v>
      </c>
      <c r="Q1561" s="103"/>
      <c r="R1561" s="104"/>
      <c r="X1561" s="103"/>
      <c r="AE1561" s="103"/>
      <c r="AL1561" s="103"/>
      <c r="AM1561" s="104"/>
      <c r="AS1561" s="103"/>
      <c r="AT1561" s="104"/>
    </row>
    <row r="1562" spans="1:46" x14ac:dyDescent="0.25">
      <c r="A1562" s="1">
        <v>44679</v>
      </c>
      <c r="C1562" s="1" t="s">
        <v>102</v>
      </c>
      <c r="D1562" t="s">
        <v>98</v>
      </c>
      <c r="E1562">
        <v>20</v>
      </c>
      <c r="F1562" t="s">
        <v>196</v>
      </c>
      <c r="G1562" s="18">
        <v>7.6550000000000002</v>
      </c>
      <c r="I1562" s="18">
        <v>153.1</v>
      </c>
      <c r="Q1562" s="103"/>
      <c r="R1562" s="104"/>
      <c r="X1562" s="103"/>
      <c r="AE1562" s="103"/>
      <c r="AL1562" s="103"/>
      <c r="AM1562" s="104"/>
      <c r="AS1562" s="103"/>
      <c r="AT1562" s="104"/>
    </row>
    <row r="1563" spans="1:46" x14ac:dyDescent="0.25">
      <c r="A1563" s="1">
        <v>44679</v>
      </c>
      <c r="C1563" s="1" t="s">
        <v>102</v>
      </c>
      <c r="D1563" t="s">
        <v>97</v>
      </c>
      <c r="E1563">
        <v>10</v>
      </c>
      <c r="F1563" t="s">
        <v>196</v>
      </c>
      <c r="G1563" s="18">
        <v>7.6999000000000004</v>
      </c>
      <c r="I1563" s="18">
        <v>-77</v>
      </c>
      <c r="Q1563" s="103"/>
      <c r="R1563" s="104"/>
      <c r="X1563" s="103"/>
      <c r="AE1563" s="103"/>
      <c r="AL1563" s="103"/>
      <c r="AM1563" s="104"/>
      <c r="AS1563" s="103"/>
      <c r="AT1563" s="104"/>
    </row>
    <row r="1564" spans="1:46" x14ac:dyDescent="0.25">
      <c r="A1564" s="1">
        <v>44679</v>
      </c>
      <c r="C1564" s="1" t="s">
        <v>102</v>
      </c>
      <c r="D1564" t="s">
        <v>97</v>
      </c>
      <c r="E1564">
        <v>20</v>
      </c>
      <c r="F1564" t="s">
        <v>196</v>
      </c>
      <c r="G1564" s="18">
        <v>7.2690999999999999</v>
      </c>
      <c r="I1564" s="18">
        <v>-145.38</v>
      </c>
      <c r="Q1564" s="103"/>
      <c r="R1564" s="104"/>
      <c r="X1564" s="103"/>
      <c r="AE1564" s="103"/>
      <c r="AL1564" s="103"/>
      <c r="AM1564" s="104"/>
      <c r="AS1564" s="103"/>
      <c r="AT1564" s="104"/>
    </row>
    <row r="1565" spans="1:46" x14ac:dyDescent="0.25">
      <c r="A1565" s="1">
        <v>44680</v>
      </c>
      <c r="C1565" s="1" t="s">
        <v>102</v>
      </c>
      <c r="D1565" t="s">
        <v>98</v>
      </c>
      <c r="E1565">
        <v>20</v>
      </c>
      <c r="F1565" t="s">
        <v>26</v>
      </c>
      <c r="G1565" s="18">
        <v>4.8125999999999998</v>
      </c>
      <c r="I1565" s="18">
        <v>96.25</v>
      </c>
      <c r="Q1565" s="103"/>
      <c r="R1565" s="104"/>
      <c r="X1565" s="103"/>
      <c r="AE1565" s="103"/>
      <c r="AL1565" s="103"/>
      <c r="AM1565" s="104"/>
      <c r="AS1565" s="103"/>
      <c r="AT1565" s="104"/>
    </row>
    <row r="1566" spans="1:46" x14ac:dyDescent="0.25">
      <c r="A1566" s="1">
        <v>44680</v>
      </c>
      <c r="C1566" s="1" t="s">
        <v>102</v>
      </c>
      <c r="D1566" t="s">
        <v>98</v>
      </c>
      <c r="E1566">
        <v>10</v>
      </c>
      <c r="F1566" t="s">
        <v>26</v>
      </c>
      <c r="G1566" s="18">
        <v>4.87</v>
      </c>
      <c r="I1566" s="18">
        <v>48.7</v>
      </c>
      <c r="Q1566" s="103"/>
      <c r="R1566" s="104"/>
      <c r="X1566" s="103"/>
      <c r="AE1566" s="103"/>
      <c r="AL1566" s="103"/>
      <c r="AM1566" s="104"/>
      <c r="AS1566" s="103"/>
      <c r="AT1566" s="104"/>
    </row>
    <row r="1567" spans="1:46" x14ac:dyDescent="0.25">
      <c r="A1567" s="1">
        <v>44680</v>
      </c>
      <c r="C1567" s="1" t="s">
        <v>102</v>
      </c>
      <c r="D1567" t="s">
        <v>97</v>
      </c>
      <c r="E1567">
        <v>30</v>
      </c>
      <c r="F1567" t="s">
        <v>26</v>
      </c>
      <c r="G1567" s="18">
        <v>4.8479999999999999</v>
      </c>
      <c r="I1567" s="18">
        <v>-145.44</v>
      </c>
      <c r="Q1567" s="103"/>
      <c r="R1567" s="104"/>
      <c r="X1567" s="103"/>
      <c r="AE1567" s="103"/>
      <c r="AL1567" s="103"/>
      <c r="AM1567" s="104"/>
      <c r="AS1567" s="103"/>
      <c r="AT1567" s="104"/>
    </row>
    <row r="1568" spans="1:46" x14ac:dyDescent="0.25">
      <c r="A1568" s="1">
        <v>44680</v>
      </c>
      <c r="C1568" s="1" t="s">
        <v>102</v>
      </c>
      <c r="D1568" t="s">
        <v>98</v>
      </c>
      <c r="E1568">
        <v>30</v>
      </c>
      <c r="F1568" t="s">
        <v>26</v>
      </c>
      <c r="G1568" s="18">
        <v>4.83</v>
      </c>
      <c r="I1568" s="18">
        <v>144.9</v>
      </c>
      <c r="Q1568" s="103"/>
      <c r="R1568" s="104"/>
      <c r="X1568" s="103"/>
      <c r="AE1568" s="103"/>
      <c r="AL1568" s="103"/>
      <c r="AM1568" s="104"/>
      <c r="AS1568" s="103"/>
      <c r="AT1568" s="104"/>
    </row>
    <row r="1569" spans="1:46" x14ac:dyDescent="0.25">
      <c r="A1569" s="1">
        <v>44680</v>
      </c>
      <c r="C1569" s="1" t="s">
        <v>102</v>
      </c>
      <c r="D1569" t="s">
        <v>97</v>
      </c>
      <c r="E1569">
        <v>30</v>
      </c>
      <c r="F1569" t="s">
        <v>26</v>
      </c>
      <c r="G1569" s="18">
        <v>4.97</v>
      </c>
      <c r="I1569" s="18">
        <v>-149.1</v>
      </c>
      <c r="Q1569" s="103"/>
      <c r="R1569" s="104"/>
      <c r="X1569" s="103"/>
      <c r="AE1569" s="103"/>
      <c r="AL1569" s="103"/>
      <c r="AM1569" s="104"/>
      <c r="AS1569" s="103"/>
      <c r="AT1569" s="104"/>
    </row>
    <row r="1570" spans="1:46" x14ac:dyDescent="0.25">
      <c r="A1570" s="1">
        <v>44680</v>
      </c>
      <c r="C1570" s="1" t="s">
        <v>102</v>
      </c>
      <c r="D1570" t="s">
        <v>98</v>
      </c>
      <c r="E1570">
        <v>10</v>
      </c>
      <c r="F1570" t="s">
        <v>26</v>
      </c>
      <c r="G1570" s="18">
        <v>4.9100999999999999</v>
      </c>
      <c r="I1570" s="18">
        <v>49.1</v>
      </c>
      <c r="Q1570" s="103"/>
      <c r="R1570" s="104"/>
      <c r="X1570" s="103"/>
      <c r="AE1570" s="103"/>
      <c r="AL1570" s="103"/>
      <c r="AM1570" s="104"/>
      <c r="AS1570" s="103"/>
      <c r="AT1570" s="104"/>
    </row>
    <row r="1571" spans="1:46" x14ac:dyDescent="0.25">
      <c r="A1571" s="1">
        <v>44680</v>
      </c>
      <c r="C1571" s="1" t="s">
        <v>102</v>
      </c>
      <c r="D1571" t="s">
        <v>98</v>
      </c>
      <c r="E1571">
        <v>10</v>
      </c>
      <c r="F1571" t="s">
        <v>26</v>
      </c>
      <c r="G1571" s="18">
        <v>4.9309000000000003</v>
      </c>
      <c r="I1571" s="18">
        <v>49.31</v>
      </c>
      <c r="Q1571" s="103"/>
      <c r="R1571" s="104"/>
      <c r="X1571" s="103"/>
      <c r="AE1571" s="103"/>
      <c r="AL1571" s="103"/>
      <c r="AM1571" s="104"/>
      <c r="AS1571" s="103"/>
      <c r="AT1571" s="104"/>
    </row>
    <row r="1572" spans="1:46" x14ac:dyDescent="0.25">
      <c r="A1572" s="1">
        <v>44680</v>
      </c>
      <c r="C1572" s="1" t="s">
        <v>102</v>
      </c>
      <c r="D1572" t="s">
        <v>98</v>
      </c>
      <c r="E1572">
        <v>10</v>
      </c>
      <c r="F1572" t="s">
        <v>26</v>
      </c>
      <c r="G1572" s="18">
        <v>4.5435999999999996</v>
      </c>
      <c r="I1572" s="18">
        <v>45.44</v>
      </c>
      <c r="Q1572" s="103"/>
      <c r="R1572" s="104"/>
      <c r="X1572" s="103"/>
      <c r="AE1572" s="103"/>
      <c r="AL1572" s="103"/>
      <c r="AM1572" s="104"/>
      <c r="AS1572" s="103"/>
      <c r="AT1572" s="104"/>
    </row>
    <row r="1573" spans="1:46" x14ac:dyDescent="0.25">
      <c r="A1573" s="1">
        <v>44680</v>
      </c>
      <c r="C1573" s="1" t="s">
        <v>102</v>
      </c>
      <c r="D1573" t="s">
        <v>98</v>
      </c>
      <c r="E1573">
        <v>20</v>
      </c>
      <c r="F1573" t="s">
        <v>26</v>
      </c>
      <c r="G1573" s="18">
        <v>4.4816000000000003</v>
      </c>
      <c r="I1573" s="18">
        <v>89.63</v>
      </c>
      <c r="Q1573" s="103"/>
      <c r="R1573" s="104"/>
      <c r="X1573" s="103"/>
      <c r="AE1573" s="103"/>
      <c r="AL1573" s="103"/>
      <c r="AM1573" s="104"/>
      <c r="AS1573" s="103"/>
      <c r="AT1573" s="104"/>
    </row>
    <row r="1574" spans="1:46" x14ac:dyDescent="0.25">
      <c r="A1574" s="1">
        <v>44680</v>
      </c>
      <c r="C1574" s="1" t="s">
        <v>102</v>
      </c>
      <c r="D1574" t="s">
        <v>98</v>
      </c>
      <c r="E1574">
        <v>10</v>
      </c>
      <c r="F1574" t="s">
        <v>26</v>
      </c>
      <c r="G1574" s="18">
        <v>4.5199999999999996</v>
      </c>
      <c r="I1574" s="18">
        <v>45.2</v>
      </c>
      <c r="Q1574" s="103"/>
      <c r="R1574" s="104"/>
      <c r="X1574" s="103"/>
      <c r="AE1574" s="103"/>
      <c r="AL1574" s="103"/>
      <c r="AM1574" s="104"/>
      <c r="AS1574" s="103"/>
      <c r="AT1574" s="104"/>
    </row>
    <row r="1575" spans="1:46" x14ac:dyDescent="0.25">
      <c r="A1575" s="1">
        <v>44680</v>
      </c>
      <c r="C1575" s="1" t="s">
        <v>102</v>
      </c>
      <c r="D1575" t="s">
        <v>97</v>
      </c>
      <c r="E1575">
        <v>20</v>
      </c>
      <c r="F1575" t="s">
        <v>26</v>
      </c>
      <c r="G1575" s="18">
        <v>4.38</v>
      </c>
      <c r="I1575" s="18">
        <v>-87.6</v>
      </c>
      <c r="Q1575" s="103"/>
      <c r="R1575" s="104"/>
      <c r="X1575" s="103"/>
      <c r="AE1575" s="103"/>
      <c r="AL1575" s="103"/>
      <c r="AM1575" s="104"/>
      <c r="AS1575" s="103"/>
      <c r="AT1575" s="104"/>
    </row>
    <row r="1576" spans="1:46" x14ac:dyDescent="0.25">
      <c r="A1576" s="1">
        <v>44680</v>
      </c>
      <c r="C1576" s="1" t="s">
        <v>102</v>
      </c>
      <c r="D1576" t="s">
        <v>97</v>
      </c>
      <c r="E1576">
        <v>20</v>
      </c>
      <c r="F1576" t="s">
        <v>26</v>
      </c>
      <c r="G1576" s="18">
        <v>4.49</v>
      </c>
      <c r="I1576" s="18">
        <v>-89.8</v>
      </c>
      <c r="Q1576" s="103"/>
      <c r="R1576" s="104"/>
      <c r="X1576" s="103"/>
      <c r="AE1576" s="103"/>
      <c r="AL1576" s="103"/>
      <c r="AM1576" s="104"/>
      <c r="AS1576" s="103"/>
      <c r="AT1576" s="104"/>
    </row>
    <row r="1577" spans="1:46" x14ac:dyDescent="0.25">
      <c r="A1577" s="1">
        <v>44680</v>
      </c>
      <c r="C1577" s="1" t="s">
        <v>102</v>
      </c>
      <c r="D1577" t="s">
        <v>97</v>
      </c>
      <c r="E1577">
        <v>10</v>
      </c>
      <c r="F1577" t="s">
        <v>26</v>
      </c>
      <c r="G1577" s="18">
        <v>4.45</v>
      </c>
      <c r="I1577" s="18">
        <v>-44.5</v>
      </c>
      <c r="Q1577" s="103"/>
      <c r="R1577" s="104"/>
      <c r="X1577" s="103"/>
      <c r="AE1577" s="103"/>
      <c r="AL1577" s="103"/>
      <c r="AM1577" s="104"/>
      <c r="AS1577" s="103"/>
      <c r="AT1577" s="104"/>
    </row>
    <row r="1578" spans="1:46" x14ac:dyDescent="0.25">
      <c r="A1578" s="1">
        <v>44680</v>
      </c>
      <c r="C1578" s="1" t="s">
        <v>102</v>
      </c>
      <c r="D1578" t="s">
        <v>97</v>
      </c>
      <c r="E1578">
        <v>10</v>
      </c>
      <c r="F1578" t="s">
        <v>26</v>
      </c>
      <c r="G1578" s="18">
        <v>4.3699000000000003</v>
      </c>
      <c r="I1578" s="18">
        <v>-43.7</v>
      </c>
      <c r="Q1578" s="103"/>
      <c r="R1578" s="104"/>
      <c r="X1578" s="103"/>
      <c r="AE1578" s="103"/>
      <c r="AL1578" s="103"/>
      <c r="AM1578" s="104"/>
      <c r="AS1578" s="103"/>
      <c r="AT1578" s="104"/>
    </row>
    <row r="1579" spans="1:46" x14ac:dyDescent="0.25">
      <c r="A1579" s="1">
        <v>44680</v>
      </c>
      <c r="C1579" s="1" t="s">
        <v>102</v>
      </c>
      <c r="D1579" t="s">
        <v>98</v>
      </c>
      <c r="E1579">
        <v>10</v>
      </c>
      <c r="F1579" t="s">
        <v>26</v>
      </c>
      <c r="G1579" s="18">
        <v>4.4108000000000001</v>
      </c>
      <c r="I1579" s="18">
        <v>44.11</v>
      </c>
      <c r="Q1579" s="103"/>
      <c r="R1579" s="104"/>
      <c r="X1579" s="103"/>
      <c r="AE1579" s="103"/>
      <c r="AL1579" s="103"/>
      <c r="AM1579" s="104"/>
      <c r="AS1579" s="103"/>
      <c r="AT1579" s="104"/>
    </row>
    <row r="1580" spans="1:46" x14ac:dyDescent="0.25">
      <c r="A1580" s="1">
        <v>44680</v>
      </c>
      <c r="C1580" s="1" t="s">
        <v>102</v>
      </c>
      <c r="D1580" t="s">
        <v>98</v>
      </c>
      <c r="E1580">
        <v>20</v>
      </c>
      <c r="F1580" t="s">
        <v>26</v>
      </c>
      <c r="G1580" s="18">
        <v>4.3899999999999997</v>
      </c>
      <c r="I1580" s="18">
        <v>87.8</v>
      </c>
      <c r="Q1580" s="103"/>
      <c r="R1580" s="104"/>
      <c r="X1580" s="103"/>
      <c r="AE1580" s="103"/>
      <c r="AL1580" s="103"/>
      <c r="AM1580" s="104"/>
      <c r="AS1580" s="103"/>
      <c r="AT1580" s="104"/>
    </row>
    <row r="1581" spans="1:46" x14ac:dyDescent="0.25">
      <c r="A1581" s="1">
        <v>44680</v>
      </c>
      <c r="C1581" s="1" t="s">
        <v>102</v>
      </c>
      <c r="D1581" t="s">
        <v>98</v>
      </c>
      <c r="E1581">
        <v>10</v>
      </c>
      <c r="F1581" t="s">
        <v>26</v>
      </c>
      <c r="G1581" s="18">
        <v>4.28</v>
      </c>
      <c r="I1581" s="18">
        <v>42.8</v>
      </c>
      <c r="Q1581" s="103"/>
      <c r="R1581" s="104"/>
      <c r="X1581" s="103"/>
      <c r="AE1581" s="103"/>
      <c r="AL1581" s="103"/>
      <c r="AM1581" s="104"/>
      <c r="AS1581" s="103"/>
      <c r="AT1581" s="104"/>
    </row>
    <row r="1582" spans="1:46" x14ac:dyDescent="0.25">
      <c r="A1582" s="1">
        <v>44680</v>
      </c>
      <c r="C1582" s="1" t="s">
        <v>102</v>
      </c>
      <c r="D1582" t="s">
        <v>97</v>
      </c>
      <c r="E1582">
        <v>20</v>
      </c>
      <c r="F1582" t="s">
        <v>26</v>
      </c>
      <c r="G1582" s="18">
        <v>4.16</v>
      </c>
      <c r="I1582" s="18">
        <v>-83.2</v>
      </c>
      <c r="Q1582" s="103"/>
      <c r="R1582" s="104"/>
      <c r="X1582" s="103"/>
      <c r="AE1582" s="103"/>
      <c r="AL1582" s="103"/>
      <c r="AM1582" s="104"/>
      <c r="AS1582" s="103"/>
      <c r="AT1582" s="104"/>
    </row>
    <row r="1583" spans="1:46" x14ac:dyDescent="0.25">
      <c r="A1583" s="1">
        <v>44680</v>
      </c>
      <c r="C1583" s="1" t="s">
        <v>102</v>
      </c>
      <c r="D1583" t="s">
        <v>98</v>
      </c>
      <c r="E1583">
        <v>20</v>
      </c>
      <c r="F1583" t="s">
        <v>26</v>
      </c>
      <c r="G1583" s="18">
        <v>4.2438000000000002</v>
      </c>
      <c r="I1583" s="18">
        <v>84.88</v>
      </c>
      <c r="Q1583" s="103"/>
      <c r="R1583" s="104"/>
      <c r="X1583" s="103"/>
      <c r="AE1583" s="103"/>
      <c r="AL1583" s="103"/>
      <c r="AM1583" s="104"/>
      <c r="AS1583" s="103"/>
      <c r="AT1583" s="104"/>
    </row>
    <row r="1584" spans="1:46" x14ac:dyDescent="0.25">
      <c r="A1584" s="1">
        <v>44680</v>
      </c>
      <c r="C1584" s="1" t="s">
        <v>102</v>
      </c>
      <c r="D1584" t="s">
        <v>98</v>
      </c>
      <c r="E1584">
        <v>10</v>
      </c>
      <c r="F1584" t="s">
        <v>26</v>
      </c>
      <c r="G1584" s="18">
        <v>4.2519</v>
      </c>
      <c r="I1584" s="18">
        <v>42.52</v>
      </c>
      <c r="Q1584" s="103"/>
      <c r="R1584" s="104"/>
      <c r="X1584" s="103"/>
      <c r="AE1584" s="103"/>
      <c r="AL1584" s="103"/>
      <c r="AM1584" s="104"/>
      <c r="AS1584" s="103"/>
      <c r="AT1584" s="104"/>
    </row>
    <row r="1585" spans="1:46" x14ac:dyDescent="0.25">
      <c r="A1585" s="1">
        <v>44680</v>
      </c>
      <c r="C1585" s="1" t="s">
        <v>102</v>
      </c>
      <c r="D1585" t="s">
        <v>97</v>
      </c>
      <c r="E1585">
        <v>30</v>
      </c>
      <c r="F1585" t="s">
        <v>26</v>
      </c>
      <c r="G1585" s="18">
        <v>4.1500000000000004</v>
      </c>
      <c r="I1585" s="18">
        <v>-124.5</v>
      </c>
      <c r="Q1585" s="103"/>
      <c r="R1585" s="104"/>
      <c r="X1585" s="103"/>
      <c r="AE1585" s="103"/>
      <c r="AL1585" s="103"/>
      <c r="AM1585" s="104"/>
      <c r="AS1585" s="103"/>
      <c r="AT1585" s="104"/>
    </row>
    <row r="1586" spans="1:46" x14ac:dyDescent="0.25">
      <c r="A1586" s="1">
        <v>44680</v>
      </c>
      <c r="C1586" s="1" t="s">
        <v>102</v>
      </c>
      <c r="D1586" t="s">
        <v>97</v>
      </c>
      <c r="E1586">
        <v>20</v>
      </c>
      <c r="F1586" t="s">
        <v>26</v>
      </c>
      <c r="G1586" s="18">
        <v>4.0750000000000002</v>
      </c>
      <c r="I1586" s="18">
        <v>-81.5</v>
      </c>
      <c r="Q1586" s="103"/>
      <c r="R1586" s="104"/>
      <c r="X1586" s="103"/>
      <c r="AE1586" s="103"/>
      <c r="AL1586" s="103"/>
      <c r="AM1586" s="104"/>
      <c r="AS1586" s="103"/>
      <c r="AT1586" s="104"/>
    </row>
    <row r="1587" spans="1:46" x14ac:dyDescent="0.25">
      <c r="A1587" s="1">
        <v>44683</v>
      </c>
      <c r="B1587" s="100">
        <v>42393826820</v>
      </c>
      <c r="C1587" t="s">
        <v>101</v>
      </c>
      <c r="D1587" t="s">
        <v>97</v>
      </c>
      <c r="E1587">
        <v>40</v>
      </c>
      <c r="F1587" t="s">
        <v>14</v>
      </c>
      <c r="G1587">
        <v>5.44</v>
      </c>
      <c r="H1587">
        <v>0</v>
      </c>
      <c r="I1587">
        <v>-217.6</v>
      </c>
      <c r="Q1587" s="103"/>
      <c r="R1587" s="104"/>
      <c r="X1587" s="103"/>
      <c r="AE1587" s="103"/>
      <c r="AL1587" s="103"/>
      <c r="AM1587" s="104"/>
      <c r="AS1587" s="103"/>
      <c r="AT1587" s="104"/>
    </row>
    <row r="1588" spans="1:46" x14ac:dyDescent="0.25">
      <c r="A1588" s="1">
        <v>44683</v>
      </c>
      <c r="B1588" s="100">
        <v>42393823219</v>
      </c>
      <c r="C1588" t="s">
        <v>101</v>
      </c>
      <c r="D1588" t="s">
        <v>97</v>
      </c>
      <c r="E1588">
        <v>40</v>
      </c>
      <c r="F1588" t="s">
        <v>14</v>
      </c>
      <c r="G1588">
        <v>5.4692999999999996</v>
      </c>
      <c r="H1588">
        <v>0</v>
      </c>
      <c r="I1588">
        <v>-218.77</v>
      </c>
      <c r="Q1588" s="103"/>
      <c r="R1588" s="104"/>
      <c r="X1588" s="103"/>
      <c r="AE1588" s="103"/>
      <c r="AL1588" s="103"/>
      <c r="AM1588" s="104"/>
      <c r="AS1588" s="103"/>
      <c r="AT1588" s="104"/>
    </row>
    <row r="1589" spans="1:46" x14ac:dyDescent="0.25">
      <c r="A1589" s="1">
        <v>44683</v>
      </c>
      <c r="B1589" s="100">
        <v>42394255675</v>
      </c>
      <c r="C1589" t="s">
        <v>101</v>
      </c>
      <c r="D1589" t="s">
        <v>98</v>
      </c>
      <c r="E1589">
        <v>25</v>
      </c>
      <c r="F1589" t="s">
        <v>14</v>
      </c>
      <c r="G1589">
        <v>5.63</v>
      </c>
      <c r="H1589">
        <v>0</v>
      </c>
      <c r="I1589">
        <v>140.75</v>
      </c>
      <c r="Q1589" s="103"/>
      <c r="R1589" s="104"/>
      <c r="X1589" s="103"/>
      <c r="AE1589" s="103"/>
      <c r="AL1589" s="103"/>
      <c r="AM1589" s="104"/>
      <c r="AS1589" s="103"/>
      <c r="AT1589" s="104"/>
    </row>
    <row r="1590" spans="1:46" x14ac:dyDescent="0.25">
      <c r="A1590" s="1">
        <v>44683</v>
      </c>
      <c r="B1590" s="100">
        <v>42394520876</v>
      </c>
      <c r="C1590" t="s">
        <v>101</v>
      </c>
      <c r="D1590" t="s">
        <v>98</v>
      </c>
      <c r="E1590">
        <v>55</v>
      </c>
      <c r="F1590" t="s">
        <v>14</v>
      </c>
      <c r="G1590">
        <v>5.5353000000000003</v>
      </c>
      <c r="H1590">
        <v>0</v>
      </c>
      <c r="I1590">
        <v>304.43</v>
      </c>
      <c r="Q1590" s="103"/>
      <c r="R1590" s="104"/>
      <c r="X1590" s="103"/>
      <c r="AE1590" s="103"/>
      <c r="AL1590" s="103"/>
      <c r="AM1590" s="104"/>
      <c r="AS1590" s="103"/>
      <c r="AT1590" s="104"/>
    </row>
    <row r="1591" spans="1:46" x14ac:dyDescent="0.25">
      <c r="A1591" s="1">
        <v>44683</v>
      </c>
      <c r="B1591" s="100">
        <v>42394738848</v>
      </c>
      <c r="C1591" t="s">
        <v>101</v>
      </c>
      <c r="D1591" t="s">
        <v>97</v>
      </c>
      <c r="E1591">
        <v>40</v>
      </c>
      <c r="F1591" t="s">
        <v>14</v>
      </c>
      <c r="G1591">
        <v>5.5750000000000002</v>
      </c>
      <c r="H1591">
        <v>0</v>
      </c>
      <c r="I1591">
        <v>-223</v>
      </c>
      <c r="Q1591" s="103"/>
      <c r="R1591" s="104"/>
      <c r="X1591" s="103"/>
      <c r="AE1591" s="103"/>
      <c r="AL1591" s="103"/>
      <c r="AM1591" s="104"/>
      <c r="AS1591" s="103"/>
      <c r="AT1591" s="104"/>
    </row>
    <row r="1592" spans="1:46" x14ac:dyDescent="0.25">
      <c r="A1592" s="1">
        <v>44683</v>
      </c>
      <c r="B1592" s="100">
        <v>42394773784</v>
      </c>
      <c r="C1592" t="s">
        <v>101</v>
      </c>
      <c r="D1592" t="s">
        <v>97</v>
      </c>
      <c r="E1592">
        <v>40</v>
      </c>
      <c r="F1592" t="s">
        <v>14</v>
      </c>
      <c r="G1592">
        <v>5.5250000000000004</v>
      </c>
      <c r="H1592">
        <v>0</v>
      </c>
      <c r="I1592">
        <v>-221</v>
      </c>
      <c r="Q1592" s="103"/>
      <c r="R1592" s="104"/>
      <c r="X1592" s="103"/>
      <c r="AE1592" s="103"/>
      <c r="AL1592" s="103"/>
      <c r="AM1592" s="104"/>
      <c r="AS1592" s="103"/>
      <c r="AT1592" s="104"/>
    </row>
    <row r="1593" spans="1:46" x14ac:dyDescent="0.25">
      <c r="A1593" s="1">
        <v>44683</v>
      </c>
      <c r="B1593" s="100">
        <v>42394729488</v>
      </c>
      <c r="C1593" t="s">
        <v>101</v>
      </c>
      <c r="D1593" t="s">
        <v>98</v>
      </c>
      <c r="E1593">
        <v>80</v>
      </c>
      <c r="F1593" t="s">
        <v>14</v>
      </c>
      <c r="G1593">
        <v>5.4607999999999999</v>
      </c>
      <c r="H1593">
        <v>0</v>
      </c>
      <c r="I1593">
        <v>436.85</v>
      </c>
      <c r="Q1593" s="103"/>
      <c r="R1593" s="104"/>
      <c r="X1593" s="103"/>
      <c r="AE1593" s="103"/>
      <c r="AL1593" s="103"/>
      <c r="AM1593" s="104"/>
      <c r="AS1593" s="103"/>
      <c r="AT1593" s="104"/>
    </row>
    <row r="1594" spans="1:46" x14ac:dyDescent="0.25">
      <c r="A1594" s="1">
        <v>44683</v>
      </c>
      <c r="B1594" s="100">
        <v>42399043829</v>
      </c>
      <c r="C1594" t="s">
        <v>101</v>
      </c>
      <c r="D1594" t="s">
        <v>97</v>
      </c>
      <c r="E1594">
        <v>10</v>
      </c>
      <c r="F1594" t="s">
        <v>19</v>
      </c>
      <c r="G1594">
        <v>6.6349999999999998</v>
      </c>
      <c r="H1594">
        <v>0</v>
      </c>
      <c r="I1594">
        <v>-66.349999999999994</v>
      </c>
      <c r="Q1594" s="103"/>
      <c r="R1594" s="104"/>
      <c r="X1594" s="103"/>
      <c r="AE1594" s="103"/>
      <c r="AL1594" s="103"/>
      <c r="AM1594" s="104"/>
      <c r="AS1594" s="103"/>
      <c r="AT1594" s="104"/>
    </row>
    <row r="1595" spans="1:46" x14ac:dyDescent="0.25">
      <c r="A1595" s="1">
        <v>44683</v>
      </c>
      <c r="B1595" s="100">
        <v>42399317815</v>
      </c>
      <c r="C1595" t="s">
        <v>101</v>
      </c>
      <c r="D1595" t="s">
        <v>97</v>
      </c>
      <c r="E1595">
        <v>10</v>
      </c>
      <c r="F1595" t="s">
        <v>19</v>
      </c>
      <c r="G1595">
        <v>6.46</v>
      </c>
      <c r="H1595">
        <v>0</v>
      </c>
      <c r="I1595">
        <v>-64.599999999999994</v>
      </c>
      <c r="Q1595" s="103"/>
      <c r="R1595" s="104"/>
      <c r="X1595" s="103"/>
      <c r="AE1595" s="103"/>
      <c r="AL1595" s="103"/>
      <c r="AM1595" s="104"/>
      <c r="AS1595" s="103"/>
      <c r="AT1595" s="104"/>
    </row>
    <row r="1596" spans="1:46" x14ac:dyDescent="0.25">
      <c r="A1596" s="1">
        <v>44683</v>
      </c>
      <c r="B1596" s="100">
        <v>42399761212</v>
      </c>
      <c r="C1596" t="s">
        <v>101</v>
      </c>
      <c r="D1596" t="s">
        <v>98</v>
      </c>
      <c r="E1596">
        <v>10</v>
      </c>
      <c r="F1596" t="s">
        <v>19</v>
      </c>
      <c r="G1596">
        <v>6.39</v>
      </c>
      <c r="H1596">
        <v>0</v>
      </c>
      <c r="I1596">
        <v>63.9</v>
      </c>
      <c r="Q1596" s="103"/>
      <c r="R1596" s="104"/>
      <c r="X1596" s="103"/>
      <c r="AE1596" s="103"/>
      <c r="AL1596" s="103"/>
      <c r="AM1596" s="104"/>
      <c r="AS1596" s="103"/>
      <c r="AT1596" s="104"/>
    </row>
    <row r="1597" spans="1:46" x14ac:dyDescent="0.25">
      <c r="A1597" s="1">
        <v>44683</v>
      </c>
      <c r="B1597" s="100">
        <v>42399815628</v>
      </c>
      <c r="C1597" t="s">
        <v>101</v>
      </c>
      <c r="D1597" t="s">
        <v>98</v>
      </c>
      <c r="E1597">
        <v>10</v>
      </c>
      <c r="F1597" t="s">
        <v>19</v>
      </c>
      <c r="G1597">
        <v>6.37</v>
      </c>
      <c r="H1597">
        <v>0</v>
      </c>
      <c r="I1597">
        <v>63.7</v>
      </c>
      <c r="Q1597" s="103"/>
      <c r="R1597" s="104"/>
      <c r="X1597" s="103"/>
      <c r="AE1597" s="103"/>
      <c r="AL1597" s="103"/>
      <c r="AM1597" s="104"/>
      <c r="AS1597" s="103"/>
      <c r="AT1597" s="104"/>
    </row>
    <row r="1598" spans="1:46" x14ac:dyDescent="0.25">
      <c r="A1598" s="1">
        <v>44683</v>
      </c>
      <c r="C1598" s="1" t="s">
        <v>102</v>
      </c>
      <c r="D1598" t="s">
        <v>97</v>
      </c>
      <c r="E1598">
        <v>5</v>
      </c>
      <c r="F1598" t="s">
        <v>26</v>
      </c>
      <c r="G1598" s="18">
        <v>8.7080000000000002</v>
      </c>
      <c r="I1598" s="18">
        <v>-43.54</v>
      </c>
      <c r="Q1598" s="103"/>
      <c r="R1598" s="104"/>
      <c r="X1598" s="103"/>
      <c r="AE1598" s="103"/>
      <c r="AL1598" s="103"/>
      <c r="AM1598" s="104"/>
      <c r="AS1598" s="103"/>
      <c r="AT1598" s="104"/>
    </row>
    <row r="1599" spans="1:46" x14ac:dyDescent="0.25">
      <c r="A1599" s="1">
        <v>44683</v>
      </c>
      <c r="C1599" s="1" t="s">
        <v>102</v>
      </c>
      <c r="D1599" t="s">
        <v>98</v>
      </c>
      <c r="E1599">
        <v>10</v>
      </c>
      <c r="F1599" t="s">
        <v>26</v>
      </c>
      <c r="G1599" s="18">
        <v>8.8249999999999993</v>
      </c>
      <c r="I1599" s="18">
        <v>88.25</v>
      </c>
      <c r="Q1599" s="103"/>
      <c r="R1599" s="104"/>
      <c r="X1599" s="103"/>
      <c r="AE1599" s="103"/>
      <c r="AL1599" s="103"/>
      <c r="AM1599" s="104"/>
      <c r="AS1599" s="103"/>
      <c r="AT1599" s="104"/>
    </row>
    <row r="1600" spans="1:46" x14ac:dyDescent="0.25">
      <c r="A1600" s="1">
        <v>44683</v>
      </c>
      <c r="C1600" s="1" t="s">
        <v>102</v>
      </c>
      <c r="D1600" t="s">
        <v>98</v>
      </c>
      <c r="E1600">
        <v>10</v>
      </c>
      <c r="F1600" t="s">
        <v>26</v>
      </c>
      <c r="G1600" s="18">
        <v>8.9550000000000001</v>
      </c>
      <c r="I1600" s="18">
        <v>89.55</v>
      </c>
      <c r="Q1600" s="103"/>
      <c r="R1600" s="104"/>
      <c r="X1600" s="103"/>
      <c r="AE1600" s="103"/>
      <c r="AL1600" s="103"/>
      <c r="AM1600" s="104"/>
      <c r="AS1600" s="103"/>
      <c r="AT1600" s="104"/>
    </row>
    <row r="1601" spans="1:46" x14ac:dyDescent="0.25">
      <c r="A1601" s="1">
        <v>44683</v>
      </c>
      <c r="C1601" s="1" t="s">
        <v>102</v>
      </c>
      <c r="D1601" t="s">
        <v>98</v>
      </c>
      <c r="E1601">
        <v>10</v>
      </c>
      <c r="F1601" t="s">
        <v>26</v>
      </c>
      <c r="G1601" s="18">
        <v>8.9049999999999994</v>
      </c>
      <c r="I1601" s="18">
        <v>89.05</v>
      </c>
      <c r="Q1601" s="103"/>
      <c r="R1601" s="104"/>
      <c r="X1601" s="103"/>
      <c r="AE1601" s="103"/>
      <c r="AL1601" s="103"/>
      <c r="AM1601" s="104"/>
      <c r="AS1601" s="103"/>
      <c r="AT1601" s="104"/>
    </row>
    <row r="1602" spans="1:46" x14ac:dyDescent="0.25">
      <c r="A1602" s="1">
        <v>44683</v>
      </c>
      <c r="C1602" s="1" t="s">
        <v>102</v>
      </c>
      <c r="D1602" t="s">
        <v>97</v>
      </c>
      <c r="E1602">
        <v>30</v>
      </c>
      <c r="F1602" t="s">
        <v>26</v>
      </c>
      <c r="G1602" s="18">
        <v>8.66</v>
      </c>
      <c r="I1602" s="18">
        <v>-259.8</v>
      </c>
      <c r="Q1602" s="103"/>
      <c r="R1602" s="104"/>
      <c r="X1602" s="103"/>
      <c r="AE1602" s="103"/>
      <c r="AL1602" s="103"/>
      <c r="AM1602" s="104"/>
      <c r="AS1602" s="103"/>
      <c r="AT1602" s="104"/>
    </row>
    <row r="1603" spans="1:46" x14ac:dyDescent="0.25">
      <c r="A1603" s="1">
        <v>44683</v>
      </c>
      <c r="C1603" s="1" t="s">
        <v>102</v>
      </c>
      <c r="D1603" t="s">
        <v>98</v>
      </c>
      <c r="E1603">
        <v>42</v>
      </c>
      <c r="F1603" t="s">
        <v>26</v>
      </c>
      <c r="G1603" s="18">
        <v>8.34</v>
      </c>
      <c r="I1603" s="18">
        <v>350.28</v>
      </c>
      <c r="Q1603" s="103"/>
      <c r="R1603" s="104"/>
      <c r="X1603" s="103"/>
      <c r="AE1603" s="103"/>
      <c r="AL1603" s="103"/>
      <c r="AM1603" s="104"/>
      <c r="AS1603" s="103"/>
      <c r="AT1603" s="104"/>
    </row>
    <row r="1604" spans="1:46" x14ac:dyDescent="0.25">
      <c r="A1604" s="1">
        <v>44683</v>
      </c>
      <c r="C1604" s="1" t="s">
        <v>102</v>
      </c>
      <c r="D1604" t="s">
        <v>97</v>
      </c>
      <c r="E1604">
        <v>20</v>
      </c>
      <c r="F1604" t="s">
        <v>26</v>
      </c>
      <c r="G1604" s="18">
        <v>8.3640000000000008</v>
      </c>
      <c r="I1604" s="18">
        <v>-167.28</v>
      </c>
      <c r="Q1604" s="103"/>
      <c r="R1604" s="104"/>
      <c r="X1604" s="103"/>
      <c r="AE1604" s="103"/>
      <c r="AL1604" s="103"/>
      <c r="AM1604" s="104"/>
      <c r="AS1604" s="103"/>
      <c r="AT1604" s="104"/>
    </row>
    <row r="1605" spans="1:46" x14ac:dyDescent="0.25">
      <c r="A1605" s="1">
        <v>44683</v>
      </c>
      <c r="C1605" s="1" t="s">
        <v>102</v>
      </c>
      <c r="D1605" t="s">
        <v>97</v>
      </c>
      <c r="E1605">
        <v>10</v>
      </c>
      <c r="F1605" t="s">
        <v>26</v>
      </c>
      <c r="G1605" s="18">
        <v>8.59</v>
      </c>
      <c r="I1605" s="18">
        <v>-85.9</v>
      </c>
      <c r="Q1605" s="103"/>
      <c r="R1605" s="104"/>
      <c r="X1605" s="103"/>
      <c r="AE1605" s="103"/>
      <c r="AL1605" s="103"/>
      <c r="AM1605" s="104"/>
      <c r="AS1605" s="103"/>
      <c r="AT1605" s="104"/>
    </row>
    <row r="1606" spans="1:46" x14ac:dyDescent="0.25">
      <c r="A1606" s="1">
        <v>44683</v>
      </c>
      <c r="C1606" s="1" t="s">
        <v>102</v>
      </c>
      <c r="D1606" t="s">
        <v>97</v>
      </c>
      <c r="E1606">
        <v>11</v>
      </c>
      <c r="F1606" t="s">
        <v>26</v>
      </c>
      <c r="G1606" s="18">
        <v>8.57</v>
      </c>
      <c r="I1606" s="18">
        <v>-94.27</v>
      </c>
      <c r="Q1606" s="103"/>
      <c r="R1606" s="104"/>
      <c r="X1606" s="103"/>
      <c r="AE1606" s="103"/>
      <c r="AL1606" s="103"/>
      <c r="AM1606" s="104"/>
      <c r="AS1606" s="103"/>
      <c r="AT1606" s="104"/>
    </row>
    <row r="1607" spans="1:46" x14ac:dyDescent="0.25">
      <c r="A1607" s="1">
        <v>44683</v>
      </c>
      <c r="C1607" s="1" t="s">
        <v>102</v>
      </c>
      <c r="D1607" t="s">
        <v>97</v>
      </c>
      <c r="E1607">
        <v>1</v>
      </c>
      <c r="F1607" t="s">
        <v>26</v>
      </c>
      <c r="G1607" s="18">
        <v>8.57</v>
      </c>
      <c r="I1607" s="18">
        <v>-8.57</v>
      </c>
      <c r="Q1607" s="103"/>
      <c r="R1607" s="104"/>
      <c r="X1607" s="103"/>
      <c r="AE1607" s="103"/>
      <c r="AL1607" s="103"/>
      <c r="AM1607" s="104"/>
      <c r="AS1607" s="103"/>
      <c r="AT1607" s="104"/>
    </row>
    <row r="1608" spans="1:46" x14ac:dyDescent="0.25">
      <c r="A1608" s="1">
        <v>44683</v>
      </c>
      <c r="C1608" s="1" t="s">
        <v>102</v>
      </c>
      <c r="D1608" t="s">
        <v>98</v>
      </c>
      <c r="E1608">
        <v>30</v>
      </c>
      <c r="F1608" t="s">
        <v>26</v>
      </c>
      <c r="G1608" s="18">
        <v>8.14</v>
      </c>
      <c r="I1608" s="18">
        <v>244.2</v>
      </c>
      <c r="Q1608" s="103"/>
      <c r="R1608" s="104"/>
      <c r="X1608" s="103"/>
      <c r="AE1608" s="103"/>
      <c r="AL1608" s="103"/>
      <c r="AM1608" s="104"/>
      <c r="AS1608" s="103"/>
      <c r="AT1608" s="104"/>
    </row>
    <row r="1609" spans="1:46" x14ac:dyDescent="0.25">
      <c r="A1609" s="1">
        <v>44683</v>
      </c>
      <c r="C1609" s="1" t="s">
        <v>102</v>
      </c>
      <c r="D1609" t="s">
        <v>97</v>
      </c>
      <c r="E1609">
        <v>30</v>
      </c>
      <c r="F1609" t="s">
        <v>26</v>
      </c>
      <c r="G1609" s="18">
        <v>8.6349999999999998</v>
      </c>
      <c r="I1609" s="18">
        <v>-259.05</v>
      </c>
      <c r="Q1609" s="103"/>
      <c r="R1609" s="104"/>
      <c r="X1609" s="103"/>
      <c r="AE1609" s="103"/>
      <c r="AL1609" s="103"/>
      <c r="AM1609" s="104"/>
      <c r="AS1609" s="103"/>
      <c r="AT1609" s="104"/>
    </row>
    <row r="1610" spans="1:46" x14ac:dyDescent="0.25">
      <c r="A1610" s="1">
        <v>44683</v>
      </c>
      <c r="C1610" s="1" t="s">
        <v>102</v>
      </c>
      <c r="D1610" t="s">
        <v>98</v>
      </c>
      <c r="E1610">
        <v>5</v>
      </c>
      <c r="F1610" t="s">
        <v>194</v>
      </c>
      <c r="G1610" s="18">
        <v>3.9556</v>
      </c>
      <c r="I1610" s="18">
        <v>19.78</v>
      </c>
      <c r="Q1610" s="103"/>
      <c r="R1610" s="104"/>
      <c r="X1610" s="103"/>
      <c r="AE1610" s="103"/>
      <c r="AL1610" s="103"/>
      <c r="AM1610" s="104"/>
      <c r="AS1610" s="103"/>
      <c r="AT1610" s="104"/>
    </row>
    <row r="1611" spans="1:46" x14ac:dyDescent="0.25">
      <c r="A1611" s="1">
        <v>44683</v>
      </c>
      <c r="C1611" s="1" t="s">
        <v>102</v>
      </c>
      <c r="D1611" t="s">
        <v>98</v>
      </c>
      <c r="E1611">
        <v>10</v>
      </c>
      <c r="F1611" t="s">
        <v>194</v>
      </c>
      <c r="G1611" s="18">
        <v>3.9018000000000002</v>
      </c>
      <c r="I1611" s="18">
        <v>39.020000000000003</v>
      </c>
      <c r="Q1611" s="103"/>
      <c r="R1611" s="104"/>
      <c r="X1611" s="103"/>
      <c r="AE1611" s="103"/>
      <c r="AL1611" s="103"/>
      <c r="AM1611" s="104"/>
      <c r="AS1611" s="103"/>
      <c r="AT1611" s="104"/>
    </row>
    <row r="1612" spans="1:46" x14ac:dyDescent="0.25">
      <c r="A1612" s="1">
        <v>44683</v>
      </c>
      <c r="C1612" s="1" t="s">
        <v>102</v>
      </c>
      <c r="D1612" t="s">
        <v>98</v>
      </c>
      <c r="E1612">
        <v>10</v>
      </c>
      <c r="F1612" t="s">
        <v>194</v>
      </c>
      <c r="G1612" s="18">
        <v>4.01</v>
      </c>
      <c r="I1612" s="18">
        <v>40.1</v>
      </c>
      <c r="Q1612" s="103"/>
      <c r="R1612" s="104"/>
      <c r="X1612" s="103"/>
      <c r="AE1612" s="103"/>
      <c r="AL1612" s="103"/>
      <c r="AM1612" s="104"/>
      <c r="AS1612" s="103"/>
      <c r="AT1612" s="104"/>
    </row>
    <row r="1613" spans="1:46" x14ac:dyDescent="0.25">
      <c r="A1613" s="1">
        <v>44683</v>
      </c>
      <c r="C1613" s="1" t="s">
        <v>102</v>
      </c>
      <c r="D1613" t="s">
        <v>98</v>
      </c>
      <c r="E1613">
        <v>7</v>
      </c>
      <c r="F1613" t="s">
        <v>26</v>
      </c>
      <c r="G1613" s="18">
        <v>6.4111000000000002</v>
      </c>
      <c r="I1613" s="18">
        <v>44.88</v>
      </c>
      <c r="Q1613" s="103"/>
      <c r="R1613" s="104"/>
      <c r="X1613" s="103"/>
      <c r="AE1613" s="103"/>
      <c r="AL1613" s="103"/>
      <c r="AM1613" s="104"/>
      <c r="AS1613" s="103"/>
      <c r="AT1613" s="104"/>
    </row>
    <row r="1614" spans="1:46" x14ac:dyDescent="0.25">
      <c r="A1614" s="1">
        <v>44683</v>
      </c>
      <c r="C1614" s="1" t="s">
        <v>102</v>
      </c>
      <c r="D1614" t="s">
        <v>97</v>
      </c>
      <c r="E1614">
        <v>20</v>
      </c>
      <c r="F1614" t="s">
        <v>194</v>
      </c>
      <c r="G1614" s="18">
        <v>3.96</v>
      </c>
      <c r="I1614" s="18">
        <v>-79.2</v>
      </c>
      <c r="Q1614" s="103"/>
      <c r="R1614" s="104"/>
      <c r="X1614" s="103"/>
      <c r="AE1614" s="103"/>
      <c r="AL1614" s="103"/>
      <c r="AM1614" s="104"/>
      <c r="AS1614" s="103"/>
      <c r="AT1614" s="104"/>
    </row>
    <row r="1615" spans="1:46" x14ac:dyDescent="0.25">
      <c r="A1615" s="1">
        <v>44683</v>
      </c>
      <c r="C1615" s="1" t="s">
        <v>102</v>
      </c>
      <c r="D1615" t="s">
        <v>98</v>
      </c>
      <c r="E1615">
        <v>10</v>
      </c>
      <c r="F1615" t="s">
        <v>194</v>
      </c>
      <c r="G1615" s="18">
        <v>3.6749999999999998</v>
      </c>
      <c r="I1615" s="18">
        <v>36.75</v>
      </c>
      <c r="Q1615" s="103"/>
      <c r="R1615" s="104"/>
      <c r="X1615" s="103"/>
      <c r="AE1615" s="103"/>
      <c r="AL1615" s="103"/>
      <c r="AM1615" s="104"/>
      <c r="AS1615" s="103"/>
      <c r="AT1615" s="104"/>
    </row>
    <row r="1616" spans="1:46" x14ac:dyDescent="0.25">
      <c r="A1616" s="1">
        <v>44683</v>
      </c>
      <c r="C1616" s="1" t="s">
        <v>102</v>
      </c>
      <c r="D1616" t="s">
        <v>97</v>
      </c>
      <c r="E1616">
        <v>4</v>
      </c>
      <c r="F1616" t="s">
        <v>194</v>
      </c>
      <c r="G1616" s="18">
        <v>4.24</v>
      </c>
      <c r="I1616" s="18">
        <v>-16.96</v>
      </c>
      <c r="Q1616" s="103"/>
      <c r="R1616" s="104"/>
      <c r="X1616" s="103"/>
      <c r="AE1616" s="103"/>
      <c r="AL1616" s="103"/>
      <c r="AM1616" s="104"/>
      <c r="AS1616" s="103"/>
      <c r="AT1616" s="104"/>
    </row>
    <row r="1617" spans="1:46" x14ac:dyDescent="0.25">
      <c r="A1617" s="1">
        <v>44683</v>
      </c>
      <c r="C1617" s="1" t="s">
        <v>102</v>
      </c>
      <c r="D1617" t="s">
        <v>97</v>
      </c>
      <c r="E1617">
        <v>11</v>
      </c>
      <c r="F1617" t="s">
        <v>194</v>
      </c>
      <c r="G1617" s="18">
        <v>4.25</v>
      </c>
      <c r="I1617" s="18">
        <v>-46.75</v>
      </c>
      <c r="Q1617" s="103"/>
      <c r="R1617" s="104"/>
      <c r="X1617" s="103"/>
      <c r="AE1617" s="103"/>
      <c r="AL1617" s="103"/>
      <c r="AM1617" s="104"/>
      <c r="AS1617" s="103"/>
      <c r="AT1617" s="104"/>
    </row>
    <row r="1618" spans="1:46" x14ac:dyDescent="0.25">
      <c r="A1618" s="1">
        <v>44683</v>
      </c>
      <c r="C1618" s="1" t="s">
        <v>102</v>
      </c>
      <c r="D1618" t="s">
        <v>97</v>
      </c>
      <c r="E1618">
        <v>7</v>
      </c>
      <c r="F1618" t="s">
        <v>26</v>
      </c>
      <c r="G1618" s="18">
        <v>7.05</v>
      </c>
      <c r="I1618" s="18">
        <v>-49.35</v>
      </c>
      <c r="Q1618" s="103"/>
      <c r="R1618" s="104"/>
      <c r="X1618" s="103"/>
      <c r="AE1618" s="103"/>
      <c r="AL1618" s="103"/>
      <c r="AM1618" s="104"/>
      <c r="AS1618" s="103"/>
      <c r="AT1618" s="104"/>
    </row>
    <row r="1619" spans="1:46" x14ac:dyDescent="0.25">
      <c r="A1619" s="1">
        <v>44684</v>
      </c>
      <c r="C1619" s="1" t="s">
        <v>102</v>
      </c>
      <c r="D1619" t="s">
        <v>98</v>
      </c>
      <c r="E1619">
        <v>10</v>
      </c>
      <c r="F1619" t="s">
        <v>26</v>
      </c>
      <c r="G1619" s="18">
        <v>7.11</v>
      </c>
      <c r="I1619" s="18">
        <v>71.099999999999994</v>
      </c>
      <c r="Q1619" s="103"/>
      <c r="R1619" s="104"/>
      <c r="X1619" s="103"/>
      <c r="AE1619" s="103"/>
      <c r="AL1619" s="103"/>
      <c r="AM1619" s="104"/>
      <c r="AS1619" s="103"/>
      <c r="AT1619" s="104"/>
    </row>
    <row r="1620" spans="1:46" x14ac:dyDescent="0.25">
      <c r="A1620" s="1">
        <v>44684</v>
      </c>
      <c r="C1620" s="1" t="s">
        <v>102</v>
      </c>
      <c r="D1620" t="s">
        <v>97</v>
      </c>
      <c r="E1620">
        <v>5</v>
      </c>
      <c r="F1620" t="s">
        <v>26</v>
      </c>
      <c r="G1620" s="18">
        <v>6.9482999999999997</v>
      </c>
      <c r="I1620" s="18">
        <v>-34.74</v>
      </c>
      <c r="Q1620" s="103"/>
      <c r="R1620" s="104"/>
      <c r="X1620" s="103"/>
      <c r="AE1620" s="103"/>
      <c r="AL1620" s="103"/>
      <c r="AM1620" s="104"/>
      <c r="AS1620" s="103"/>
      <c r="AT1620" s="104"/>
    </row>
    <row r="1621" spans="1:46" x14ac:dyDescent="0.25">
      <c r="A1621" s="1">
        <v>44684</v>
      </c>
      <c r="C1621" s="1" t="s">
        <v>102</v>
      </c>
      <c r="D1621" t="s">
        <v>98</v>
      </c>
      <c r="E1621">
        <v>10</v>
      </c>
      <c r="F1621" t="s">
        <v>193</v>
      </c>
      <c r="G1621" s="18">
        <v>16.75</v>
      </c>
      <c r="I1621" s="18">
        <v>167.5</v>
      </c>
      <c r="Q1621" s="103"/>
      <c r="R1621" s="104"/>
      <c r="X1621" s="103"/>
      <c r="AE1621" s="103"/>
      <c r="AL1621" s="103"/>
      <c r="AM1621" s="104"/>
      <c r="AS1621" s="103"/>
      <c r="AT1621" s="104"/>
    </row>
    <row r="1622" spans="1:46" x14ac:dyDescent="0.25">
      <c r="A1622" s="1">
        <v>44684</v>
      </c>
      <c r="C1622" s="1" t="s">
        <v>102</v>
      </c>
      <c r="D1622" t="s">
        <v>98</v>
      </c>
      <c r="E1622">
        <v>5</v>
      </c>
      <c r="F1622" t="s">
        <v>193</v>
      </c>
      <c r="G1622" s="18">
        <v>16.440000000000001</v>
      </c>
      <c r="I1622" s="18">
        <v>82.2</v>
      </c>
      <c r="Q1622" s="103"/>
      <c r="R1622" s="104"/>
      <c r="X1622" s="103"/>
      <c r="AE1622" s="103"/>
      <c r="AL1622" s="103"/>
      <c r="AM1622" s="104"/>
      <c r="AS1622" s="103"/>
      <c r="AT1622" s="104"/>
    </row>
    <row r="1623" spans="1:46" x14ac:dyDescent="0.25">
      <c r="A1623" s="1">
        <v>44684</v>
      </c>
      <c r="C1623" s="1" t="s">
        <v>102</v>
      </c>
      <c r="D1623" t="s">
        <v>97</v>
      </c>
      <c r="E1623">
        <v>5</v>
      </c>
      <c r="F1623" t="s">
        <v>193</v>
      </c>
      <c r="G1623" s="18">
        <v>16.059899999999999</v>
      </c>
      <c r="I1623" s="18">
        <v>-80.3</v>
      </c>
      <c r="Q1623" s="103"/>
      <c r="R1623" s="104"/>
      <c r="X1623" s="103"/>
      <c r="AE1623" s="103"/>
      <c r="AL1623" s="103"/>
      <c r="AM1623" s="104"/>
      <c r="AS1623" s="103"/>
      <c r="AT1623" s="104"/>
    </row>
    <row r="1624" spans="1:46" x14ac:dyDescent="0.25">
      <c r="A1624" s="1">
        <v>44684</v>
      </c>
      <c r="C1624" s="1" t="s">
        <v>102</v>
      </c>
      <c r="D1624" t="s">
        <v>97</v>
      </c>
      <c r="E1624">
        <v>5</v>
      </c>
      <c r="F1624" t="s">
        <v>193</v>
      </c>
      <c r="G1624" s="18">
        <v>15.8284</v>
      </c>
      <c r="I1624" s="18">
        <v>-79.14</v>
      </c>
      <c r="Q1624" s="103"/>
      <c r="R1624" s="104"/>
      <c r="X1624" s="103"/>
      <c r="AE1624" s="103"/>
      <c r="AL1624" s="103"/>
      <c r="AM1624" s="104"/>
      <c r="AS1624" s="103"/>
      <c r="AT1624" s="104"/>
    </row>
    <row r="1625" spans="1:46" x14ac:dyDescent="0.25">
      <c r="A1625" s="1">
        <v>44684</v>
      </c>
      <c r="C1625" s="1" t="s">
        <v>102</v>
      </c>
      <c r="D1625" t="s">
        <v>98</v>
      </c>
      <c r="E1625">
        <v>5</v>
      </c>
      <c r="F1625" t="s">
        <v>193</v>
      </c>
      <c r="G1625" s="18">
        <v>15.73</v>
      </c>
      <c r="I1625" s="18">
        <v>78.650000000000006</v>
      </c>
      <c r="Q1625" s="103"/>
      <c r="R1625" s="104"/>
      <c r="X1625" s="103"/>
      <c r="AE1625" s="103"/>
      <c r="AL1625" s="103"/>
      <c r="AM1625" s="104"/>
      <c r="AS1625" s="103"/>
      <c r="AT1625" s="104"/>
    </row>
    <row r="1626" spans="1:46" x14ac:dyDescent="0.25">
      <c r="A1626" s="1">
        <v>44684</v>
      </c>
      <c r="C1626" s="1" t="s">
        <v>102</v>
      </c>
      <c r="D1626" t="s">
        <v>97</v>
      </c>
      <c r="E1626">
        <v>5</v>
      </c>
      <c r="F1626" t="s">
        <v>193</v>
      </c>
      <c r="G1626" s="18">
        <v>15.889900000000001</v>
      </c>
      <c r="I1626" s="18">
        <v>-79.45</v>
      </c>
      <c r="Q1626" s="103"/>
      <c r="R1626" s="104"/>
      <c r="X1626" s="103"/>
      <c r="AE1626" s="103"/>
      <c r="AL1626" s="103"/>
      <c r="AM1626" s="104"/>
      <c r="AS1626" s="103"/>
      <c r="AT1626" s="104"/>
    </row>
    <row r="1627" spans="1:46" x14ac:dyDescent="0.25">
      <c r="A1627" s="1">
        <v>44684</v>
      </c>
      <c r="C1627" s="1" t="s">
        <v>102</v>
      </c>
      <c r="D1627" t="s">
        <v>98</v>
      </c>
      <c r="E1627">
        <v>5</v>
      </c>
      <c r="F1627" t="s">
        <v>193</v>
      </c>
      <c r="G1627" s="18">
        <v>16.2014</v>
      </c>
      <c r="I1627" s="18">
        <v>81.010000000000005</v>
      </c>
      <c r="Q1627" s="103"/>
      <c r="R1627" s="104"/>
      <c r="X1627" s="103"/>
      <c r="AE1627" s="103"/>
      <c r="AL1627" s="103"/>
      <c r="AM1627" s="104"/>
      <c r="AS1627" s="103"/>
      <c r="AT1627" s="104"/>
    </row>
    <row r="1628" spans="1:46" x14ac:dyDescent="0.25">
      <c r="A1628" s="1">
        <v>44684</v>
      </c>
      <c r="C1628" s="1" t="s">
        <v>102</v>
      </c>
      <c r="D1628" t="s">
        <v>98</v>
      </c>
      <c r="E1628">
        <v>5</v>
      </c>
      <c r="F1628" t="s">
        <v>193</v>
      </c>
      <c r="G1628" s="18">
        <v>15.9574</v>
      </c>
      <c r="I1628" s="18">
        <v>79.790000000000006</v>
      </c>
      <c r="Q1628" s="103"/>
      <c r="R1628" s="104"/>
      <c r="X1628" s="103"/>
      <c r="AE1628" s="103"/>
      <c r="AL1628" s="103"/>
      <c r="AM1628" s="104"/>
      <c r="AS1628" s="103"/>
      <c r="AT1628" s="104"/>
    </row>
    <row r="1629" spans="1:46" x14ac:dyDescent="0.25">
      <c r="A1629" s="1">
        <v>44684</v>
      </c>
      <c r="C1629" s="1" t="s">
        <v>102</v>
      </c>
      <c r="D1629" t="s">
        <v>98</v>
      </c>
      <c r="E1629">
        <v>5</v>
      </c>
      <c r="F1629" t="s">
        <v>193</v>
      </c>
      <c r="G1629" s="18">
        <v>15.5</v>
      </c>
      <c r="I1629" s="18">
        <v>77.5</v>
      </c>
      <c r="Q1629" s="103"/>
      <c r="R1629" s="104"/>
      <c r="X1629" s="103"/>
      <c r="AE1629" s="103"/>
      <c r="AL1629" s="103"/>
      <c r="AM1629" s="104"/>
      <c r="AS1629" s="103"/>
      <c r="AT1629" s="104"/>
    </row>
    <row r="1630" spans="1:46" x14ac:dyDescent="0.25">
      <c r="A1630" s="1">
        <v>44684</v>
      </c>
      <c r="C1630" s="1" t="s">
        <v>102</v>
      </c>
      <c r="D1630" t="s">
        <v>98</v>
      </c>
      <c r="E1630">
        <v>5</v>
      </c>
      <c r="F1630" t="s">
        <v>193</v>
      </c>
      <c r="G1630" s="18">
        <v>15.14</v>
      </c>
      <c r="I1630" s="18">
        <v>75.7</v>
      </c>
      <c r="Q1630" s="103"/>
      <c r="R1630" s="104"/>
      <c r="X1630" s="103"/>
      <c r="AE1630" s="103"/>
      <c r="AL1630" s="103"/>
      <c r="AM1630" s="104"/>
      <c r="AS1630" s="103"/>
      <c r="AT1630" s="104"/>
    </row>
    <row r="1631" spans="1:46" x14ac:dyDescent="0.25">
      <c r="A1631" s="1">
        <v>44684</v>
      </c>
      <c r="C1631" s="1" t="s">
        <v>102</v>
      </c>
      <c r="D1631" t="s">
        <v>97</v>
      </c>
      <c r="E1631">
        <v>20</v>
      </c>
      <c r="F1631" t="s">
        <v>193</v>
      </c>
      <c r="G1631" s="18">
        <v>14.718400000000001</v>
      </c>
      <c r="I1631" s="18">
        <v>-294.37</v>
      </c>
      <c r="Q1631" s="103"/>
      <c r="R1631" s="104"/>
      <c r="X1631" s="103"/>
      <c r="AE1631" s="103"/>
      <c r="AL1631" s="103"/>
      <c r="AM1631" s="104"/>
      <c r="AS1631" s="103"/>
      <c r="AT1631" s="104"/>
    </row>
    <row r="1632" spans="1:46" x14ac:dyDescent="0.25">
      <c r="A1632" s="1">
        <v>44684</v>
      </c>
      <c r="C1632" s="1" t="s">
        <v>102</v>
      </c>
      <c r="D1632" t="s">
        <v>98</v>
      </c>
      <c r="E1632">
        <v>15</v>
      </c>
      <c r="F1632" t="s">
        <v>193</v>
      </c>
      <c r="G1632" s="18">
        <v>14.57</v>
      </c>
      <c r="I1632" s="18">
        <v>218.55</v>
      </c>
      <c r="Q1632" s="103"/>
      <c r="R1632" s="104"/>
      <c r="X1632" s="103"/>
      <c r="AE1632" s="103"/>
      <c r="AL1632" s="103"/>
      <c r="AM1632" s="104"/>
      <c r="AS1632" s="103"/>
      <c r="AT1632" s="104"/>
    </row>
    <row r="1633" spans="1:46" x14ac:dyDescent="0.25">
      <c r="A1633" s="1">
        <v>44684</v>
      </c>
      <c r="C1633" s="1" t="s">
        <v>102</v>
      </c>
      <c r="D1633" t="s">
        <v>97</v>
      </c>
      <c r="E1633">
        <v>20</v>
      </c>
      <c r="F1633" t="s">
        <v>193</v>
      </c>
      <c r="G1633" s="18">
        <v>16.315000000000001</v>
      </c>
      <c r="I1633" s="18">
        <v>-326.3</v>
      </c>
      <c r="Q1633" s="103"/>
      <c r="R1633" s="104"/>
      <c r="X1633" s="103"/>
      <c r="AE1633" s="103"/>
      <c r="AL1633" s="103"/>
      <c r="AM1633" s="104"/>
      <c r="AS1633" s="103"/>
      <c r="AT1633" s="104"/>
    </row>
    <row r="1634" spans="1:46" x14ac:dyDescent="0.25">
      <c r="A1634" s="1">
        <v>44684</v>
      </c>
      <c r="C1634" s="1" t="s">
        <v>102</v>
      </c>
      <c r="D1634" t="s">
        <v>98</v>
      </c>
      <c r="E1634">
        <v>5</v>
      </c>
      <c r="F1634" t="s">
        <v>26</v>
      </c>
      <c r="G1634" s="18">
        <v>7.2</v>
      </c>
      <c r="I1634" s="18">
        <v>36</v>
      </c>
      <c r="Q1634" s="103"/>
      <c r="R1634" s="104"/>
      <c r="X1634" s="103"/>
      <c r="AE1634" s="103"/>
      <c r="AL1634" s="103"/>
      <c r="AM1634" s="104"/>
      <c r="AS1634" s="103"/>
      <c r="AT1634" s="104"/>
    </row>
    <row r="1635" spans="1:46" x14ac:dyDescent="0.25">
      <c r="A1635" s="1">
        <v>44684</v>
      </c>
      <c r="C1635" s="1" t="s">
        <v>102</v>
      </c>
      <c r="D1635" t="s">
        <v>97</v>
      </c>
      <c r="E1635">
        <v>5</v>
      </c>
      <c r="F1635" t="s">
        <v>26</v>
      </c>
      <c r="G1635" s="18">
        <v>7.5019999999999998</v>
      </c>
      <c r="I1635" s="18">
        <v>-37.51</v>
      </c>
      <c r="Q1635" s="103"/>
      <c r="R1635" s="104"/>
      <c r="X1635" s="103"/>
      <c r="AE1635" s="103"/>
      <c r="AL1635" s="103"/>
      <c r="AM1635" s="104"/>
      <c r="AS1635" s="103"/>
      <c r="AT1635" s="104"/>
    </row>
    <row r="1636" spans="1:46" x14ac:dyDescent="0.25">
      <c r="A1636" s="1">
        <v>44685</v>
      </c>
      <c r="C1636" s="1" t="s">
        <v>102</v>
      </c>
      <c r="D1636" t="s">
        <v>98</v>
      </c>
      <c r="E1636">
        <v>150</v>
      </c>
      <c r="F1636" t="s">
        <v>192</v>
      </c>
      <c r="G1636" s="18">
        <v>2.2149999999999999</v>
      </c>
      <c r="I1636" s="18">
        <v>332.25</v>
      </c>
      <c r="Q1636" s="103"/>
      <c r="R1636" s="104"/>
      <c r="X1636" s="103"/>
      <c r="AE1636" s="103"/>
      <c r="AL1636" s="103"/>
      <c r="AM1636" s="104"/>
      <c r="AS1636" s="103"/>
      <c r="AT1636" s="104"/>
    </row>
    <row r="1637" spans="1:46" x14ac:dyDescent="0.25">
      <c r="A1637" s="1">
        <v>44685</v>
      </c>
      <c r="C1637" s="1" t="s">
        <v>102</v>
      </c>
      <c r="D1637" t="s">
        <v>98</v>
      </c>
      <c r="E1637">
        <v>50</v>
      </c>
      <c r="F1637" t="s">
        <v>192</v>
      </c>
      <c r="G1637" s="18">
        <v>2.2130999999999998</v>
      </c>
      <c r="I1637" s="18">
        <v>110.66</v>
      </c>
      <c r="Q1637" s="103"/>
      <c r="R1637" s="104"/>
      <c r="X1637" s="103"/>
      <c r="AE1637" s="103"/>
      <c r="AL1637" s="103"/>
      <c r="AM1637" s="104"/>
      <c r="AS1637" s="103"/>
      <c r="AT1637" s="104"/>
    </row>
    <row r="1638" spans="1:46" x14ac:dyDescent="0.25">
      <c r="A1638" s="1">
        <v>44685</v>
      </c>
      <c r="C1638" s="1" t="s">
        <v>102</v>
      </c>
      <c r="D1638" t="s">
        <v>98</v>
      </c>
      <c r="E1638">
        <v>50</v>
      </c>
      <c r="F1638" t="s">
        <v>192</v>
      </c>
      <c r="G1638" s="18">
        <v>2.2235999999999998</v>
      </c>
      <c r="I1638" s="18">
        <v>111.18</v>
      </c>
      <c r="Q1638" s="103"/>
      <c r="R1638" s="104"/>
      <c r="X1638" s="103"/>
      <c r="AE1638" s="103"/>
      <c r="AL1638" s="103"/>
      <c r="AM1638" s="104"/>
      <c r="AS1638" s="103"/>
      <c r="AT1638" s="104"/>
    </row>
    <row r="1639" spans="1:46" x14ac:dyDescent="0.25">
      <c r="A1639" s="1">
        <v>44685</v>
      </c>
      <c r="C1639" s="1" t="s">
        <v>102</v>
      </c>
      <c r="D1639" t="s">
        <v>97</v>
      </c>
      <c r="E1639">
        <v>50</v>
      </c>
      <c r="F1639" t="s">
        <v>192</v>
      </c>
      <c r="G1639" s="18">
        <v>2.27</v>
      </c>
      <c r="I1639" s="18">
        <v>-113.5</v>
      </c>
      <c r="Q1639" s="103"/>
      <c r="R1639" s="104"/>
      <c r="X1639" s="103"/>
      <c r="AE1639" s="103"/>
      <c r="AL1639" s="103"/>
      <c r="AM1639" s="104"/>
      <c r="AS1639" s="103"/>
      <c r="AT1639" s="104"/>
    </row>
    <row r="1640" spans="1:46" x14ac:dyDescent="0.25">
      <c r="A1640" s="1">
        <v>44685</v>
      </c>
      <c r="C1640" s="1" t="s">
        <v>102</v>
      </c>
      <c r="D1640" t="s">
        <v>97</v>
      </c>
      <c r="E1640">
        <v>50</v>
      </c>
      <c r="F1640" t="s">
        <v>192</v>
      </c>
      <c r="G1640" s="18">
        <v>2.2682000000000002</v>
      </c>
      <c r="I1640" s="18">
        <v>-113.41</v>
      </c>
      <c r="Q1640" s="103"/>
      <c r="R1640" s="104"/>
      <c r="X1640" s="103"/>
      <c r="AE1640" s="103"/>
      <c r="AL1640" s="103"/>
      <c r="AM1640" s="104"/>
      <c r="AS1640" s="103"/>
      <c r="AT1640" s="104"/>
    </row>
    <row r="1641" spans="1:46" x14ac:dyDescent="0.25">
      <c r="A1641" s="1">
        <v>44685</v>
      </c>
      <c r="C1641" s="1" t="s">
        <v>102</v>
      </c>
      <c r="D1641" t="s">
        <v>97</v>
      </c>
      <c r="E1641">
        <v>30</v>
      </c>
      <c r="F1641" t="s">
        <v>192</v>
      </c>
      <c r="G1641" s="18">
        <v>2.31</v>
      </c>
      <c r="I1641" s="18">
        <v>-69.3</v>
      </c>
      <c r="Q1641" s="103"/>
      <c r="R1641" s="104"/>
      <c r="X1641" s="103"/>
      <c r="AE1641" s="103"/>
      <c r="AL1641" s="103"/>
      <c r="AM1641" s="104"/>
      <c r="AS1641" s="103"/>
      <c r="AT1641" s="104"/>
    </row>
    <row r="1642" spans="1:46" x14ac:dyDescent="0.25">
      <c r="A1642" s="1">
        <v>44685</v>
      </c>
      <c r="C1642" s="1" t="s">
        <v>102</v>
      </c>
      <c r="D1642" t="s">
        <v>97</v>
      </c>
      <c r="E1642">
        <v>30</v>
      </c>
      <c r="F1642" t="s">
        <v>192</v>
      </c>
      <c r="G1642" s="18">
        <v>2.3140000000000001</v>
      </c>
      <c r="I1642" s="18">
        <v>-69.42</v>
      </c>
      <c r="Q1642" s="103"/>
      <c r="R1642" s="104"/>
      <c r="X1642" s="103"/>
      <c r="AE1642" s="103"/>
      <c r="AL1642" s="103"/>
      <c r="AM1642" s="104"/>
      <c r="AS1642" s="103"/>
      <c r="AT1642" s="104"/>
    </row>
    <row r="1643" spans="1:46" x14ac:dyDescent="0.25">
      <c r="A1643" s="1">
        <v>44685</v>
      </c>
      <c r="C1643" s="1" t="s">
        <v>102</v>
      </c>
      <c r="D1643" t="s">
        <v>97</v>
      </c>
      <c r="E1643">
        <v>30</v>
      </c>
      <c r="F1643" t="s">
        <v>192</v>
      </c>
      <c r="G1643" s="18">
        <v>2.1850000000000001</v>
      </c>
      <c r="I1643" s="18">
        <v>-65.55</v>
      </c>
      <c r="Q1643" s="103"/>
      <c r="R1643" s="104"/>
      <c r="X1643" s="103"/>
      <c r="AE1643" s="103"/>
      <c r="AL1643" s="103"/>
      <c r="AM1643" s="104"/>
      <c r="AS1643" s="103"/>
      <c r="AT1643" s="104"/>
    </row>
    <row r="1644" spans="1:46" x14ac:dyDescent="0.25">
      <c r="A1644" s="1">
        <v>44685</v>
      </c>
      <c r="C1644" s="1" t="s">
        <v>102</v>
      </c>
      <c r="D1644" t="s">
        <v>97</v>
      </c>
      <c r="E1644">
        <v>30</v>
      </c>
      <c r="F1644" t="s">
        <v>192</v>
      </c>
      <c r="G1644" s="18">
        <v>2.1850000000000001</v>
      </c>
      <c r="I1644" s="18">
        <v>-65.55</v>
      </c>
      <c r="Q1644" s="103"/>
      <c r="R1644" s="104"/>
      <c r="X1644" s="103"/>
      <c r="AE1644" s="103"/>
      <c r="AL1644" s="103"/>
      <c r="AM1644" s="104"/>
      <c r="AS1644" s="103"/>
      <c r="AT1644" s="104"/>
    </row>
    <row r="1645" spans="1:46" x14ac:dyDescent="0.25">
      <c r="A1645" s="1">
        <v>44685</v>
      </c>
      <c r="C1645" s="1" t="s">
        <v>102</v>
      </c>
      <c r="D1645" t="s">
        <v>97</v>
      </c>
      <c r="E1645">
        <v>30</v>
      </c>
      <c r="F1645" t="s">
        <v>192</v>
      </c>
      <c r="G1645" s="18">
        <v>2.1865000000000001</v>
      </c>
      <c r="I1645" s="18">
        <v>-65.599999999999994</v>
      </c>
      <c r="Q1645" s="103"/>
      <c r="R1645" s="104"/>
      <c r="X1645" s="103"/>
      <c r="AE1645" s="103"/>
      <c r="AL1645" s="103"/>
      <c r="AM1645" s="104"/>
      <c r="AS1645" s="103"/>
      <c r="AT1645" s="104"/>
    </row>
    <row r="1646" spans="1:46" x14ac:dyDescent="0.25">
      <c r="A1646" s="1">
        <v>44685</v>
      </c>
      <c r="C1646" s="1" t="s">
        <v>102</v>
      </c>
      <c r="D1646" t="s">
        <v>98</v>
      </c>
      <c r="E1646">
        <v>100</v>
      </c>
      <c r="F1646" t="s">
        <v>192</v>
      </c>
      <c r="G1646" s="18">
        <v>2.1023999999999998</v>
      </c>
      <c r="I1646" s="18">
        <v>210.24</v>
      </c>
      <c r="Q1646" s="103"/>
      <c r="R1646" s="104"/>
      <c r="X1646" s="103"/>
      <c r="AE1646" s="103"/>
      <c r="AL1646" s="103"/>
      <c r="AM1646" s="104"/>
      <c r="AS1646" s="103"/>
      <c r="AT1646" s="104"/>
    </row>
    <row r="1647" spans="1:46" x14ac:dyDescent="0.25">
      <c r="A1647" s="1">
        <v>44685</v>
      </c>
      <c r="C1647" s="1" t="s">
        <v>102</v>
      </c>
      <c r="D1647" t="s">
        <v>98</v>
      </c>
      <c r="E1647">
        <v>50</v>
      </c>
      <c r="F1647" t="s">
        <v>192</v>
      </c>
      <c r="G1647" s="18">
        <v>2.1118000000000001</v>
      </c>
      <c r="I1647" s="18">
        <v>105.59</v>
      </c>
      <c r="Q1647" s="103"/>
      <c r="R1647" s="104"/>
      <c r="X1647" s="103"/>
      <c r="AE1647" s="103"/>
      <c r="AL1647" s="103"/>
      <c r="AM1647" s="104"/>
      <c r="AS1647" s="103"/>
      <c r="AT1647" s="104"/>
    </row>
    <row r="1648" spans="1:46" x14ac:dyDescent="0.25">
      <c r="A1648" s="1">
        <v>44685</v>
      </c>
      <c r="C1648" s="1" t="s">
        <v>102</v>
      </c>
      <c r="D1648" t="s">
        <v>97</v>
      </c>
      <c r="E1648">
        <v>30</v>
      </c>
      <c r="F1648" t="s">
        <v>192</v>
      </c>
      <c r="G1648" s="18">
        <v>2.1749999999999998</v>
      </c>
      <c r="I1648" s="18">
        <v>-65.25</v>
      </c>
      <c r="Q1648" s="103"/>
      <c r="R1648" s="104"/>
      <c r="X1648" s="103"/>
      <c r="AE1648" s="103"/>
      <c r="AL1648" s="103"/>
      <c r="AM1648" s="104"/>
      <c r="AS1648" s="103"/>
      <c r="AT1648" s="104"/>
    </row>
    <row r="1649" spans="1:46" x14ac:dyDescent="0.25">
      <c r="A1649" s="1">
        <v>44685</v>
      </c>
      <c r="C1649" s="1" t="s">
        <v>102</v>
      </c>
      <c r="D1649" t="s">
        <v>97</v>
      </c>
      <c r="E1649">
        <v>30</v>
      </c>
      <c r="F1649" t="s">
        <v>192</v>
      </c>
      <c r="G1649" s="18">
        <v>2.1781999999999999</v>
      </c>
      <c r="I1649" s="18">
        <v>-65.349999999999994</v>
      </c>
      <c r="Q1649" s="103"/>
      <c r="R1649" s="104"/>
      <c r="X1649" s="103"/>
      <c r="AE1649" s="103"/>
      <c r="AL1649" s="103"/>
      <c r="AM1649" s="104"/>
      <c r="AS1649" s="103"/>
      <c r="AT1649" s="104"/>
    </row>
    <row r="1650" spans="1:46" x14ac:dyDescent="0.25">
      <c r="A1650" s="1">
        <v>44685</v>
      </c>
      <c r="C1650" s="1" t="s">
        <v>102</v>
      </c>
      <c r="D1650" t="s">
        <v>97</v>
      </c>
      <c r="E1650">
        <v>30</v>
      </c>
      <c r="F1650" t="s">
        <v>192</v>
      </c>
      <c r="G1650" s="18">
        <v>2.1766999999999999</v>
      </c>
      <c r="I1650" s="18">
        <v>-65.3</v>
      </c>
      <c r="Q1650" s="103"/>
      <c r="R1650" s="104"/>
      <c r="X1650" s="103"/>
      <c r="AE1650" s="103"/>
      <c r="AL1650" s="103"/>
      <c r="AM1650" s="104"/>
      <c r="AS1650" s="103"/>
      <c r="AT1650" s="104"/>
    </row>
    <row r="1651" spans="1:46" x14ac:dyDescent="0.25">
      <c r="A1651" s="1">
        <v>44685</v>
      </c>
      <c r="C1651" s="1" t="s">
        <v>102</v>
      </c>
      <c r="D1651" t="s">
        <v>97</v>
      </c>
      <c r="E1651">
        <v>30</v>
      </c>
      <c r="F1651" t="s">
        <v>192</v>
      </c>
      <c r="G1651" s="18">
        <v>2.1781999999999999</v>
      </c>
      <c r="I1651" s="18">
        <v>-65.349999999999994</v>
      </c>
      <c r="Q1651" s="103"/>
      <c r="R1651" s="104"/>
      <c r="X1651" s="103"/>
      <c r="AE1651" s="103"/>
      <c r="AL1651" s="103"/>
      <c r="AM1651" s="104"/>
      <c r="AS1651" s="103"/>
      <c r="AT1651" s="104"/>
    </row>
    <row r="1652" spans="1:46" x14ac:dyDescent="0.25">
      <c r="A1652" s="1">
        <v>44685</v>
      </c>
      <c r="C1652" s="1" t="s">
        <v>102</v>
      </c>
      <c r="D1652" t="s">
        <v>97</v>
      </c>
      <c r="E1652">
        <v>30</v>
      </c>
      <c r="F1652" t="s">
        <v>192</v>
      </c>
      <c r="G1652" s="18">
        <v>2.17</v>
      </c>
      <c r="I1652" s="18">
        <v>-65.099999999999994</v>
      </c>
      <c r="Q1652" s="103"/>
      <c r="R1652" s="104"/>
      <c r="X1652" s="103"/>
      <c r="AE1652" s="103"/>
      <c r="AL1652" s="103"/>
      <c r="AM1652" s="104"/>
      <c r="AS1652" s="103"/>
      <c r="AT1652" s="104"/>
    </row>
    <row r="1653" spans="1:46" x14ac:dyDescent="0.25">
      <c r="A1653" s="1">
        <v>44685</v>
      </c>
      <c r="C1653" s="1" t="s">
        <v>102</v>
      </c>
      <c r="D1653" t="s">
        <v>98</v>
      </c>
      <c r="E1653">
        <v>150</v>
      </c>
      <c r="F1653" t="s">
        <v>192</v>
      </c>
      <c r="G1653" s="18">
        <v>2.1436000000000002</v>
      </c>
      <c r="I1653" s="18">
        <v>321.54000000000002</v>
      </c>
      <c r="Q1653" s="103"/>
      <c r="R1653" s="104"/>
      <c r="X1653" s="103"/>
      <c r="AE1653" s="103"/>
      <c r="AL1653" s="103"/>
      <c r="AM1653" s="104"/>
      <c r="AS1653" s="103"/>
      <c r="AT1653" s="104"/>
    </row>
    <row r="1654" spans="1:46" x14ac:dyDescent="0.25">
      <c r="A1654" s="1">
        <v>44685</v>
      </c>
      <c r="C1654" s="1" t="s">
        <v>102</v>
      </c>
      <c r="D1654" t="s">
        <v>97</v>
      </c>
      <c r="E1654">
        <v>30</v>
      </c>
      <c r="F1654" t="s">
        <v>192</v>
      </c>
      <c r="G1654" s="18">
        <v>2.1764000000000001</v>
      </c>
      <c r="I1654" s="18">
        <v>-65.290000000000006</v>
      </c>
      <c r="Q1654" s="103"/>
      <c r="R1654" s="104"/>
      <c r="X1654" s="103"/>
      <c r="AE1654" s="103"/>
      <c r="AL1654" s="103"/>
      <c r="AM1654" s="104"/>
      <c r="AS1654" s="103"/>
      <c r="AT1654" s="104"/>
    </row>
    <row r="1655" spans="1:46" x14ac:dyDescent="0.25">
      <c r="A1655" s="1">
        <v>44685</v>
      </c>
      <c r="C1655" s="1" t="s">
        <v>102</v>
      </c>
      <c r="D1655" t="s">
        <v>97</v>
      </c>
      <c r="E1655">
        <v>30</v>
      </c>
      <c r="F1655" t="s">
        <v>192</v>
      </c>
      <c r="G1655" s="18">
        <v>2.19</v>
      </c>
      <c r="I1655" s="18">
        <v>-65.7</v>
      </c>
      <c r="Q1655" s="103"/>
      <c r="R1655" s="104"/>
      <c r="X1655" s="103"/>
      <c r="AE1655" s="103"/>
      <c r="AL1655" s="103"/>
      <c r="AM1655" s="104"/>
      <c r="AS1655" s="103"/>
      <c r="AT1655" s="104"/>
    </row>
    <row r="1656" spans="1:46" x14ac:dyDescent="0.25">
      <c r="A1656" s="1">
        <v>44685</v>
      </c>
      <c r="C1656" s="1" t="s">
        <v>102</v>
      </c>
      <c r="D1656" t="s">
        <v>97</v>
      </c>
      <c r="E1656">
        <v>30</v>
      </c>
      <c r="F1656" t="s">
        <v>192</v>
      </c>
      <c r="G1656" s="18">
        <v>2.2200000000000002</v>
      </c>
      <c r="I1656" s="18">
        <v>-66.599999999999994</v>
      </c>
      <c r="Q1656" s="103"/>
      <c r="R1656" s="104"/>
      <c r="X1656" s="103"/>
      <c r="AE1656" s="103"/>
      <c r="AL1656" s="103"/>
      <c r="AM1656" s="104"/>
      <c r="AS1656" s="103"/>
      <c r="AT1656" s="104"/>
    </row>
    <row r="1657" spans="1:46" x14ac:dyDescent="0.25">
      <c r="A1657" s="1">
        <v>44685</v>
      </c>
      <c r="C1657" s="1" t="s">
        <v>102</v>
      </c>
      <c r="D1657" t="s">
        <v>97</v>
      </c>
      <c r="E1657">
        <v>10</v>
      </c>
      <c r="F1657" t="s">
        <v>192</v>
      </c>
      <c r="G1657" s="18">
        <v>2.2269000000000001</v>
      </c>
      <c r="I1657" s="18">
        <v>-22.27</v>
      </c>
      <c r="Q1657" s="103"/>
      <c r="R1657" s="104"/>
      <c r="X1657" s="103"/>
      <c r="AE1657" s="103"/>
      <c r="AL1657" s="103"/>
      <c r="AM1657" s="104"/>
      <c r="AS1657" s="103"/>
      <c r="AT1657" s="104"/>
    </row>
    <row r="1658" spans="1:46" x14ac:dyDescent="0.25">
      <c r="A1658" s="1">
        <v>44685</v>
      </c>
      <c r="C1658" s="1" t="s">
        <v>102</v>
      </c>
      <c r="D1658" t="s">
        <v>97</v>
      </c>
      <c r="E1658">
        <v>20</v>
      </c>
      <c r="F1658" t="s">
        <v>192</v>
      </c>
      <c r="G1658" s="18">
        <v>2.2280000000000002</v>
      </c>
      <c r="I1658" s="18">
        <v>-44.56</v>
      </c>
      <c r="Q1658" s="103"/>
      <c r="R1658" s="104"/>
      <c r="X1658" s="103"/>
      <c r="AE1658" s="103"/>
      <c r="AL1658" s="103"/>
      <c r="AM1658" s="104"/>
      <c r="AS1658" s="103"/>
      <c r="AT1658" s="104"/>
    </row>
    <row r="1659" spans="1:46" x14ac:dyDescent="0.25">
      <c r="A1659" s="1">
        <v>44685</v>
      </c>
      <c r="C1659" s="1" t="s">
        <v>102</v>
      </c>
      <c r="D1659" t="s">
        <v>97</v>
      </c>
      <c r="E1659">
        <v>30</v>
      </c>
      <c r="F1659" t="s">
        <v>192</v>
      </c>
      <c r="G1659" s="18">
        <v>2.2200000000000002</v>
      </c>
      <c r="I1659" s="18">
        <v>-66.599999999999994</v>
      </c>
      <c r="Q1659" s="103"/>
      <c r="R1659" s="104"/>
      <c r="X1659" s="103"/>
      <c r="AE1659" s="103"/>
      <c r="AL1659" s="103"/>
      <c r="AM1659" s="104"/>
      <c r="AS1659" s="103"/>
      <c r="AT1659" s="104"/>
    </row>
    <row r="1660" spans="1:46" x14ac:dyDescent="0.25">
      <c r="A1660" s="1">
        <v>44685</v>
      </c>
      <c r="C1660" s="1" t="s">
        <v>102</v>
      </c>
      <c r="D1660" t="s">
        <v>98</v>
      </c>
      <c r="E1660">
        <v>10</v>
      </c>
      <c r="F1660" t="s">
        <v>192</v>
      </c>
      <c r="G1660" s="18">
        <v>2.4159999999999999</v>
      </c>
      <c r="I1660" s="18">
        <v>24.16</v>
      </c>
      <c r="Q1660" s="103"/>
      <c r="R1660" s="104"/>
      <c r="X1660" s="103"/>
      <c r="AE1660" s="103"/>
      <c r="AL1660" s="103"/>
      <c r="AM1660" s="104"/>
      <c r="AS1660" s="103"/>
      <c r="AT1660" s="104"/>
    </row>
    <row r="1661" spans="1:46" x14ac:dyDescent="0.25">
      <c r="A1661" s="1">
        <v>44685</v>
      </c>
      <c r="C1661" s="1" t="s">
        <v>102</v>
      </c>
      <c r="D1661" t="s">
        <v>98</v>
      </c>
      <c r="E1661">
        <v>10</v>
      </c>
      <c r="F1661" t="s">
        <v>192</v>
      </c>
      <c r="G1661" s="18">
        <v>2.4117999999999999</v>
      </c>
      <c r="I1661" s="18">
        <v>24.12</v>
      </c>
      <c r="Q1661" s="103"/>
      <c r="R1661" s="104"/>
      <c r="X1661" s="103"/>
      <c r="AE1661" s="103"/>
      <c r="AL1661" s="103"/>
      <c r="AM1661" s="104"/>
      <c r="AS1661" s="103"/>
      <c r="AT1661" s="104"/>
    </row>
    <row r="1662" spans="1:46" x14ac:dyDescent="0.25">
      <c r="A1662" s="1">
        <v>44685</v>
      </c>
      <c r="C1662" s="1" t="s">
        <v>102</v>
      </c>
      <c r="D1662" t="s">
        <v>97</v>
      </c>
      <c r="E1662">
        <v>10</v>
      </c>
      <c r="F1662" t="s">
        <v>192</v>
      </c>
      <c r="G1662" s="18">
        <v>2.415</v>
      </c>
      <c r="I1662" s="18">
        <v>-24.15</v>
      </c>
      <c r="Q1662" s="103"/>
      <c r="R1662" s="104"/>
      <c r="X1662" s="103"/>
      <c r="AE1662" s="103"/>
      <c r="AL1662" s="103"/>
      <c r="AM1662" s="104"/>
      <c r="AS1662" s="103"/>
      <c r="AT1662" s="104"/>
    </row>
    <row r="1663" spans="1:46" x14ac:dyDescent="0.25">
      <c r="A1663" s="1">
        <v>44685</v>
      </c>
      <c r="C1663" s="1" t="s">
        <v>102</v>
      </c>
      <c r="D1663" t="s">
        <v>98</v>
      </c>
      <c r="E1663">
        <v>10</v>
      </c>
      <c r="F1663" t="s">
        <v>192</v>
      </c>
      <c r="G1663" s="18">
        <v>2.3933</v>
      </c>
      <c r="I1663" s="18">
        <v>23.93</v>
      </c>
      <c r="Q1663" s="103"/>
      <c r="R1663" s="104"/>
      <c r="X1663" s="103"/>
      <c r="AE1663" s="103"/>
      <c r="AL1663" s="103"/>
      <c r="AM1663" s="104"/>
      <c r="AS1663" s="103"/>
      <c r="AT1663" s="104"/>
    </row>
    <row r="1664" spans="1:46" x14ac:dyDescent="0.25">
      <c r="A1664" s="1">
        <v>44685</v>
      </c>
      <c r="C1664" s="1" t="s">
        <v>102</v>
      </c>
      <c r="D1664" t="s">
        <v>98</v>
      </c>
      <c r="E1664">
        <v>10</v>
      </c>
      <c r="F1664" t="s">
        <v>192</v>
      </c>
      <c r="G1664" s="18">
        <v>2.395</v>
      </c>
      <c r="I1664" s="18">
        <v>23.95</v>
      </c>
      <c r="Q1664" s="103"/>
      <c r="R1664" s="104"/>
      <c r="X1664" s="103"/>
      <c r="AE1664" s="103"/>
      <c r="AL1664" s="103"/>
      <c r="AM1664" s="104"/>
      <c r="AS1664" s="103"/>
      <c r="AT1664" s="104"/>
    </row>
    <row r="1665" spans="1:46" x14ac:dyDescent="0.25">
      <c r="A1665" s="1">
        <v>44685</v>
      </c>
      <c r="C1665" s="1" t="s">
        <v>102</v>
      </c>
      <c r="D1665" t="s">
        <v>97</v>
      </c>
      <c r="E1665">
        <v>30</v>
      </c>
      <c r="F1665" t="s">
        <v>192</v>
      </c>
      <c r="G1665" s="18">
        <v>2.3199999999999998</v>
      </c>
      <c r="I1665" s="18">
        <v>-69.599999999999994</v>
      </c>
      <c r="Q1665" s="103"/>
      <c r="R1665" s="104"/>
      <c r="X1665" s="103"/>
      <c r="AE1665" s="103"/>
      <c r="AL1665" s="103"/>
      <c r="AM1665" s="104"/>
      <c r="AS1665" s="103"/>
      <c r="AT1665" s="104"/>
    </row>
    <row r="1666" spans="1:46" x14ac:dyDescent="0.25">
      <c r="A1666" s="1">
        <v>44685</v>
      </c>
      <c r="C1666" s="1" t="s">
        <v>102</v>
      </c>
      <c r="D1666" t="s">
        <v>98</v>
      </c>
      <c r="E1666">
        <v>30</v>
      </c>
      <c r="F1666" t="s">
        <v>192</v>
      </c>
      <c r="G1666" s="18">
        <v>2.375</v>
      </c>
      <c r="I1666" s="18">
        <v>71.25</v>
      </c>
      <c r="Q1666" s="103"/>
      <c r="R1666" s="104"/>
      <c r="X1666" s="103"/>
      <c r="AE1666" s="103"/>
      <c r="AL1666" s="103"/>
      <c r="AM1666" s="104"/>
      <c r="AS1666" s="103"/>
      <c r="AT1666" s="104"/>
    </row>
    <row r="1667" spans="1:46" x14ac:dyDescent="0.25">
      <c r="A1667" s="1">
        <v>44685</v>
      </c>
      <c r="C1667" s="1" t="s">
        <v>102</v>
      </c>
      <c r="D1667" t="s">
        <v>97</v>
      </c>
      <c r="E1667">
        <v>30</v>
      </c>
      <c r="F1667" t="s">
        <v>192</v>
      </c>
      <c r="G1667" s="18">
        <v>2.2844000000000002</v>
      </c>
      <c r="I1667" s="18">
        <v>-68.53</v>
      </c>
      <c r="Q1667" s="103"/>
      <c r="R1667" s="104"/>
      <c r="X1667" s="103"/>
      <c r="AE1667" s="103"/>
      <c r="AL1667" s="103"/>
      <c r="AM1667" s="104"/>
      <c r="AS1667" s="103"/>
      <c r="AT1667" s="104"/>
    </row>
    <row r="1668" spans="1:46" x14ac:dyDescent="0.25">
      <c r="A1668" s="1">
        <v>44685</v>
      </c>
      <c r="C1668" s="1" t="s">
        <v>102</v>
      </c>
      <c r="D1668" t="s">
        <v>98</v>
      </c>
      <c r="E1668">
        <v>50</v>
      </c>
      <c r="F1668" t="s">
        <v>192</v>
      </c>
      <c r="G1668" s="18">
        <v>2.1850000000000001</v>
      </c>
      <c r="I1668" s="18">
        <v>109.25</v>
      </c>
      <c r="Q1668" s="103"/>
      <c r="R1668" s="104"/>
      <c r="X1668" s="103"/>
      <c r="AE1668" s="103"/>
      <c r="AL1668" s="103"/>
      <c r="AM1668" s="104"/>
      <c r="AS1668" s="103"/>
      <c r="AT1668" s="104"/>
    </row>
    <row r="1669" spans="1:46" x14ac:dyDescent="0.25">
      <c r="A1669" s="1">
        <v>44685</v>
      </c>
      <c r="C1669" s="1" t="s">
        <v>102</v>
      </c>
      <c r="D1669" t="s">
        <v>98</v>
      </c>
      <c r="E1669">
        <v>100</v>
      </c>
      <c r="F1669" t="s">
        <v>192</v>
      </c>
      <c r="G1669" s="18">
        <v>2.1901000000000002</v>
      </c>
      <c r="I1669" s="18">
        <v>219.01</v>
      </c>
      <c r="Q1669" s="103"/>
      <c r="R1669" s="104"/>
      <c r="X1669" s="103"/>
      <c r="AE1669" s="103"/>
      <c r="AL1669" s="103"/>
      <c r="AM1669" s="104"/>
      <c r="AS1669" s="103"/>
      <c r="AT1669" s="104"/>
    </row>
    <row r="1670" spans="1:46" x14ac:dyDescent="0.25">
      <c r="A1670" s="1">
        <v>44685</v>
      </c>
      <c r="C1670" s="1" t="s">
        <v>102</v>
      </c>
      <c r="D1670" t="s">
        <v>97</v>
      </c>
      <c r="E1670">
        <v>30</v>
      </c>
      <c r="F1670" t="s">
        <v>192</v>
      </c>
      <c r="G1670" s="18">
        <v>2.2568999999999999</v>
      </c>
      <c r="I1670" s="18">
        <v>-67.709999999999994</v>
      </c>
      <c r="Q1670" s="103"/>
      <c r="R1670" s="104"/>
      <c r="X1670" s="103"/>
      <c r="AE1670" s="103"/>
      <c r="AL1670" s="103"/>
      <c r="AM1670" s="104"/>
      <c r="AS1670" s="103"/>
      <c r="AT1670" s="104"/>
    </row>
    <row r="1671" spans="1:46" x14ac:dyDescent="0.25">
      <c r="A1671" s="1">
        <v>44685</v>
      </c>
      <c r="C1671" s="1" t="s">
        <v>102</v>
      </c>
      <c r="D1671" t="s">
        <v>97</v>
      </c>
      <c r="E1671">
        <v>30</v>
      </c>
      <c r="F1671" t="s">
        <v>192</v>
      </c>
      <c r="G1671" s="18">
        <v>2.21</v>
      </c>
      <c r="I1671" s="18">
        <v>-66.3</v>
      </c>
      <c r="Q1671" s="103"/>
      <c r="R1671" s="104"/>
      <c r="X1671" s="103"/>
      <c r="AE1671" s="103"/>
      <c r="AL1671" s="103"/>
      <c r="AM1671" s="104"/>
      <c r="AS1671" s="103"/>
      <c r="AT1671" s="104"/>
    </row>
    <row r="1672" spans="1:46" x14ac:dyDescent="0.25">
      <c r="A1672" s="1">
        <v>44685</v>
      </c>
      <c r="C1672" s="1" t="s">
        <v>102</v>
      </c>
      <c r="D1672" t="s">
        <v>98</v>
      </c>
      <c r="E1672">
        <v>30</v>
      </c>
      <c r="F1672" t="s">
        <v>192</v>
      </c>
      <c r="G1672" s="18">
        <v>2.2618</v>
      </c>
      <c r="I1672" s="18">
        <v>67.849999999999994</v>
      </c>
      <c r="Q1672" s="103"/>
      <c r="R1672" s="104"/>
      <c r="X1672" s="103"/>
      <c r="AE1672" s="103"/>
      <c r="AL1672" s="103"/>
      <c r="AM1672" s="104"/>
      <c r="AS1672" s="103"/>
      <c r="AT1672" s="104"/>
    </row>
    <row r="1673" spans="1:46" x14ac:dyDescent="0.25">
      <c r="A1673" s="1">
        <v>44685</v>
      </c>
      <c r="C1673" s="1" t="s">
        <v>102</v>
      </c>
      <c r="D1673" t="s">
        <v>98</v>
      </c>
      <c r="E1673">
        <v>30</v>
      </c>
      <c r="F1673" t="s">
        <v>192</v>
      </c>
      <c r="G1673" s="18">
        <v>2.3123</v>
      </c>
      <c r="I1673" s="18">
        <v>69.37</v>
      </c>
      <c r="Q1673" s="103"/>
      <c r="R1673" s="104"/>
      <c r="X1673" s="103"/>
      <c r="AE1673" s="103"/>
      <c r="AL1673" s="103"/>
      <c r="AM1673" s="104"/>
      <c r="AS1673" s="103"/>
      <c r="AT1673" s="104"/>
    </row>
    <row r="1674" spans="1:46" x14ac:dyDescent="0.25">
      <c r="A1674" s="1">
        <v>44685</v>
      </c>
      <c r="C1674" s="1" t="s">
        <v>102</v>
      </c>
      <c r="D1674" t="s">
        <v>97</v>
      </c>
      <c r="E1674">
        <v>30</v>
      </c>
      <c r="F1674" t="s">
        <v>192</v>
      </c>
      <c r="G1674" s="18">
        <v>2.1983999999999999</v>
      </c>
      <c r="I1674" s="18">
        <v>-65.95</v>
      </c>
      <c r="Q1674" s="103"/>
      <c r="R1674" s="104"/>
      <c r="X1674" s="103"/>
      <c r="AE1674" s="103"/>
      <c r="AL1674" s="103"/>
      <c r="AM1674" s="104"/>
      <c r="AS1674" s="103"/>
      <c r="AT1674" s="104"/>
    </row>
    <row r="1675" spans="1:46" x14ac:dyDescent="0.25">
      <c r="A1675" s="1">
        <v>44685</v>
      </c>
      <c r="C1675" s="1" t="s">
        <v>102</v>
      </c>
      <c r="D1675" t="s">
        <v>97</v>
      </c>
      <c r="E1675">
        <v>2</v>
      </c>
      <c r="F1675" t="s">
        <v>192</v>
      </c>
      <c r="G1675" s="18">
        <v>2.12</v>
      </c>
      <c r="I1675" s="18">
        <v>-4.24</v>
      </c>
      <c r="Q1675" s="103"/>
      <c r="R1675" s="104"/>
      <c r="X1675" s="103"/>
      <c r="AE1675" s="103"/>
      <c r="AL1675" s="103"/>
      <c r="AM1675" s="104"/>
      <c r="AS1675" s="103"/>
      <c r="AT1675" s="104"/>
    </row>
    <row r="1676" spans="1:46" x14ac:dyDescent="0.25">
      <c r="A1676" s="1">
        <v>44685</v>
      </c>
      <c r="C1676" s="1" t="s">
        <v>102</v>
      </c>
      <c r="D1676" t="s">
        <v>97</v>
      </c>
      <c r="E1676">
        <v>10</v>
      </c>
      <c r="F1676" t="s">
        <v>192</v>
      </c>
      <c r="G1676" s="18">
        <v>2.12</v>
      </c>
      <c r="I1676" s="18">
        <v>-21.2</v>
      </c>
      <c r="Q1676" s="103"/>
      <c r="R1676" s="104"/>
      <c r="X1676" s="103"/>
      <c r="AE1676" s="103"/>
      <c r="AL1676" s="103"/>
      <c r="AM1676" s="104"/>
      <c r="AS1676" s="103"/>
      <c r="AT1676" s="104"/>
    </row>
    <row r="1677" spans="1:46" x14ac:dyDescent="0.25">
      <c r="A1677" s="1">
        <v>44685</v>
      </c>
      <c r="C1677" s="1" t="s">
        <v>102</v>
      </c>
      <c r="D1677" t="s">
        <v>97</v>
      </c>
      <c r="E1677">
        <v>18</v>
      </c>
      <c r="F1677" t="s">
        <v>192</v>
      </c>
      <c r="G1677" s="18">
        <v>2.12</v>
      </c>
      <c r="I1677" s="18">
        <v>-38.159999999999997</v>
      </c>
      <c r="Q1677" s="103"/>
      <c r="R1677" s="104"/>
      <c r="X1677" s="103"/>
      <c r="AE1677" s="103"/>
      <c r="AL1677" s="103"/>
      <c r="AM1677" s="104"/>
      <c r="AS1677" s="103"/>
      <c r="AT1677" s="104"/>
    </row>
    <row r="1678" spans="1:46" x14ac:dyDescent="0.25">
      <c r="A1678" s="1">
        <v>44685</v>
      </c>
      <c r="C1678" s="1" t="s">
        <v>102</v>
      </c>
      <c r="D1678" t="s">
        <v>97</v>
      </c>
      <c r="E1678">
        <v>30</v>
      </c>
      <c r="F1678" t="s">
        <v>192</v>
      </c>
      <c r="G1678" s="18">
        <v>2.1029</v>
      </c>
      <c r="I1678" s="18">
        <v>-63.09</v>
      </c>
      <c r="Q1678" s="103"/>
      <c r="R1678" s="104"/>
      <c r="X1678" s="103"/>
      <c r="AE1678" s="103"/>
      <c r="AL1678" s="103"/>
      <c r="AM1678" s="104"/>
      <c r="AS1678" s="103"/>
      <c r="AT1678" s="104"/>
    </row>
    <row r="1679" spans="1:46" x14ac:dyDescent="0.25">
      <c r="A1679" s="1">
        <v>44685</v>
      </c>
      <c r="C1679" s="1" t="s">
        <v>102</v>
      </c>
      <c r="D1679" t="s">
        <v>97</v>
      </c>
      <c r="E1679">
        <v>30</v>
      </c>
      <c r="F1679" t="s">
        <v>192</v>
      </c>
      <c r="G1679" s="18">
        <v>2.1749999999999998</v>
      </c>
      <c r="I1679" s="18">
        <v>-65.25</v>
      </c>
      <c r="Q1679" s="103"/>
      <c r="R1679" s="104"/>
      <c r="X1679" s="103"/>
      <c r="AE1679" s="103"/>
      <c r="AL1679" s="103"/>
      <c r="AM1679" s="104"/>
      <c r="AS1679" s="103"/>
      <c r="AT1679" s="104"/>
    </row>
    <row r="1680" spans="1:46" x14ac:dyDescent="0.25">
      <c r="A1680" s="1">
        <v>44685</v>
      </c>
      <c r="C1680" s="1" t="s">
        <v>102</v>
      </c>
      <c r="D1680" t="s">
        <v>97</v>
      </c>
      <c r="E1680">
        <v>30</v>
      </c>
      <c r="F1680" t="s">
        <v>192</v>
      </c>
      <c r="G1680" s="18">
        <v>2.1797</v>
      </c>
      <c r="I1680" s="18">
        <v>-65.39</v>
      </c>
      <c r="Q1680" s="103"/>
      <c r="R1680" s="104"/>
      <c r="X1680" s="103"/>
      <c r="AE1680" s="103"/>
      <c r="AL1680" s="103"/>
      <c r="AM1680" s="104"/>
      <c r="AS1680" s="103"/>
      <c r="AT1680" s="104"/>
    </row>
    <row r="1681" spans="1:46" x14ac:dyDescent="0.25">
      <c r="A1681" s="1">
        <v>44685</v>
      </c>
      <c r="C1681" s="1" t="s">
        <v>102</v>
      </c>
      <c r="D1681" t="s">
        <v>107</v>
      </c>
      <c r="I1681" s="18">
        <v>7000</v>
      </c>
      <c r="Q1681" s="103"/>
      <c r="R1681" s="104"/>
      <c r="X1681" s="103"/>
      <c r="AE1681" s="103"/>
      <c r="AL1681" s="103"/>
      <c r="AM1681" s="104"/>
      <c r="AS1681" s="103"/>
      <c r="AT1681" s="104"/>
    </row>
    <row r="1682" spans="1:46" x14ac:dyDescent="0.25">
      <c r="A1682" s="1">
        <v>44686</v>
      </c>
      <c r="B1682" s="100">
        <v>42480035131</v>
      </c>
      <c r="C1682" t="s">
        <v>101</v>
      </c>
      <c r="D1682" t="s">
        <v>97</v>
      </c>
      <c r="E1682">
        <v>50</v>
      </c>
      <c r="F1682" t="s">
        <v>20</v>
      </c>
      <c r="G1682">
        <v>2.6242999999999999</v>
      </c>
      <c r="H1682">
        <v>0</v>
      </c>
      <c r="I1682">
        <v>-131.22</v>
      </c>
      <c r="Q1682" s="103"/>
      <c r="R1682" s="104"/>
      <c r="X1682" s="103"/>
      <c r="AE1682" s="103"/>
      <c r="AL1682" s="103"/>
      <c r="AM1682" s="104"/>
      <c r="AS1682" s="103"/>
      <c r="AT1682" s="104"/>
    </row>
    <row r="1683" spans="1:46" x14ac:dyDescent="0.25">
      <c r="A1683" s="1">
        <v>44686</v>
      </c>
      <c r="B1683" s="100">
        <v>42480072379</v>
      </c>
      <c r="C1683" t="s">
        <v>101</v>
      </c>
      <c r="D1683" t="s">
        <v>97</v>
      </c>
      <c r="E1683">
        <v>50</v>
      </c>
      <c r="F1683" t="s">
        <v>20</v>
      </c>
      <c r="G1683">
        <v>2.6494</v>
      </c>
      <c r="H1683">
        <v>0</v>
      </c>
      <c r="I1683">
        <v>-132.47</v>
      </c>
      <c r="Q1683" s="103"/>
      <c r="R1683" s="104"/>
      <c r="X1683" s="103"/>
      <c r="AE1683" s="103"/>
      <c r="AL1683" s="103"/>
      <c r="AM1683" s="104"/>
      <c r="AS1683" s="103"/>
      <c r="AT1683" s="104"/>
    </row>
    <row r="1684" spans="1:46" x14ac:dyDescent="0.25">
      <c r="A1684" s="1">
        <v>44686</v>
      </c>
      <c r="B1684" s="100">
        <v>42480184776</v>
      </c>
      <c r="C1684" t="s">
        <v>101</v>
      </c>
      <c r="D1684" t="s">
        <v>97</v>
      </c>
      <c r="E1684">
        <v>50</v>
      </c>
      <c r="F1684" t="s">
        <v>20</v>
      </c>
      <c r="G1684">
        <v>2.63</v>
      </c>
      <c r="H1684">
        <v>0</v>
      </c>
      <c r="I1684">
        <v>-131.5</v>
      </c>
      <c r="Q1684" s="103"/>
      <c r="R1684" s="104"/>
      <c r="X1684" s="103"/>
      <c r="AE1684" s="103"/>
      <c r="AL1684" s="103"/>
      <c r="AM1684" s="104"/>
      <c r="AS1684" s="103"/>
      <c r="AT1684" s="104"/>
    </row>
    <row r="1685" spans="1:46" x14ac:dyDescent="0.25">
      <c r="A1685" s="1">
        <v>44686</v>
      </c>
      <c r="B1685" s="100">
        <v>42480314974</v>
      </c>
      <c r="C1685" t="s">
        <v>101</v>
      </c>
      <c r="D1685" t="s">
        <v>98</v>
      </c>
      <c r="E1685">
        <v>50</v>
      </c>
      <c r="F1685" t="s">
        <v>20</v>
      </c>
      <c r="G1685">
        <v>2.665</v>
      </c>
      <c r="H1685">
        <v>0</v>
      </c>
      <c r="I1685">
        <v>133.24</v>
      </c>
      <c r="Q1685" s="103"/>
      <c r="R1685" s="104"/>
      <c r="X1685" s="103"/>
      <c r="AE1685" s="103"/>
      <c r="AL1685" s="103"/>
      <c r="AM1685" s="104"/>
      <c r="AS1685" s="103"/>
      <c r="AT1685" s="104"/>
    </row>
    <row r="1686" spans="1:46" x14ac:dyDescent="0.25">
      <c r="A1686" s="1">
        <v>44686</v>
      </c>
      <c r="B1686" s="100">
        <v>42480419907</v>
      </c>
      <c r="C1686" t="s">
        <v>101</v>
      </c>
      <c r="D1686" t="s">
        <v>98</v>
      </c>
      <c r="E1686">
        <v>50</v>
      </c>
      <c r="F1686" t="s">
        <v>20</v>
      </c>
      <c r="G1686">
        <v>2.73</v>
      </c>
      <c r="H1686">
        <v>0</v>
      </c>
      <c r="I1686">
        <v>136.49</v>
      </c>
      <c r="Q1686" s="103"/>
      <c r="R1686" s="104"/>
      <c r="X1686" s="103"/>
      <c r="AE1686" s="103"/>
      <c r="AL1686" s="103"/>
      <c r="AM1686" s="104"/>
      <c r="AS1686" s="103"/>
      <c r="AT1686" s="104"/>
    </row>
    <row r="1687" spans="1:46" x14ac:dyDescent="0.25">
      <c r="A1687" s="1">
        <v>44686</v>
      </c>
      <c r="B1687" s="100">
        <v>42480406489</v>
      </c>
      <c r="C1687" t="s">
        <v>101</v>
      </c>
      <c r="D1687" t="s">
        <v>98</v>
      </c>
      <c r="E1687">
        <v>50</v>
      </c>
      <c r="F1687" t="s">
        <v>20</v>
      </c>
      <c r="G1687">
        <v>2.72</v>
      </c>
      <c r="H1687">
        <v>0</v>
      </c>
      <c r="I1687">
        <v>135.99</v>
      </c>
      <c r="Q1687" s="103"/>
      <c r="R1687" s="104"/>
      <c r="X1687" s="103"/>
      <c r="AE1687" s="103"/>
      <c r="AL1687" s="103"/>
      <c r="AM1687" s="104"/>
      <c r="AS1687" s="103"/>
      <c r="AT1687" s="104"/>
    </row>
    <row r="1688" spans="1:46" x14ac:dyDescent="0.25">
      <c r="A1688" s="1">
        <v>44686</v>
      </c>
      <c r="B1688" s="100">
        <v>42480442091</v>
      </c>
      <c r="C1688" t="s">
        <v>101</v>
      </c>
      <c r="D1688" t="s">
        <v>97</v>
      </c>
      <c r="E1688">
        <v>5</v>
      </c>
      <c r="F1688" t="s">
        <v>20</v>
      </c>
      <c r="G1688">
        <v>2.76</v>
      </c>
      <c r="H1688">
        <v>0</v>
      </c>
      <c r="I1688">
        <v>-13.8</v>
      </c>
      <c r="Q1688" s="103"/>
      <c r="R1688" s="104"/>
      <c r="X1688" s="103"/>
      <c r="AE1688" s="103"/>
      <c r="AL1688" s="103"/>
      <c r="AM1688" s="104"/>
      <c r="AS1688" s="103"/>
      <c r="AT1688" s="104"/>
    </row>
    <row r="1689" spans="1:46" x14ac:dyDescent="0.25">
      <c r="A1689" s="1">
        <v>44686</v>
      </c>
      <c r="B1689" s="100">
        <v>42480507143</v>
      </c>
      <c r="C1689" t="s">
        <v>101</v>
      </c>
      <c r="D1689" t="s">
        <v>98</v>
      </c>
      <c r="E1689">
        <v>5</v>
      </c>
      <c r="F1689" t="s">
        <v>20</v>
      </c>
      <c r="G1689">
        <v>2.7949999999999999</v>
      </c>
      <c r="H1689">
        <v>0</v>
      </c>
      <c r="I1689">
        <v>13.98</v>
      </c>
      <c r="Q1689" s="103"/>
      <c r="R1689" s="104"/>
      <c r="X1689" s="103"/>
      <c r="AE1689" s="103"/>
      <c r="AL1689" s="103"/>
      <c r="AM1689" s="104"/>
      <c r="AS1689" s="103"/>
      <c r="AT1689" s="104"/>
    </row>
    <row r="1690" spans="1:46" x14ac:dyDescent="0.25">
      <c r="A1690" s="1">
        <v>44686</v>
      </c>
      <c r="B1690" s="100">
        <v>42480932342</v>
      </c>
      <c r="C1690" t="s">
        <v>101</v>
      </c>
      <c r="D1690" t="s">
        <v>97</v>
      </c>
      <c r="E1690">
        <v>1</v>
      </c>
      <c r="F1690" t="s">
        <v>20</v>
      </c>
      <c r="G1690">
        <v>2.8</v>
      </c>
      <c r="H1690">
        <v>0</v>
      </c>
      <c r="I1690">
        <v>-2.8</v>
      </c>
      <c r="Q1690" s="103"/>
      <c r="R1690" s="104"/>
      <c r="X1690" s="103"/>
      <c r="AE1690" s="103"/>
      <c r="AL1690" s="103"/>
      <c r="AM1690" s="104"/>
      <c r="AS1690" s="103"/>
      <c r="AT1690" s="104"/>
    </row>
    <row r="1691" spans="1:46" x14ac:dyDescent="0.25">
      <c r="A1691" s="1">
        <v>44686</v>
      </c>
      <c r="B1691" s="100">
        <v>42480869603</v>
      </c>
      <c r="C1691" t="s">
        <v>101</v>
      </c>
      <c r="D1691" t="s">
        <v>98</v>
      </c>
      <c r="E1691">
        <v>1</v>
      </c>
      <c r="F1691" t="s">
        <v>20</v>
      </c>
      <c r="G1691">
        <v>2.8178000000000001</v>
      </c>
      <c r="H1691">
        <v>0</v>
      </c>
      <c r="I1691">
        <v>2.82</v>
      </c>
      <c r="Q1691" s="103"/>
      <c r="R1691" s="104"/>
      <c r="X1691" s="103"/>
      <c r="AE1691" s="103"/>
      <c r="AL1691" s="103"/>
      <c r="AM1691" s="104"/>
      <c r="AS1691" s="103"/>
      <c r="AT1691" s="104"/>
    </row>
    <row r="1692" spans="1:46" x14ac:dyDescent="0.25">
      <c r="A1692" s="1">
        <v>44686</v>
      </c>
      <c r="C1692" s="1" t="s">
        <v>102</v>
      </c>
      <c r="D1692" t="s">
        <v>98</v>
      </c>
      <c r="E1692">
        <v>10</v>
      </c>
      <c r="F1692" t="s">
        <v>191</v>
      </c>
      <c r="G1692" s="18">
        <v>7.8606999999999996</v>
      </c>
      <c r="I1692" s="18">
        <v>78.61</v>
      </c>
      <c r="Q1692" s="103"/>
      <c r="R1692" s="104"/>
      <c r="X1692" s="103"/>
      <c r="AE1692" s="103"/>
      <c r="AL1692" s="103"/>
      <c r="AM1692" s="104"/>
      <c r="AS1692" s="103"/>
      <c r="AT1692" s="104"/>
    </row>
    <row r="1693" spans="1:46" x14ac:dyDescent="0.25">
      <c r="A1693" s="1">
        <v>44686</v>
      </c>
      <c r="C1693" s="1" t="s">
        <v>102</v>
      </c>
      <c r="D1693" t="s">
        <v>98</v>
      </c>
      <c r="E1693">
        <v>25</v>
      </c>
      <c r="F1693" t="s">
        <v>191</v>
      </c>
      <c r="G1693" s="18">
        <v>7.8707000000000003</v>
      </c>
      <c r="I1693" s="18">
        <v>196.77</v>
      </c>
      <c r="Q1693" s="103"/>
      <c r="R1693" s="104"/>
      <c r="X1693" s="103"/>
      <c r="AE1693" s="103"/>
      <c r="AL1693" s="103"/>
      <c r="AM1693" s="104"/>
      <c r="AS1693" s="103"/>
      <c r="AT1693" s="104"/>
    </row>
    <row r="1694" spans="1:46" x14ac:dyDescent="0.25">
      <c r="A1694" s="1">
        <v>44686</v>
      </c>
      <c r="C1694" s="1" t="s">
        <v>102</v>
      </c>
      <c r="D1694" t="s">
        <v>98</v>
      </c>
      <c r="E1694">
        <v>2</v>
      </c>
      <c r="F1694" t="s">
        <v>191</v>
      </c>
      <c r="G1694" s="18">
        <v>7.8800999999999997</v>
      </c>
      <c r="I1694" s="18">
        <v>15.76</v>
      </c>
      <c r="Q1694" s="103"/>
      <c r="R1694" s="104"/>
      <c r="X1694" s="103"/>
      <c r="AE1694" s="103"/>
      <c r="AL1694" s="103"/>
      <c r="AM1694" s="104"/>
      <c r="AS1694" s="103"/>
      <c r="AT1694" s="104"/>
    </row>
    <row r="1695" spans="1:46" x14ac:dyDescent="0.25">
      <c r="A1695" s="1">
        <v>44686</v>
      </c>
      <c r="C1695" s="1" t="s">
        <v>102</v>
      </c>
      <c r="D1695" t="s">
        <v>98</v>
      </c>
      <c r="E1695">
        <v>23</v>
      </c>
      <c r="F1695" t="s">
        <v>191</v>
      </c>
      <c r="G1695" s="18">
        <v>7.8800999999999997</v>
      </c>
      <c r="I1695" s="18">
        <v>181.24</v>
      </c>
      <c r="Q1695" s="103"/>
      <c r="R1695" s="104"/>
      <c r="X1695" s="103"/>
      <c r="AE1695" s="103"/>
      <c r="AL1695" s="103"/>
      <c r="AM1695" s="104"/>
      <c r="AS1695" s="103"/>
      <c r="AT1695" s="104"/>
    </row>
    <row r="1696" spans="1:46" x14ac:dyDescent="0.25">
      <c r="A1696" s="1">
        <v>44686</v>
      </c>
      <c r="C1696" s="1" t="s">
        <v>102</v>
      </c>
      <c r="D1696" t="s">
        <v>98</v>
      </c>
      <c r="E1696">
        <v>25</v>
      </c>
      <c r="F1696" t="s">
        <v>191</v>
      </c>
      <c r="G1696" s="18">
        <v>7.84</v>
      </c>
      <c r="I1696" s="18">
        <v>196</v>
      </c>
      <c r="Q1696" s="103"/>
      <c r="R1696" s="104"/>
      <c r="X1696" s="103"/>
      <c r="AE1696" s="103"/>
      <c r="AL1696" s="103"/>
      <c r="AM1696" s="104"/>
      <c r="AS1696" s="103"/>
      <c r="AT1696" s="104"/>
    </row>
    <row r="1697" spans="1:46" x14ac:dyDescent="0.25">
      <c r="A1697" s="1">
        <v>44686</v>
      </c>
      <c r="C1697" s="1" t="s">
        <v>102</v>
      </c>
      <c r="D1697" t="s">
        <v>98</v>
      </c>
      <c r="E1697">
        <v>25</v>
      </c>
      <c r="F1697" t="s">
        <v>191</v>
      </c>
      <c r="G1697" s="18">
        <v>7.7706</v>
      </c>
      <c r="I1697" s="18">
        <v>194.27</v>
      </c>
      <c r="Q1697" s="103"/>
      <c r="R1697" s="104"/>
      <c r="X1697" s="103"/>
      <c r="AE1697" s="103"/>
      <c r="AL1697" s="103"/>
      <c r="AM1697" s="104"/>
      <c r="AS1697" s="103"/>
      <c r="AT1697" s="104"/>
    </row>
    <row r="1698" spans="1:46" x14ac:dyDescent="0.25">
      <c r="A1698" s="1">
        <v>44686</v>
      </c>
      <c r="C1698" s="1" t="s">
        <v>102</v>
      </c>
      <c r="D1698" t="s">
        <v>98</v>
      </c>
      <c r="E1698">
        <v>25</v>
      </c>
      <c r="F1698" t="s">
        <v>191</v>
      </c>
      <c r="G1698" s="18">
        <v>7.77</v>
      </c>
      <c r="I1698" s="18">
        <v>194.25</v>
      </c>
      <c r="Q1698" s="103"/>
      <c r="R1698" s="104"/>
      <c r="X1698" s="103"/>
      <c r="AE1698" s="103"/>
      <c r="AL1698" s="103"/>
      <c r="AM1698" s="104"/>
      <c r="AS1698" s="103"/>
      <c r="AT1698" s="104"/>
    </row>
    <row r="1699" spans="1:46" x14ac:dyDescent="0.25">
      <c r="A1699" s="1">
        <v>44686</v>
      </c>
      <c r="C1699" s="1" t="s">
        <v>102</v>
      </c>
      <c r="D1699" t="s">
        <v>97</v>
      </c>
      <c r="E1699">
        <v>10</v>
      </c>
      <c r="F1699" t="s">
        <v>191</v>
      </c>
      <c r="G1699" s="18">
        <v>7.7290999999999999</v>
      </c>
      <c r="I1699" s="18">
        <v>-77.290000000000006</v>
      </c>
      <c r="Q1699" s="103"/>
      <c r="R1699" s="104"/>
      <c r="X1699" s="103"/>
      <c r="AE1699" s="103"/>
      <c r="AL1699" s="103"/>
      <c r="AM1699" s="104"/>
      <c r="AS1699" s="103"/>
      <c r="AT1699" s="104"/>
    </row>
    <row r="1700" spans="1:46" x14ac:dyDescent="0.25">
      <c r="A1700" s="1">
        <v>44686</v>
      </c>
      <c r="C1700" s="1" t="s">
        <v>102</v>
      </c>
      <c r="D1700" t="s">
        <v>97</v>
      </c>
      <c r="E1700">
        <v>25</v>
      </c>
      <c r="F1700" t="s">
        <v>191</v>
      </c>
      <c r="G1700" s="18">
        <v>7.7140000000000004</v>
      </c>
      <c r="I1700" s="18">
        <v>-192.85</v>
      </c>
      <c r="Q1700" s="103"/>
      <c r="R1700" s="104"/>
      <c r="X1700" s="103"/>
      <c r="AE1700" s="103"/>
      <c r="AL1700" s="103"/>
      <c r="AM1700" s="104"/>
      <c r="AS1700" s="103"/>
      <c r="AT1700" s="104"/>
    </row>
    <row r="1701" spans="1:46" x14ac:dyDescent="0.25">
      <c r="A1701" s="1">
        <v>44686</v>
      </c>
      <c r="C1701" s="1" t="s">
        <v>102</v>
      </c>
      <c r="D1701" t="s">
        <v>97</v>
      </c>
      <c r="E1701">
        <v>25</v>
      </c>
      <c r="F1701" t="s">
        <v>191</v>
      </c>
      <c r="G1701" s="18">
        <v>7.6150000000000002</v>
      </c>
      <c r="I1701" s="18">
        <v>-190.38</v>
      </c>
      <c r="Q1701" s="103"/>
      <c r="R1701" s="104"/>
      <c r="X1701" s="103"/>
      <c r="AE1701" s="103"/>
      <c r="AL1701" s="103"/>
      <c r="AM1701" s="104"/>
      <c r="AS1701" s="103"/>
      <c r="AT1701" s="104"/>
    </row>
    <row r="1702" spans="1:46" x14ac:dyDescent="0.25">
      <c r="A1702" s="1">
        <v>44686</v>
      </c>
      <c r="C1702" s="1" t="s">
        <v>102</v>
      </c>
      <c r="D1702" t="s">
        <v>97</v>
      </c>
      <c r="E1702">
        <v>24</v>
      </c>
      <c r="F1702" t="s">
        <v>191</v>
      </c>
      <c r="G1702" s="18">
        <v>7.57</v>
      </c>
      <c r="I1702" s="18">
        <v>-181.68</v>
      </c>
      <c r="Q1702" s="103"/>
      <c r="R1702" s="104"/>
      <c r="X1702" s="103"/>
      <c r="AE1702" s="103"/>
      <c r="AL1702" s="103"/>
      <c r="AM1702" s="104"/>
      <c r="AS1702" s="103"/>
      <c r="AT1702" s="104"/>
    </row>
    <row r="1703" spans="1:46" x14ac:dyDescent="0.25">
      <c r="A1703" s="1">
        <v>44686</v>
      </c>
      <c r="C1703" s="1" t="s">
        <v>102</v>
      </c>
      <c r="D1703" t="s">
        <v>97</v>
      </c>
      <c r="E1703">
        <v>1</v>
      </c>
      <c r="F1703" t="s">
        <v>191</v>
      </c>
      <c r="G1703" s="18">
        <v>7.57</v>
      </c>
      <c r="I1703" s="18">
        <v>-7.57</v>
      </c>
      <c r="Q1703" s="103"/>
      <c r="R1703" s="104"/>
      <c r="X1703" s="103"/>
      <c r="AE1703" s="103"/>
      <c r="AL1703" s="103"/>
      <c r="AM1703" s="104"/>
      <c r="AS1703" s="103"/>
      <c r="AT1703" s="104"/>
    </row>
    <row r="1704" spans="1:46" x14ac:dyDescent="0.25">
      <c r="A1704" s="1">
        <v>44686</v>
      </c>
      <c r="C1704" s="1" t="s">
        <v>102</v>
      </c>
      <c r="D1704" t="s">
        <v>97</v>
      </c>
      <c r="E1704">
        <v>25</v>
      </c>
      <c r="F1704" t="s">
        <v>191</v>
      </c>
      <c r="G1704" s="18">
        <v>7.6887999999999996</v>
      </c>
      <c r="I1704" s="18">
        <v>-192.22</v>
      </c>
      <c r="Q1704" s="103"/>
      <c r="R1704" s="104"/>
      <c r="X1704" s="103"/>
      <c r="AE1704" s="103"/>
      <c r="AL1704" s="103"/>
      <c r="AM1704" s="104"/>
      <c r="AS1704" s="103"/>
      <c r="AT1704" s="104"/>
    </row>
    <row r="1705" spans="1:46" x14ac:dyDescent="0.25">
      <c r="A1705" s="1">
        <v>44686</v>
      </c>
      <c r="C1705" s="1" t="s">
        <v>102</v>
      </c>
      <c r="D1705" t="s">
        <v>98</v>
      </c>
      <c r="E1705">
        <v>25</v>
      </c>
      <c r="F1705" t="s">
        <v>191</v>
      </c>
      <c r="G1705" s="18">
        <v>7.84</v>
      </c>
      <c r="I1705" s="18">
        <v>196</v>
      </c>
      <c r="Q1705" s="103"/>
      <c r="R1705" s="104"/>
      <c r="X1705" s="103"/>
      <c r="AE1705" s="103"/>
      <c r="AL1705" s="103"/>
      <c r="AM1705" s="104"/>
      <c r="AS1705" s="103"/>
      <c r="AT1705" s="104"/>
    </row>
    <row r="1706" spans="1:46" x14ac:dyDescent="0.25">
      <c r="A1706" s="1">
        <v>44686</v>
      </c>
      <c r="C1706" s="1" t="s">
        <v>102</v>
      </c>
      <c r="D1706" t="s">
        <v>97</v>
      </c>
      <c r="E1706">
        <v>25</v>
      </c>
      <c r="F1706" t="s">
        <v>191</v>
      </c>
      <c r="G1706" s="18">
        <v>7.6349999999999998</v>
      </c>
      <c r="I1706" s="18">
        <v>-190.88</v>
      </c>
      <c r="Q1706" s="103"/>
      <c r="R1706" s="104"/>
      <c r="X1706" s="103"/>
      <c r="AE1706" s="103"/>
      <c r="AL1706" s="103"/>
      <c r="AM1706" s="104"/>
      <c r="AS1706" s="103"/>
      <c r="AT1706" s="104"/>
    </row>
    <row r="1707" spans="1:46" x14ac:dyDescent="0.25">
      <c r="A1707" s="1">
        <v>44686</v>
      </c>
      <c r="C1707" s="1" t="s">
        <v>102</v>
      </c>
      <c r="D1707" t="s">
        <v>97</v>
      </c>
      <c r="E1707">
        <v>25</v>
      </c>
      <c r="F1707" t="s">
        <v>191</v>
      </c>
      <c r="G1707" s="18">
        <v>7.75</v>
      </c>
      <c r="I1707" s="18">
        <v>-193.75</v>
      </c>
      <c r="Q1707" s="103"/>
      <c r="R1707" s="104"/>
      <c r="X1707" s="103"/>
      <c r="AE1707" s="103"/>
      <c r="AL1707" s="103"/>
      <c r="AM1707" s="104"/>
      <c r="AS1707" s="103"/>
      <c r="AT1707" s="104"/>
    </row>
    <row r="1708" spans="1:46" x14ac:dyDescent="0.25">
      <c r="A1708" s="1">
        <v>44687</v>
      </c>
      <c r="C1708" s="1" t="s">
        <v>102</v>
      </c>
      <c r="D1708" t="s">
        <v>98</v>
      </c>
      <c r="E1708">
        <v>100</v>
      </c>
      <c r="F1708" t="s">
        <v>36</v>
      </c>
      <c r="G1708" s="18">
        <v>3.3530000000000002</v>
      </c>
      <c r="I1708" s="18">
        <v>335.3</v>
      </c>
      <c r="Q1708" s="103"/>
      <c r="R1708" s="104"/>
      <c r="X1708" s="103"/>
      <c r="AE1708" s="103"/>
      <c r="AL1708" s="103"/>
      <c r="AM1708" s="104"/>
      <c r="AS1708" s="103"/>
      <c r="AT1708" s="104"/>
    </row>
    <row r="1709" spans="1:46" x14ac:dyDescent="0.25">
      <c r="A1709" s="1">
        <v>44687</v>
      </c>
      <c r="C1709" s="1" t="s">
        <v>102</v>
      </c>
      <c r="D1709" t="s">
        <v>97</v>
      </c>
      <c r="E1709">
        <v>30</v>
      </c>
      <c r="F1709" t="s">
        <v>36</v>
      </c>
      <c r="G1709" s="18">
        <v>3.5798999999999999</v>
      </c>
      <c r="I1709" s="18">
        <v>-107.4</v>
      </c>
      <c r="Q1709" s="103"/>
      <c r="R1709" s="104"/>
      <c r="X1709" s="103"/>
      <c r="AE1709" s="103"/>
      <c r="AL1709" s="103"/>
      <c r="AM1709" s="104"/>
      <c r="AS1709" s="103"/>
      <c r="AT1709" s="104"/>
    </row>
    <row r="1710" spans="1:46" x14ac:dyDescent="0.25">
      <c r="A1710" s="1">
        <v>44687</v>
      </c>
      <c r="C1710" s="1" t="s">
        <v>102</v>
      </c>
      <c r="D1710" t="s">
        <v>97</v>
      </c>
      <c r="E1710">
        <v>30</v>
      </c>
      <c r="F1710" t="s">
        <v>36</v>
      </c>
      <c r="G1710" s="18">
        <v>3.6349999999999998</v>
      </c>
      <c r="I1710" s="18">
        <v>-109.05</v>
      </c>
      <c r="Q1710" s="103"/>
      <c r="R1710" s="104"/>
      <c r="X1710" s="103"/>
      <c r="AE1710" s="103"/>
      <c r="AL1710" s="103"/>
      <c r="AM1710" s="104"/>
      <c r="AS1710" s="103"/>
      <c r="AT1710" s="104"/>
    </row>
    <row r="1711" spans="1:46" x14ac:dyDescent="0.25">
      <c r="A1711" s="1">
        <v>44687</v>
      </c>
      <c r="C1711" s="1" t="s">
        <v>102</v>
      </c>
      <c r="D1711" t="s">
        <v>97</v>
      </c>
      <c r="E1711">
        <v>10</v>
      </c>
      <c r="F1711" t="s">
        <v>36</v>
      </c>
      <c r="G1711" s="18">
        <v>3.64</v>
      </c>
      <c r="I1711" s="18">
        <v>-36.4</v>
      </c>
      <c r="Q1711" s="103"/>
      <c r="R1711" s="104"/>
      <c r="X1711" s="103"/>
      <c r="AE1711" s="103"/>
      <c r="AL1711" s="103"/>
      <c r="AM1711" s="104"/>
      <c r="AS1711" s="103"/>
      <c r="AT1711" s="104"/>
    </row>
    <row r="1712" spans="1:46" x14ac:dyDescent="0.25">
      <c r="A1712" s="1">
        <v>44687</v>
      </c>
      <c r="C1712" s="1" t="s">
        <v>102</v>
      </c>
      <c r="D1712" t="s">
        <v>97</v>
      </c>
      <c r="E1712">
        <v>10</v>
      </c>
      <c r="F1712" t="s">
        <v>36</v>
      </c>
      <c r="G1712" s="18">
        <v>3.6391</v>
      </c>
      <c r="I1712" s="18">
        <v>-36.39</v>
      </c>
      <c r="Q1712" s="103"/>
      <c r="R1712" s="104"/>
      <c r="X1712" s="103"/>
      <c r="AE1712" s="103"/>
      <c r="AL1712" s="103"/>
      <c r="AM1712" s="104"/>
      <c r="AS1712" s="103"/>
      <c r="AT1712" s="104"/>
    </row>
    <row r="1713" spans="1:46" x14ac:dyDescent="0.25">
      <c r="A1713" s="1">
        <v>44687</v>
      </c>
      <c r="C1713" s="1" t="s">
        <v>102</v>
      </c>
      <c r="D1713" t="s">
        <v>98</v>
      </c>
      <c r="E1713">
        <v>60</v>
      </c>
      <c r="F1713" t="s">
        <v>36</v>
      </c>
      <c r="G1713" s="18">
        <v>3.6617999999999999</v>
      </c>
      <c r="I1713" s="18">
        <v>219.71</v>
      </c>
      <c r="Q1713" s="103"/>
      <c r="R1713" s="104"/>
      <c r="X1713" s="103"/>
      <c r="AE1713" s="103"/>
      <c r="AL1713" s="103"/>
      <c r="AM1713" s="104"/>
      <c r="AS1713" s="103"/>
      <c r="AT1713" s="104"/>
    </row>
    <row r="1714" spans="1:46" x14ac:dyDescent="0.25">
      <c r="A1714" s="1">
        <v>44687</v>
      </c>
      <c r="C1714" s="1" t="s">
        <v>102</v>
      </c>
      <c r="D1714" t="s">
        <v>98</v>
      </c>
      <c r="E1714">
        <v>10</v>
      </c>
      <c r="F1714" t="s">
        <v>36</v>
      </c>
      <c r="G1714" s="18">
        <v>3.7018</v>
      </c>
      <c r="I1714" s="18">
        <v>37.020000000000003</v>
      </c>
      <c r="Q1714" s="103"/>
      <c r="R1714" s="104"/>
      <c r="X1714" s="103"/>
      <c r="AE1714" s="103"/>
      <c r="AL1714" s="103"/>
      <c r="AM1714" s="104"/>
      <c r="AS1714" s="103"/>
      <c r="AT1714" s="104"/>
    </row>
    <row r="1715" spans="1:46" x14ac:dyDescent="0.25">
      <c r="A1715" s="1">
        <v>44687</v>
      </c>
      <c r="C1715" s="1" t="s">
        <v>102</v>
      </c>
      <c r="D1715" t="s">
        <v>98</v>
      </c>
      <c r="E1715">
        <v>30</v>
      </c>
      <c r="F1715" t="s">
        <v>36</v>
      </c>
      <c r="G1715" s="18">
        <v>3.6804999999999999</v>
      </c>
      <c r="I1715" s="18">
        <v>110.42</v>
      </c>
      <c r="Q1715" s="103"/>
      <c r="R1715" s="104"/>
      <c r="X1715" s="103"/>
      <c r="AE1715" s="103"/>
      <c r="AL1715" s="103"/>
      <c r="AM1715" s="104"/>
      <c r="AS1715" s="103"/>
      <c r="AT1715" s="104"/>
    </row>
    <row r="1716" spans="1:46" x14ac:dyDescent="0.25">
      <c r="A1716" s="1">
        <v>44687</v>
      </c>
      <c r="C1716" s="1" t="s">
        <v>102</v>
      </c>
      <c r="D1716" t="s">
        <v>97</v>
      </c>
      <c r="E1716">
        <v>30</v>
      </c>
      <c r="F1716" t="s">
        <v>36</v>
      </c>
      <c r="G1716" s="18">
        <v>3.8037999999999998</v>
      </c>
      <c r="I1716" s="18">
        <v>-114.11</v>
      </c>
      <c r="Q1716" s="103"/>
      <c r="R1716" s="104"/>
      <c r="X1716" s="103"/>
      <c r="AE1716" s="103"/>
      <c r="AL1716" s="103"/>
      <c r="AM1716" s="104"/>
      <c r="AS1716" s="103"/>
      <c r="AT1716" s="104"/>
    </row>
    <row r="1717" spans="1:46" x14ac:dyDescent="0.25">
      <c r="A1717" s="1">
        <v>44687</v>
      </c>
      <c r="C1717" s="1" t="s">
        <v>102</v>
      </c>
      <c r="D1717" t="s">
        <v>97</v>
      </c>
      <c r="E1717">
        <v>30</v>
      </c>
      <c r="F1717" t="s">
        <v>36</v>
      </c>
      <c r="G1717" s="18">
        <v>3.88</v>
      </c>
      <c r="I1717" s="18">
        <v>-116.4</v>
      </c>
      <c r="Q1717" s="103"/>
      <c r="R1717" s="104"/>
      <c r="X1717" s="103"/>
      <c r="AE1717" s="103"/>
      <c r="AL1717" s="103"/>
      <c r="AM1717" s="104"/>
      <c r="AS1717" s="103"/>
      <c r="AT1717" s="104"/>
    </row>
    <row r="1718" spans="1:46" x14ac:dyDescent="0.25">
      <c r="A1718" s="1">
        <v>44687</v>
      </c>
      <c r="C1718" s="1" t="s">
        <v>102</v>
      </c>
      <c r="D1718" t="s">
        <v>98</v>
      </c>
      <c r="E1718">
        <v>90</v>
      </c>
      <c r="F1718" t="s">
        <v>36</v>
      </c>
      <c r="G1718" s="18">
        <v>3.95</v>
      </c>
      <c r="I1718" s="18">
        <v>355.5</v>
      </c>
      <c r="Q1718" s="103"/>
      <c r="R1718" s="104"/>
      <c r="X1718" s="103"/>
      <c r="AE1718" s="103"/>
      <c r="AL1718" s="103"/>
      <c r="AM1718" s="104"/>
      <c r="AS1718" s="103"/>
      <c r="AT1718" s="104"/>
    </row>
    <row r="1719" spans="1:46" x14ac:dyDescent="0.25">
      <c r="A1719" s="1">
        <v>44687</v>
      </c>
      <c r="C1719" s="1" t="s">
        <v>102</v>
      </c>
      <c r="D1719" t="s">
        <v>97</v>
      </c>
      <c r="E1719">
        <v>20</v>
      </c>
      <c r="F1719" t="s">
        <v>36</v>
      </c>
      <c r="G1719" s="18">
        <v>3.95</v>
      </c>
      <c r="I1719" s="18">
        <v>-79</v>
      </c>
      <c r="Q1719" s="103"/>
      <c r="R1719" s="104"/>
      <c r="X1719" s="103"/>
      <c r="AE1719" s="103"/>
      <c r="AL1719" s="103"/>
      <c r="AM1719" s="104"/>
      <c r="AS1719" s="103"/>
      <c r="AT1719" s="104"/>
    </row>
    <row r="1720" spans="1:46" x14ac:dyDescent="0.25">
      <c r="A1720" s="1">
        <v>44687</v>
      </c>
      <c r="C1720" s="1" t="s">
        <v>102</v>
      </c>
      <c r="D1720" t="s">
        <v>97</v>
      </c>
      <c r="E1720">
        <v>13</v>
      </c>
      <c r="F1720" t="s">
        <v>36</v>
      </c>
      <c r="G1720" s="18">
        <v>3.95</v>
      </c>
      <c r="I1720" s="18">
        <v>-51.35</v>
      </c>
      <c r="Q1720" s="103"/>
      <c r="R1720" s="104"/>
      <c r="X1720" s="103"/>
      <c r="AE1720" s="103"/>
      <c r="AL1720" s="103"/>
      <c r="AM1720" s="104"/>
      <c r="AS1720" s="103"/>
      <c r="AT1720" s="104"/>
    </row>
    <row r="1721" spans="1:46" x14ac:dyDescent="0.25">
      <c r="A1721" s="1">
        <v>44687</v>
      </c>
      <c r="C1721" s="1" t="s">
        <v>102</v>
      </c>
      <c r="D1721" t="s">
        <v>97</v>
      </c>
      <c r="E1721">
        <v>2</v>
      </c>
      <c r="F1721" t="s">
        <v>36</v>
      </c>
      <c r="G1721" s="18">
        <v>3.95</v>
      </c>
      <c r="I1721" s="18">
        <v>-7.9</v>
      </c>
      <c r="Q1721" s="103"/>
      <c r="R1721" s="104"/>
      <c r="X1721" s="103"/>
      <c r="AE1721" s="103"/>
      <c r="AL1721" s="103"/>
      <c r="AM1721" s="104"/>
      <c r="AS1721" s="103"/>
      <c r="AT1721" s="104"/>
    </row>
    <row r="1722" spans="1:46" x14ac:dyDescent="0.25">
      <c r="A1722" s="1">
        <v>44687</v>
      </c>
      <c r="C1722" s="1" t="s">
        <v>102</v>
      </c>
      <c r="D1722" t="s">
        <v>97</v>
      </c>
      <c r="E1722">
        <v>25</v>
      </c>
      <c r="F1722" t="s">
        <v>36</v>
      </c>
      <c r="G1722" s="18">
        <v>3.95</v>
      </c>
      <c r="I1722" s="18">
        <v>-98.75</v>
      </c>
      <c r="Q1722" s="103"/>
      <c r="R1722" s="104"/>
      <c r="X1722" s="103"/>
      <c r="AE1722" s="103"/>
      <c r="AL1722" s="103"/>
      <c r="AM1722" s="104"/>
      <c r="AS1722" s="103"/>
      <c r="AT1722" s="104"/>
    </row>
    <row r="1723" spans="1:46" x14ac:dyDescent="0.25">
      <c r="A1723" s="1">
        <v>44687</v>
      </c>
      <c r="C1723" s="1" t="s">
        <v>102</v>
      </c>
      <c r="D1723" t="s">
        <v>97</v>
      </c>
      <c r="E1723">
        <v>90</v>
      </c>
      <c r="F1723" t="s">
        <v>36</v>
      </c>
      <c r="G1723" s="18">
        <v>4.1775000000000002</v>
      </c>
      <c r="I1723" s="18">
        <v>-375.98</v>
      </c>
      <c r="Q1723" s="103"/>
      <c r="R1723" s="104"/>
      <c r="X1723" s="103"/>
      <c r="AE1723" s="103"/>
      <c r="AL1723" s="103"/>
      <c r="AM1723" s="104"/>
      <c r="AS1723" s="103"/>
      <c r="AT1723" s="104"/>
    </row>
    <row r="1724" spans="1:46" x14ac:dyDescent="0.25">
      <c r="A1724" s="1">
        <v>44690</v>
      </c>
      <c r="B1724" s="100">
        <v>42546965064</v>
      </c>
      <c r="C1724" t="s">
        <v>101</v>
      </c>
      <c r="D1724" t="s">
        <v>97</v>
      </c>
      <c r="E1724">
        <v>50</v>
      </c>
      <c r="F1724" t="s">
        <v>21</v>
      </c>
      <c r="G1724">
        <v>4.7766999999999999</v>
      </c>
      <c r="H1724">
        <v>0</v>
      </c>
      <c r="I1724">
        <v>-238.84</v>
      </c>
      <c r="Q1724" s="103"/>
      <c r="R1724" s="104"/>
      <c r="X1724" s="103"/>
      <c r="AE1724" s="103"/>
      <c r="AL1724" s="103"/>
      <c r="AM1724" s="104"/>
      <c r="AS1724" s="103"/>
      <c r="AT1724" s="104"/>
    </row>
    <row r="1725" spans="1:46" x14ac:dyDescent="0.25">
      <c r="A1725" s="1">
        <v>44690</v>
      </c>
      <c r="B1725" s="100">
        <v>42546968452</v>
      </c>
      <c r="C1725" t="s">
        <v>101</v>
      </c>
      <c r="D1725" t="s">
        <v>97</v>
      </c>
      <c r="E1725">
        <v>50</v>
      </c>
      <c r="F1725" t="s">
        <v>21</v>
      </c>
      <c r="G1725">
        <v>4.7350000000000003</v>
      </c>
      <c r="H1725">
        <v>0</v>
      </c>
      <c r="I1725">
        <v>-236.75</v>
      </c>
      <c r="Q1725" s="103"/>
      <c r="R1725" s="104"/>
      <c r="X1725" s="103"/>
      <c r="AE1725" s="103"/>
      <c r="AL1725" s="103"/>
      <c r="AM1725" s="104"/>
      <c r="AS1725" s="103"/>
      <c r="AT1725" s="104"/>
    </row>
    <row r="1726" spans="1:46" x14ac:dyDescent="0.25">
      <c r="A1726" s="1">
        <v>44690</v>
      </c>
      <c r="B1726" s="100">
        <v>42547634945</v>
      </c>
      <c r="C1726" t="s">
        <v>101</v>
      </c>
      <c r="D1726" t="s">
        <v>97</v>
      </c>
      <c r="E1726">
        <v>50</v>
      </c>
      <c r="F1726" t="s">
        <v>21</v>
      </c>
      <c r="G1726">
        <v>4.66</v>
      </c>
      <c r="H1726">
        <v>0</v>
      </c>
      <c r="I1726">
        <v>-233</v>
      </c>
      <c r="Q1726" s="103"/>
      <c r="R1726" s="104"/>
      <c r="X1726" s="103"/>
      <c r="AE1726" s="103"/>
      <c r="AL1726" s="103"/>
      <c r="AM1726" s="104"/>
      <c r="AS1726" s="103"/>
      <c r="AT1726" s="104"/>
    </row>
    <row r="1727" spans="1:46" x14ac:dyDescent="0.25">
      <c r="A1727" s="1">
        <v>44690</v>
      </c>
      <c r="B1727" s="100">
        <v>42547630567</v>
      </c>
      <c r="C1727" t="s">
        <v>101</v>
      </c>
      <c r="D1727" t="s">
        <v>98</v>
      </c>
      <c r="E1727">
        <v>50</v>
      </c>
      <c r="F1727" t="s">
        <v>21</v>
      </c>
      <c r="G1727">
        <v>4.5500999999999996</v>
      </c>
      <c r="H1727">
        <v>0</v>
      </c>
      <c r="I1727">
        <v>227.5</v>
      </c>
      <c r="Q1727" s="103"/>
      <c r="R1727" s="104"/>
      <c r="X1727" s="103"/>
      <c r="AE1727" s="103"/>
      <c r="AL1727" s="103"/>
      <c r="AM1727" s="104"/>
      <c r="AS1727" s="103"/>
      <c r="AT1727" s="104"/>
    </row>
    <row r="1728" spans="1:46" x14ac:dyDescent="0.25">
      <c r="A1728" s="1">
        <v>44690</v>
      </c>
      <c r="B1728" s="100">
        <v>42547665699</v>
      </c>
      <c r="C1728" t="s">
        <v>101</v>
      </c>
      <c r="D1728" t="s">
        <v>98</v>
      </c>
      <c r="E1728">
        <v>50</v>
      </c>
      <c r="F1728" t="s">
        <v>21</v>
      </c>
      <c r="G1728">
        <v>4.53</v>
      </c>
      <c r="H1728">
        <v>0</v>
      </c>
      <c r="I1728">
        <v>226.49</v>
      </c>
      <c r="Q1728" s="103"/>
      <c r="R1728" s="104"/>
      <c r="X1728" s="103"/>
      <c r="AE1728" s="103"/>
      <c r="AL1728" s="103"/>
      <c r="AM1728" s="104"/>
      <c r="AS1728" s="103"/>
      <c r="AT1728" s="104"/>
    </row>
    <row r="1729" spans="1:46" x14ac:dyDescent="0.25">
      <c r="A1729" s="1">
        <v>44690</v>
      </c>
      <c r="B1729" s="100">
        <v>42547614135</v>
      </c>
      <c r="C1729" t="s">
        <v>101</v>
      </c>
      <c r="D1729" t="s">
        <v>98</v>
      </c>
      <c r="E1729">
        <v>50</v>
      </c>
      <c r="F1729" t="s">
        <v>21</v>
      </c>
      <c r="G1729">
        <v>4.4450000000000003</v>
      </c>
      <c r="H1729">
        <v>0</v>
      </c>
      <c r="I1729">
        <v>222.24</v>
      </c>
      <c r="Q1729" s="103"/>
      <c r="R1729" s="104"/>
      <c r="X1729" s="103"/>
      <c r="AE1729" s="103"/>
      <c r="AL1729" s="103"/>
      <c r="AM1729" s="104"/>
      <c r="AS1729" s="103"/>
      <c r="AT1729" s="104"/>
    </row>
    <row r="1730" spans="1:46" x14ac:dyDescent="0.25">
      <c r="A1730" s="1">
        <v>44690</v>
      </c>
      <c r="C1730" s="1" t="s">
        <v>102</v>
      </c>
      <c r="D1730" t="s">
        <v>98</v>
      </c>
      <c r="E1730">
        <v>30</v>
      </c>
      <c r="F1730" t="s">
        <v>20</v>
      </c>
      <c r="G1730" s="18">
        <v>2.3818999999999999</v>
      </c>
      <c r="I1730" s="18">
        <v>71.459999999999994</v>
      </c>
      <c r="Q1730" s="103"/>
      <c r="R1730" s="104"/>
      <c r="X1730" s="103"/>
      <c r="AE1730" s="103"/>
      <c r="AL1730" s="103"/>
      <c r="AM1730" s="104"/>
      <c r="AS1730" s="103"/>
      <c r="AT1730" s="104"/>
    </row>
    <row r="1731" spans="1:46" x14ac:dyDescent="0.25">
      <c r="A1731" s="1">
        <v>44690</v>
      </c>
      <c r="C1731" s="1" t="s">
        <v>102</v>
      </c>
      <c r="D1731" t="s">
        <v>98</v>
      </c>
      <c r="E1731">
        <v>1</v>
      </c>
      <c r="F1731" t="s">
        <v>20</v>
      </c>
      <c r="G1731" s="18">
        <v>2.4001000000000001</v>
      </c>
      <c r="I1731" s="18">
        <v>2.4</v>
      </c>
      <c r="Q1731" s="103"/>
      <c r="R1731" s="104"/>
      <c r="X1731" s="103"/>
      <c r="AE1731" s="103"/>
      <c r="AL1731" s="103"/>
      <c r="AM1731" s="104"/>
      <c r="AS1731" s="103"/>
      <c r="AT1731" s="104"/>
    </row>
    <row r="1732" spans="1:46" x14ac:dyDescent="0.25">
      <c r="A1732" s="1">
        <v>44690</v>
      </c>
      <c r="C1732" s="1" t="s">
        <v>102</v>
      </c>
      <c r="D1732" t="s">
        <v>98</v>
      </c>
      <c r="E1732">
        <v>89</v>
      </c>
      <c r="F1732" t="s">
        <v>20</v>
      </c>
      <c r="G1732" s="18">
        <v>2.4</v>
      </c>
      <c r="I1732" s="18">
        <v>213.6</v>
      </c>
      <c r="Q1732" s="103"/>
      <c r="R1732" s="104"/>
      <c r="X1732" s="103"/>
      <c r="AE1732" s="103"/>
      <c r="AL1732" s="103"/>
      <c r="AM1732" s="104"/>
      <c r="AS1732" s="103"/>
      <c r="AT1732" s="104"/>
    </row>
    <row r="1733" spans="1:46" x14ac:dyDescent="0.25">
      <c r="A1733" s="1">
        <v>44690</v>
      </c>
      <c r="C1733" s="1" t="s">
        <v>102</v>
      </c>
      <c r="D1733" t="s">
        <v>97</v>
      </c>
      <c r="E1733">
        <v>90</v>
      </c>
      <c r="F1733" t="s">
        <v>20</v>
      </c>
      <c r="G1733" s="18">
        <v>2.4963000000000002</v>
      </c>
      <c r="I1733" s="18">
        <v>-224.67</v>
      </c>
      <c r="Q1733" s="103"/>
      <c r="R1733" s="104"/>
      <c r="X1733" s="103"/>
      <c r="AE1733" s="103"/>
      <c r="AL1733" s="103"/>
      <c r="AM1733" s="104"/>
      <c r="AS1733" s="103"/>
      <c r="AT1733" s="104"/>
    </row>
    <row r="1734" spans="1:46" x14ac:dyDescent="0.25">
      <c r="A1734" s="1">
        <v>44690</v>
      </c>
      <c r="C1734" s="1" t="s">
        <v>102</v>
      </c>
      <c r="D1734" t="s">
        <v>97</v>
      </c>
      <c r="E1734">
        <v>30</v>
      </c>
      <c r="F1734" t="s">
        <v>20</v>
      </c>
      <c r="G1734" s="18">
        <v>2.4350000000000001</v>
      </c>
      <c r="I1734" s="18">
        <v>-73.05</v>
      </c>
      <c r="Q1734" s="103"/>
      <c r="R1734" s="104"/>
      <c r="X1734" s="103"/>
      <c r="AE1734" s="103"/>
      <c r="AL1734" s="103"/>
      <c r="AM1734" s="104"/>
      <c r="AS1734" s="103"/>
      <c r="AT1734" s="104"/>
    </row>
    <row r="1735" spans="1:46" x14ac:dyDescent="0.25">
      <c r="A1735" s="1">
        <v>44690</v>
      </c>
      <c r="C1735" s="1" t="s">
        <v>102</v>
      </c>
      <c r="D1735" t="s">
        <v>98</v>
      </c>
      <c r="E1735">
        <v>30</v>
      </c>
      <c r="F1735" t="s">
        <v>20</v>
      </c>
      <c r="G1735" s="18">
        <v>2.4209999999999998</v>
      </c>
      <c r="I1735" s="18">
        <v>72.63</v>
      </c>
      <c r="Q1735" s="103"/>
      <c r="R1735" s="104"/>
      <c r="X1735" s="103"/>
      <c r="AE1735" s="103"/>
      <c r="AL1735" s="103"/>
      <c r="AM1735" s="104"/>
      <c r="AS1735" s="103"/>
      <c r="AT1735" s="104"/>
    </row>
    <row r="1736" spans="1:46" x14ac:dyDescent="0.25">
      <c r="A1736" s="1">
        <v>44690</v>
      </c>
      <c r="C1736" s="1" t="s">
        <v>102</v>
      </c>
      <c r="D1736" t="s">
        <v>98</v>
      </c>
      <c r="E1736">
        <v>90</v>
      </c>
      <c r="F1736" t="s">
        <v>20</v>
      </c>
      <c r="G1736" s="18">
        <v>2.4230999999999998</v>
      </c>
      <c r="I1736" s="18">
        <v>218.08</v>
      </c>
      <c r="Q1736" s="103"/>
      <c r="R1736" s="104"/>
      <c r="X1736" s="103"/>
      <c r="AE1736" s="103"/>
      <c r="AL1736" s="103"/>
      <c r="AM1736" s="104"/>
      <c r="AS1736" s="103"/>
      <c r="AT1736" s="104"/>
    </row>
    <row r="1737" spans="1:46" x14ac:dyDescent="0.25">
      <c r="A1737" s="1">
        <v>44690</v>
      </c>
      <c r="C1737" s="1" t="s">
        <v>102</v>
      </c>
      <c r="D1737" t="s">
        <v>98</v>
      </c>
      <c r="E1737">
        <v>90</v>
      </c>
      <c r="F1737" t="s">
        <v>20</v>
      </c>
      <c r="G1737" s="18">
        <v>2.5344000000000002</v>
      </c>
      <c r="I1737" s="18">
        <v>228.1</v>
      </c>
      <c r="Q1737" s="103"/>
      <c r="R1737" s="104"/>
      <c r="X1737" s="103"/>
      <c r="AE1737" s="103"/>
      <c r="AL1737" s="103"/>
      <c r="AM1737" s="104"/>
      <c r="AS1737" s="103"/>
      <c r="AT1737" s="104"/>
    </row>
    <row r="1738" spans="1:46" x14ac:dyDescent="0.25">
      <c r="A1738" s="1">
        <v>44690</v>
      </c>
      <c r="C1738" s="1" t="s">
        <v>102</v>
      </c>
      <c r="D1738" t="s">
        <v>98</v>
      </c>
      <c r="E1738">
        <v>90</v>
      </c>
      <c r="F1738" t="s">
        <v>20</v>
      </c>
      <c r="G1738" s="18">
        <v>2.5207999999999999</v>
      </c>
      <c r="I1738" s="18">
        <v>226.87</v>
      </c>
      <c r="Q1738" s="103"/>
      <c r="R1738" s="104"/>
      <c r="X1738" s="103"/>
      <c r="AE1738" s="103"/>
      <c r="AL1738" s="103"/>
      <c r="AM1738" s="104"/>
      <c r="AS1738" s="103"/>
      <c r="AT1738" s="104"/>
    </row>
    <row r="1739" spans="1:46" x14ac:dyDescent="0.25">
      <c r="A1739" s="1">
        <v>44690</v>
      </c>
      <c r="C1739" s="1" t="s">
        <v>102</v>
      </c>
      <c r="D1739" t="s">
        <v>97</v>
      </c>
      <c r="E1739">
        <v>90</v>
      </c>
      <c r="F1739" t="s">
        <v>20</v>
      </c>
      <c r="G1739" s="18">
        <v>2.4964</v>
      </c>
      <c r="I1739" s="18">
        <v>-224.68</v>
      </c>
      <c r="Q1739" s="103"/>
      <c r="R1739" s="104"/>
      <c r="X1739" s="103"/>
      <c r="AE1739" s="103"/>
      <c r="AL1739" s="103"/>
      <c r="AM1739" s="104"/>
      <c r="AS1739" s="103"/>
      <c r="AT1739" s="104"/>
    </row>
    <row r="1740" spans="1:46" x14ac:dyDescent="0.25">
      <c r="A1740" s="1">
        <v>44690</v>
      </c>
      <c r="C1740" s="1" t="s">
        <v>102</v>
      </c>
      <c r="D1740" t="s">
        <v>97</v>
      </c>
      <c r="E1740">
        <v>90</v>
      </c>
      <c r="F1740" t="s">
        <v>20</v>
      </c>
      <c r="G1740" s="18">
        <v>2.4891999999999999</v>
      </c>
      <c r="I1740" s="18">
        <v>-224.03</v>
      </c>
      <c r="Q1740" s="103"/>
      <c r="R1740" s="104"/>
      <c r="X1740" s="103"/>
      <c r="AE1740" s="103"/>
      <c r="AL1740" s="103"/>
      <c r="AM1740" s="104"/>
      <c r="AS1740" s="103"/>
      <c r="AT1740" s="104"/>
    </row>
    <row r="1741" spans="1:46" x14ac:dyDescent="0.25">
      <c r="A1741" s="1">
        <v>44690</v>
      </c>
      <c r="C1741" s="1" t="s">
        <v>102</v>
      </c>
      <c r="D1741" t="s">
        <v>98</v>
      </c>
      <c r="E1741">
        <v>90</v>
      </c>
      <c r="F1741" t="s">
        <v>20</v>
      </c>
      <c r="G1741" s="18">
        <v>2.46</v>
      </c>
      <c r="I1741" s="18">
        <v>221.4</v>
      </c>
      <c r="Q1741" s="103"/>
      <c r="R1741" s="104"/>
      <c r="X1741" s="103"/>
      <c r="AE1741" s="103"/>
      <c r="AL1741" s="103"/>
      <c r="AM1741" s="104"/>
      <c r="AS1741" s="103"/>
      <c r="AT1741" s="104"/>
    </row>
    <row r="1742" spans="1:46" x14ac:dyDescent="0.25">
      <c r="A1742" s="1">
        <v>44690</v>
      </c>
      <c r="C1742" s="1" t="s">
        <v>102</v>
      </c>
      <c r="D1742" t="s">
        <v>98</v>
      </c>
      <c r="E1742">
        <v>90</v>
      </c>
      <c r="F1742" t="s">
        <v>20</v>
      </c>
      <c r="G1742" s="18">
        <v>2.4649999999999999</v>
      </c>
      <c r="I1742" s="18">
        <v>221.85</v>
      </c>
      <c r="Q1742" s="103"/>
      <c r="R1742" s="104"/>
      <c r="X1742" s="103"/>
      <c r="AE1742" s="103"/>
      <c r="AL1742" s="103"/>
      <c r="AM1742" s="104"/>
      <c r="AS1742" s="103"/>
      <c r="AT1742" s="104"/>
    </row>
    <row r="1743" spans="1:46" x14ac:dyDescent="0.25">
      <c r="A1743" s="1">
        <v>44690</v>
      </c>
      <c r="C1743" s="1" t="s">
        <v>102</v>
      </c>
      <c r="D1743" t="s">
        <v>98</v>
      </c>
      <c r="E1743">
        <v>90</v>
      </c>
      <c r="F1743" t="s">
        <v>20</v>
      </c>
      <c r="G1743" s="18">
        <v>2.4009999999999998</v>
      </c>
      <c r="I1743" s="18">
        <v>216.09</v>
      </c>
      <c r="Q1743" s="103"/>
      <c r="R1743" s="104"/>
      <c r="X1743" s="103"/>
      <c r="AE1743" s="103"/>
      <c r="AL1743" s="103"/>
      <c r="AM1743" s="104"/>
      <c r="AS1743" s="103"/>
      <c r="AT1743" s="104"/>
    </row>
    <row r="1744" spans="1:46" x14ac:dyDescent="0.25">
      <c r="A1744" s="1">
        <v>44690</v>
      </c>
      <c r="C1744" s="1" t="s">
        <v>102</v>
      </c>
      <c r="D1744" t="s">
        <v>97</v>
      </c>
      <c r="E1744">
        <v>30</v>
      </c>
      <c r="F1744" t="s">
        <v>20</v>
      </c>
      <c r="G1744" s="18">
        <v>2.38</v>
      </c>
      <c r="I1744" s="18">
        <v>-71.400000000000006</v>
      </c>
      <c r="Q1744" s="103"/>
      <c r="R1744" s="104"/>
      <c r="X1744" s="103"/>
      <c r="AE1744" s="103"/>
      <c r="AL1744" s="103"/>
      <c r="AM1744" s="104"/>
      <c r="AS1744" s="103"/>
      <c r="AT1744" s="104"/>
    </row>
    <row r="1745" spans="1:46" x14ac:dyDescent="0.25">
      <c r="A1745" s="1">
        <v>44690</v>
      </c>
      <c r="C1745" s="1" t="s">
        <v>102</v>
      </c>
      <c r="D1745" t="s">
        <v>97</v>
      </c>
      <c r="E1745">
        <v>90</v>
      </c>
      <c r="F1745" t="s">
        <v>20</v>
      </c>
      <c r="G1745" s="18">
        <v>2.3996</v>
      </c>
      <c r="I1745" s="18">
        <v>-215.96</v>
      </c>
      <c r="Q1745" s="103"/>
      <c r="R1745" s="104"/>
      <c r="X1745" s="103"/>
      <c r="AE1745" s="103"/>
      <c r="AL1745" s="103"/>
      <c r="AM1745" s="104"/>
      <c r="AS1745" s="103"/>
      <c r="AT1745" s="104"/>
    </row>
    <row r="1746" spans="1:46" x14ac:dyDescent="0.25">
      <c r="A1746" s="1">
        <v>44690</v>
      </c>
      <c r="C1746" s="1" t="s">
        <v>102</v>
      </c>
      <c r="D1746" t="s">
        <v>97</v>
      </c>
      <c r="E1746">
        <v>90</v>
      </c>
      <c r="F1746" t="s">
        <v>20</v>
      </c>
      <c r="G1746" s="18">
        <v>2.4228000000000001</v>
      </c>
      <c r="I1746" s="18">
        <v>-218.05</v>
      </c>
      <c r="Q1746" s="103"/>
      <c r="R1746" s="104"/>
      <c r="X1746" s="103"/>
      <c r="AE1746" s="103"/>
      <c r="AL1746" s="103"/>
      <c r="AM1746" s="104"/>
      <c r="AS1746" s="103"/>
      <c r="AT1746" s="104"/>
    </row>
    <row r="1747" spans="1:46" x14ac:dyDescent="0.25">
      <c r="A1747" s="1">
        <v>44690</v>
      </c>
      <c r="C1747" s="1" t="s">
        <v>102</v>
      </c>
      <c r="D1747" t="s">
        <v>97</v>
      </c>
      <c r="E1747">
        <v>90</v>
      </c>
      <c r="F1747" t="s">
        <v>20</v>
      </c>
      <c r="G1747" s="18">
        <v>2.34</v>
      </c>
      <c r="I1747" s="18">
        <v>-210.6</v>
      </c>
      <c r="Q1747" s="103"/>
      <c r="R1747" s="104"/>
      <c r="X1747" s="103"/>
      <c r="AE1747" s="103"/>
      <c r="AL1747" s="103"/>
      <c r="AM1747" s="104"/>
      <c r="AS1747" s="103"/>
      <c r="AT1747" s="104"/>
    </row>
    <row r="1748" spans="1:46" x14ac:dyDescent="0.25">
      <c r="A1748" s="1">
        <v>44690</v>
      </c>
      <c r="C1748" s="1" t="s">
        <v>102</v>
      </c>
      <c r="D1748" t="s">
        <v>97</v>
      </c>
      <c r="E1748">
        <v>90</v>
      </c>
      <c r="F1748" t="s">
        <v>20</v>
      </c>
      <c r="G1748" s="18">
        <v>2.335</v>
      </c>
      <c r="I1748" s="18">
        <v>-210.15</v>
      </c>
      <c r="Q1748" s="103"/>
      <c r="R1748" s="104"/>
      <c r="X1748" s="103"/>
      <c r="AE1748" s="103"/>
      <c r="AL1748" s="103"/>
      <c r="AM1748" s="104"/>
      <c r="AS1748" s="103"/>
      <c r="AT1748" s="104"/>
    </row>
    <row r="1749" spans="1:46" x14ac:dyDescent="0.25">
      <c r="A1749" s="1">
        <v>44690</v>
      </c>
      <c r="C1749" s="1" t="s">
        <v>102</v>
      </c>
      <c r="D1749" t="s">
        <v>98</v>
      </c>
      <c r="E1749">
        <v>100</v>
      </c>
      <c r="F1749" t="s">
        <v>20</v>
      </c>
      <c r="G1749" s="18">
        <v>2.4337</v>
      </c>
      <c r="I1749" s="18">
        <v>243.37</v>
      </c>
      <c r="Q1749" s="103"/>
      <c r="R1749" s="104"/>
      <c r="X1749" s="103"/>
      <c r="AE1749" s="103"/>
      <c r="AL1749" s="103"/>
      <c r="AM1749" s="104"/>
      <c r="AS1749" s="103"/>
      <c r="AT1749" s="104"/>
    </row>
    <row r="1750" spans="1:46" x14ac:dyDescent="0.25">
      <c r="A1750" s="1">
        <v>44690</v>
      </c>
      <c r="C1750" s="1" t="s">
        <v>102</v>
      </c>
      <c r="D1750" t="s">
        <v>98</v>
      </c>
      <c r="E1750">
        <v>200</v>
      </c>
      <c r="F1750" t="s">
        <v>20</v>
      </c>
      <c r="G1750" s="18">
        <v>2.4337</v>
      </c>
      <c r="I1750" s="18">
        <v>486.74</v>
      </c>
      <c r="Q1750" s="103"/>
      <c r="R1750" s="104"/>
      <c r="X1750" s="103"/>
      <c r="AE1750" s="103"/>
      <c r="AL1750" s="103"/>
      <c r="AM1750" s="104"/>
      <c r="AS1750" s="103"/>
      <c r="AT1750" s="104"/>
    </row>
    <row r="1751" spans="1:46" x14ac:dyDescent="0.25">
      <c r="A1751" s="1">
        <v>44690</v>
      </c>
      <c r="C1751" s="1" t="s">
        <v>102</v>
      </c>
      <c r="D1751" t="s">
        <v>97</v>
      </c>
      <c r="E1751">
        <v>30</v>
      </c>
      <c r="F1751" t="s">
        <v>20</v>
      </c>
      <c r="G1751" s="18">
        <v>2.4950000000000001</v>
      </c>
      <c r="I1751" s="18">
        <v>-74.849999999999994</v>
      </c>
      <c r="Q1751" s="103"/>
      <c r="R1751" s="104"/>
      <c r="X1751" s="103"/>
      <c r="AE1751" s="103"/>
      <c r="AL1751" s="103"/>
      <c r="AM1751" s="104"/>
      <c r="AS1751" s="103"/>
      <c r="AT1751" s="104"/>
    </row>
    <row r="1752" spans="1:46" x14ac:dyDescent="0.25">
      <c r="A1752" s="1">
        <v>44690</v>
      </c>
      <c r="C1752" s="1" t="s">
        <v>102</v>
      </c>
      <c r="D1752" t="s">
        <v>97</v>
      </c>
      <c r="E1752">
        <v>30</v>
      </c>
      <c r="F1752" t="s">
        <v>20</v>
      </c>
      <c r="G1752" s="18">
        <v>2.4950000000000001</v>
      </c>
      <c r="I1752" s="18">
        <v>-74.849999999999994</v>
      </c>
      <c r="Q1752" s="103"/>
      <c r="R1752" s="104"/>
      <c r="X1752" s="103"/>
      <c r="AE1752" s="103"/>
      <c r="AL1752" s="103"/>
      <c r="AM1752" s="104"/>
      <c r="AS1752" s="103"/>
      <c r="AT1752" s="104"/>
    </row>
    <row r="1753" spans="1:46" x14ac:dyDescent="0.25">
      <c r="A1753" s="1">
        <v>44690</v>
      </c>
      <c r="C1753" s="1" t="s">
        <v>102</v>
      </c>
      <c r="D1753" t="s">
        <v>97</v>
      </c>
      <c r="E1753">
        <v>30</v>
      </c>
      <c r="F1753" t="s">
        <v>20</v>
      </c>
      <c r="G1753" s="18">
        <v>2.5249999999999999</v>
      </c>
      <c r="I1753" s="18">
        <v>-75.75</v>
      </c>
      <c r="Q1753" s="103"/>
      <c r="R1753" s="104"/>
      <c r="X1753" s="103"/>
      <c r="AE1753" s="103"/>
      <c r="AL1753" s="103"/>
      <c r="AM1753" s="104"/>
      <c r="AS1753" s="103"/>
      <c r="AT1753" s="104"/>
    </row>
    <row r="1754" spans="1:46" x14ac:dyDescent="0.25">
      <c r="A1754" s="1">
        <v>44690</v>
      </c>
      <c r="C1754" s="1" t="s">
        <v>102</v>
      </c>
      <c r="D1754" t="s">
        <v>98</v>
      </c>
      <c r="E1754">
        <v>30</v>
      </c>
      <c r="F1754" t="s">
        <v>20</v>
      </c>
      <c r="G1754" s="18">
        <v>2.59</v>
      </c>
      <c r="I1754" s="18">
        <v>77.7</v>
      </c>
      <c r="Q1754" s="103"/>
      <c r="R1754" s="104"/>
      <c r="X1754" s="103"/>
      <c r="AE1754" s="103"/>
      <c r="AL1754" s="103"/>
      <c r="AM1754" s="104"/>
      <c r="AS1754" s="103"/>
      <c r="AT1754" s="104"/>
    </row>
    <row r="1755" spans="1:46" x14ac:dyDescent="0.25">
      <c r="A1755" s="1">
        <v>44690</v>
      </c>
      <c r="C1755" s="1" t="s">
        <v>102</v>
      </c>
      <c r="D1755" t="s">
        <v>97</v>
      </c>
      <c r="E1755">
        <v>30</v>
      </c>
      <c r="F1755" t="s">
        <v>20</v>
      </c>
      <c r="G1755" s="18">
        <v>2.5293999999999999</v>
      </c>
      <c r="I1755" s="18">
        <v>-75.88</v>
      </c>
      <c r="Q1755" s="103"/>
      <c r="R1755" s="104"/>
      <c r="X1755" s="103"/>
      <c r="AE1755" s="103"/>
      <c r="AL1755" s="103"/>
      <c r="AM1755" s="104"/>
      <c r="AS1755" s="103"/>
      <c r="AT1755" s="104"/>
    </row>
    <row r="1756" spans="1:46" x14ac:dyDescent="0.25">
      <c r="A1756" s="1">
        <v>44690</v>
      </c>
      <c r="C1756" s="1" t="s">
        <v>102</v>
      </c>
      <c r="D1756" t="s">
        <v>97</v>
      </c>
      <c r="E1756">
        <v>30</v>
      </c>
      <c r="F1756" t="s">
        <v>20</v>
      </c>
      <c r="G1756" s="18">
        <v>2.5550000000000002</v>
      </c>
      <c r="I1756" s="18">
        <v>-76.650000000000006</v>
      </c>
      <c r="Q1756" s="103"/>
      <c r="R1756" s="104"/>
      <c r="X1756" s="103"/>
      <c r="AE1756" s="103"/>
      <c r="AL1756" s="103"/>
      <c r="AM1756" s="104"/>
      <c r="AS1756" s="103"/>
      <c r="AT1756" s="104"/>
    </row>
    <row r="1757" spans="1:46" x14ac:dyDescent="0.25">
      <c r="A1757" s="1">
        <v>44690</v>
      </c>
      <c r="C1757" s="1" t="s">
        <v>102</v>
      </c>
      <c r="D1757" t="s">
        <v>97</v>
      </c>
      <c r="E1757">
        <v>90</v>
      </c>
      <c r="F1757" t="s">
        <v>20</v>
      </c>
      <c r="G1757" s="18">
        <v>2.5649999999999999</v>
      </c>
      <c r="I1757" s="18">
        <v>-230.85</v>
      </c>
      <c r="Q1757" s="103"/>
      <c r="R1757" s="104"/>
      <c r="X1757" s="103"/>
      <c r="AE1757" s="103"/>
      <c r="AL1757" s="103"/>
      <c r="AM1757" s="104"/>
      <c r="AS1757" s="103"/>
      <c r="AT1757" s="104"/>
    </row>
    <row r="1758" spans="1:46" x14ac:dyDescent="0.25">
      <c r="A1758" s="1">
        <v>44690</v>
      </c>
      <c r="C1758" s="1" t="s">
        <v>102</v>
      </c>
      <c r="D1758" t="s">
        <v>97</v>
      </c>
      <c r="E1758">
        <v>90</v>
      </c>
      <c r="F1758" t="s">
        <v>20</v>
      </c>
      <c r="G1758" s="18">
        <v>2.5384000000000002</v>
      </c>
      <c r="I1758" s="18">
        <v>-228.46</v>
      </c>
      <c r="Q1758" s="103"/>
      <c r="R1758" s="104"/>
      <c r="X1758" s="103"/>
      <c r="AE1758" s="103"/>
      <c r="AL1758" s="103"/>
      <c r="AM1758" s="104"/>
      <c r="AS1758" s="103"/>
      <c r="AT1758" s="104"/>
    </row>
    <row r="1759" spans="1:46" x14ac:dyDescent="0.25">
      <c r="A1759" s="1">
        <v>44690</v>
      </c>
      <c r="C1759" s="1" t="s">
        <v>102</v>
      </c>
      <c r="D1759" t="s">
        <v>98</v>
      </c>
      <c r="E1759">
        <v>90</v>
      </c>
      <c r="F1759" t="s">
        <v>20</v>
      </c>
      <c r="G1759" s="18">
        <v>2.4318</v>
      </c>
      <c r="I1759" s="18">
        <v>218.86</v>
      </c>
      <c r="Q1759" s="103"/>
      <c r="R1759" s="104"/>
      <c r="X1759" s="103"/>
      <c r="AE1759" s="103"/>
      <c r="AL1759" s="103"/>
      <c r="AM1759" s="104"/>
      <c r="AS1759" s="103"/>
      <c r="AT1759" s="104"/>
    </row>
    <row r="1760" spans="1:46" x14ac:dyDescent="0.25">
      <c r="A1760" s="1">
        <v>44690</v>
      </c>
      <c r="C1760" s="1" t="s">
        <v>102</v>
      </c>
      <c r="D1760" t="s">
        <v>97</v>
      </c>
      <c r="E1760">
        <v>30</v>
      </c>
      <c r="F1760" t="s">
        <v>20</v>
      </c>
      <c r="G1760" s="18">
        <v>2.4550000000000001</v>
      </c>
      <c r="I1760" s="18">
        <v>-73.650000000000006</v>
      </c>
      <c r="Q1760" s="103"/>
      <c r="R1760" s="104"/>
      <c r="X1760" s="103"/>
      <c r="AE1760" s="103"/>
      <c r="AL1760" s="103"/>
      <c r="AM1760" s="104"/>
      <c r="AS1760" s="103"/>
      <c r="AT1760" s="104"/>
    </row>
    <row r="1761" spans="1:46" x14ac:dyDescent="0.25">
      <c r="A1761" s="1">
        <v>44690</v>
      </c>
      <c r="C1761" s="1" t="s">
        <v>102</v>
      </c>
      <c r="D1761" t="s">
        <v>97</v>
      </c>
      <c r="E1761">
        <v>30</v>
      </c>
      <c r="F1761" t="s">
        <v>20</v>
      </c>
      <c r="G1761" s="18">
        <v>2.4984000000000002</v>
      </c>
      <c r="I1761" s="18">
        <v>-74.95</v>
      </c>
      <c r="Q1761" s="103"/>
      <c r="R1761" s="104"/>
      <c r="X1761" s="103"/>
      <c r="AE1761" s="103"/>
      <c r="AL1761" s="103"/>
      <c r="AM1761" s="104"/>
      <c r="AS1761" s="103"/>
      <c r="AT1761" s="104"/>
    </row>
    <row r="1762" spans="1:46" x14ac:dyDescent="0.25">
      <c r="A1762" s="1">
        <v>44690</v>
      </c>
      <c r="C1762" s="1" t="s">
        <v>102</v>
      </c>
      <c r="D1762" t="s">
        <v>97</v>
      </c>
      <c r="E1762">
        <v>30</v>
      </c>
      <c r="F1762" t="s">
        <v>20</v>
      </c>
      <c r="G1762" s="18">
        <v>2.5150000000000001</v>
      </c>
      <c r="I1762" s="18">
        <v>-75.45</v>
      </c>
      <c r="Q1762" s="103"/>
      <c r="R1762" s="104"/>
      <c r="X1762" s="103"/>
      <c r="AE1762" s="103"/>
      <c r="AL1762" s="103"/>
      <c r="AM1762" s="104"/>
      <c r="AS1762" s="103"/>
      <c r="AT1762" s="104"/>
    </row>
    <row r="1763" spans="1:46" x14ac:dyDescent="0.25">
      <c r="A1763" s="1">
        <v>44690</v>
      </c>
      <c r="C1763" s="1" t="s">
        <v>102</v>
      </c>
      <c r="D1763" t="s">
        <v>98</v>
      </c>
      <c r="E1763">
        <v>30</v>
      </c>
      <c r="F1763" t="s">
        <v>18</v>
      </c>
      <c r="G1763" s="18">
        <v>4.1349999999999998</v>
      </c>
      <c r="I1763" s="18">
        <v>124.05</v>
      </c>
      <c r="Q1763" s="103"/>
      <c r="R1763" s="104"/>
      <c r="X1763" s="103"/>
      <c r="AE1763" s="103"/>
      <c r="AL1763" s="103"/>
      <c r="AM1763" s="104"/>
      <c r="AS1763" s="103"/>
      <c r="AT1763" s="104"/>
    </row>
    <row r="1764" spans="1:46" x14ac:dyDescent="0.25">
      <c r="A1764" s="1">
        <v>44690</v>
      </c>
      <c r="C1764" s="1" t="s">
        <v>102</v>
      </c>
      <c r="D1764" t="s">
        <v>98</v>
      </c>
      <c r="E1764">
        <v>30</v>
      </c>
      <c r="F1764" t="s">
        <v>18</v>
      </c>
      <c r="G1764" s="18">
        <v>4.1302000000000003</v>
      </c>
      <c r="I1764" s="18">
        <v>123.91</v>
      </c>
      <c r="Q1764" s="103"/>
      <c r="R1764" s="104"/>
      <c r="X1764" s="103"/>
      <c r="AE1764" s="103"/>
      <c r="AL1764" s="103"/>
      <c r="AM1764" s="104"/>
      <c r="AS1764" s="103"/>
      <c r="AT1764" s="104"/>
    </row>
    <row r="1765" spans="1:46" x14ac:dyDescent="0.25">
      <c r="A1765" s="1">
        <v>44690</v>
      </c>
      <c r="C1765" s="1" t="s">
        <v>102</v>
      </c>
      <c r="D1765" t="s">
        <v>98</v>
      </c>
      <c r="E1765">
        <v>30</v>
      </c>
      <c r="F1765" t="s">
        <v>18</v>
      </c>
      <c r="G1765" s="18">
        <v>4.1315999999999997</v>
      </c>
      <c r="I1765" s="18">
        <v>123.95</v>
      </c>
      <c r="Q1765" s="103"/>
      <c r="R1765" s="104"/>
      <c r="X1765" s="103"/>
      <c r="AE1765" s="103"/>
      <c r="AL1765" s="103"/>
      <c r="AM1765" s="104"/>
      <c r="AS1765" s="103"/>
      <c r="AT1765" s="104"/>
    </row>
    <row r="1766" spans="1:46" x14ac:dyDescent="0.25">
      <c r="A1766" s="1">
        <v>44690</v>
      </c>
      <c r="C1766" s="1" t="s">
        <v>102</v>
      </c>
      <c r="D1766" t="s">
        <v>98</v>
      </c>
      <c r="E1766">
        <v>10</v>
      </c>
      <c r="F1766" t="s">
        <v>182</v>
      </c>
      <c r="G1766" s="18">
        <v>2.4701</v>
      </c>
      <c r="I1766" s="18">
        <v>24.7</v>
      </c>
      <c r="Q1766" s="103"/>
      <c r="R1766" s="104"/>
      <c r="X1766" s="103"/>
      <c r="AE1766" s="103"/>
      <c r="AL1766" s="103"/>
      <c r="AM1766" s="104"/>
      <c r="AS1766" s="103"/>
      <c r="AT1766" s="104"/>
    </row>
    <row r="1767" spans="1:46" x14ac:dyDescent="0.25">
      <c r="A1767" s="1">
        <v>44690</v>
      </c>
      <c r="C1767" s="1" t="s">
        <v>102</v>
      </c>
      <c r="D1767" t="s">
        <v>97</v>
      </c>
      <c r="E1767">
        <v>1</v>
      </c>
      <c r="F1767" t="s">
        <v>18</v>
      </c>
      <c r="G1767" s="18">
        <v>4.1399999999999997</v>
      </c>
      <c r="I1767" s="18">
        <v>-4.1399999999999997</v>
      </c>
      <c r="Q1767" s="103"/>
      <c r="R1767" s="104"/>
      <c r="X1767" s="103"/>
      <c r="AE1767" s="103"/>
      <c r="AL1767" s="103"/>
      <c r="AM1767" s="104"/>
      <c r="AS1767" s="103"/>
      <c r="AT1767" s="104"/>
    </row>
    <row r="1768" spans="1:46" x14ac:dyDescent="0.25">
      <c r="A1768" s="1">
        <v>44690</v>
      </c>
      <c r="C1768" s="1" t="s">
        <v>102</v>
      </c>
      <c r="D1768" t="s">
        <v>97</v>
      </c>
      <c r="E1768">
        <v>1</v>
      </c>
      <c r="F1768" t="s">
        <v>18</v>
      </c>
      <c r="G1768" s="18">
        <v>4.1498999999999997</v>
      </c>
      <c r="I1768" s="18">
        <v>-4.1500000000000004</v>
      </c>
      <c r="Q1768" s="103"/>
      <c r="R1768" s="104"/>
      <c r="X1768" s="103"/>
      <c r="AE1768" s="103"/>
      <c r="AL1768" s="103"/>
      <c r="AM1768" s="104"/>
      <c r="AS1768" s="103"/>
      <c r="AT1768" s="104"/>
    </row>
    <row r="1769" spans="1:46" x14ac:dyDescent="0.25">
      <c r="A1769" s="1">
        <v>44690</v>
      </c>
      <c r="C1769" s="1" t="s">
        <v>102</v>
      </c>
      <c r="D1769" t="s">
        <v>97</v>
      </c>
      <c r="E1769">
        <v>88</v>
      </c>
      <c r="F1769" t="s">
        <v>18</v>
      </c>
      <c r="G1769" s="18">
        <v>4.1498999999999997</v>
      </c>
      <c r="I1769" s="18">
        <v>-365.19</v>
      </c>
      <c r="Q1769" s="103"/>
      <c r="R1769" s="104"/>
      <c r="X1769" s="103"/>
      <c r="AE1769" s="103"/>
      <c r="AL1769" s="103"/>
      <c r="AM1769" s="104"/>
      <c r="AS1769" s="103"/>
      <c r="AT1769" s="104"/>
    </row>
    <row r="1770" spans="1:46" x14ac:dyDescent="0.25">
      <c r="A1770" s="1">
        <v>44690</v>
      </c>
      <c r="C1770" s="1" t="s">
        <v>102</v>
      </c>
      <c r="D1770" t="s">
        <v>98</v>
      </c>
      <c r="E1770">
        <v>30</v>
      </c>
      <c r="F1770" t="s">
        <v>182</v>
      </c>
      <c r="G1770" s="18">
        <v>2.5449999999999999</v>
      </c>
      <c r="I1770" s="18">
        <v>76.349999999999994</v>
      </c>
      <c r="Q1770" s="103"/>
      <c r="R1770" s="104"/>
      <c r="X1770" s="103"/>
      <c r="AE1770" s="103"/>
      <c r="AL1770" s="103"/>
      <c r="AM1770" s="104"/>
      <c r="AS1770" s="103"/>
      <c r="AT1770" s="104"/>
    </row>
    <row r="1771" spans="1:46" x14ac:dyDescent="0.25">
      <c r="A1771" s="1">
        <v>44690</v>
      </c>
      <c r="C1771" s="1" t="s">
        <v>102</v>
      </c>
      <c r="D1771" t="s">
        <v>97</v>
      </c>
      <c r="E1771">
        <v>30</v>
      </c>
      <c r="F1771" t="s">
        <v>182</v>
      </c>
      <c r="G1771" s="18">
        <v>2.48</v>
      </c>
      <c r="I1771" s="18">
        <v>-74.400000000000006</v>
      </c>
      <c r="Q1771" s="103"/>
      <c r="R1771" s="104"/>
      <c r="X1771" s="103"/>
      <c r="AE1771" s="103"/>
      <c r="AL1771" s="103"/>
      <c r="AM1771" s="104"/>
      <c r="AS1771" s="103"/>
      <c r="AT1771" s="104"/>
    </row>
    <row r="1772" spans="1:46" x14ac:dyDescent="0.25">
      <c r="A1772" s="1">
        <v>44690</v>
      </c>
      <c r="C1772" s="1" t="s">
        <v>102</v>
      </c>
      <c r="D1772" t="s">
        <v>97</v>
      </c>
      <c r="E1772">
        <v>10</v>
      </c>
      <c r="F1772" t="s">
        <v>182</v>
      </c>
      <c r="G1772" s="18">
        <v>2.58</v>
      </c>
      <c r="I1772" s="18">
        <v>-25.8</v>
      </c>
      <c r="Q1772" s="103"/>
      <c r="R1772" s="104"/>
      <c r="X1772" s="103"/>
      <c r="AE1772" s="103"/>
      <c r="AL1772" s="103"/>
      <c r="AM1772" s="104"/>
      <c r="AS1772" s="103"/>
      <c r="AT1772" s="104"/>
    </row>
    <row r="1773" spans="1:46" x14ac:dyDescent="0.25">
      <c r="A1773" s="1">
        <v>44690</v>
      </c>
      <c r="C1773" s="1" t="s">
        <v>102</v>
      </c>
      <c r="D1773" t="s">
        <v>98</v>
      </c>
      <c r="E1773">
        <v>180</v>
      </c>
      <c r="F1773" t="s">
        <v>182</v>
      </c>
      <c r="G1773" s="18">
        <v>2.6349999999999998</v>
      </c>
      <c r="I1773" s="18">
        <v>474.3</v>
      </c>
      <c r="Q1773" s="103"/>
      <c r="R1773" s="104"/>
      <c r="X1773" s="103"/>
      <c r="AE1773" s="103"/>
      <c r="AL1773" s="103"/>
      <c r="AM1773" s="104"/>
      <c r="AS1773" s="103"/>
      <c r="AT1773" s="104"/>
    </row>
    <row r="1774" spans="1:46" x14ac:dyDescent="0.25">
      <c r="A1774" s="1">
        <v>44690</v>
      </c>
      <c r="C1774" s="1" t="s">
        <v>102</v>
      </c>
      <c r="D1774" t="s">
        <v>97</v>
      </c>
      <c r="E1774">
        <v>90</v>
      </c>
      <c r="F1774" t="s">
        <v>182</v>
      </c>
      <c r="G1774" s="18">
        <v>2.7749999999999999</v>
      </c>
      <c r="I1774" s="18">
        <v>-249.75</v>
      </c>
      <c r="Q1774" s="103"/>
      <c r="R1774" s="104"/>
      <c r="X1774" s="103"/>
      <c r="AE1774" s="103"/>
      <c r="AL1774" s="103"/>
      <c r="AM1774" s="104"/>
      <c r="AS1774" s="103"/>
      <c r="AT1774" s="104"/>
    </row>
    <row r="1775" spans="1:46" x14ac:dyDescent="0.25">
      <c r="A1775" s="1">
        <v>44690</v>
      </c>
      <c r="C1775" s="1" t="s">
        <v>102</v>
      </c>
      <c r="D1775" t="s">
        <v>97</v>
      </c>
      <c r="E1775">
        <v>90</v>
      </c>
      <c r="F1775" t="s">
        <v>182</v>
      </c>
      <c r="G1775" s="18">
        <v>2.8</v>
      </c>
      <c r="I1775" s="18">
        <v>-252</v>
      </c>
      <c r="Q1775" s="103"/>
      <c r="R1775" s="104"/>
      <c r="X1775" s="103"/>
      <c r="AE1775" s="103"/>
      <c r="AL1775" s="103"/>
      <c r="AM1775" s="104"/>
      <c r="AS1775" s="103"/>
      <c r="AT1775" s="104"/>
    </row>
    <row r="1776" spans="1:46" x14ac:dyDescent="0.25">
      <c r="A1776" s="1">
        <v>44691</v>
      </c>
      <c r="C1776" s="1" t="s">
        <v>102</v>
      </c>
      <c r="D1776" t="s">
        <v>98</v>
      </c>
      <c r="E1776">
        <v>10</v>
      </c>
      <c r="F1776" t="s">
        <v>20</v>
      </c>
      <c r="G1776" s="18">
        <v>2.37</v>
      </c>
      <c r="I1776" s="18">
        <v>23.7</v>
      </c>
      <c r="Q1776" s="103"/>
      <c r="R1776" s="104"/>
      <c r="X1776" s="103"/>
      <c r="AE1776" s="103"/>
      <c r="AL1776" s="103"/>
      <c r="AM1776" s="104"/>
      <c r="AS1776" s="103"/>
      <c r="AT1776" s="104"/>
    </row>
    <row r="1777" spans="1:46" x14ac:dyDescent="0.25">
      <c r="A1777" s="1">
        <v>44691</v>
      </c>
      <c r="C1777" s="1" t="s">
        <v>102</v>
      </c>
      <c r="D1777" t="s">
        <v>98</v>
      </c>
      <c r="E1777">
        <v>30</v>
      </c>
      <c r="F1777" t="s">
        <v>20</v>
      </c>
      <c r="G1777" s="18">
        <v>2.3601000000000001</v>
      </c>
      <c r="I1777" s="18">
        <v>70.8</v>
      </c>
      <c r="Q1777" s="103"/>
      <c r="R1777" s="104"/>
      <c r="X1777" s="103"/>
      <c r="AE1777" s="103"/>
      <c r="AL1777" s="103"/>
      <c r="AM1777" s="104"/>
      <c r="AS1777" s="103"/>
      <c r="AT1777" s="104"/>
    </row>
    <row r="1778" spans="1:46" x14ac:dyDescent="0.25">
      <c r="A1778" s="1">
        <v>44691</v>
      </c>
      <c r="C1778" s="1" t="s">
        <v>102</v>
      </c>
      <c r="D1778" t="s">
        <v>98</v>
      </c>
      <c r="E1778">
        <v>90</v>
      </c>
      <c r="F1778" t="s">
        <v>20</v>
      </c>
      <c r="G1778" s="18">
        <v>2.37</v>
      </c>
      <c r="I1778" s="18">
        <v>213.3</v>
      </c>
      <c r="Q1778" s="103"/>
      <c r="R1778" s="104"/>
      <c r="X1778" s="103"/>
      <c r="AE1778" s="103"/>
      <c r="AL1778" s="103"/>
      <c r="AM1778" s="104"/>
      <c r="AS1778" s="103"/>
      <c r="AT1778" s="104"/>
    </row>
    <row r="1779" spans="1:46" x14ac:dyDescent="0.25">
      <c r="A1779" s="1">
        <v>44691</v>
      </c>
      <c r="C1779" s="1" t="s">
        <v>102</v>
      </c>
      <c r="D1779" t="s">
        <v>98</v>
      </c>
      <c r="E1779">
        <v>1</v>
      </c>
      <c r="F1779" t="s">
        <v>18</v>
      </c>
      <c r="G1779" s="18">
        <v>4.6900000000000004</v>
      </c>
      <c r="I1779" s="18">
        <v>4.6900000000000004</v>
      </c>
      <c r="Q1779" s="103"/>
      <c r="R1779" s="104"/>
      <c r="X1779" s="103"/>
      <c r="AE1779" s="103"/>
      <c r="AL1779" s="103"/>
      <c r="AM1779" s="104"/>
      <c r="AS1779" s="103"/>
      <c r="AT1779" s="104"/>
    </row>
    <row r="1780" spans="1:46" x14ac:dyDescent="0.25">
      <c r="A1780" s="1">
        <v>44691</v>
      </c>
      <c r="C1780" s="1" t="s">
        <v>102</v>
      </c>
      <c r="D1780" t="s">
        <v>98</v>
      </c>
      <c r="E1780">
        <v>9</v>
      </c>
      <c r="F1780" t="s">
        <v>18</v>
      </c>
      <c r="G1780" s="18">
        <v>4.6900000000000004</v>
      </c>
      <c r="I1780" s="18">
        <v>42.21</v>
      </c>
      <c r="Q1780" s="103"/>
      <c r="R1780" s="104"/>
      <c r="X1780" s="103"/>
      <c r="AE1780" s="103"/>
      <c r="AL1780" s="103"/>
      <c r="AM1780" s="104"/>
      <c r="AS1780" s="103"/>
      <c r="AT1780" s="104"/>
    </row>
    <row r="1781" spans="1:46" x14ac:dyDescent="0.25">
      <c r="A1781" s="1">
        <v>44691</v>
      </c>
      <c r="C1781" s="1" t="s">
        <v>102</v>
      </c>
      <c r="D1781" t="s">
        <v>98</v>
      </c>
      <c r="E1781">
        <v>50</v>
      </c>
      <c r="F1781" t="s">
        <v>18</v>
      </c>
      <c r="G1781" s="18">
        <v>4.6900000000000004</v>
      </c>
      <c r="I1781" s="18">
        <v>234.5</v>
      </c>
      <c r="Q1781" s="103"/>
      <c r="R1781" s="104"/>
      <c r="X1781" s="103"/>
      <c r="AE1781" s="103"/>
      <c r="AL1781" s="103"/>
      <c r="AM1781" s="104"/>
      <c r="AS1781" s="103"/>
      <c r="AT1781" s="104"/>
    </row>
    <row r="1782" spans="1:46" x14ac:dyDescent="0.25">
      <c r="A1782" s="1">
        <v>44691</v>
      </c>
      <c r="C1782" s="1" t="s">
        <v>102</v>
      </c>
      <c r="D1782" t="s">
        <v>97</v>
      </c>
      <c r="E1782">
        <v>90</v>
      </c>
      <c r="F1782" t="s">
        <v>20</v>
      </c>
      <c r="G1782" s="18">
        <v>2.3896999999999999</v>
      </c>
      <c r="I1782" s="18">
        <v>-215.07</v>
      </c>
      <c r="Q1782" s="103"/>
      <c r="R1782" s="104"/>
      <c r="X1782" s="103"/>
      <c r="AE1782" s="103"/>
      <c r="AL1782" s="103"/>
      <c r="AM1782" s="104"/>
      <c r="AS1782" s="103"/>
      <c r="AT1782" s="104"/>
    </row>
    <row r="1783" spans="1:46" x14ac:dyDescent="0.25">
      <c r="A1783" s="1">
        <v>44691</v>
      </c>
      <c r="C1783" s="1" t="s">
        <v>102</v>
      </c>
      <c r="D1783" t="s">
        <v>98</v>
      </c>
      <c r="E1783">
        <v>60</v>
      </c>
      <c r="F1783" t="s">
        <v>18</v>
      </c>
      <c r="G1783" s="18">
        <v>4.4600999999999997</v>
      </c>
      <c r="I1783" s="18">
        <v>267.61</v>
      </c>
      <c r="Q1783" s="103"/>
      <c r="R1783" s="104"/>
      <c r="X1783" s="103"/>
      <c r="AE1783" s="103"/>
      <c r="AL1783" s="103"/>
      <c r="AM1783" s="104"/>
      <c r="AS1783" s="103"/>
      <c r="AT1783" s="104"/>
    </row>
    <row r="1784" spans="1:46" x14ac:dyDescent="0.25">
      <c r="A1784" s="1">
        <v>44691</v>
      </c>
      <c r="C1784" s="1" t="s">
        <v>102</v>
      </c>
      <c r="D1784" t="s">
        <v>98</v>
      </c>
      <c r="E1784">
        <v>30</v>
      </c>
      <c r="F1784" t="s">
        <v>18</v>
      </c>
      <c r="G1784" s="18">
        <v>4.6016000000000004</v>
      </c>
      <c r="I1784" s="18">
        <v>138.05000000000001</v>
      </c>
      <c r="Q1784" s="103"/>
      <c r="R1784" s="104"/>
      <c r="X1784" s="103"/>
      <c r="AE1784" s="103"/>
      <c r="AL1784" s="103"/>
      <c r="AM1784" s="104"/>
      <c r="AS1784" s="103"/>
      <c r="AT1784" s="104"/>
    </row>
    <row r="1785" spans="1:46" x14ac:dyDescent="0.25">
      <c r="A1785" s="1">
        <v>44691</v>
      </c>
      <c r="C1785" s="1" t="s">
        <v>102</v>
      </c>
      <c r="D1785" t="s">
        <v>98</v>
      </c>
      <c r="E1785">
        <v>59</v>
      </c>
      <c r="F1785" t="s">
        <v>18</v>
      </c>
      <c r="G1785" s="18">
        <v>4.59</v>
      </c>
      <c r="I1785" s="18">
        <v>270.81</v>
      </c>
      <c r="Q1785" s="103"/>
      <c r="R1785" s="104"/>
      <c r="X1785" s="103"/>
      <c r="AE1785" s="103"/>
      <c r="AL1785" s="103"/>
      <c r="AM1785" s="104"/>
      <c r="AS1785" s="103"/>
      <c r="AT1785" s="104"/>
    </row>
    <row r="1786" spans="1:46" x14ac:dyDescent="0.25">
      <c r="A1786" s="1">
        <v>44691</v>
      </c>
      <c r="C1786" s="1" t="s">
        <v>102</v>
      </c>
      <c r="D1786" t="s">
        <v>98</v>
      </c>
      <c r="E1786">
        <v>1</v>
      </c>
      <c r="F1786" t="s">
        <v>18</v>
      </c>
      <c r="G1786" s="18">
        <v>4.59</v>
      </c>
      <c r="I1786" s="18">
        <v>4.59</v>
      </c>
      <c r="Q1786" s="103"/>
      <c r="R1786" s="104"/>
      <c r="X1786" s="103"/>
      <c r="AE1786" s="103"/>
      <c r="AL1786" s="103"/>
      <c r="AM1786" s="104"/>
      <c r="AS1786" s="103"/>
      <c r="AT1786" s="104"/>
    </row>
    <row r="1787" spans="1:46" x14ac:dyDescent="0.25">
      <c r="A1787" s="1">
        <v>44691</v>
      </c>
      <c r="C1787" s="1" t="s">
        <v>102</v>
      </c>
      <c r="D1787" t="s">
        <v>97</v>
      </c>
      <c r="E1787">
        <v>90</v>
      </c>
      <c r="F1787" t="s">
        <v>18</v>
      </c>
      <c r="G1787" s="18">
        <v>4.5149999999999997</v>
      </c>
      <c r="I1787" s="18">
        <v>-406.35</v>
      </c>
      <c r="Q1787" s="103"/>
      <c r="R1787" s="104"/>
      <c r="X1787" s="103"/>
      <c r="AE1787" s="103"/>
      <c r="AL1787" s="103"/>
      <c r="AM1787" s="104"/>
      <c r="AS1787" s="103"/>
      <c r="AT1787" s="104"/>
    </row>
    <row r="1788" spans="1:46" x14ac:dyDescent="0.25">
      <c r="A1788" s="1">
        <v>44691</v>
      </c>
      <c r="C1788" s="1" t="s">
        <v>102</v>
      </c>
      <c r="D1788" t="s">
        <v>98</v>
      </c>
      <c r="E1788">
        <v>50</v>
      </c>
      <c r="F1788" t="s">
        <v>18</v>
      </c>
      <c r="G1788" s="18">
        <v>4.3891999999999998</v>
      </c>
      <c r="I1788" s="18">
        <v>219.46</v>
      </c>
      <c r="Q1788" s="103"/>
      <c r="R1788" s="104"/>
      <c r="X1788" s="103"/>
      <c r="AE1788" s="103"/>
      <c r="AL1788" s="103"/>
      <c r="AM1788" s="104"/>
      <c r="AS1788" s="103"/>
      <c r="AT1788" s="104"/>
    </row>
    <row r="1789" spans="1:46" x14ac:dyDescent="0.25">
      <c r="A1789" s="1">
        <v>44691</v>
      </c>
      <c r="C1789" s="1" t="s">
        <v>102</v>
      </c>
      <c r="D1789" t="s">
        <v>98</v>
      </c>
      <c r="E1789">
        <v>30</v>
      </c>
      <c r="F1789" t="s">
        <v>20</v>
      </c>
      <c r="G1789" s="18">
        <v>2.3816000000000002</v>
      </c>
      <c r="I1789" s="18">
        <v>71.45</v>
      </c>
      <c r="Q1789" s="103"/>
      <c r="R1789" s="104"/>
      <c r="X1789" s="103"/>
      <c r="AE1789" s="103"/>
      <c r="AL1789" s="103"/>
      <c r="AM1789" s="104"/>
      <c r="AS1789" s="103"/>
      <c r="AT1789" s="104"/>
    </row>
    <row r="1790" spans="1:46" x14ac:dyDescent="0.25">
      <c r="A1790" s="1">
        <v>44691</v>
      </c>
      <c r="C1790" s="1" t="s">
        <v>102</v>
      </c>
      <c r="D1790" t="s">
        <v>98</v>
      </c>
      <c r="E1790">
        <v>10</v>
      </c>
      <c r="F1790" t="s">
        <v>20</v>
      </c>
      <c r="G1790" s="18">
        <v>2.39</v>
      </c>
      <c r="I1790" s="18">
        <v>23.9</v>
      </c>
      <c r="Q1790" s="103"/>
      <c r="R1790" s="104"/>
      <c r="X1790" s="103"/>
      <c r="AE1790" s="103"/>
      <c r="AL1790" s="103"/>
      <c r="AM1790" s="104"/>
      <c r="AS1790" s="103"/>
      <c r="AT1790" s="104"/>
    </row>
    <row r="1791" spans="1:46" x14ac:dyDescent="0.25">
      <c r="A1791" s="1">
        <v>44691</v>
      </c>
      <c r="C1791" s="1" t="s">
        <v>102</v>
      </c>
      <c r="D1791" t="s">
        <v>98</v>
      </c>
      <c r="E1791">
        <v>10</v>
      </c>
      <c r="F1791" t="s">
        <v>20</v>
      </c>
      <c r="G1791" s="18">
        <v>2.3801000000000001</v>
      </c>
      <c r="I1791" s="18">
        <v>23.8</v>
      </c>
      <c r="Q1791" s="103"/>
      <c r="R1791" s="104"/>
      <c r="X1791" s="103"/>
      <c r="AE1791" s="103"/>
      <c r="AL1791" s="103"/>
      <c r="AM1791" s="104"/>
      <c r="AS1791" s="103"/>
      <c r="AT1791" s="104"/>
    </row>
    <row r="1792" spans="1:46" x14ac:dyDescent="0.25">
      <c r="A1792" s="1">
        <v>44691</v>
      </c>
      <c r="C1792" s="1" t="s">
        <v>102</v>
      </c>
      <c r="D1792" t="s">
        <v>98</v>
      </c>
      <c r="E1792">
        <v>90</v>
      </c>
      <c r="F1792" t="s">
        <v>18</v>
      </c>
      <c r="G1792" s="18">
        <v>4.4978999999999996</v>
      </c>
      <c r="I1792" s="18">
        <v>404.81</v>
      </c>
      <c r="Q1792" s="103"/>
      <c r="R1792" s="104"/>
      <c r="X1792" s="103"/>
      <c r="AE1792" s="103"/>
      <c r="AL1792" s="103"/>
      <c r="AM1792" s="104"/>
      <c r="AS1792" s="103"/>
      <c r="AT1792" s="104"/>
    </row>
    <row r="1793" spans="1:46" x14ac:dyDescent="0.25">
      <c r="A1793" s="1">
        <v>44691</v>
      </c>
      <c r="C1793" s="1" t="s">
        <v>102</v>
      </c>
      <c r="D1793" t="s">
        <v>97</v>
      </c>
      <c r="E1793">
        <v>90</v>
      </c>
      <c r="F1793" t="s">
        <v>18</v>
      </c>
      <c r="G1793" s="18">
        <v>4.3686999999999996</v>
      </c>
      <c r="I1793" s="18">
        <v>-393.18</v>
      </c>
      <c r="Q1793" s="103"/>
      <c r="R1793" s="104"/>
      <c r="X1793" s="103"/>
      <c r="AE1793" s="103"/>
      <c r="AL1793" s="103"/>
      <c r="AM1793" s="104"/>
      <c r="AS1793" s="103"/>
      <c r="AT1793" s="104"/>
    </row>
    <row r="1794" spans="1:46" x14ac:dyDescent="0.25">
      <c r="A1794" s="1">
        <v>44691</v>
      </c>
      <c r="C1794" s="1" t="s">
        <v>102</v>
      </c>
      <c r="D1794" t="s">
        <v>97</v>
      </c>
      <c r="E1794">
        <v>90</v>
      </c>
      <c r="F1794" t="s">
        <v>18</v>
      </c>
      <c r="G1794" s="18">
        <v>4.5948000000000002</v>
      </c>
      <c r="I1794" s="18">
        <v>-413.53</v>
      </c>
      <c r="Q1794" s="103"/>
      <c r="R1794" s="104"/>
      <c r="X1794" s="103"/>
      <c r="AE1794" s="103"/>
      <c r="AL1794" s="103"/>
      <c r="AM1794" s="104"/>
      <c r="AS1794" s="103"/>
      <c r="AT1794" s="104"/>
    </row>
    <row r="1795" spans="1:46" x14ac:dyDescent="0.25">
      <c r="A1795" s="1">
        <v>44691</v>
      </c>
      <c r="C1795" s="1" t="s">
        <v>102</v>
      </c>
      <c r="D1795" t="s">
        <v>97</v>
      </c>
      <c r="E1795">
        <v>90</v>
      </c>
      <c r="F1795" t="s">
        <v>20</v>
      </c>
      <c r="G1795" s="18">
        <v>2.31</v>
      </c>
      <c r="I1795" s="18">
        <v>-207.9</v>
      </c>
      <c r="Q1795" s="103"/>
      <c r="R1795" s="104"/>
      <c r="X1795" s="103"/>
      <c r="AE1795" s="103"/>
      <c r="AL1795" s="103"/>
      <c r="AM1795" s="104"/>
      <c r="AS1795" s="103"/>
      <c r="AT1795" s="104"/>
    </row>
    <row r="1796" spans="1:46" x14ac:dyDescent="0.25">
      <c r="A1796" s="1">
        <v>44691</v>
      </c>
      <c r="C1796" s="1" t="s">
        <v>102</v>
      </c>
      <c r="D1796" t="s">
        <v>98</v>
      </c>
      <c r="E1796">
        <v>10</v>
      </c>
      <c r="F1796" t="s">
        <v>18</v>
      </c>
      <c r="G1796" s="18">
        <v>4.5099</v>
      </c>
      <c r="I1796" s="18">
        <v>45.1</v>
      </c>
      <c r="Q1796" s="103"/>
      <c r="R1796" s="104"/>
      <c r="X1796" s="103"/>
      <c r="AE1796" s="103"/>
      <c r="AL1796" s="103"/>
      <c r="AM1796" s="104"/>
      <c r="AS1796" s="103"/>
      <c r="AT1796" s="104"/>
    </row>
    <row r="1797" spans="1:46" x14ac:dyDescent="0.25">
      <c r="A1797" s="1">
        <v>44691</v>
      </c>
      <c r="C1797" s="1" t="s">
        <v>102</v>
      </c>
      <c r="D1797" t="s">
        <v>97</v>
      </c>
      <c r="E1797">
        <v>90</v>
      </c>
      <c r="F1797" t="s">
        <v>18</v>
      </c>
      <c r="G1797" s="18">
        <v>4.4450000000000003</v>
      </c>
      <c r="I1797" s="18">
        <v>-400.05</v>
      </c>
      <c r="Q1797" s="103"/>
      <c r="R1797" s="104"/>
      <c r="X1797" s="103"/>
      <c r="AE1797" s="103"/>
      <c r="AL1797" s="103"/>
      <c r="AM1797" s="104"/>
      <c r="AS1797" s="103"/>
      <c r="AT1797" s="104"/>
    </row>
    <row r="1798" spans="1:46" x14ac:dyDescent="0.25">
      <c r="A1798" s="1">
        <v>44691</v>
      </c>
      <c r="C1798" s="1" t="s">
        <v>102</v>
      </c>
      <c r="D1798" t="s">
        <v>98</v>
      </c>
      <c r="E1798">
        <v>90</v>
      </c>
      <c r="F1798" t="s">
        <v>18</v>
      </c>
      <c r="G1798" s="18">
        <v>4.3235999999999999</v>
      </c>
      <c r="I1798" s="18">
        <v>389.12</v>
      </c>
      <c r="Q1798" s="103"/>
      <c r="R1798" s="104"/>
      <c r="X1798" s="103"/>
      <c r="AE1798" s="103"/>
      <c r="AL1798" s="103"/>
      <c r="AM1798" s="104"/>
      <c r="AS1798" s="103"/>
      <c r="AT1798" s="104"/>
    </row>
    <row r="1799" spans="1:46" x14ac:dyDescent="0.25">
      <c r="A1799" s="1">
        <v>44691</v>
      </c>
      <c r="C1799" s="1" t="s">
        <v>102</v>
      </c>
      <c r="D1799" t="s">
        <v>97</v>
      </c>
      <c r="E1799">
        <v>90</v>
      </c>
      <c r="F1799" t="s">
        <v>18</v>
      </c>
      <c r="G1799" s="18">
        <v>4.3650000000000002</v>
      </c>
      <c r="I1799" s="18">
        <v>-392.85</v>
      </c>
      <c r="Q1799" s="103"/>
      <c r="R1799" s="104"/>
      <c r="X1799" s="103"/>
      <c r="AE1799" s="103"/>
      <c r="AL1799" s="103"/>
      <c r="AM1799" s="104"/>
      <c r="AS1799" s="103"/>
      <c r="AT1799" s="104"/>
    </row>
    <row r="1800" spans="1:46" x14ac:dyDescent="0.25">
      <c r="A1800" s="1">
        <v>44692</v>
      </c>
      <c r="C1800" s="1" t="s">
        <v>102</v>
      </c>
      <c r="D1800" t="s">
        <v>98</v>
      </c>
      <c r="E1800">
        <v>330</v>
      </c>
      <c r="F1800" t="s">
        <v>26</v>
      </c>
      <c r="G1800" s="18">
        <v>3.6021000000000001</v>
      </c>
      <c r="H1800" s="18">
        <v>0.01</v>
      </c>
      <c r="I1800" s="18">
        <v>1188.68</v>
      </c>
      <c r="Q1800" s="103"/>
      <c r="R1800" s="104"/>
      <c r="X1800" s="103"/>
      <c r="AE1800" s="103"/>
      <c r="AL1800" s="103"/>
      <c r="AM1800" s="104"/>
      <c r="AS1800" s="103"/>
      <c r="AT1800" s="104"/>
    </row>
    <row r="1801" spans="1:46" x14ac:dyDescent="0.25">
      <c r="A1801" s="1">
        <v>44692</v>
      </c>
      <c r="C1801" s="1" t="s">
        <v>102</v>
      </c>
      <c r="D1801" t="s">
        <v>97</v>
      </c>
      <c r="E1801">
        <v>90</v>
      </c>
      <c r="F1801" t="s">
        <v>26</v>
      </c>
      <c r="G1801" s="18">
        <v>3.7097000000000002</v>
      </c>
      <c r="I1801" s="18">
        <v>-333.87</v>
      </c>
      <c r="Q1801" s="103"/>
      <c r="R1801" s="104"/>
      <c r="X1801" s="103"/>
      <c r="AE1801" s="103"/>
      <c r="AL1801" s="103"/>
      <c r="AM1801" s="104"/>
      <c r="AS1801" s="103"/>
      <c r="AT1801" s="104"/>
    </row>
    <row r="1802" spans="1:46" x14ac:dyDescent="0.25">
      <c r="A1802" s="1">
        <v>44692</v>
      </c>
      <c r="C1802" s="1" t="s">
        <v>102</v>
      </c>
      <c r="D1802" t="s">
        <v>97</v>
      </c>
      <c r="E1802">
        <v>30</v>
      </c>
      <c r="F1802" t="s">
        <v>26</v>
      </c>
      <c r="G1802" s="18">
        <v>3.7791999999999999</v>
      </c>
      <c r="I1802" s="18">
        <v>-113.38</v>
      </c>
      <c r="Q1802" s="103"/>
      <c r="R1802" s="104"/>
      <c r="X1802" s="103"/>
      <c r="AE1802" s="103"/>
      <c r="AL1802" s="103"/>
      <c r="AM1802" s="104"/>
      <c r="AS1802" s="103"/>
      <c r="AT1802" s="104"/>
    </row>
    <row r="1803" spans="1:46" x14ac:dyDescent="0.25">
      <c r="A1803" s="1">
        <v>44692</v>
      </c>
      <c r="C1803" s="1" t="s">
        <v>102</v>
      </c>
      <c r="D1803" t="s">
        <v>97</v>
      </c>
      <c r="E1803">
        <v>30</v>
      </c>
      <c r="F1803" t="s">
        <v>26</v>
      </c>
      <c r="G1803" s="18">
        <v>3.7904</v>
      </c>
      <c r="I1803" s="18">
        <v>-113.71</v>
      </c>
      <c r="Q1803" s="103"/>
      <c r="R1803" s="104"/>
      <c r="X1803" s="103"/>
      <c r="AE1803" s="103"/>
      <c r="AL1803" s="103"/>
      <c r="AM1803" s="104"/>
      <c r="AS1803" s="103"/>
      <c r="AT1803" s="104"/>
    </row>
    <row r="1804" spans="1:46" x14ac:dyDescent="0.25">
      <c r="A1804" s="1">
        <v>44692</v>
      </c>
      <c r="C1804" s="1" t="s">
        <v>102</v>
      </c>
      <c r="D1804" t="s">
        <v>97</v>
      </c>
      <c r="E1804">
        <v>90</v>
      </c>
      <c r="F1804" t="s">
        <v>26</v>
      </c>
      <c r="G1804" s="18">
        <v>3.8708999999999998</v>
      </c>
      <c r="I1804" s="18">
        <v>-348.38</v>
      </c>
      <c r="Q1804" s="103"/>
      <c r="R1804" s="104"/>
      <c r="X1804" s="103"/>
      <c r="AE1804" s="103"/>
      <c r="AL1804" s="103"/>
      <c r="AM1804" s="104"/>
      <c r="AS1804" s="103"/>
      <c r="AT1804" s="104"/>
    </row>
    <row r="1805" spans="1:46" x14ac:dyDescent="0.25">
      <c r="A1805" s="1">
        <v>44692</v>
      </c>
      <c r="C1805" s="1" t="s">
        <v>102</v>
      </c>
      <c r="D1805" t="s">
        <v>97</v>
      </c>
      <c r="E1805">
        <v>30</v>
      </c>
      <c r="F1805" t="s">
        <v>26</v>
      </c>
      <c r="G1805" s="18">
        <v>3.84</v>
      </c>
      <c r="I1805" s="18">
        <v>-115.2</v>
      </c>
      <c r="Q1805" s="103"/>
      <c r="R1805" s="104"/>
      <c r="X1805" s="103"/>
      <c r="AE1805" s="103"/>
      <c r="AL1805" s="103"/>
      <c r="AM1805" s="104"/>
      <c r="AS1805" s="103"/>
      <c r="AT1805" s="104"/>
    </row>
    <row r="1806" spans="1:46" x14ac:dyDescent="0.25">
      <c r="A1806" s="1">
        <v>44692</v>
      </c>
      <c r="C1806" s="1" t="s">
        <v>102</v>
      </c>
      <c r="D1806" t="s">
        <v>97</v>
      </c>
      <c r="E1806">
        <v>30</v>
      </c>
      <c r="F1806" t="s">
        <v>26</v>
      </c>
      <c r="G1806" s="18">
        <v>3.8481999999999998</v>
      </c>
      <c r="I1806" s="18">
        <v>-115.45</v>
      </c>
      <c r="Q1806" s="103"/>
      <c r="R1806" s="104"/>
      <c r="X1806" s="103"/>
      <c r="AE1806" s="103"/>
      <c r="AL1806" s="103"/>
      <c r="AM1806" s="104"/>
      <c r="AS1806" s="103"/>
      <c r="AT1806" s="104"/>
    </row>
    <row r="1807" spans="1:46" x14ac:dyDescent="0.25">
      <c r="A1807" s="1">
        <v>44692</v>
      </c>
      <c r="C1807" s="1" t="s">
        <v>102</v>
      </c>
      <c r="D1807" t="s">
        <v>97</v>
      </c>
      <c r="E1807">
        <v>30</v>
      </c>
      <c r="F1807" t="s">
        <v>26</v>
      </c>
      <c r="G1807" s="18">
        <v>3.7892000000000001</v>
      </c>
      <c r="I1807" s="18">
        <v>-113.68</v>
      </c>
      <c r="Q1807" s="103"/>
      <c r="R1807" s="104"/>
      <c r="X1807" s="103"/>
      <c r="AE1807" s="103"/>
      <c r="AL1807" s="103"/>
      <c r="AM1807" s="104"/>
      <c r="AS1807" s="103"/>
      <c r="AT1807" s="104"/>
    </row>
    <row r="1808" spans="1:46" x14ac:dyDescent="0.25">
      <c r="A1808" s="1">
        <v>44692</v>
      </c>
      <c r="C1808" s="1" t="s">
        <v>102</v>
      </c>
      <c r="D1808" t="s">
        <v>98</v>
      </c>
      <c r="E1808">
        <v>90</v>
      </c>
      <c r="F1808" t="s">
        <v>26</v>
      </c>
      <c r="G1808" s="18">
        <v>3.8818999999999999</v>
      </c>
      <c r="I1808" s="18">
        <v>349.37</v>
      </c>
      <c r="Q1808" s="103"/>
      <c r="R1808" s="104"/>
      <c r="X1808" s="103"/>
      <c r="AE1808" s="103"/>
      <c r="AL1808" s="103"/>
      <c r="AM1808" s="104"/>
      <c r="AS1808" s="103"/>
      <c r="AT1808" s="104"/>
    </row>
    <row r="1809" spans="1:46" x14ac:dyDescent="0.25">
      <c r="A1809" s="1">
        <v>44692</v>
      </c>
      <c r="C1809" s="1" t="s">
        <v>102</v>
      </c>
      <c r="D1809" t="s">
        <v>97</v>
      </c>
      <c r="E1809">
        <v>90</v>
      </c>
      <c r="F1809" t="s">
        <v>26</v>
      </c>
      <c r="G1809" s="18">
        <v>3.9885000000000002</v>
      </c>
      <c r="I1809" s="18">
        <v>-358.97</v>
      </c>
      <c r="Q1809" s="103"/>
      <c r="R1809" s="104"/>
      <c r="X1809" s="103"/>
      <c r="AE1809" s="103"/>
      <c r="AL1809" s="103"/>
      <c r="AM1809" s="104"/>
      <c r="AS1809" s="103"/>
      <c r="AT1809" s="104"/>
    </row>
    <row r="1810" spans="1:46" x14ac:dyDescent="0.25">
      <c r="A1810" s="1">
        <v>44692</v>
      </c>
      <c r="C1810" s="1" t="s">
        <v>102</v>
      </c>
      <c r="D1810" t="s">
        <v>98</v>
      </c>
      <c r="E1810">
        <v>30</v>
      </c>
      <c r="F1810" t="s">
        <v>26</v>
      </c>
      <c r="G1810" s="18">
        <v>4.0500999999999996</v>
      </c>
      <c r="I1810" s="18">
        <v>121.5</v>
      </c>
      <c r="Q1810" s="103"/>
      <c r="R1810" s="104"/>
      <c r="X1810" s="103"/>
      <c r="AE1810" s="103"/>
      <c r="AL1810" s="103"/>
      <c r="AM1810" s="104"/>
      <c r="AS1810" s="103"/>
      <c r="AT1810" s="104"/>
    </row>
    <row r="1811" spans="1:46" x14ac:dyDescent="0.25">
      <c r="A1811" s="1">
        <v>44692</v>
      </c>
      <c r="C1811" s="1" t="s">
        <v>102</v>
      </c>
      <c r="D1811" t="s">
        <v>98</v>
      </c>
      <c r="E1811">
        <v>30</v>
      </c>
      <c r="F1811" t="s">
        <v>26</v>
      </c>
      <c r="G1811" s="18">
        <v>4.0716000000000001</v>
      </c>
      <c r="I1811" s="18">
        <v>122.15</v>
      </c>
      <c r="Q1811" s="103"/>
      <c r="R1811" s="104"/>
      <c r="X1811" s="103"/>
      <c r="AE1811" s="103"/>
      <c r="AL1811" s="103"/>
      <c r="AM1811" s="104"/>
      <c r="AS1811" s="103"/>
      <c r="AT1811" s="104"/>
    </row>
    <row r="1812" spans="1:46" x14ac:dyDescent="0.25">
      <c r="A1812" s="1">
        <v>44692</v>
      </c>
      <c r="C1812" s="1" t="s">
        <v>102</v>
      </c>
      <c r="D1812" t="s">
        <v>98</v>
      </c>
      <c r="E1812">
        <v>30</v>
      </c>
      <c r="F1812" t="s">
        <v>26</v>
      </c>
      <c r="G1812" s="18">
        <v>4.0831999999999997</v>
      </c>
      <c r="I1812" s="18">
        <v>122.5</v>
      </c>
      <c r="Q1812" s="103"/>
      <c r="R1812" s="104"/>
      <c r="X1812" s="103"/>
      <c r="AE1812" s="103"/>
      <c r="AL1812" s="103"/>
      <c r="AM1812" s="104"/>
      <c r="AS1812" s="103"/>
      <c r="AT1812" s="104"/>
    </row>
    <row r="1813" spans="1:46" x14ac:dyDescent="0.25">
      <c r="A1813" s="1">
        <v>44692</v>
      </c>
      <c r="C1813" s="1" t="s">
        <v>102</v>
      </c>
      <c r="D1813" t="s">
        <v>97</v>
      </c>
      <c r="E1813">
        <v>30</v>
      </c>
      <c r="F1813" t="s">
        <v>26</v>
      </c>
      <c r="G1813" s="18">
        <v>4.2</v>
      </c>
      <c r="I1813" s="18">
        <v>-126</v>
      </c>
      <c r="Q1813" s="103"/>
      <c r="R1813" s="104"/>
      <c r="X1813" s="103"/>
      <c r="AE1813" s="103"/>
      <c r="AL1813" s="103"/>
      <c r="AM1813" s="104"/>
      <c r="AS1813" s="103"/>
      <c r="AT1813" s="104"/>
    </row>
    <row r="1814" spans="1:46" x14ac:dyDescent="0.25">
      <c r="A1814" s="1">
        <v>44692</v>
      </c>
      <c r="C1814" s="1" t="s">
        <v>102</v>
      </c>
      <c r="D1814" t="s">
        <v>97</v>
      </c>
      <c r="E1814">
        <v>30</v>
      </c>
      <c r="F1814" t="s">
        <v>26</v>
      </c>
      <c r="G1814" s="18">
        <v>4.1684999999999999</v>
      </c>
      <c r="I1814" s="18">
        <v>-125.06</v>
      </c>
      <c r="Q1814" s="103"/>
      <c r="R1814" s="104"/>
      <c r="X1814" s="103"/>
      <c r="AE1814" s="103"/>
      <c r="AL1814" s="103"/>
      <c r="AM1814" s="104"/>
      <c r="AS1814" s="103"/>
      <c r="AT1814" s="104"/>
    </row>
    <row r="1815" spans="1:46" x14ac:dyDescent="0.25">
      <c r="A1815" s="1">
        <v>44692</v>
      </c>
      <c r="C1815" s="1" t="s">
        <v>102</v>
      </c>
      <c r="D1815" t="s">
        <v>97</v>
      </c>
      <c r="E1815">
        <v>30</v>
      </c>
      <c r="F1815" t="s">
        <v>26</v>
      </c>
      <c r="G1815" s="18">
        <v>4.2843</v>
      </c>
      <c r="I1815" s="18">
        <v>-128.53</v>
      </c>
      <c r="Q1815" s="103"/>
      <c r="R1815" s="104"/>
      <c r="X1815" s="103"/>
      <c r="AE1815" s="103"/>
      <c r="AL1815" s="103"/>
      <c r="AM1815" s="104"/>
      <c r="AS1815" s="103"/>
      <c r="AT1815" s="104"/>
    </row>
    <row r="1816" spans="1:46" x14ac:dyDescent="0.25">
      <c r="A1816" s="1">
        <v>44692</v>
      </c>
      <c r="C1816" s="1" t="s">
        <v>102</v>
      </c>
      <c r="D1816" t="s">
        <v>98</v>
      </c>
      <c r="E1816">
        <v>90</v>
      </c>
      <c r="F1816" t="s">
        <v>26</v>
      </c>
      <c r="G1816" s="18">
        <v>4.8773999999999997</v>
      </c>
      <c r="I1816" s="18">
        <v>438.97</v>
      </c>
      <c r="Q1816" s="103"/>
      <c r="R1816" s="104"/>
      <c r="X1816" s="103"/>
      <c r="AE1816" s="103"/>
      <c r="AL1816" s="103"/>
      <c r="AM1816" s="104"/>
      <c r="AS1816" s="103"/>
      <c r="AT1816" s="104"/>
    </row>
    <row r="1817" spans="1:46" x14ac:dyDescent="0.25">
      <c r="A1817" s="1">
        <v>44692</v>
      </c>
      <c r="C1817" s="1" t="s">
        <v>102</v>
      </c>
      <c r="D1817" t="s">
        <v>98</v>
      </c>
      <c r="E1817">
        <v>30</v>
      </c>
      <c r="F1817" t="s">
        <v>26</v>
      </c>
      <c r="G1817" s="18">
        <v>5.2850000000000001</v>
      </c>
      <c r="I1817" s="18">
        <v>158.55000000000001</v>
      </c>
      <c r="Q1817" s="103"/>
      <c r="R1817" s="104"/>
      <c r="X1817" s="103"/>
      <c r="AE1817" s="103"/>
      <c r="AL1817" s="103"/>
      <c r="AM1817" s="104"/>
      <c r="AS1817" s="103"/>
      <c r="AT1817" s="104"/>
    </row>
    <row r="1818" spans="1:46" x14ac:dyDescent="0.25">
      <c r="A1818" s="1">
        <v>44692</v>
      </c>
      <c r="C1818" s="1" t="s">
        <v>102</v>
      </c>
      <c r="D1818" t="s">
        <v>97</v>
      </c>
      <c r="E1818">
        <v>90</v>
      </c>
      <c r="F1818" t="s">
        <v>26</v>
      </c>
      <c r="G1818" s="18">
        <v>5.1158999999999999</v>
      </c>
      <c r="I1818" s="18">
        <v>-460.43</v>
      </c>
      <c r="Q1818" s="103"/>
      <c r="R1818" s="104"/>
      <c r="X1818" s="103"/>
      <c r="AE1818" s="103"/>
      <c r="AL1818" s="103"/>
      <c r="AM1818" s="104"/>
      <c r="AS1818" s="103"/>
      <c r="AT1818" s="104"/>
    </row>
    <row r="1819" spans="1:46" x14ac:dyDescent="0.25">
      <c r="A1819" s="1">
        <v>44692</v>
      </c>
      <c r="C1819" s="1" t="s">
        <v>102</v>
      </c>
      <c r="D1819" t="s">
        <v>97</v>
      </c>
      <c r="E1819">
        <v>30</v>
      </c>
      <c r="F1819" t="s">
        <v>26</v>
      </c>
      <c r="G1819" s="18">
        <v>4.9649999999999999</v>
      </c>
      <c r="I1819" s="18">
        <v>-148.94999999999999</v>
      </c>
      <c r="Q1819" s="103"/>
      <c r="R1819" s="104"/>
      <c r="X1819" s="103"/>
      <c r="AE1819" s="103"/>
      <c r="AL1819" s="103"/>
      <c r="AM1819" s="104"/>
      <c r="AS1819" s="103"/>
      <c r="AT1819" s="104"/>
    </row>
    <row r="1820" spans="1:46" x14ac:dyDescent="0.25">
      <c r="A1820" s="1">
        <v>44692</v>
      </c>
      <c r="C1820" s="1" t="s">
        <v>102</v>
      </c>
      <c r="D1820" t="s">
        <v>98</v>
      </c>
      <c r="E1820">
        <v>30</v>
      </c>
      <c r="F1820" t="s">
        <v>26</v>
      </c>
      <c r="G1820" s="18">
        <v>4.4249999999999998</v>
      </c>
      <c r="I1820" s="18">
        <v>132.75</v>
      </c>
      <c r="Q1820" s="103"/>
      <c r="R1820" s="104"/>
      <c r="X1820" s="103"/>
      <c r="AE1820" s="103"/>
      <c r="AL1820" s="103"/>
      <c r="AM1820" s="104"/>
      <c r="AS1820" s="103"/>
      <c r="AT1820" s="104"/>
    </row>
    <row r="1821" spans="1:46" x14ac:dyDescent="0.25">
      <c r="A1821" s="1">
        <v>44692</v>
      </c>
      <c r="C1821" s="1" t="s">
        <v>102</v>
      </c>
      <c r="D1821" t="s">
        <v>98</v>
      </c>
      <c r="E1821">
        <v>30</v>
      </c>
      <c r="F1821" t="s">
        <v>26</v>
      </c>
      <c r="G1821" s="18">
        <v>4.4249999999999998</v>
      </c>
      <c r="I1821" s="18">
        <v>132.75</v>
      </c>
      <c r="Q1821" s="103"/>
      <c r="R1821" s="104"/>
      <c r="X1821" s="103"/>
      <c r="AE1821" s="103"/>
      <c r="AL1821" s="103"/>
      <c r="AM1821" s="104"/>
      <c r="AS1821" s="103"/>
      <c r="AT1821" s="104"/>
    </row>
    <row r="1822" spans="1:46" x14ac:dyDescent="0.25">
      <c r="A1822" s="1">
        <v>44692</v>
      </c>
      <c r="C1822" s="1" t="s">
        <v>102</v>
      </c>
      <c r="D1822" t="s">
        <v>98</v>
      </c>
      <c r="E1822">
        <v>30</v>
      </c>
      <c r="F1822" t="s">
        <v>26</v>
      </c>
      <c r="G1822" s="18">
        <v>4.3826000000000001</v>
      </c>
      <c r="I1822" s="18">
        <v>131.47999999999999</v>
      </c>
      <c r="Q1822" s="103"/>
      <c r="R1822" s="104"/>
      <c r="X1822" s="103"/>
      <c r="AE1822" s="103"/>
      <c r="AL1822" s="103"/>
      <c r="AM1822" s="104"/>
      <c r="AS1822" s="103"/>
      <c r="AT1822" s="104"/>
    </row>
    <row r="1823" spans="1:46" x14ac:dyDescent="0.25">
      <c r="A1823" s="1">
        <v>44692</v>
      </c>
      <c r="C1823" s="1" t="s">
        <v>102</v>
      </c>
      <c r="D1823" t="s">
        <v>97</v>
      </c>
      <c r="E1823">
        <v>90</v>
      </c>
      <c r="F1823" t="s">
        <v>26</v>
      </c>
      <c r="G1823" s="18">
        <v>4.0464000000000002</v>
      </c>
      <c r="I1823" s="18">
        <v>-364.18</v>
      </c>
      <c r="Q1823" s="103"/>
      <c r="R1823" s="104"/>
      <c r="X1823" s="103"/>
      <c r="AE1823" s="103"/>
      <c r="AL1823" s="103"/>
      <c r="AM1823" s="104"/>
      <c r="AS1823" s="103"/>
      <c r="AT1823" s="104"/>
    </row>
    <row r="1824" spans="1:46" x14ac:dyDescent="0.25">
      <c r="A1824" s="1">
        <v>44692</v>
      </c>
      <c r="C1824" s="1" t="s">
        <v>102</v>
      </c>
      <c r="D1824" t="s">
        <v>98</v>
      </c>
      <c r="E1824">
        <v>30</v>
      </c>
      <c r="F1824" t="s">
        <v>26</v>
      </c>
      <c r="G1824" s="18">
        <v>3.71</v>
      </c>
      <c r="I1824" s="18">
        <v>111.3</v>
      </c>
      <c r="Q1824" s="103"/>
      <c r="R1824" s="104"/>
      <c r="X1824" s="103"/>
      <c r="AE1824" s="103"/>
      <c r="AL1824" s="103"/>
      <c r="AM1824" s="104"/>
      <c r="AS1824" s="103"/>
      <c r="AT1824" s="104"/>
    </row>
    <row r="1825" spans="1:46" x14ac:dyDescent="0.25">
      <c r="A1825" s="1">
        <v>44692</v>
      </c>
      <c r="C1825" s="1" t="s">
        <v>102</v>
      </c>
      <c r="D1825" t="s">
        <v>98</v>
      </c>
      <c r="E1825">
        <v>90</v>
      </c>
      <c r="F1825" t="s">
        <v>26</v>
      </c>
      <c r="G1825" s="18">
        <v>3.7046999999999999</v>
      </c>
      <c r="I1825" s="18">
        <v>333.42</v>
      </c>
      <c r="Q1825" s="103"/>
      <c r="R1825" s="104"/>
      <c r="X1825" s="103"/>
      <c r="AE1825" s="103"/>
      <c r="AL1825" s="103"/>
      <c r="AM1825" s="104"/>
      <c r="AS1825" s="103"/>
      <c r="AT1825" s="104"/>
    </row>
    <row r="1826" spans="1:46" x14ac:dyDescent="0.25">
      <c r="A1826" s="1">
        <v>44692</v>
      </c>
      <c r="C1826" s="1" t="s">
        <v>102</v>
      </c>
      <c r="D1826" t="s">
        <v>98</v>
      </c>
      <c r="E1826">
        <v>30</v>
      </c>
      <c r="F1826" t="s">
        <v>26</v>
      </c>
      <c r="G1826" s="18">
        <v>3.8208000000000002</v>
      </c>
      <c r="I1826" s="18">
        <v>114.62</v>
      </c>
      <c r="Q1826" s="103"/>
      <c r="R1826" s="104"/>
      <c r="X1826" s="103"/>
      <c r="AE1826" s="103"/>
      <c r="AL1826" s="103"/>
      <c r="AM1826" s="104"/>
      <c r="AS1826" s="103"/>
      <c r="AT1826" s="104"/>
    </row>
    <row r="1827" spans="1:46" x14ac:dyDescent="0.25">
      <c r="A1827" s="1">
        <v>44692</v>
      </c>
      <c r="C1827" s="1" t="s">
        <v>102</v>
      </c>
      <c r="D1827" t="s">
        <v>97</v>
      </c>
      <c r="E1827">
        <v>90</v>
      </c>
      <c r="F1827" t="s">
        <v>26</v>
      </c>
      <c r="G1827" s="18">
        <v>3.82</v>
      </c>
      <c r="I1827" s="18">
        <v>-343.8</v>
      </c>
      <c r="Q1827" s="103"/>
      <c r="R1827" s="104"/>
      <c r="X1827" s="103"/>
      <c r="AE1827" s="103"/>
      <c r="AL1827" s="103"/>
      <c r="AM1827" s="104"/>
      <c r="AS1827" s="103"/>
      <c r="AT1827" s="104"/>
    </row>
    <row r="1828" spans="1:46" x14ac:dyDescent="0.25">
      <c r="A1828" s="1">
        <v>44692</v>
      </c>
      <c r="C1828" s="1" t="s">
        <v>102</v>
      </c>
      <c r="D1828" t="s">
        <v>98</v>
      </c>
      <c r="E1828">
        <v>30</v>
      </c>
      <c r="F1828" t="s">
        <v>26</v>
      </c>
      <c r="G1828" s="18">
        <v>3.9018999999999999</v>
      </c>
      <c r="I1828" s="18">
        <v>117.06</v>
      </c>
      <c r="Q1828" s="103"/>
      <c r="R1828" s="104"/>
      <c r="X1828" s="103"/>
      <c r="AE1828" s="103"/>
      <c r="AL1828" s="103"/>
      <c r="AM1828" s="104"/>
      <c r="AS1828" s="103"/>
      <c r="AT1828" s="104"/>
    </row>
    <row r="1829" spans="1:46" x14ac:dyDescent="0.25">
      <c r="A1829" s="1">
        <v>44692</v>
      </c>
      <c r="C1829" s="1" t="s">
        <v>102</v>
      </c>
      <c r="D1829" t="s">
        <v>98</v>
      </c>
      <c r="E1829">
        <v>90</v>
      </c>
      <c r="F1829" t="s">
        <v>26</v>
      </c>
      <c r="G1829" s="18">
        <v>3.9350000000000001</v>
      </c>
      <c r="I1829" s="18">
        <v>354.15</v>
      </c>
      <c r="Q1829" s="103"/>
      <c r="R1829" s="104"/>
      <c r="X1829" s="103"/>
      <c r="AE1829" s="103"/>
      <c r="AL1829" s="103"/>
      <c r="AM1829" s="104"/>
      <c r="AS1829" s="103"/>
      <c r="AT1829" s="104"/>
    </row>
    <row r="1830" spans="1:46" x14ac:dyDescent="0.25">
      <c r="A1830" s="1">
        <v>44692</v>
      </c>
      <c r="C1830" s="1" t="s">
        <v>102</v>
      </c>
      <c r="D1830" t="s">
        <v>97</v>
      </c>
      <c r="E1830">
        <v>90</v>
      </c>
      <c r="F1830" t="s">
        <v>26</v>
      </c>
      <c r="G1830" s="18">
        <v>3.61</v>
      </c>
      <c r="I1830" s="18">
        <v>-324.89999999999998</v>
      </c>
      <c r="Q1830" s="103"/>
      <c r="R1830" s="104"/>
      <c r="X1830" s="103"/>
      <c r="AE1830" s="103"/>
      <c r="AL1830" s="103"/>
      <c r="AM1830" s="104"/>
      <c r="AS1830" s="103"/>
      <c r="AT1830" s="104"/>
    </row>
    <row r="1831" spans="1:46" x14ac:dyDescent="0.25">
      <c r="A1831" s="1">
        <v>44692</v>
      </c>
      <c r="C1831" s="1" t="s">
        <v>102</v>
      </c>
      <c r="D1831" t="s">
        <v>97</v>
      </c>
      <c r="E1831">
        <v>90</v>
      </c>
      <c r="F1831" t="s">
        <v>26</v>
      </c>
      <c r="G1831" s="18">
        <v>3.6191</v>
      </c>
      <c r="I1831" s="18">
        <v>-325.72000000000003</v>
      </c>
      <c r="Q1831" s="103"/>
      <c r="R1831" s="104"/>
      <c r="X1831" s="103"/>
      <c r="AE1831" s="103"/>
      <c r="AL1831" s="103"/>
      <c r="AM1831" s="104"/>
      <c r="AS1831" s="103"/>
      <c r="AT1831" s="104"/>
    </row>
    <row r="1832" spans="1:46" x14ac:dyDescent="0.25">
      <c r="A1832" s="1">
        <v>44692</v>
      </c>
      <c r="C1832" s="1" t="s">
        <v>102</v>
      </c>
      <c r="D1832" t="s">
        <v>98</v>
      </c>
      <c r="E1832">
        <v>10</v>
      </c>
      <c r="F1832" t="s">
        <v>26</v>
      </c>
      <c r="G1832" s="18">
        <v>3.36</v>
      </c>
      <c r="I1832" s="18">
        <v>33.6</v>
      </c>
      <c r="Q1832" s="103"/>
      <c r="R1832" s="104"/>
      <c r="X1832" s="103"/>
      <c r="AE1832" s="103"/>
      <c r="AL1832" s="103"/>
      <c r="AM1832" s="104"/>
      <c r="AS1832" s="103"/>
      <c r="AT1832" s="104"/>
    </row>
    <row r="1833" spans="1:46" x14ac:dyDescent="0.25">
      <c r="A1833" s="1">
        <v>44692</v>
      </c>
      <c r="C1833" s="1" t="s">
        <v>102</v>
      </c>
      <c r="D1833" t="s">
        <v>98</v>
      </c>
      <c r="E1833">
        <v>90</v>
      </c>
      <c r="F1833" t="s">
        <v>26</v>
      </c>
      <c r="G1833" s="18">
        <v>3.36</v>
      </c>
      <c r="I1833" s="18">
        <v>302.39999999999998</v>
      </c>
      <c r="Q1833" s="103"/>
      <c r="R1833" s="104"/>
      <c r="X1833" s="103"/>
      <c r="AE1833" s="103"/>
      <c r="AL1833" s="103"/>
      <c r="AM1833" s="104"/>
      <c r="AS1833" s="103"/>
      <c r="AT1833" s="104"/>
    </row>
    <row r="1834" spans="1:46" x14ac:dyDescent="0.25">
      <c r="A1834" s="1">
        <v>44692</v>
      </c>
      <c r="C1834" s="1" t="s">
        <v>102</v>
      </c>
      <c r="D1834" t="s">
        <v>98</v>
      </c>
      <c r="E1834">
        <v>30</v>
      </c>
      <c r="F1834" t="s">
        <v>26</v>
      </c>
      <c r="G1834" s="18">
        <v>3.36</v>
      </c>
      <c r="I1834" s="18">
        <v>100.8</v>
      </c>
      <c r="Q1834" s="103"/>
      <c r="R1834" s="104"/>
      <c r="X1834" s="103"/>
      <c r="AE1834" s="103"/>
      <c r="AL1834" s="103"/>
      <c r="AM1834" s="104"/>
      <c r="AS1834" s="103"/>
      <c r="AT1834" s="104"/>
    </row>
    <row r="1835" spans="1:46" x14ac:dyDescent="0.25">
      <c r="A1835" s="1">
        <v>44692</v>
      </c>
      <c r="C1835" s="1" t="s">
        <v>102</v>
      </c>
      <c r="D1835" t="s">
        <v>98</v>
      </c>
      <c r="E1835">
        <v>30</v>
      </c>
      <c r="F1835" t="s">
        <v>26</v>
      </c>
      <c r="G1835" s="18">
        <v>3.1587000000000001</v>
      </c>
      <c r="I1835" s="18">
        <v>94.76</v>
      </c>
      <c r="Q1835" s="103"/>
      <c r="R1835" s="104"/>
      <c r="X1835" s="103"/>
      <c r="AE1835" s="103"/>
      <c r="AL1835" s="103"/>
      <c r="AM1835" s="104"/>
      <c r="AS1835" s="103"/>
      <c r="AT1835" s="104"/>
    </row>
    <row r="1836" spans="1:46" x14ac:dyDescent="0.25">
      <c r="A1836" s="1">
        <v>44692</v>
      </c>
      <c r="C1836" s="1" t="s">
        <v>102</v>
      </c>
      <c r="D1836" t="s">
        <v>97</v>
      </c>
      <c r="E1836">
        <v>90</v>
      </c>
      <c r="F1836" t="s">
        <v>26</v>
      </c>
      <c r="G1836" s="18">
        <v>3.085</v>
      </c>
      <c r="I1836" s="18">
        <v>-277.64999999999998</v>
      </c>
      <c r="Q1836" s="103"/>
      <c r="R1836" s="104"/>
      <c r="X1836" s="103"/>
      <c r="AE1836" s="103"/>
      <c r="AL1836" s="103"/>
      <c r="AM1836" s="104"/>
      <c r="AS1836" s="103"/>
      <c r="AT1836" s="104"/>
    </row>
    <row r="1837" spans="1:46" x14ac:dyDescent="0.25">
      <c r="A1837" s="1">
        <v>44692</v>
      </c>
      <c r="C1837" s="1" t="s">
        <v>102</v>
      </c>
      <c r="D1837" t="s">
        <v>97</v>
      </c>
      <c r="E1837">
        <v>30</v>
      </c>
      <c r="F1837" t="s">
        <v>26</v>
      </c>
      <c r="G1837" s="18">
        <v>2.9962</v>
      </c>
      <c r="I1837" s="18">
        <v>-89.89</v>
      </c>
      <c r="Q1837" s="103"/>
      <c r="R1837" s="104"/>
      <c r="X1837" s="103"/>
      <c r="AE1837" s="103"/>
      <c r="AL1837" s="103"/>
      <c r="AM1837" s="104"/>
      <c r="AS1837" s="103"/>
      <c r="AT1837" s="104"/>
    </row>
    <row r="1838" spans="1:46" x14ac:dyDescent="0.25">
      <c r="A1838" s="1">
        <v>44692</v>
      </c>
      <c r="C1838" s="1" t="s">
        <v>102</v>
      </c>
      <c r="D1838" t="s">
        <v>97</v>
      </c>
      <c r="E1838">
        <v>20</v>
      </c>
      <c r="F1838" t="s">
        <v>26</v>
      </c>
      <c r="G1838" s="18">
        <v>2.69</v>
      </c>
      <c r="I1838" s="18">
        <v>-53.8</v>
      </c>
      <c r="Q1838" s="103"/>
      <c r="R1838" s="104"/>
      <c r="X1838" s="103"/>
      <c r="AE1838" s="103"/>
      <c r="AL1838" s="103"/>
      <c r="AM1838" s="104"/>
      <c r="AS1838" s="103"/>
      <c r="AT1838" s="104"/>
    </row>
    <row r="1839" spans="1:46" x14ac:dyDescent="0.25">
      <c r="A1839" s="1">
        <v>44692</v>
      </c>
      <c r="C1839" s="1" t="s">
        <v>102</v>
      </c>
      <c r="D1839" t="s">
        <v>97</v>
      </c>
      <c r="E1839">
        <v>20</v>
      </c>
      <c r="F1839" t="s">
        <v>26</v>
      </c>
      <c r="G1839" s="18">
        <v>2.96</v>
      </c>
      <c r="I1839" s="18">
        <v>-59.2</v>
      </c>
      <c r="Q1839" s="103"/>
      <c r="R1839" s="104"/>
      <c r="X1839" s="103"/>
      <c r="AE1839" s="103"/>
      <c r="AL1839" s="103"/>
      <c r="AM1839" s="104"/>
      <c r="AS1839" s="103"/>
      <c r="AT1839" s="104"/>
    </row>
    <row r="1840" spans="1:46" x14ac:dyDescent="0.25">
      <c r="A1840" s="1">
        <v>44692</v>
      </c>
      <c r="C1840" s="1" t="s">
        <v>102</v>
      </c>
      <c r="D1840" t="s">
        <v>98</v>
      </c>
      <c r="E1840">
        <v>20</v>
      </c>
      <c r="F1840" t="s">
        <v>26</v>
      </c>
      <c r="G1840" s="18">
        <v>3.31</v>
      </c>
      <c r="I1840" s="18">
        <v>66.2</v>
      </c>
      <c r="Q1840" s="103"/>
      <c r="R1840" s="104"/>
      <c r="X1840" s="103"/>
      <c r="AE1840" s="103"/>
      <c r="AL1840" s="103"/>
      <c r="AM1840" s="104"/>
      <c r="AS1840" s="103"/>
      <c r="AT1840" s="104"/>
    </row>
    <row r="1841" spans="1:46" x14ac:dyDescent="0.25">
      <c r="A1841" s="1">
        <v>44692</v>
      </c>
      <c r="C1841" s="1" t="s">
        <v>102</v>
      </c>
      <c r="D1841" t="s">
        <v>97</v>
      </c>
      <c r="E1841">
        <v>20</v>
      </c>
      <c r="F1841" t="s">
        <v>26</v>
      </c>
      <c r="G1841" s="18">
        <v>3.75</v>
      </c>
      <c r="I1841" s="18">
        <v>-75</v>
      </c>
      <c r="Q1841" s="103"/>
      <c r="R1841" s="104"/>
      <c r="X1841" s="103"/>
      <c r="AE1841" s="103"/>
      <c r="AL1841" s="103"/>
      <c r="AM1841" s="104"/>
      <c r="AS1841" s="103"/>
      <c r="AT1841" s="104"/>
    </row>
    <row r="1842" spans="1:46" x14ac:dyDescent="0.25">
      <c r="A1842" s="1">
        <v>44693</v>
      </c>
      <c r="B1842" s="100">
        <v>42637002991</v>
      </c>
      <c r="C1842" t="s">
        <v>101</v>
      </c>
      <c r="D1842" t="s">
        <v>97</v>
      </c>
      <c r="E1842">
        <v>75</v>
      </c>
      <c r="F1842" t="s">
        <v>21</v>
      </c>
      <c r="G1842">
        <v>6.7149999999999999</v>
      </c>
      <c r="H1842">
        <v>0</v>
      </c>
      <c r="I1842">
        <v>-503.63</v>
      </c>
      <c r="Q1842" s="103"/>
      <c r="R1842" s="104"/>
      <c r="X1842" s="103"/>
      <c r="AE1842" s="103"/>
      <c r="AL1842" s="103"/>
      <c r="AM1842" s="104"/>
      <c r="AS1842" s="103"/>
      <c r="AT1842" s="104"/>
    </row>
    <row r="1843" spans="1:46" x14ac:dyDescent="0.25">
      <c r="A1843" s="1">
        <v>44693</v>
      </c>
      <c r="B1843" s="100">
        <v>42636894435</v>
      </c>
      <c r="C1843" t="s">
        <v>101</v>
      </c>
      <c r="D1843" t="s">
        <v>97</v>
      </c>
      <c r="E1843">
        <v>75</v>
      </c>
      <c r="F1843" t="s">
        <v>21</v>
      </c>
      <c r="G1843">
        <v>6.7003000000000004</v>
      </c>
      <c r="H1843">
        <v>0</v>
      </c>
      <c r="I1843">
        <v>-502.52</v>
      </c>
      <c r="Q1843" s="103"/>
      <c r="R1843" s="104"/>
      <c r="X1843" s="103"/>
      <c r="AE1843" s="103"/>
      <c r="AL1843" s="103"/>
      <c r="AM1843" s="104"/>
      <c r="AS1843" s="103"/>
      <c r="AT1843" s="104"/>
    </row>
    <row r="1844" spans="1:46" x14ac:dyDescent="0.25">
      <c r="A1844" s="1">
        <v>44693</v>
      </c>
      <c r="B1844" s="100">
        <v>42637285598</v>
      </c>
      <c r="C1844" t="s">
        <v>101</v>
      </c>
      <c r="D1844" t="s">
        <v>98</v>
      </c>
      <c r="E1844">
        <v>75</v>
      </c>
      <c r="F1844" t="s">
        <v>21</v>
      </c>
      <c r="G1844">
        <v>6.92</v>
      </c>
      <c r="H1844">
        <v>0</v>
      </c>
      <c r="I1844">
        <v>518.99</v>
      </c>
      <c r="Q1844" s="103"/>
      <c r="R1844" s="104"/>
      <c r="X1844" s="103"/>
      <c r="AE1844" s="103"/>
      <c r="AL1844" s="103"/>
      <c r="AM1844" s="104"/>
      <c r="AS1844" s="103"/>
      <c r="AT1844" s="104"/>
    </row>
    <row r="1845" spans="1:46" x14ac:dyDescent="0.25">
      <c r="A1845" s="1">
        <v>44693</v>
      </c>
      <c r="B1845" s="100">
        <v>42637532117</v>
      </c>
      <c r="C1845" t="s">
        <v>101</v>
      </c>
      <c r="D1845" t="s">
        <v>97</v>
      </c>
      <c r="E1845">
        <v>50</v>
      </c>
      <c r="F1845" t="s">
        <v>21</v>
      </c>
      <c r="G1845">
        <v>6.7149999999999999</v>
      </c>
      <c r="H1845">
        <v>0</v>
      </c>
      <c r="I1845">
        <v>-335.75</v>
      </c>
      <c r="Q1845" s="103"/>
      <c r="R1845" s="104"/>
      <c r="X1845" s="103"/>
      <c r="AE1845" s="103"/>
      <c r="AL1845" s="103"/>
      <c r="AM1845" s="104"/>
      <c r="AS1845" s="103"/>
      <c r="AT1845" s="104"/>
    </row>
    <row r="1846" spans="1:46" x14ac:dyDescent="0.25">
      <c r="A1846" s="1">
        <v>44693</v>
      </c>
      <c r="B1846" s="100">
        <v>42637532139</v>
      </c>
      <c r="C1846" t="s">
        <v>101</v>
      </c>
      <c r="D1846" t="s">
        <v>97</v>
      </c>
      <c r="E1846">
        <v>25</v>
      </c>
      <c r="F1846" t="s">
        <v>21</v>
      </c>
      <c r="G1846">
        <v>6.71</v>
      </c>
      <c r="H1846">
        <v>0</v>
      </c>
      <c r="I1846">
        <v>-167.75</v>
      </c>
      <c r="Q1846" s="103"/>
      <c r="R1846" s="104"/>
      <c r="X1846" s="103"/>
      <c r="AE1846" s="103"/>
      <c r="AL1846" s="103"/>
      <c r="AM1846" s="104"/>
      <c r="AS1846" s="103"/>
      <c r="AT1846" s="104"/>
    </row>
    <row r="1847" spans="1:46" x14ac:dyDescent="0.25">
      <c r="A1847" s="1">
        <v>44693</v>
      </c>
      <c r="B1847" s="100">
        <v>42637571440</v>
      </c>
      <c r="C1847" t="s">
        <v>101</v>
      </c>
      <c r="D1847" t="s">
        <v>98</v>
      </c>
      <c r="E1847">
        <v>75</v>
      </c>
      <c r="F1847" t="s">
        <v>21</v>
      </c>
      <c r="G1847">
        <v>6.87</v>
      </c>
      <c r="H1847">
        <v>0</v>
      </c>
      <c r="I1847">
        <v>515.24</v>
      </c>
      <c r="Q1847" s="103"/>
      <c r="R1847" s="104"/>
      <c r="X1847" s="103"/>
      <c r="AE1847" s="103"/>
      <c r="AL1847" s="103"/>
      <c r="AM1847" s="104"/>
      <c r="AS1847" s="103"/>
      <c r="AT1847" s="104"/>
    </row>
    <row r="1848" spans="1:46" x14ac:dyDescent="0.25">
      <c r="A1848" s="1">
        <v>44693</v>
      </c>
      <c r="B1848" s="100">
        <v>42637750326</v>
      </c>
      <c r="C1848" t="s">
        <v>101</v>
      </c>
      <c r="D1848" t="s">
        <v>98</v>
      </c>
      <c r="E1848">
        <v>75</v>
      </c>
      <c r="F1848" t="s">
        <v>21</v>
      </c>
      <c r="G1848">
        <v>6.6643999999999997</v>
      </c>
      <c r="H1848">
        <v>0</v>
      </c>
      <c r="I1848">
        <v>499.82</v>
      </c>
      <c r="Q1848" s="103"/>
      <c r="R1848" s="104"/>
      <c r="X1848" s="103"/>
      <c r="AE1848" s="103"/>
      <c r="AL1848" s="103"/>
      <c r="AM1848" s="104"/>
      <c r="AS1848" s="103"/>
      <c r="AT1848" s="104"/>
    </row>
    <row r="1849" spans="1:46" x14ac:dyDescent="0.25">
      <c r="A1849" s="1">
        <v>44693</v>
      </c>
      <c r="B1849" s="100">
        <v>42637793799</v>
      </c>
      <c r="C1849" t="s">
        <v>101</v>
      </c>
      <c r="D1849" t="s">
        <v>97</v>
      </c>
      <c r="E1849">
        <v>5</v>
      </c>
      <c r="F1849" t="s">
        <v>21</v>
      </c>
      <c r="G1849">
        <v>6.5586000000000002</v>
      </c>
      <c r="H1849">
        <v>0</v>
      </c>
      <c r="I1849">
        <v>-32.79</v>
      </c>
      <c r="Q1849" s="103"/>
      <c r="R1849" s="104"/>
      <c r="X1849" s="103"/>
      <c r="AE1849" s="103"/>
      <c r="AL1849" s="103"/>
      <c r="AM1849" s="104"/>
      <c r="AS1849" s="103"/>
      <c r="AT1849" s="104"/>
    </row>
    <row r="1850" spans="1:46" x14ac:dyDescent="0.25">
      <c r="A1850" s="1">
        <v>44693</v>
      </c>
      <c r="B1850" s="100">
        <v>42637798226</v>
      </c>
      <c r="C1850" t="s">
        <v>101</v>
      </c>
      <c r="D1850" t="s">
        <v>98</v>
      </c>
      <c r="E1850">
        <v>5</v>
      </c>
      <c r="F1850" t="s">
        <v>21</v>
      </c>
      <c r="G1850">
        <v>6.7350000000000003</v>
      </c>
      <c r="H1850">
        <v>0</v>
      </c>
      <c r="I1850">
        <v>33.68</v>
      </c>
      <c r="Q1850" s="103"/>
      <c r="R1850" s="104"/>
      <c r="X1850" s="103"/>
      <c r="AE1850" s="103"/>
      <c r="AL1850" s="103"/>
      <c r="AM1850" s="104"/>
      <c r="AS1850" s="103"/>
      <c r="AT1850" s="104"/>
    </row>
    <row r="1851" spans="1:46" x14ac:dyDescent="0.25">
      <c r="A1851" s="1">
        <v>44693</v>
      </c>
      <c r="C1851" s="1" t="s">
        <v>102</v>
      </c>
      <c r="D1851" t="s">
        <v>98</v>
      </c>
      <c r="E1851">
        <v>90</v>
      </c>
      <c r="F1851" t="s">
        <v>21</v>
      </c>
      <c r="G1851" s="18">
        <v>6.81</v>
      </c>
      <c r="I1851" s="18">
        <v>612.9</v>
      </c>
      <c r="Q1851" s="103"/>
      <c r="R1851" s="104"/>
      <c r="X1851" s="103"/>
      <c r="AE1851" s="103"/>
      <c r="AL1851" s="103"/>
      <c r="AM1851" s="104"/>
      <c r="AS1851" s="103"/>
      <c r="AT1851" s="104"/>
    </row>
    <row r="1852" spans="1:46" x14ac:dyDescent="0.25">
      <c r="A1852" s="1">
        <v>44693</v>
      </c>
      <c r="C1852" s="1" t="s">
        <v>102</v>
      </c>
      <c r="D1852" t="s">
        <v>97</v>
      </c>
      <c r="E1852">
        <v>90</v>
      </c>
      <c r="F1852" t="s">
        <v>21</v>
      </c>
      <c r="G1852" s="18">
        <v>6.8432000000000004</v>
      </c>
      <c r="I1852" s="18">
        <v>-615.89</v>
      </c>
      <c r="Q1852" s="103"/>
      <c r="R1852" s="104"/>
      <c r="X1852" s="103"/>
      <c r="AE1852" s="103"/>
      <c r="AL1852" s="103"/>
      <c r="AM1852" s="104"/>
      <c r="AS1852" s="103"/>
      <c r="AT1852" s="104"/>
    </row>
    <row r="1853" spans="1:46" x14ac:dyDescent="0.25">
      <c r="A1853" s="1">
        <v>44693</v>
      </c>
      <c r="C1853" s="1" t="s">
        <v>102</v>
      </c>
      <c r="D1853" t="s">
        <v>98</v>
      </c>
      <c r="E1853">
        <v>30</v>
      </c>
      <c r="F1853" t="s">
        <v>21</v>
      </c>
      <c r="G1853" s="18">
        <v>6.6349999999999998</v>
      </c>
      <c r="I1853" s="18">
        <v>199.05</v>
      </c>
      <c r="Q1853" s="103"/>
      <c r="R1853" s="104"/>
      <c r="X1853" s="103"/>
      <c r="AE1853" s="103"/>
      <c r="AL1853" s="103"/>
      <c r="AM1853" s="104"/>
      <c r="AS1853" s="103"/>
      <c r="AT1853" s="104"/>
    </row>
    <row r="1854" spans="1:46" x14ac:dyDescent="0.25">
      <c r="A1854" s="1">
        <v>44693</v>
      </c>
      <c r="C1854" s="1" t="s">
        <v>102</v>
      </c>
      <c r="D1854" t="s">
        <v>98</v>
      </c>
      <c r="E1854">
        <v>30</v>
      </c>
      <c r="F1854" t="s">
        <v>21</v>
      </c>
      <c r="G1854" s="18">
        <v>6.8230000000000004</v>
      </c>
      <c r="I1854" s="18">
        <v>204.69</v>
      </c>
      <c r="Q1854" s="103"/>
      <c r="R1854" s="104"/>
      <c r="X1854" s="103"/>
      <c r="AE1854" s="103"/>
      <c r="AL1854" s="103"/>
      <c r="AM1854" s="104"/>
      <c r="AS1854" s="103"/>
      <c r="AT1854" s="104"/>
    </row>
    <row r="1855" spans="1:46" x14ac:dyDescent="0.25">
      <c r="A1855" s="1">
        <v>44693</v>
      </c>
      <c r="C1855" s="1" t="s">
        <v>102</v>
      </c>
      <c r="D1855" t="s">
        <v>98</v>
      </c>
      <c r="E1855">
        <v>30</v>
      </c>
      <c r="F1855" t="s">
        <v>21</v>
      </c>
      <c r="G1855" s="18">
        <v>6.77</v>
      </c>
      <c r="I1855" s="18">
        <v>203.1</v>
      </c>
      <c r="Q1855" s="103"/>
      <c r="R1855" s="104"/>
      <c r="X1855" s="103"/>
      <c r="AE1855" s="103"/>
      <c r="AL1855" s="103"/>
      <c r="AM1855" s="104"/>
      <c r="AS1855" s="103"/>
      <c r="AT1855" s="104"/>
    </row>
    <row r="1856" spans="1:46" x14ac:dyDescent="0.25">
      <c r="A1856" s="1">
        <v>44693</v>
      </c>
      <c r="C1856" s="1" t="s">
        <v>102</v>
      </c>
      <c r="D1856" t="s">
        <v>97</v>
      </c>
      <c r="E1856">
        <v>30</v>
      </c>
      <c r="F1856" t="s">
        <v>21</v>
      </c>
      <c r="G1856" s="18">
        <v>6.6783999999999999</v>
      </c>
      <c r="I1856" s="18">
        <v>-200.35</v>
      </c>
      <c r="Q1856" s="103"/>
      <c r="R1856" s="104"/>
      <c r="X1856" s="103"/>
      <c r="AE1856" s="103"/>
      <c r="AL1856" s="103"/>
      <c r="AM1856" s="104"/>
      <c r="AS1856" s="103"/>
      <c r="AT1856" s="104"/>
    </row>
    <row r="1857" spans="1:46" x14ac:dyDescent="0.25">
      <c r="A1857" s="1">
        <v>44693</v>
      </c>
      <c r="C1857" s="1" t="s">
        <v>102</v>
      </c>
      <c r="D1857" t="s">
        <v>98</v>
      </c>
      <c r="E1857">
        <v>90</v>
      </c>
      <c r="F1857" t="s">
        <v>21</v>
      </c>
      <c r="G1857" s="18">
        <v>6.9850000000000003</v>
      </c>
      <c r="I1857" s="18">
        <v>628.65</v>
      </c>
      <c r="Q1857" s="103"/>
      <c r="R1857" s="104"/>
      <c r="X1857" s="103"/>
      <c r="AE1857" s="103"/>
      <c r="AL1857" s="103"/>
      <c r="AM1857" s="104"/>
      <c r="AS1857" s="103"/>
      <c r="AT1857" s="104"/>
    </row>
    <row r="1858" spans="1:46" x14ac:dyDescent="0.25">
      <c r="A1858" s="1">
        <v>44693</v>
      </c>
      <c r="C1858" s="1" t="s">
        <v>102</v>
      </c>
      <c r="D1858" t="s">
        <v>97</v>
      </c>
      <c r="E1858">
        <v>30</v>
      </c>
      <c r="F1858" t="s">
        <v>21</v>
      </c>
      <c r="G1858" s="18">
        <v>6.8895999999999997</v>
      </c>
      <c r="I1858" s="18">
        <v>-206.69</v>
      </c>
      <c r="Q1858" s="103"/>
      <c r="R1858" s="104"/>
      <c r="X1858" s="103"/>
      <c r="AE1858" s="103"/>
      <c r="AL1858" s="103"/>
      <c r="AM1858" s="104"/>
      <c r="AS1858" s="103"/>
      <c r="AT1858" s="104"/>
    </row>
    <row r="1859" spans="1:46" x14ac:dyDescent="0.25">
      <c r="A1859" s="1">
        <v>44693</v>
      </c>
      <c r="C1859" s="1" t="s">
        <v>102</v>
      </c>
      <c r="D1859" t="s">
        <v>97</v>
      </c>
      <c r="E1859">
        <v>10</v>
      </c>
      <c r="F1859" t="s">
        <v>21</v>
      </c>
      <c r="G1859" s="18">
        <v>6.8120000000000003</v>
      </c>
      <c r="I1859" s="18">
        <v>-68.12</v>
      </c>
      <c r="Q1859" s="103"/>
      <c r="R1859" s="104"/>
      <c r="X1859" s="103"/>
      <c r="AE1859" s="103"/>
      <c r="AL1859" s="103"/>
      <c r="AM1859" s="104"/>
      <c r="AS1859" s="103"/>
      <c r="AT1859" s="104"/>
    </row>
    <row r="1860" spans="1:46" x14ac:dyDescent="0.25">
      <c r="A1860" s="1">
        <v>44693</v>
      </c>
      <c r="C1860" s="1" t="s">
        <v>102</v>
      </c>
      <c r="D1860" t="s">
        <v>98</v>
      </c>
      <c r="E1860">
        <v>90</v>
      </c>
      <c r="F1860" t="s">
        <v>21</v>
      </c>
      <c r="G1860" s="18">
        <v>6.8501000000000003</v>
      </c>
      <c r="I1860" s="18">
        <v>616.51</v>
      </c>
      <c r="Q1860" s="103"/>
      <c r="R1860" s="104"/>
      <c r="X1860" s="103"/>
      <c r="AE1860" s="103"/>
      <c r="AL1860" s="103"/>
      <c r="AM1860" s="104"/>
      <c r="AS1860" s="103"/>
      <c r="AT1860" s="104"/>
    </row>
    <row r="1861" spans="1:46" x14ac:dyDescent="0.25">
      <c r="A1861" s="1">
        <v>44693</v>
      </c>
      <c r="C1861" s="1" t="s">
        <v>102</v>
      </c>
      <c r="D1861" t="s">
        <v>97</v>
      </c>
      <c r="E1861">
        <v>30</v>
      </c>
      <c r="F1861" t="s">
        <v>21</v>
      </c>
      <c r="G1861" s="18">
        <v>6.61</v>
      </c>
      <c r="I1861" s="18">
        <v>-198.3</v>
      </c>
      <c r="Q1861" s="103"/>
      <c r="R1861" s="104"/>
      <c r="X1861" s="103"/>
      <c r="AE1861" s="103"/>
      <c r="AL1861" s="103"/>
      <c r="AM1861" s="104"/>
      <c r="AS1861" s="103"/>
      <c r="AT1861" s="104"/>
    </row>
    <row r="1862" spans="1:46" x14ac:dyDescent="0.25">
      <c r="A1862" s="1">
        <v>44693</v>
      </c>
      <c r="C1862" s="1" t="s">
        <v>102</v>
      </c>
      <c r="D1862" t="s">
        <v>97</v>
      </c>
      <c r="E1862">
        <v>30</v>
      </c>
      <c r="F1862" t="s">
        <v>21</v>
      </c>
      <c r="G1862" s="18">
        <v>6.6279000000000003</v>
      </c>
      <c r="I1862" s="18">
        <v>-198.84</v>
      </c>
      <c r="Q1862" s="103"/>
      <c r="R1862" s="104"/>
      <c r="X1862" s="103"/>
      <c r="AE1862" s="103"/>
      <c r="AL1862" s="103"/>
      <c r="AM1862" s="104"/>
      <c r="AS1862" s="103"/>
      <c r="AT1862" s="104"/>
    </row>
    <row r="1863" spans="1:46" x14ac:dyDescent="0.25">
      <c r="A1863" s="1">
        <v>44693</v>
      </c>
      <c r="C1863" s="1" t="s">
        <v>102</v>
      </c>
      <c r="D1863" t="s">
        <v>98</v>
      </c>
      <c r="E1863">
        <v>90</v>
      </c>
      <c r="F1863" t="s">
        <v>21</v>
      </c>
      <c r="G1863" s="18">
        <v>6.9348999999999998</v>
      </c>
      <c r="I1863" s="18">
        <v>624.14</v>
      </c>
      <c r="Q1863" s="103"/>
      <c r="R1863" s="104"/>
      <c r="X1863" s="103"/>
      <c r="AE1863" s="103"/>
      <c r="AL1863" s="103"/>
      <c r="AM1863" s="104"/>
      <c r="AS1863" s="103"/>
      <c r="AT1863" s="104"/>
    </row>
    <row r="1864" spans="1:46" x14ac:dyDescent="0.25">
      <c r="A1864" s="1">
        <v>44693</v>
      </c>
      <c r="C1864" s="1" t="s">
        <v>102</v>
      </c>
      <c r="D1864" t="s">
        <v>97</v>
      </c>
      <c r="E1864">
        <v>90</v>
      </c>
      <c r="F1864" t="s">
        <v>21</v>
      </c>
      <c r="G1864" s="18">
        <v>6.6641000000000004</v>
      </c>
      <c r="I1864" s="18">
        <v>-599.77</v>
      </c>
      <c r="Q1864" s="103"/>
      <c r="R1864" s="104"/>
      <c r="X1864" s="103"/>
      <c r="AE1864" s="103"/>
      <c r="AL1864" s="103"/>
      <c r="AM1864" s="104"/>
      <c r="AS1864" s="103"/>
      <c r="AT1864" s="104"/>
    </row>
    <row r="1865" spans="1:46" x14ac:dyDescent="0.25">
      <c r="A1865" s="1">
        <v>44693</v>
      </c>
      <c r="C1865" s="1" t="s">
        <v>102</v>
      </c>
      <c r="D1865" t="s">
        <v>98</v>
      </c>
      <c r="E1865">
        <v>90</v>
      </c>
      <c r="F1865" t="s">
        <v>21</v>
      </c>
      <c r="G1865" s="18">
        <v>7.07</v>
      </c>
      <c r="I1865" s="18">
        <v>636.29999999999995</v>
      </c>
      <c r="Q1865" s="103"/>
      <c r="R1865" s="104"/>
      <c r="X1865" s="103"/>
      <c r="AE1865" s="103"/>
      <c r="AL1865" s="103"/>
      <c r="AM1865" s="104"/>
      <c r="AS1865" s="103"/>
      <c r="AT1865" s="104"/>
    </row>
    <row r="1866" spans="1:46" x14ac:dyDescent="0.25">
      <c r="A1866" s="1">
        <v>44693</v>
      </c>
      <c r="C1866" s="1" t="s">
        <v>102</v>
      </c>
      <c r="D1866" t="s">
        <v>97</v>
      </c>
      <c r="E1866">
        <v>90</v>
      </c>
      <c r="F1866" t="s">
        <v>21</v>
      </c>
      <c r="G1866" s="18">
        <v>6.9785000000000004</v>
      </c>
      <c r="I1866" s="18">
        <v>-628.07000000000005</v>
      </c>
      <c r="Q1866" s="103"/>
      <c r="R1866" s="104"/>
      <c r="X1866" s="103"/>
      <c r="AE1866" s="103"/>
      <c r="AL1866" s="103"/>
      <c r="AM1866" s="104"/>
      <c r="AS1866" s="103"/>
      <c r="AT1866" s="104"/>
    </row>
    <row r="1867" spans="1:46" x14ac:dyDescent="0.25">
      <c r="A1867" s="1">
        <v>44693</v>
      </c>
      <c r="C1867" s="1" t="s">
        <v>102</v>
      </c>
      <c r="D1867" t="s">
        <v>97</v>
      </c>
      <c r="E1867">
        <v>90</v>
      </c>
      <c r="F1867" t="s">
        <v>21</v>
      </c>
      <c r="G1867" s="18">
        <v>6.6817000000000002</v>
      </c>
      <c r="I1867" s="18">
        <v>-601.35</v>
      </c>
      <c r="Q1867" s="103"/>
      <c r="R1867" s="104"/>
      <c r="X1867" s="103"/>
      <c r="AE1867" s="103"/>
      <c r="AL1867" s="103"/>
      <c r="AM1867" s="104"/>
      <c r="AS1867" s="103"/>
      <c r="AT1867" s="104"/>
    </row>
    <row r="1868" spans="1:46" x14ac:dyDescent="0.25">
      <c r="A1868" s="1">
        <v>44693</v>
      </c>
      <c r="C1868" s="1" t="s">
        <v>102</v>
      </c>
      <c r="D1868" t="s">
        <v>97</v>
      </c>
      <c r="E1868">
        <v>30</v>
      </c>
      <c r="F1868" t="s">
        <v>21</v>
      </c>
      <c r="G1868" s="18">
        <v>6.52</v>
      </c>
      <c r="I1868" s="18">
        <v>-195.6</v>
      </c>
      <c r="Q1868" s="103"/>
      <c r="R1868" s="104"/>
      <c r="X1868" s="103"/>
      <c r="AE1868" s="103"/>
      <c r="AL1868" s="103"/>
      <c r="AM1868" s="104"/>
      <c r="AS1868" s="103"/>
      <c r="AT1868" s="104"/>
    </row>
    <row r="1869" spans="1:46" x14ac:dyDescent="0.25">
      <c r="A1869" s="1">
        <v>44693</v>
      </c>
      <c r="C1869" s="1" t="s">
        <v>102</v>
      </c>
      <c r="D1869" t="s">
        <v>97</v>
      </c>
      <c r="E1869">
        <v>10</v>
      </c>
      <c r="F1869" t="s">
        <v>21</v>
      </c>
      <c r="G1869" s="18">
        <v>6.34</v>
      </c>
      <c r="I1869" s="18">
        <v>-63.4</v>
      </c>
      <c r="Q1869" s="103"/>
      <c r="R1869" s="104"/>
      <c r="X1869" s="103"/>
      <c r="AE1869" s="103"/>
      <c r="AL1869" s="103"/>
      <c r="AM1869" s="104"/>
      <c r="AS1869" s="103"/>
      <c r="AT1869" s="104"/>
    </row>
    <row r="1870" spans="1:46" x14ac:dyDescent="0.25">
      <c r="A1870" s="1">
        <v>44693</v>
      </c>
      <c r="C1870" s="1" t="s">
        <v>102</v>
      </c>
      <c r="D1870" t="s">
        <v>97</v>
      </c>
      <c r="E1870">
        <v>10</v>
      </c>
      <c r="F1870" t="s">
        <v>21</v>
      </c>
      <c r="G1870" s="18">
        <v>6.37</v>
      </c>
      <c r="I1870" s="18">
        <v>-63.7</v>
      </c>
      <c r="Q1870" s="103"/>
      <c r="R1870" s="104"/>
      <c r="X1870" s="103"/>
      <c r="AE1870" s="103"/>
      <c r="AL1870" s="103"/>
      <c r="AM1870" s="104"/>
      <c r="AS1870" s="103"/>
      <c r="AT1870" s="104"/>
    </row>
    <row r="1871" spans="1:46" x14ac:dyDescent="0.25">
      <c r="A1871" s="1">
        <v>44694</v>
      </c>
      <c r="C1871" s="1" t="s">
        <v>102</v>
      </c>
      <c r="D1871" t="s">
        <v>98</v>
      </c>
      <c r="E1871">
        <v>10</v>
      </c>
      <c r="F1871" t="s">
        <v>190</v>
      </c>
      <c r="G1871" s="18">
        <v>10.4803</v>
      </c>
      <c r="I1871" s="18">
        <v>104.8</v>
      </c>
      <c r="Q1871" s="103"/>
      <c r="R1871" s="104"/>
      <c r="X1871" s="103"/>
      <c r="AE1871" s="103"/>
      <c r="AL1871" s="103"/>
      <c r="AM1871" s="104"/>
      <c r="AS1871" s="103"/>
      <c r="AT1871" s="104"/>
    </row>
    <row r="1872" spans="1:46" x14ac:dyDescent="0.25">
      <c r="A1872" s="1">
        <v>44694</v>
      </c>
      <c r="C1872" s="1" t="s">
        <v>102</v>
      </c>
      <c r="D1872" t="s">
        <v>98</v>
      </c>
      <c r="E1872">
        <v>90</v>
      </c>
      <c r="F1872" t="s">
        <v>190</v>
      </c>
      <c r="G1872" s="18">
        <v>10.49</v>
      </c>
      <c r="H1872" s="18">
        <v>0.02</v>
      </c>
      <c r="I1872" s="18">
        <v>944.08</v>
      </c>
      <c r="Q1872" s="103"/>
      <c r="R1872" s="104"/>
      <c r="X1872" s="103"/>
      <c r="AE1872" s="103"/>
      <c r="AL1872" s="103"/>
      <c r="AM1872" s="104"/>
      <c r="AS1872" s="103"/>
      <c r="AT1872" s="104"/>
    </row>
    <row r="1873" spans="1:46" x14ac:dyDescent="0.25">
      <c r="A1873" s="1">
        <v>44694</v>
      </c>
      <c r="C1873" s="1" t="s">
        <v>102</v>
      </c>
      <c r="D1873" t="s">
        <v>97</v>
      </c>
      <c r="E1873">
        <v>30</v>
      </c>
      <c r="F1873" t="s">
        <v>190</v>
      </c>
      <c r="G1873" s="18">
        <v>10.445</v>
      </c>
      <c r="I1873" s="18">
        <v>-313.35000000000002</v>
      </c>
      <c r="Q1873" s="103"/>
      <c r="R1873" s="104"/>
      <c r="X1873" s="103"/>
      <c r="AE1873" s="103"/>
      <c r="AL1873" s="103"/>
      <c r="AM1873" s="104"/>
      <c r="AS1873" s="103"/>
      <c r="AT1873" s="104"/>
    </row>
    <row r="1874" spans="1:46" x14ac:dyDescent="0.25">
      <c r="A1874" s="1">
        <v>44694</v>
      </c>
      <c r="C1874" s="1" t="s">
        <v>102</v>
      </c>
      <c r="D1874" t="s">
        <v>98</v>
      </c>
      <c r="E1874">
        <v>30</v>
      </c>
      <c r="F1874" t="s">
        <v>190</v>
      </c>
      <c r="G1874" s="18">
        <v>10.5436</v>
      </c>
      <c r="H1874" s="18">
        <v>0.01</v>
      </c>
      <c r="I1874" s="18">
        <v>316.3</v>
      </c>
      <c r="Q1874" s="103"/>
      <c r="R1874" s="104"/>
      <c r="X1874" s="103"/>
      <c r="AE1874" s="103"/>
      <c r="AL1874" s="103"/>
      <c r="AM1874" s="104"/>
      <c r="AS1874" s="103"/>
      <c r="AT1874" s="104"/>
    </row>
    <row r="1875" spans="1:46" x14ac:dyDescent="0.25">
      <c r="A1875" s="1">
        <v>44694</v>
      </c>
      <c r="C1875" s="1" t="s">
        <v>102</v>
      </c>
      <c r="D1875" t="s">
        <v>97</v>
      </c>
      <c r="E1875">
        <v>30</v>
      </c>
      <c r="F1875" t="s">
        <v>190</v>
      </c>
      <c r="G1875" s="18">
        <v>10.4899</v>
      </c>
      <c r="I1875" s="18">
        <v>-314.7</v>
      </c>
      <c r="Q1875" s="103"/>
      <c r="R1875" s="104"/>
      <c r="X1875" s="103"/>
      <c r="AE1875" s="103"/>
      <c r="AL1875" s="103"/>
      <c r="AM1875" s="104"/>
      <c r="AS1875" s="103"/>
      <c r="AT1875" s="104"/>
    </row>
    <row r="1876" spans="1:46" x14ac:dyDescent="0.25">
      <c r="A1876" s="1">
        <v>44694</v>
      </c>
      <c r="C1876" s="1" t="s">
        <v>102</v>
      </c>
      <c r="D1876" t="s">
        <v>97</v>
      </c>
      <c r="E1876">
        <v>30</v>
      </c>
      <c r="F1876" t="s">
        <v>190</v>
      </c>
      <c r="G1876" s="18">
        <v>10.5092</v>
      </c>
      <c r="I1876" s="18">
        <v>-315.27999999999997</v>
      </c>
      <c r="Q1876" s="103"/>
      <c r="R1876" s="104"/>
      <c r="X1876" s="103"/>
      <c r="AE1876" s="103"/>
      <c r="AL1876" s="103"/>
      <c r="AM1876" s="104"/>
      <c r="AS1876" s="103"/>
      <c r="AT1876" s="104"/>
    </row>
    <row r="1877" spans="1:46" x14ac:dyDescent="0.25">
      <c r="A1877" s="1">
        <v>44694</v>
      </c>
      <c r="C1877" s="1" t="s">
        <v>102</v>
      </c>
      <c r="D1877" t="s">
        <v>97</v>
      </c>
      <c r="E1877">
        <v>30</v>
      </c>
      <c r="F1877" t="s">
        <v>190</v>
      </c>
      <c r="G1877" s="18">
        <v>10.417299999999999</v>
      </c>
      <c r="I1877" s="18">
        <v>-312.52</v>
      </c>
      <c r="Q1877" s="103"/>
      <c r="R1877" s="104"/>
      <c r="X1877" s="103"/>
      <c r="AE1877" s="103"/>
      <c r="AL1877" s="103"/>
      <c r="AM1877" s="104"/>
      <c r="AS1877" s="103"/>
      <c r="AT1877" s="104"/>
    </row>
    <row r="1878" spans="1:46" x14ac:dyDescent="0.25">
      <c r="A1878" s="1">
        <v>44694</v>
      </c>
      <c r="C1878" s="1" t="s">
        <v>102</v>
      </c>
      <c r="D1878" t="s">
        <v>97</v>
      </c>
      <c r="E1878">
        <v>10</v>
      </c>
      <c r="F1878" t="s">
        <v>190</v>
      </c>
      <c r="G1878" s="18">
        <v>10.4549</v>
      </c>
      <c r="I1878" s="18">
        <v>-104.55</v>
      </c>
      <c r="Q1878" s="103"/>
      <c r="R1878" s="104"/>
      <c r="X1878" s="103"/>
      <c r="AE1878" s="103"/>
      <c r="AL1878" s="103"/>
      <c r="AM1878" s="104"/>
      <c r="AS1878" s="103"/>
      <c r="AT1878" s="104"/>
    </row>
    <row r="1879" spans="1:46" x14ac:dyDescent="0.25">
      <c r="A1879" s="1">
        <v>44694</v>
      </c>
      <c r="C1879" s="1" t="s">
        <v>102</v>
      </c>
      <c r="D1879" t="s">
        <v>98</v>
      </c>
      <c r="E1879">
        <v>30</v>
      </c>
      <c r="F1879" t="s">
        <v>156</v>
      </c>
      <c r="G1879" s="18">
        <v>11.555</v>
      </c>
      <c r="H1879" s="18">
        <v>0.01</v>
      </c>
      <c r="I1879" s="18">
        <v>346.64</v>
      </c>
      <c r="Q1879" s="103"/>
      <c r="R1879" s="104"/>
      <c r="X1879" s="103"/>
      <c r="AE1879" s="103"/>
      <c r="AL1879" s="103"/>
      <c r="AM1879" s="104"/>
      <c r="AS1879" s="103"/>
      <c r="AT1879" s="104"/>
    </row>
    <row r="1880" spans="1:46" x14ac:dyDescent="0.25">
      <c r="A1880" s="1">
        <v>44694</v>
      </c>
      <c r="C1880" s="1" t="s">
        <v>102</v>
      </c>
      <c r="D1880" t="s">
        <v>98</v>
      </c>
      <c r="E1880">
        <v>30</v>
      </c>
      <c r="F1880" t="s">
        <v>156</v>
      </c>
      <c r="G1880" s="18">
        <v>11.1816</v>
      </c>
      <c r="H1880" s="18">
        <v>0.01</v>
      </c>
      <c r="I1880" s="18">
        <v>335.44</v>
      </c>
      <c r="Q1880" s="103"/>
      <c r="R1880" s="104"/>
      <c r="X1880" s="103"/>
      <c r="AE1880" s="103"/>
      <c r="AL1880" s="103"/>
      <c r="AM1880" s="104"/>
      <c r="AS1880" s="103"/>
      <c r="AT1880" s="104"/>
    </row>
    <row r="1881" spans="1:46" x14ac:dyDescent="0.25">
      <c r="A1881" s="1">
        <v>44694</v>
      </c>
      <c r="C1881" s="1" t="s">
        <v>102</v>
      </c>
      <c r="D1881" t="s">
        <v>97</v>
      </c>
      <c r="E1881">
        <v>30</v>
      </c>
      <c r="F1881" t="s">
        <v>156</v>
      </c>
      <c r="G1881" s="18">
        <v>10.85</v>
      </c>
      <c r="I1881" s="18">
        <v>-325.5</v>
      </c>
      <c r="Q1881" s="103"/>
      <c r="R1881" s="104"/>
      <c r="X1881" s="103"/>
      <c r="AE1881" s="103"/>
      <c r="AL1881" s="103"/>
      <c r="AM1881" s="104"/>
      <c r="AS1881" s="103"/>
      <c r="AT1881" s="104"/>
    </row>
    <row r="1882" spans="1:46" x14ac:dyDescent="0.25">
      <c r="A1882" s="1">
        <v>44694</v>
      </c>
      <c r="C1882" s="1" t="s">
        <v>102</v>
      </c>
      <c r="D1882" t="s">
        <v>97</v>
      </c>
      <c r="E1882">
        <v>30</v>
      </c>
      <c r="F1882" t="s">
        <v>156</v>
      </c>
      <c r="G1882" s="18">
        <v>11.0497</v>
      </c>
      <c r="I1882" s="18">
        <v>-331.49</v>
      </c>
      <c r="Q1882" s="103"/>
      <c r="R1882" s="104"/>
      <c r="X1882" s="103"/>
      <c r="AE1882" s="103"/>
      <c r="AL1882" s="103"/>
      <c r="AM1882" s="104"/>
      <c r="AS1882" s="103"/>
      <c r="AT1882" s="104"/>
    </row>
    <row r="1883" spans="1:46" x14ac:dyDescent="0.25">
      <c r="A1883" s="1">
        <v>44694</v>
      </c>
      <c r="C1883" s="1" t="s">
        <v>102</v>
      </c>
      <c r="D1883" t="s">
        <v>98</v>
      </c>
      <c r="E1883">
        <v>90</v>
      </c>
      <c r="F1883" t="s">
        <v>21</v>
      </c>
      <c r="G1883" s="18">
        <v>6.46</v>
      </c>
      <c r="H1883" s="18">
        <v>0.01</v>
      </c>
      <c r="I1883" s="18">
        <v>581.39</v>
      </c>
      <c r="Q1883" s="103"/>
      <c r="R1883" s="104"/>
      <c r="X1883" s="103"/>
      <c r="AE1883" s="103"/>
      <c r="AL1883" s="103"/>
      <c r="AM1883" s="104"/>
      <c r="AS1883" s="103"/>
      <c r="AT1883" s="104"/>
    </row>
    <row r="1884" spans="1:46" x14ac:dyDescent="0.25">
      <c r="A1884" s="1">
        <v>44694</v>
      </c>
      <c r="C1884" s="1" t="s">
        <v>102</v>
      </c>
      <c r="D1884" t="s">
        <v>97</v>
      </c>
      <c r="E1884">
        <v>90</v>
      </c>
      <c r="F1884" t="s">
        <v>21</v>
      </c>
      <c r="G1884" s="18">
        <v>6.63</v>
      </c>
      <c r="I1884" s="18">
        <v>-596.70000000000005</v>
      </c>
      <c r="Q1884" s="103"/>
      <c r="R1884" s="104"/>
      <c r="X1884" s="103"/>
      <c r="AE1884" s="103"/>
      <c r="AL1884" s="103"/>
      <c r="AM1884" s="104"/>
      <c r="AS1884" s="103"/>
      <c r="AT1884" s="104"/>
    </row>
    <row r="1885" spans="1:46" x14ac:dyDescent="0.25">
      <c r="A1885" s="1">
        <v>44694</v>
      </c>
      <c r="C1885" s="1" t="s">
        <v>102</v>
      </c>
      <c r="D1885" t="s">
        <v>98</v>
      </c>
      <c r="E1885">
        <v>90</v>
      </c>
      <c r="F1885" t="s">
        <v>21</v>
      </c>
      <c r="G1885" s="18">
        <v>7.1066000000000003</v>
      </c>
      <c r="H1885" s="18">
        <v>0.01</v>
      </c>
      <c r="I1885" s="18">
        <v>639.58000000000004</v>
      </c>
      <c r="Q1885" s="103"/>
      <c r="R1885" s="104"/>
      <c r="X1885" s="103"/>
      <c r="AE1885" s="103"/>
      <c r="AL1885" s="103"/>
      <c r="AM1885" s="104"/>
      <c r="AS1885" s="103"/>
      <c r="AT1885" s="104"/>
    </row>
    <row r="1886" spans="1:46" x14ac:dyDescent="0.25">
      <c r="A1886" s="1">
        <v>44694</v>
      </c>
      <c r="C1886" s="1" t="s">
        <v>102</v>
      </c>
      <c r="D1886" t="s">
        <v>98</v>
      </c>
      <c r="E1886">
        <v>90</v>
      </c>
      <c r="F1886" t="s">
        <v>21</v>
      </c>
      <c r="G1886" s="18">
        <v>7.12</v>
      </c>
      <c r="H1886" s="18">
        <v>0.01</v>
      </c>
      <c r="I1886" s="18">
        <v>640.79</v>
      </c>
      <c r="Q1886" s="103"/>
      <c r="R1886" s="104"/>
      <c r="X1886" s="103"/>
      <c r="AE1886" s="103"/>
      <c r="AL1886" s="103"/>
      <c r="AM1886" s="104"/>
      <c r="AS1886" s="103"/>
      <c r="AT1886" s="104"/>
    </row>
    <row r="1887" spans="1:46" x14ac:dyDescent="0.25">
      <c r="A1887" s="1">
        <v>44694</v>
      </c>
      <c r="C1887" s="1" t="s">
        <v>102</v>
      </c>
      <c r="D1887" t="s">
        <v>97</v>
      </c>
      <c r="E1887">
        <v>90</v>
      </c>
      <c r="F1887" t="s">
        <v>21</v>
      </c>
      <c r="G1887" s="18">
        <v>7.2888999999999999</v>
      </c>
      <c r="I1887" s="18">
        <v>-656</v>
      </c>
      <c r="Q1887" s="103"/>
      <c r="R1887" s="104"/>
      <c r="X1887" s="103"/>
      <c r="AE1887" s="103"/>
      <c r="AL1887" s="103"/>
      <c r="AM1887" s="104"/>
      <c r="AS1887" s="103"/>
      <c r="AT1887" s="104"/>
    </row>
    <row r="1888" spans="1:46" x14ac:dyDescent="0.25">
      <c r="A1888" s="1">
        <v>44694</v>
      </c>
      <c r="C1888" s="1" t="s">
        <v>102</v>
      </c>
      <c r="D1888" t="s">
        <v>97</v>
      </c>
      <c r="E1888">
        <v>30</v>
      </c>
      <c r="F1888" t="s">
        <v>21</v>
      </c>
      <c r="G1888" s="18">
        <v>7.27</v>
      </c>
      <c r="I1888" s="18">
        <v>-218.1</v>
      </c>
      <c r="Q1888" s="103"/>
      <c r="R1888" s="104"/>
      <c r="X1888" s="103"/>
      <c r="AE1888" s="103"/>
      <c r="AL1888" s="103"/>
      <c r="AM1888" s="104"/>
      <c r="AS1888" s="103"/>
      <c r="AT1888" s="104"/>
    </row>
    <row r="1889" spans="1:46" x14ac:dyDescent="0.25">
      <c r="A1889" s="1">
        <v>44694</v>
      </c>
      <c r="C1889" s="1" t="s">
        <v>102</v>
      </c>
      <c r="D1889" t="s">
        <v>97</v>
      </c>
      <c r="E1889">
        <v>30</v>
      </c>
      <c r="F1889" t="s">
        <v>21</v>
      </c>
      <c r="G1889" s="18">
        <v>7.08</v>
      </c>
      <c r="I1889" s="18">
        <v>-212.4</v>
      </c>
      <c r="Q1889" s="103"/>
      <c r="R1889" s="104"/>
      <c r="X1889" s="103"/>
      <c r="AE1889" s="103"/>
      <c r="AL1889" s="103"/>
      <c r="AM1889" s="104"/>
      <c r="AS1889" s="103"/>
      <c r="AT1889" s="104"/>
    </row>
    <row r="1890" spans="1:46" x14ac:dyDescent="0.25">
      <c r="A1890" s="1">
        <v>44694</v>
      </c>
      <c r="C1890" s="1" t="s">
        <v>102</v>
      </c>
      <c r="D1890" t="s">
        <v>97</v>
      </c>
      <c r="E1890">
        <v>30</v>
      </c>
      <c r="F1890" t="s">
        <v>21</v>
      </c>
      <c r="G1890" s="18">
        <v>7.19</v>
      </c>
      <c r="I1890" s="18">
        <v>-215.7</v>
      </c>
      <c r="Q1890" s="103"/>
      <c r="R1890" s="104"/>
      <c r="X1890" s="103"/>
      <c r="AE1890" s="103"/>
      <c r="AL1890" s="103"/>
      <c r="AM1890" s="104"/>
      <c r="AS1890" s="103"/>
      <c r="AT1890" s="104"/>
    </row>
    <row r="1891" spans="1:46" x14ac:dyDescent="0.25">
      <c r="A1891" s="1">
        <v>44697</v>
      </c>
      <c r="B1891" s="100">
        <v>42701032855</v>
      </c>
      <c r="C1891" t="s">
        <v>101</v>
      </c>
      <c r="D1891" t="s">
        <v>97</v>
      </c>
      <c r="E1891">
        <v>50</v>
      </c>
      <c r="F1891" t="s">
        <v>22</v>
      </c>
      <c r="G1891">
        <v>2.2799999999999998</v>
      </c>
      <c r="H1891">
        <v>0</v>
      </c>
      <c r="I1891">
        <v>-114</v>
      </c>
      <c r="Q1891" s="103"/>
      <c r="R1891" s="104"/>
      <c r="X1891" s="103"/>
      <c r="AE1891" s="103"/>
      <c r="AL1891" s="103"/>
      <c r="AM1891" s="104"/>
      <c r="AS1891" s="103"/>
      <c r="AT1891" s="104"/>
    </row>
    <row r="1892" spans="1:46" x14ac:dyDescent="0.25">
      <c r="A1892" s="1">
        <v>44697</v>
      </c>
      <c r="B1892" s="100">
        <v>42701077111</v>
      </c>
      <c r="C1892" t="s">
        <v>101</v>
      </c>
      <c r="D1892" t="s">
        <v>97</v>
      </c>
      <c r="E1892">
        <v>50</v>
      </c>
      <c r="F1892" t="s">
        <v>22</v>
      </c>
      <c r="G1892">
        <v>2.2854999999999999</v>
      </c>
      <c r="H1892">
        <v>0</v>
      </c>
      <c r="I1892">
        <v>-114.28</v>
      </c>
      <c r="Q1892" s="103"/>
      <c r="R1892" s="104"/>
      <c r="X1892" s="103"/>
      <c r="AE1892" s="103"/>
      <c r="AL1892" s="103"/>
      <c r="AM1892" s="104"/>
      <c r="AS1892" s="103"/>
      <c r="AT1892" s="104"/>
    </row>
    <row r="1893" spans="1:46" x14ac:dyDescent="0.25">
      <c r="A1893" s="1">
        <v>44697</v>
      </c>
      <c r="B1893" s="100">
        <v>42701150774</v>
      </c>
      <c r="C1893" t="s">
        <v>101</v>
      </c>
      <c r="D1893" t="s">
        <v>97</v>
      </c>
      <c r="E1893">
        <v>50</v>
      </c>
      <c r="F1893" t="s">
        <v>22</v>
      </c>
      <c r="G1893">
        <v>2.2749999999999999</v>
      </c>
      <c r="H1893">
        <v>0</v>
      </c>
      <c r="I1893">
        <v>-113.75</v>
      </c>
      <c r="Q1893" s="103"/>
      <c r="R1893" s="104"/>
      <c r="X1893" s="103"/>
      <c r="AE1893" s="103"/>
      <c r="AL1893" s="103"/>
      <c r="AM1893" s="104"/>
      <c r="AS1893" s="103"/>
      <c r="AT1893" s="104"/>
    </row>
    <row r="1894" spans="1:46" x14ac:dyDescent="0.25">
      <c r="A1894" s="1">
        <v>44697</v>
      </c>
      <c r="B1894" s="100">
        <v>42701174620</v>
      </c>
      <c r="C1894" t="s">
        <v>101</v>
      </c>
      <c r="D1894" t="s">
        <v>97</v>
      </c>
      <c r="E1894">
        <v>50</v>
      </c>
      <c r="F1894" t="s">
        <v>22</v>
      </c>
      <c r="G1894">
        <v>2.3346</v>
      </c>
      <c r="H1894">
        <v>0</v>
      </c>
      <c r="I1894">
        <v>-116.73</v>
      </c>
      <c r="Q1894" s="103"/>
      <c r="R1894" s="104"/>
      <c r="X1894" s="103"/>
      <c r="AE1894" s="103"/>
      <c r="AL1894" s="103"/>
      <c r="AM1894" s="104"/>
      <c r="AS1894" s="103"/>
      <c r="AT1894" s="104"/>
    </row>
    <row r="1895" spans="1:46" x14ac:dyDescent="0.25">
      <c r="A1895" s="1">
        <v>44697</v>
      </c>
      <c r="B1895" s="100">
        <v>42701198475</v>
      </c>
      <c r="C1895" t="s">
        <v>101</v>
      </c>
      <c r="D1895" t="s">
        <v>97</v>
      </c>
      <c r="E1895">
        <v>50</v>
      </c>
      <c r="F1895" t="s">
        <v>22</v>
      </c>
      <c r="G1895">
        <v>2.3199999999999998</v>
      </c>
      <c r="H1895">
        <v>0</v>
      </c>
      <c r="I1895">
        <v>-116</v>
      </c>
      <c r="Q1895" s="103"/>
      <c r="R1895" s="104"/>
      <c r="X1895" s="103"/>
      <c r="AE1895" s="103"/>
      <c r="AL1895" s="103"/>
      <c r="AM1895" s="104"/>
      <c r="AS1895" s="103"/>
      <c r="AT1895" s="104"/>
    </row>
    <row r="1896" spans="1:46" x14ac:dyDescent="0.25">
      <c r="A1896" s="1">
        <v>44697</v>
      </c>
      <c r="B1896" s="100">
        <v>42701379668</v>
      </c>
      <c r="C1896" t="s">
        <v>101</v>
      </c>
      <c r="D1896" t="s">
        <v>97</v>
      </c>
      <c r="E1896">
        <v>75</v>
      </c>
      <c r="F1896" t="s">
        <v>22</v>
      </c>
      <c r="G1896">
        <v>2.33</v>
      </c>
      <c r="H1896">
        <v>0</v>
      </c>
      <c r="I1896">
        <v>-174.75</v>
      </c>
      <c r="Q1896" s="103"/>
      <c r="R1896" s="104"/>
      <c r="X1896" s="103"/>
      <c r="AE1896" s="103"/>
      <c r="AL1896" s="103"/>
      <c r="AM1896" s="104"/>
      <c r="AS1896" s="103"/>
      <c r="AT1896" s="104"/>
    </row>
    <row r="1897" spans="1:46" x14ac:dyDescent="0.25">
      <c r="A1897" s="1">
        <v>44697</v>
      </c>
      <c r="B1897" s="100">
        <v>42701415248</v>
      </c>
      <c r="C1897" t="s">
        <v>101</v>
      </c>
      <c r="D1897" t="s">
        <v>97</v>
      </c>
      <c r="E1897">
        <v>75</v>
      </c>
      <c r="F1897" t="s">
        <v>22</v>
      </c>
      <c r="G1897">
        <v>2.23</v>
      </c>
      <c r="H1897">
        <v>0</v>
      </c>
      <c r="I1897">
        <v>-167.25</v>
      </c>
      <c r="Q1897" s="103"/>
      <c r="R1897" s="104"/>
      <c r="X1897" s="103"/>
      <c r="AE1897" s="103"/>
      <c r="AL1897" s="103"/>
      <c r="AM1897" s="104"/>
      <c r="AS1897" s="103"/>
      <c r="AT1897" s="104"/>
    </row>
    <row r="1898" spans="1:46" x14ac:dyDescent="0.25">
      <c r="A1898" s="1">
        <v>44697</v>
      </c>
      <c r="B1898" s="100">
        <v>42701504797</v>
      </c>
      <c r="C1898" t="s">
        <v>101</v>
      </c>
      <c r="D1898" t="s">
        <v>98</v>
      </c>
      <c r="E1898">
        <v>75</v>
      </c>
      <c r="F1898" t="s">
        <v>22</v>
      </c>
      <c r="G1898">
        <v>2.3199999999999998</v>
      </c>
      <c r="H1898">
        <v>0</v>
      </c>
      <c r="I1898">
        <v>173.99</v>
      </c>
      <c r="Q1898" s="103"/>
      <c r="R1898" s="104"/>
      <c r="X1898" s="103"/>
      <c r="AE1898" s="103"/>
      <c r="AL1898" s="103"/>
      <c r="AM1898" s="104"/>
      <c r="AS1898" s="103"/>
      <c r="AT1898" s="104"/>
    </row>
    <row r="1899" spans="1:46" x14ac:dyDescent="0.25">
      <c r="A1899" s="1">
        <v>44697</v>
      </c>
      <c r="B1899" s="100">
        <v>42701688751</v>
      </c>
      <c r="C1899" t="s">
        <v>101</v>
      </c>
      <c r="D1899" t="s">
        <v>97</v>
      </c>
      <c r="E1899">
        <v>75</v>
      </c>
      <c r="F1899" t="s">
        <v>22</v>
      </c>
      <c r="G1899">
        <v>2.335</v>
      </c>
      <c r="H1899">
        <v>0</v>
      </c>
      <c r="I1899">
        <v>-175.13</v>
      </c>
      <c r="Q1899" s="103"/>
      <c r="R1899" s="104"/>
      <c r="X1899" s="103"/>
      <c r="AE1899" s="103"/>
      <c r="AL1899" s="103"/>
      <c r="AM1899" s="104"/>
      <c r="AS1899" s="103"/>
      <c r="AT1899" s="104"/>
    </row>
    <row r="1900" spans="1:46" x14ac:dyDescent="0.25">
      <c r="A1900" s="1">
        <v>44697</v>
      </c>
      <c r="B1900" s="100">
        <v>42701731942</v>
      </c>
      <c r="C1900" t="s">
        <v>101</v>
      </c>
      <c r="D1900" t="s">
        <v>97</v>
      </c>
      <c r="E1900">
        <v>75</v>
      </c>
      <c r="F1900" t="s">
        <v>22</v>
      </c>
      <c r="G1900">
        <v>2.3349000000000002</v>
      </c>
      <c r="H1900">
        <v>0</v>
      </c>
      <c r="I1900">
        <v>-175.12</v>
      </c>
      <c r="Q1900" s="103"/>
      <c r="R1900" s="104"/>
      <c r="X1900" s="103"/>
      <c r="AE1900" s="103"/>
      <c r="AL1900" s="103"/>
      <c r="AM1900" s="104"/>
      <c r="AS1900" s="103"/>
      <c r="AT1900" s="104"/>
    </row>
    <row r="1901" spans="1:46" x14ac:dyDescent="0.25">
      <c r="A1901" s="1">
        <v>44697</v>
      </c>
      <c r="B1901" s="100">
        <v>42701679336</v>
      </c>
      <c r="C1901" t="s">
        <v>101</v>
      </c>
      <c r="D1901" t="s">
        <v>98</v>
      </c>
      <c r="E1901">
        <v>75</v>
      </c>
      <c r="F1901" t="s">
        <v>22</v>
      </c>
      <c r="G1901">
        <v>2.375</v>
      </c>
      <c r="H1901">
        <v>0</v>
      </c>
      <c r="I1901">
        <v>178.12</v>
      </c>
      <c r="Q1901" s="103"/>
      <c r="R1901" s="104"/>
      <c r="X1901" s="103"/>
      <c r="AE1901" s="103"/>
      <c r="AL1901" s="103"/>
      <c r="AM1901" s="104"/>
      <c r="AS1901" s="103"/>
      <c r="AT1901" s="104"/>
    </row>
    <row r="1902" spans="1:46" x14ac:dyDescent="0.25">
      <c r="A1902" s="1">
        <v>44697</v>
      </c>
      <c r="B1902" s="100">
        <v>42701893841</v>
      </c>
      <c r="C1902" t="s">
        <v>101</v>
      </c>
      <c r="D1902" t="s">
        <v>98</v>
      </c>
      <c r="E1902">
        <v>75</v>
      </c>
      <c r="F1902" t="s">
        <v>22</v>
      </c>
      <c r="G1902">
        <v>2.375</v>
      </c>
      <c r="H1902">
        <v>0</v>
      </c>
      <c r="I1902">
        <v>178.12</v>
      </c>
      <c r="Q1902" s="103"/>
      <c r="R1902" s="104"/>
      <c r="X1902" s="103"/>
      <c r="AE1902" s="103"/>
      <c r="AL1902" s="103"/>
      <c r="AM1902" s="104"/>
      <c r="AS1902" s="103"/>
      <c r="AT1902" s="104"/>
    </row>
    <row r="1903" spans="1:46" x14ac:dyDescent="0.25">
      <c r="A1903" s="1">
        <v>44697</v>
      </c>
      <c r="B1903" s="100">
        <v>42701861339</v>
      </c>
      <c r="C1903" t="s">
        <v>101</v>
      </c>
      <c r="D1903" t="s">
        <v>98</v>
      </c>
      <c r="E1903">
        <v>75</v>
      </c>
      <c r="F1903" t="s">
        <v>22</v>
      </c>
      <c r="G1903">
        <v>2.42</v>
      </c>
      <c r="H1903">
        <v>0</v>
      </c>
      <c r="I1903">
        <v>181.49</v>
      </c>
      <c r="Q1903" s="103"/>
      <c r="R1903" s="104"/>
      <c r="X1903" s="103"/>
      <c r="AE1903" s="103"/>
      <c r="AL1903" s="103"/>
      <c r="AM1903" s="104"/>
      <c r="AS1903" s="103"/>
      <c r="AT1903" s="104"/>
    </row>
    <row r="1904" spans="1:46" x14ac:dyDescent="0.25">
      <c r="A1904" s="1">
        <v>44697</v>
      </c>
      <c r="B1904" s="100">
        <v>42702020642</v>
      </c>
      <c r="C1904" t="s">
        <v>101</v>
      </c>
      <c r="D1904" t="s">
        <v>97</v>
      </c>
      <c r="E1904">
        <v>75</v>
      </c>
      <c r="F1904" t="s">
        <v>22</v>
      </c>
      <c r="G1904">
        <v>2.3450000000000002</v>
      </c>
      <c r="H1904">
        <v>0</v>
      </c>
      <c r="I1904">
        <v>-175.88</v>
      </c>
      <c r="Q1904" s="103"/>
      <c r="R1904" s="104"/>
      <c r="X1904" s="103"/>
      <c r="AE1904" s="103"/>
      <c r="AL1904" s="103"/>
      <c r="AM1904" s="104"/>
      <c r="AS1904" s="103"/>
      <c r="AT1904" s="104"/>
    </row>
    <row r="1905" spans="1:46" x14ac:dyDescent="0.25">
      <c r="A1905" s="1">
        <v>44697</v>
      </c>
      <c r="B1905" s="100">
        <v>42702018079</v>
      </c>
      <c r="C1905" t="s">
        <v>101</v>
      </c>
      <c r="D1905" t="s">
        <v>97</v>
      </c>
      <c r="E1905">
        <v>75</v>
      </c>
      <c r="F1905" t="s">
        <v>22</v>
      </c>
      <c r="G1905">
        <v>2.35</v>
      </c>
      <c r="H1905">
        <v>0</v>
      </c>
      <c r="I1905">
        <v>-176.25</v>
      </c>
      <c r="Q1905" s="103"/>
      <c r="R1905" s="104"/>
      <c r="X1905" s="103"/>
      <c r="AE1905" s="103"/>
      <c r="AL1905" s="103"/>
      <c r="AM1905" s="104"/>
      <c r="AS1905" s="103"/>
      <c r="AT1905" s="104"/>
    </row>
    <row r="1906" spans="1:46" x14ac:dyDescent="0.25">
      <c r="A1906" s="1">
        <v>44697</v>
      </c>
      <c r="B1906" s="100">
        <v>42702036661</v>
      </c>
      <c r="C1906" t="s">
        <v>101</v>
      </c>
      <c r="D1906" t="s">
        <v>98</v>
      </c>
      <c r="E1906">
        <v>75</v>
      </c>
      <c r="F1906" t="s">
        <v>22</v>
      </c>
      <c r="G1906">
        <v>2.3849999999999998</v>
      </c>
      <c r="H1906">
        <v>0</v>
      </c>
      <c r="I1906">
        <v>178.87</v>
      </c>
      <c r="Q1906" s="103"/>
      <c r="R1906" s="104"/>
      <c r="X1906" s="103"/>
      <c r="AE1906" s="103"/>
      <c r="AL1906" s="103"/>
      <c r="AM1906" s="104"/>
      <c r="AS1906" s="103"/>
      <c r="AT1906" s="104"/>
    </row>
    <row r="1907" spans="1:46" x14ac:dyDescent="0.25">
      <c r="A1907" s="1">
        <v>44697</v>
      </c>
      <c r="B1907" s="100">
        <v>42702037991</v>
      </c>
      <c r="C1907" t="s">
        <v>101</v>
      </c>
      <c r="D1907" t="s">
        <v>98</v>
      </c>
      <c r="E1907">
        <v>75</v>
      </c>
      <c r="F1907" t="s">
        <v>22</v>
      </c>
      <c r="G1907">
        <v>2.3837000000000002</v>
      </c>
      <c r="H1907">
        <v>0</v>
      </c>
      <c r="I1907">
        <v>178.77</v>
      </c>
      <c r="Q1907" s="103"/>
      <c r="R1907" s="104"/>
      <c r="X1907" s="103"/>
      <c r="AE1907" s="103"/>
      <c r="AL1907" s="103"/>
      <c r="AM1907" s="104"/>
      <c r="AS1907" s="103"/>
      <c r="AT1907" s="104"/>
    </row>
    <row r="1908" spans="1:46" x14ac:dyDescent="0.25">
      <c r="A1908" s="1">
        <v>44697</v>
      </c>
      <c r="B1908" s="100">
        <v>42702074838</v>
      </c>
      <c r="C1908" t="s">
        <v>101</v>
      </c>
      <c r="D1908" t="s">
        <v>97</v>
      </c>
      <c r="E1908">
        <v>75</v>
      </c>
      <c r="F1908" t="s">
        <v>22</v>
      </c>
      <c r="G1908">
        <v>2.3719999999999999</v>
      </c>
      <c r="H1908">
        <v>0</v>
      </c>
      <c r="I1908">
        <v>-177.9</v>
      </c>
      <c r="Q1908" s="103"/>
      <c r="R1908" s="104"/>
      <c r="X1908" s="103"/>
      <c r="AE1908" s="103"/>
      <c r="AL1908" s="103"/>
      <c r="AM1908" s="104"/>
      <c r="AS1908" s="103"/>
      <c r="AT1908" s="104"/>
    </row>
    <row r="1909" spans="1:46" x14ac:dyDescent="0.25">
      <c r="A1909" s="1">
        <v>44697</v>
      </c>
      <c r="B1909" s="100">
        <v>42702089211</v>
      </c>
      <c r="C1909" t="s">
        <v>101</v>
      </c>
      <c r="D1909" t="s">
        <v>97</v>
      </c>
      <c r="E1909">
        <v>75</v>
      </c>
      <c r="F1909" t="s">
        <v>22</v>
      </c>
      <c r="G1909">
        <v>2.36</v>
      </c>
      <c r="H1909">
        <v>0</v>
      </c>
      <c r="I1909">
        <v>-177</v>
      </c>
      <c r="Q1909" s="103"/>
      <c r="R1909" s="104"/>
      <c r="X1909" s="103"/>
      <c r="AE1909" s="103"/>
      <c r="AL1909" s="103"/>
      <c r="AM1909" s="104"/>
      <c r="AS1909" s="103"/>
      <c r="AT1909" s="104"/>
    </row>
    <row r="1910" spans="1:46" x14ac:dyDescent="0.25">
      <c r="A1910" s="1">
        <v>44697</v>
      </c>
      <c r="B1910" s="100">
        <v>42702127305</v>
      </c>
      <c r="C1910" t="s">
        <v>101</v>
      </c>
      <c r="D1910" t="s">
        <v>98</v>
      </c>
      <c r="E1910">
        <v>75</v>
      </c>
      <c r="F1910" t="s">
        <v>22</v>
      </c>
      <c r="G1910">
        <v>2.3904000000000001</v>
      </c>
      <c r="H1910">
        <v>0</v>
      </c>
      <c r="I1910">
        <v>179.27</v>
      </c>
      <c r="Q1910" s="103"/>
      <c r="R1910" s="104"/>
      <c r="X1910" s="103"/>
      <c r="AE1910" s="103"/>
      <c r="AL1910" s="103"/>
      <c r="AM1910" s="104"/>
      <c r="AS1910" s="103"/>
      <c r="AT1910" s="104"/>
    </row>
    <row r="1911" spans="1:46" x14ac:dyDescent="0.25">
      <c r="A1911" s="1">
        <v>44697</v>
      </c>
      <c r="B1911" s="100">
        <v>42702183740</v>
      </c>
      <c r="C1911" t="s">
        <v>101</v>
      </c>
      <c r="D1911" t="s">
        <v>98</v>
      </c>
      <c r="E1911">
        <v>75</v>
      </c>
      <c r="F1911" t="s">
        <v>22</v>
      </c>
      <c r="G1911">
        <v>2.4845000000000002</v>
      </c>
      <c r="H1911">
        <v>0</v>
      </c>
      <c r="I1911">
        <v>186.33</v>
      </c>
      <c r="Q1911" s="103"/>
      <c r="R1911" s="104"/>
      <c r="X1911" s="103"/>
      <c r="AE1911" s="103"/>
      <c r="AL1911" s="103"/>
      <c r="AM1911" s="104"/>
      <c r="AS1911" s="103"/>
      <c r="AT1911" s="104"/>
    </row>
    <row r="1912" spans="1:46" x14ac:dyDescent="0.25">
      <c r="A1912" s="1">
        <v>44697</v>
      </c>
      <c r="B1912" s="100">
        <v>42702183434</v>
      </c>
      <c r="C1912" t="s">
        <v>101</v>
      </c>
      <c r="D1912" t="s">
        <v>98</v>
      </c>
      <c r="E1912">
        <v>250</v>
      </c>
      <c r="F1912" t="s">
        <v>22</v>
      </c>
      <c r="G1912">
        <v>2.2642000000000002</v>
      </c>
      <c r="H1912">
        <v>0</v>
      </c>
      <c r="I1912">
        <v>566.01</v>
      </c>
      <c r="Q1912" s="103"/>
      <c r="R1912" s="104"/>
      <c r="X1912" s="103"/>
      <c r="AE1912" s="103"/>
      <c r="AL1912" s="103"/>
      <c r="AM1912" s="104"/>
      <c r="AS1912" s="103"/>
      <c r="AT1912" s="104"/>
    </row>
    <row r="1913" spans="1:46" x14ac:dyDescent="0.25">
      <c r="A1913" s="1">
        <v>44697</v>
      </c>
      <c r="B1913" s="100">
        <v>42702224136</v>
      </c>
      <c r="C1913" t="s">
        <v>101</v>
      </c>
      <c r="D1913" t="s">
        <v>97</v>
      </c>
      <c r="E1913">
        <v>100</v>
      </c>
      <c r="F1913" t="s">
        <v>22</v>
      </c>
      <c r="G1913">
        <v>2.2799999999999998</v>
      </c>
      <c r="H1913">
        <v>0</v>
      </c>
      <c r="I1913">
        <v>-228</v>
      </c>
      <c r="Q1913" s="103"/>
      <c r="R1913" s="104"/>
      <c r="X1913" s="103"/>
      <c r="AE1913" s="103"/>
      <c r="AL1913" s="103"/>
      <c r="AM1913" s="104"/>
      <c r="AS1913" s="103"/>
      <c r="AT1913" s="104"/>
    </row>
    <row r="1914" spans="1:46" x14ac:dyDescent="0.25">
      <c r="A1914" s="1">
        <v>44697</v>
      </c>
      <c r="B1914" s="100">
        <v>42702243128</v>
      </c>
      <c r="C1914" t="s">
        <v>101</v>
      </c>
      <c r="D1914" t="s">
        <v>97</v>
      </c>
      <c r="E1914">
        <v>100</v>
      </c>
      <c r="F1914" t="s">
        <v>22</v>
      </c>
      <c r="G1914">
        <v>2.2757000000000001</v>
      </c>
      <c r="H1914">
        <v>0</v>
      </c>
      <c r="I1914">
        <v>-227.57</v>
      </c>
      <c r="Q1914" s="103"/>
      <c r="R1914" s="104"/>
      <c r="X1914" s="103"/>
      <c r="AE1914" s="103"/>
      <c r="AL1914" s="103"/>
      <c r="AM1914" s="104"/>
      <c r="AS1914" s="103"/>
      <c r="AT1914" s="104"/>
    </row>
    <row r="1915" spans="1:46" x14ac:dyDescent="0.25">
      <c r="A1915" s="1">
        <v>44697</v>
      </c>
      <c r="B1915" s="100">
        <v>42702315430</v>
      </c>
      <c r="C1915" t="s">
        <v>101</v>
      </c>
      <c r="D1915" t="s">
        <v>97</v>
      </c>
      <c r="E1915">
        <v>100</v>
      </c>
      <c r="F1915" t="s">
        <v>22</v>
      </c>
      <c r="G1915">
        <v>2.2349999999999999</v>
      </c>
      <c r="H1915">
        <v>0</v>
      </c>
      <c r="I1915">
        <v>-223.5</v>
      </c>
      <c r="Q1915" s="103"/>
      <c r="R1915" s="104"/>
      <c r="X1915" s="103"/>
      <c r="AE1915" s="103"/>
      <c r="AL1915" s="103"/>
      <c r="AM1915" s="104"/>
      <c r="AS1915" s="103"/>
      <c r="AT1915" s="104"/>
    </row>
    <row r="1916" spans="1:46" x14ac:dyDescent="0.25">
      <c r="A1916" s="1">
        <v>44697</v>
      </c>
      <c r="B1916" s="100">
        <v>42702440814</v>
      </c>
      <c r="C1916" t="s">
        <v>101</v>
      </c>
      <c r="D1916" t="s">
        <v>97</v>
      </c>
      <c r="E1916">
        <v>125</v>
      </c>
      <c r="F1916" t="s">
        <v>22</v>
      </c>
      <c r="G1916">
        <v>2.1852</v>
      </c>
      <c r="H1916">
        <v>0</v>
      </c>
      <c r="I1916">
        <v>-273.14999999999998</v>
      </c>
      <c r="Q1916" s="103"/>
      <c r="R1916" s="104"/>
      <c r="X1916" s="103"/>
      <c r="AE1916" s="103"/>
      <c r="AL1916" s="103"/>
      <c r="AM1916" s="104"/>
      <c r="AS1916" s="103"/>
      <c r="AT1916" s="104"/>
    </row>
    <row r="1917" spans="1:46" x14ac:dyDescent="0.25">
      <c r="A1917" s="1">
        <v>44697</v>
      </c>
      <c r="B1917" s="100">
        <v>42702447937</v>
      </c>
      <c r="C1917" t="s">
        <v>101</v>
      </c>
      <c r="D1917" t="s">
        <v>97</v>
      </c>
      <c r="E1917">
        <v>125</v>
      </c>
      <c r="F1917" t="s">
        <v>22</v>
      </c>
      <c r="G1917">
        <v>2.1930000000000001</v>
      </c>
      <c r="H1917">
        <v>0</v>
      </c>
      <c r="I1917">
        <v>-274.13</v>
      </c>
      <c r="Q1917" s="103"/>
      <c r="R1917" s="104"/>
      <c r="X1917" s="103"/>
      <c r="AE1917" s="103"/>
      <c r="AL1917" s="103"/>
      <c r="AM1917" s="104"/>
      <c r="AS1917" s="103"/>
      <c r="AT1917" s="104"/>
    </row>
    <row r="1918" spans="1:46" x14ac:dyDescent="0.25">
      <c r="A1918" s="1">
        <v>44697</v>
      </c>
      <c r="B1918" s="100">
        <v>42702750634</v>
      </c>
      <c r="C1918" t="s">
        <v>101</v>
      </c>
      <c r="D1918" t="s">
        <v>97</v>
      </c>
      <c r="E1918">
        <v>150</v>
      </c>
      <c r="F1918" t="s">
        <v>22</v>
      </c>
      <c r="G1918">
        <v>2.2149999999999999</v>
      </c>
      <c r="H1918">
        <v>0</v>
      </c>
      <c r="I1918">
        <v>-332.25</v>
      </c>
      <c r="Q1918" s="103"/>
      <c r="R1918" s="104"/>
      <c r="X1918" s="103"/>
      <c r="AE1918" s="103"/>
      <c r="AL1918" s="103"/>
      <c r="AM1918" s="104"/>
      <c r="AS1918" s="103"/>
      <c r="AT1918" s="104"/>
    </row>
    <row r="1919" spans="1:46" x14ac:dyDescent="0.25">
      <c r="A1919" s="1">
        <v>44697</v>
      </c>
      <c r="B1919" s="100">
        <v>42702816539</v>
      </c>
      <c r="C1919" t="s">
        <v>101</v>
      </c>
      <c r="D1919" t="s">
        <v>98</v>
      </c>
      <c r="E1919">
        <v>200</v>
      </c>
      <c r="F1919" t="s">
        <v>22</v>
      </c>
      <c r="G1919">
        <v>2.2357</v>
      </c>
      <c r="H1919">
        <v>0</v>
      </c>
      <c r="I1919">
        <v>447.1</v>
      </c>
      <c r="Q1919" s="103"/>
      <c r="R1919" s="104"/>
      <c r="X1919" s="103"/>
      <c r="AE1919" s="103"/>
      <c r="AL1919" s="103"/>
      <c r="AM1919" s="104"/>
      <c r="AS1919" s="103"/>
      <c r="AT1919" s="104"/>
    </row>
    <row r="1920" spans="1:46" x14ac:dyDescent="0.25">
      <c r="A1920" s="1">
        <v>44697</v>
      </c>
      <c r="B1920" s="100">
        <v>42702848590</v>
      </c>
      <c r="C1920" t="s">
        <v>101</v>
      </c>
      <c r="D1920" t="s">
        <v>98</v>
      </c>
      <c r="E1920">
        <v>150</v>
      </c>
      <c r="F1920" t="s">
        <v>22</v>
      </c>
      <c r="G1920">
        <v>2.16</v>
      </c>
      <c r="H1920">
        <v>0</v>
      </c>
      <c r="I1920">
        <v>323.97000000000003</v>
      </c>
      <c r="Q1920" s="103"/>
      <c r="R1920" s="104"/>
      <c r="X1920" s="103"/>
      <c r="AE1920" s="103"/>
      <c r="AL1920" s="103"/>
      <c r="AM1920" s="104"/>
      <c r="AS1920" s="103"/>
      <c r="AT1920" s="104"/>
    </row>
    <row r="1921" spans="1:46" x14ac:dyDescent="0.25">
      <c r="A1921" s="1">
        <v>44697</v>
      </c>
      <c r="B1921" s="100">
        <v>42702848983</v>
      </c>
      <c r="C1921" t="s">
        <v>101</v>
      </c>
      <c r="D1921" t="s">
        <v>98</v>
      </c>
      <c r="E1921">
        <v>150</v>
      </c>
      <c r="F1921" t="s">
        <v>22</v>
      </c>
      <c r="G1921">
        <v>2.16</v>
      </c>
      <c r="H1921">
        <v>0</v>
      </c>
      <c r="I1921">
        <v>323.97000000000003</v>
      </c>
      <c r="Q1921" s="103"/>
      <c r="R1921" s="104"/>
      <c r="X1921" s="103"/>
      <c r="AE1921" s="103"/>
      <c r="AL1921" s="103"/>
      <c r="AM1921" s="104"/>
      <c r="AS1921" s="103"/>
      <c r="AT1921" s="104"/>
    </row>
    <row r="1922" spans="1:46" x14ac:dyDescent="0.25">
      <c r="A1922" s="1">
        <v>44697</v>
      </c>
      <c r="B1922" s="100">
        <v>42702945057</v>
      </c>
      <c r="C1922" t="s">
        <v>101</v>
      </c>
      <c r="D1922" t="s">
        <v>98</v>
      </c>
      <c r="E1922">
        <v>200</v>
      </c>
      <c r="F1922" t="s">
        <v>22</v>
      </c>
      <c r="G1922">
        <v>2.1949999999999998</v>
      </c>
      <c r="H1922">
        <v>0</v>
      </c>
      <c r="I1922">
        <v>438.96</v>
      </c>
      <c r="Q1922" s="103"/>
      <c r="R1922" s="104"/>
      <c r="X1922" s="103"/>
      <c r="AE1922" s="103"/>
      <c r="AL1922" s="103"/>
      <c r="AM1922" s="104"/>
      <c r="AS1922" s="103"/>
      <c r="AT1922" s="104"/>
    </row>
    <row r="1923" spans="1:46" x14ac:dyDescent="0.25">
      <c r="A1923" s="1">
        <v>44697</v>
      </c>
      <c r="C1923" s="1" t="s">
        <v>102</v>
      </c>
      <c r="D1923" t="s">
        <v>98</v>
      </c>
      <c r="E1923">
        <v>40</v>
      </c>
      <c r="F1923" t="s">
        <v>188</v>
      </c>
      <c r="G1923" s="18">
        <v>3.4033000000000002</v>
      </c>
      <c r="I1923" s="18">
        <v>136.13</v>
      </c>
      <c r="Q1923" s="103"/>
      <c r="R1923" s="104"/>
      <c r="X1923" s="103"/>
      <c r="AE1923" s="103"/>
      <c r="AL1923" s="103"/>
      <c r="AM1923" s="104"/>
      <c r="AS1923" s="103"/>
      <c r="AT1923" s="104"/>
    </row>
    <row r="1924" spans="1:46" x14ac:dyDescent="0.25">
      <c r="A1924" s="1">
        <v>44697</v>
      </c>
      <c r="C1924" s="1" t="s">
        <v>102</v>
      </c>
      <c r="D1924" t="s">
        <v>98</v>
      </c>
      <c r="E1924">
        <v>500</v>
      </c>
      <c r="F1924" t="s">
        <v>188</v>
      </c>
      <c r="G1924" s="18">
        <v>3.4033000000000002</v>
      </c>
      <c r="H1924" s="18">
        <v>0.04</v>
      </c>
      <c r="I1924" s="18">
        <v>1701.61</v>
      </c>
      <c r="Q1924" s="103"/>
      <c r="R1924" s="104"/>
      <c r="X1924" s="103"/>
      <c r="AE1924" s="103"/>
      <c r="AL1924" s="103"/>
      <c r="AM1924" s="104"/>
      <c r="AS1924" s="103"/>
      <c r="AT1924" s="104"/>
    </row>
    <row r="1925" spans="1:46" x14ac:dyDescent="0.25">
      <c r="A1925" s="1">
        <v>44697</v>
      </c>
      <c r="C1925" s="1" t="s">
        <v>102</v>
      </c>
      <c r="D1925" t="s">
        <v>97</v>
      </c>
      <c r="E1925">
        <v>90</v>
      </c>
      <c r="F1925" t="s">
        <v>188</v>
      </c>
      <c r="G1925" s="18">
        <v>3.4499</v>
      </c>
      <c r="I1925" s="18">
        <v>-310.49</v>
      </c>
      <c r="Q1925" s="103"/>
      <c r="R1925" s="104"/>
      <c r="X1925" s="103"/>
      <c r="AE1925" s="103"/>
      <c r="AL1925" s="103"/>
      <c r="AM1925" s="104"/>
      <c r="AS1925" s="103"/>
      <c r="AT1925" s="104"/>
    </row>
    <row r="1926" spans="1:46" x14ac:dyDescent="0.25">
      <c r="A1926" s="1">
        <v>44697</v>
      </c>
      <c r="C1926" s="1" t="s">
        <v>102</v>
      </c>
      <c r="D1926" t="s">
        <v>97</v>
      </c>
      <c r="E1926">
        <v>90</v>
      </c>
      <c r="F1926" t="s">
        <v>188</v>
      </c>
      <c r="G1926" s="18">
        <v>3.5331000000000001</v>
      </c>
      <c r="I1926" s="18">
        <v>-317.98</v>
      </c>
      <c r="Q1926" s="103"/>
      <c r="R1926" s="104"/>
      <c r="X1926" s="103"/>
      <c r="AE1926" s="103"/>
      <c r="AL1926" s="103"/>
      <c r="AM1926" s="104"/>
      <c r="AS1926" s="103"/>
      <c r="AT1926" s="104"/>
    </row>
    <row r="1927" spans="1:46" x14ac:dyDescent="0.25">
      <c r="A1927" s="1">
        <v>44697</v>
      </c>
      <c r="C1927" s="1" t="s">
        <v>102</v>
      </c>
      <c r="D1927" t="s">
        <v>97</v>
      </c>
      <c r="E1927">
        <v>90</v>
      </c>
      <c r="F1927" t="s">
        <v>188</v>
      </c>
      <c r="G1927" s="18">
        <v>3.64</v>
      </c>
      <c r="I1927" s="18">
        <v>-327.60000000000002</v>
      </c>
      <c r="Q1927" s="103"/>
      <c r="R1927" s="104"/>
      <c r="X1927" s="103"/>
      <c r="AE1927" s="103"/>
      <c r="AL1927" s="103"/>
      <c r="AM1927" s="104"/>
      <c r="AS1927" s="103"/>
      <c r="AT1927" s="104"/>
    </row>
    <row r="1928" spans="1:46" x14ac:dyDescent="0.25">
      <c r="A1928" s="1">
        <v>44697</v>
      </c>
      <c r="C1928" s="1" t="s">
        <v>102</v>
      </c>
      <c r="D1928" t="s">
        <v>97</v>
      </c>
      <c r="E1928">
        <v>90</v>
      </c>
      <c r="F1928" t="s">
        <v>188</v>
      </c>
      <c r="G1928" s="18">
        <v>3.6099000000000001</v>
      </c>
      <c r="I1928" s="18">
        <v>-324.89</v>
      </c>
      <c r="Q1928" s="103"/>
      <c r="R1928" s="104"/>
      <c r="X1928" s="103"/>
      <c r="AE1928" s="103"/>
      <c r="AL1928" s="103"/>
      <c r="AM1928" s="104"/>
      <c r="AS1928" s="103"/>
      <c r="AT1928" s="104"/>
    </row>
    <row r="1929" spans="1:46" x14ac:dyDescent="0.25">
      <c r="A1929" s="1">
        <v>44697</v>
      </c>
      <c r="C1929" s="1" t="s">
        <v>102</v>
      </c>
      <c r="D1929" t="s">
        <v>97</v>
      </c>
      <c r="E1929">
        <v>90</v>
      </c>
      <c r="F1929" t="s">
        <v>188</v>
      </c>
      <c r="G1929" s="18">
        <v>3.6187</v>
      </c>
      <c r="I1929" s="18">
        <v>-325.68</v>
      </c>
      <c r="Q1929" s="103"/>
      <c r="R1929" s="104"/>
      <c r="X1929" s="103"/>
      <c r="AE1929" s="103"/>
      <c r="AL1929" s="103"/>
      <c r="AM1929" s="104"/>
      <c r="AS1929" s="103"/>
      <c r="AT1929" s="104"/>
    </row>
    <row r="1930" spans="1:46" x14ac:dyDescent="0.25">
      <c r="A1930" s="1">
        <v>44697</v>
      </c>
      <c r="C1930" s="1" t="s">
        <v>102</v>
      </c>
      <c r="D1930" t="s">
        <v>98</v>
      </c>
      <c r="E1930">
        <v>90</v>
      </c>
      <c r="F1930" t="s">
        <v>188</v>
      </c>
      <c r="G1930" s="18">
        <v>3.5802</v>
      </c>
      <c r="H1930" s="18">
        <v>0.01</v>
      </c>
      <c r="I1930" s="18">
        <v>322.20999999999998</v>
      </c>
      <c r="Q1930" s="103"/>
      <c r="R1930" s="104"/>
      <c r="X1930" s="103"/>
      <c r="AE1930" s="103"/>
      <c r="AL1930" s="103"/>
      <c r="AM1930" s="104"/>
      <c r="AS1930" s="103"/>
      <c r="AT1930" s="104"/>
    </row>
    <row r="1931" spans="1:46" x14ac:dyDescent="0.25">
      <c r="A1931" s="1">
        <v>44697</v>
      </c>
      <c r="C1931" s="1" t="s">
        <v>102</v>
      </c>
      <c r="D1931" t="s">
        <v>97</v>
      </c>
      <c r="E1931">
        <v>90</v>
      </c>
      <c r="F1931" t="s">
        <v>188</v>
      </c>
      <c r="G1931" s="18">
        <v>3.665</v>
      </c>
      <c r="I1931" s="18">
        <v>-329.85</v>
      </c>
      <c r="Q1931" s="103"/>
      <c r="R1931" s="104"/>
      <c r="X1931" s="103"/>
      <c r="AE1931" s="103"/>
      <c r="AL1931" s="103"/>
      <c r="AM1931" s="104"/>
      <c r="AS1931" s="103"/>
      <c r="AT1931" s="104"/>
    </row>
    <row r="1932" spans="1:46" x14ac:dyDescent="0.25">
      <c r="A1932" s="1">
        <v>44697</v>
      </c>
      <c r="C1932" s="1" t="s">
        <v>102</v>
      </c>
      <c r="D1932" t="s">
        <v>98</v>
      </c>
      <c r="E1932">
        <v>90</v>
      </c>
      <c r="F1932" t="s">
        <v>188</v>
      </c>
      <c r="G1932" s="18">
        <v>3.6800999999999999</v>
      </c>
      <c r="H1932" s="18">
        <v>0.01</v>
      </c>
      <c r="I1932" s="18">
        <v>331.2</v>
      </c>
      <c r="Q1932" s="103"/>
      <c r="R1932" s="104"/>
      <c r="X1932" s="103"/>
      <c r="AE1932" s="103"/>
      <c r="AL1932" s="103"/>
      <c r="AM1932" s="104"/>
      <c r="AS1932" s="103"/>
      <c r="AT1932" s="104"/>
    </row>
    <row r="1933" spans="1:46" x14ac:dyDescent="0.25">
      <c r="A1933" s="1">
        <v>44697</v>
      </c>
      <c r="C1933" s="1" t="s">
        <v>102</v>
      </c>
      <c r="D1933" t="s">
        <v>98</v>
      </c>
      <c r="E1933">
        <v>90</v>
      </c>
      <c r="F1933" t="s">
        <v>188</v>
      </c>
      <c r="G1933" s="18">
        <v>3.73</v>
      </c>
      <c r="H1933" s="18">
        <v>0.01</v>
      </c>
      <c r="I1933" s="18">
        <v>335.69</v>
      </c>
      <c r="Q1933" s="103"/>
      <c r="R1933" s="104"/>
      <c r="X1933" s="103"/>
      <c r="AE1933" s="103"/>
      <c r="AL1933" s="103"/>
      <c r="AM1933" s="104"/>
      <c r="AS1933" s="103"/>
      <c r="AT1933" s="104"/>
    </row>
    <row r="1934" spans="1:46" x14ac:dyDescent="0.25">
      <c r="A1934" s="1">
        <v>44697</v>
      </c>
      <c r="C1934" s="1" t="s">
        <v>102</v>
      </c>
      <c r="D1934" t="s">
        <v>97</v>
      </c>
      <c r="E1934">
        <v>90</v>
      </c>
      <c r="F1934" t="s">
        <v>188</v>
      </c>
      <c r="G1934" s="18">
        <v>3.62</v>
      </c>
      <c r="I1934" s="18">
        <v>-325.8</v>
      </c>
      <c r="Q1934" s="103"/>
      <c r="R1934" s="104"/>
      <c r="X1934" s="103"/>
      <c r="AE1934" s="103"/>
      <c r="AL1934" s="103"/>
      <c r="AM1934" s="104"/>
      <c r="AS1934" s="103"/>
      <c r="AT1934" s="104"/>
    </row>
    <row r="1935" spans="1:46" x14ac:dyDescent="0.25">
      <c r="A1935" s="1">
        <v>44697</v>
      </c>
      <c r="C1935" s="1" t="s">
        <v>102</v>
      </c>
      <c r="D1935" t="s">
        <v>98</v>
      </c>
      <c r="E1935">
        <v>50</v>
      </c>
      <c r="F1935" t="s">
        <v>188</v>
      </c>
      <c r="G1935" s="18">
        <v>3.62</v>
      </c>
      <c r="I1935" s="18">
        <v>181</v>
      </c>
      <c r="Q1935" s="103"/>
      <c r="R1935" s="104"/>
      <c r="X1935" s="103"/>
      <c r="AE1935" s="103"/>
      <c r="AL1935" s="103"/>
      <c r="AM1935" s="104"/>
      <c r="AS1935" s="103"/>
      <c r="AT1935" s="104"/>
    </row>
    <row r="1936" spans="1:46" x14ac:dyDescent="0.25">
      <c r="A1936" s="1">
        <v>44697</v>
      </c>
      <c r="C1936" s="1" t="s">
        <v>102</v>
      </c>
      <c r="D1936" t="s">
        <v>98</v>
      </c>
      <c r="E1936">
        <v>100</v>
      </c>
      <c r="F1936" t="s">
        <v>188</v>
      </c>
      <c r="G1936" s="18">
        <v>3.62</v>
      </c>
      <c r="H1936" s="18">
        <v>0.01</v>
      </c>
      <c r="I1936" s="18">
        <v>361.99</v>
      </c>
      <c r="Q1936" s="103"/>
      <c r="R1936" s="104"/>
      <c r="X1936" s="103"/>
      <c r="AE1936" s="103"/>
      <c r="AL1936" s="103"/>
      <c r="AM1936" s="104"/>
      <c r="AS1936" s="103"/>
      <c r="AT1936" s="104"/>
    </row>
    <row r="1937" spans="1:46" x14ac:dyDescent="0.25">
      <c r="A1937" s="1">
        <v>44697</v>
      </c>
      <c r="C1937" s="1" t="s">
        <v>102</v>
      </c>
      <c r="D1937" t="s">
        <v>97</v>
      </c>
      <c r="E1937">
        <v>90</v>
      </c>
      <c r="F1937" t="s">
        <v>188</v>
      </c>
      <c r="G1937" s="18">
        <v>3.5649999999999999</v>
      </c>
      <c r="I1937" s="18">
        <v>-320.85000000000002</v>
      </c>
      <c r="Q1937" s="103"/>
      <c r="R1937" s="104"/>
      <c r="X1937" s="103"/>
      <c r="AE1937" s="103"/>
      <c r="AL1937" s="103"/>
      <c r="AM1937" s="104"/>
      <c r="AS1937" s="103"/>
      <c r="AT1937" s="104"/>
    </row>
    <row r="1938" spans="1:46" x14ac:dyDescent="0.25">
      <c r="A1938" s="1">
        <v>44697</v>
      </c>
      <c r="C1938" s="1" t="s">
        <v>102</v>
      </c>
      <c r="D1938" t="s">
        <v>97</v>
      </c>
      <c r="E1938">
        <v>90</v>
      </c>
      <c r="F1938" t="s">
        <v>188</v>
      </c>
      <c r="G1938" s="18">
        <v>3.5377999999999998</v>
      </c>
      <c r="I1938" s="18">
        <v>-318.39999999999998</v>
      </c>
      <c r="Q1938" s="103"/>
      <c r="R1938" s="104"/>
      <c r="X1938" s="103"/>
      <c r="AE1938" s="103"/>
      <c r="AL1938" s="103"/>
      <c r="AM1938" s="104"/>
      <c r="AS1938" s="103"/>
      <c r="AT1938" s="104"/>
    </row>
    <row r="1939" spans="1:46" x14ac:dyDescent="0.25">
      <c r="A1939" s="1">
        <v>44697</v>
      </c>
      <c r="C1939" s="1" t="s">
        <v>102</v>
      </c>
      <c r="D1939" t="s">
        <v>98</v>
      </c>
      <c r="E1939">
        <v>300</v>
      </c>
      <c r="F1939" t="s">
        <v>188</v>
      </c>
      <c r="G1939" s="18">
        <v>3.3450000000000002</v>
      </c>
      <c r="H1939" s="18">
        <v>0.02</v>
      </c>
      <c r="I1939" s="18">
        <v>1003.48</v>
      </c>
      <c r="Q1939" s="103"/>
      <c r="R1939" s="104"/>
      <c r="X1939" s="103"/>
      <c r="AE1939" s="103"/>
      <c r="AL1939" s="103"/>
      <c r="AM1939" s="104"/>
      <c r="AS1939" s="103"/>
      <c r="AT1939" s="104"/>
    </row>
    <row r="1940" spans="1:46" x14ac:dyDescent="0.25">
      <c r="A1940" s="1">
        <v>44697</v>
      </c>
      <c r="C1940" s="1" t="s">
        <v>102</v>
      </c>
      <c r="D1940" t="s">
        <v>97</v>
      </c>
      <c r="E1940">
        <v>90</v>
      </c>
      <c r="F1940" t="s">
        <v>188</v>
      </c>
      <c r="G1940" s="18">
        <v>3.5099</v>
      </c>
      <c r="I1940" s="18">
        <v>-315.89</v>
      </c>
      <c r="Q1940" s="103"/>
      <c r="R1940" s="104"/>
      <c r="X1940" s="103"/>
      <c r="AE1940" s="103"/>
      <c r="AL1940" s="103"/>
      <c r="AM1940" s="104"/>
      <c r="AS1940" s="103"/>
      <c r="AT1940" s="104"/>
    </row>
    <row r="1941" spans="1:46" x14ac:dyDescent="0.25">
      <c r="A1941" s="1">
        <v>44697</v>
      </c>
      <c r="C1941" s="1" t="s">
        <v>102</v>
      </c>
      <c r="D1941" t="s">
        <v>97</v>
      </c>
      <c r="E1941">
        <v>90</v>
      </c>
      <c r="F1941" t="s">
        <v>188</v>
      </c>
      <c r="G1941" s="18">
        <v>3.3159999999999998</v>
      </c>
      <c r="I1941" s="18">
        <v>-298.44</v>
      </c>
      <c r="Q1941" s="103"/>
      <c r="R1941" s="104"/>
      <c r="X1941" s="103"/>
      <c r="AE1941" s="103"/>
      <c r="AL1941" s="103"/>
      <c r="AM1941" s="104"/>
      <c r="AS1941" s="103"/>
      <c r="AT1941" s="104"/>
    </row>
    <row r="1942" spans="1:46" x14ac:dyDescent="0.25">
      <c r="A1942" s="1">
        <v>44697</v>
      </c>
      <c r="C1942" s="1" t="s">
        <v>102</v>
      </c>
      <c r="D1942" t="s">
        <v>97</v>
      </c>
      <c r="E1942">
        <v>90</v>
      </c>
      <c r="F1942" t="s">
        <v>188</v>
      </c>
      <c r="G1942" s="18">
        <v>3.35</v>
      </c>
      <c r="I1942" s="18">
        <v>-301.5</v>
      </c>
      <c r="Q1942" s="103"/>
      <c r="R1942" s="104"/>
      <c r="X1942" s="103"/>
      <c r="AE1942" s="103"/>
      <c r="AL1942" s="103"/>
      <c r="AM1942" s="104"/>
      <c r="AS1942" s="103"/>
      <c r="AT1942" s="104"/>
    </row>
    <row r="1943" spans="1:46" x14ac:dyDescent="0.25">
      <c r="A1943" s="1">
        <v>44697</v>
      </c>
      <c r="C1943" s="1" t="s">
        <v>102</v>
      </c>
      <c r="D1943" t="s">
        <v>98</v>
      </c>
      <c r="E1943">
        <v>90</v>
      </c>
      <c r="F1943" t="s">
        <v>188</v>
      </c>
      <c r="G1943" s="18">
        <v>3.39</v>
      </c>
      <c r="H1943" s="18">
        <v>0.01</v>
      </c>
      <c r="I1943" s="18">
        <v>305.08999999999997</v>
      </c>
      <c r="Q1943" s="103"/>
      <c r="R1943" s="104"/>
      <c r="X1943" s="103"/>
      <c r="AE1943" s="103"/>
      <c r="AL1943" s="103"/>
      <c r="AM1943" s="104"/>
      <c r="AS1943" s="103"/>
      <c r="AT1943" s="104"/>
    </row>
    <row r="1944" spans="1:46" x14ac:dyDescent="0.25">
      <c r="A1944" s="1">
        <v>44697</v>
      </c>
      <c r="C1944" s="1" t="s">
        <v>102</v>
      </c>
      <c r="D1944" t="s">
        <v>97</v>
      </c>
      <c r="E1944">
        <v>90</v>
      </c>
      <c r="F1944" t="s">
        <v>188</v>
      </c>
      <c r="G1944" s="18">
        <v>3.5362</v>
      </c>
      <c r="I1944" s="18">
        <v>-318.26</v>
      </c>
      <c r="Q1944" s="103"/>
      <c r="R1944" s="104"/>
      <c r="X1944" s="103"/>
      <c r="AE1944" s="103"/>
      <c r="AL1944" s="103"/>
      <c r="AM1944" s="104"/>
      <c r="AS1944" s="103"/>
      <c r="AT1944" s="104"/>
    </row>
    <row r="1945" spans="1:46" x14ac:dyDescent="0.25">
      <c r="A1945" s="1">
        <v>44697</v>
      </c>
      <c r="C1945" s="1" t="s">
        <v>102</v>
      </c>
      <c r="D1945" t="s">
        <v>97</v>
      </c>
      <c r="E1945">
        <v>90</v>
      </c>
      <c r="F1945" t="s">
        <v>188</v>
      </c>
      <c r="G1945" s="18">
        <v>3.5693000000000001</v>
      </c>
      <c r="I1945" s="18">
        <v>-321.24</v>
      </c>
      <c r="Q1945" s="103"/>
      <c r="R1945" s="104"/>
      <c r="X1945" s="103"/>
      <c r="AE1945" s="103"/>
      <c r="AL1945" s="103"/>
      <c r="AM1945" s="104"/>
      <c r="AS1945" s="103"/>
      <c r="AT1945" s="104"/>
    </row>
    <row r="1946" spans="1:46" x14ac:dyDescent="0.25">
      <c r="A1946" s="1">
        <v>44697</v>
      </c>
      <c r="C1946" s="1" t="s">
        <v>102</v>
      </c>
      <c r="D1946" t="s">
        <v>97</v>
      </c>
      <c r="E1946">
        <v>90</v>
      </c>
      <c r="F1946" t="s">
        <v>188</v>
      </c>
      <c r="G1946" s="18">
        <v>3.625</v>
      </c>
      <c r="I1946" s="18">
        <v>-326.25</v>
      </c>
      <c r="Q1946" s="103"/>
      <c r="R1946" s="104"/>
      <c r="X1946" s="103"/>
      <c r="AE1946" s="103"/>
      <c r="AL1946" s="103"/>
      <c r="AM1946" s="104"/>
      <c r="AS1946" s="103"/>
      <c r="AT1946" s="104"/>
    </row>
    <row r="1947" spans="1:46" x14ac:dyDescent="0.25">
      <c r="A1947" s="1">
        <v>44697</v>
      </c>
      <c r="C1947" s="1" t="s">
        <v>102</v>
      </c>
      <c r="D1947" t="s">
        <v>98</v>
      </c>
      <c r="E1947">
        <v>90</v>
      </c>
      <c r="F1947" t="s">
        <v>22</v>
      </c>
      <c r="G1947" s="18">
        <v>2.2538</v>
      </c>
      <c r="I1947" s="18">
        <v>202.84</v>
      </c>
      <c r="Q1947" s="103"/>
      <c r="R1947" s="104"/>
      <c r="X1947" s="103"/>
      <c r="AE1947" s="103"/>
      <c r="AL1947" s="103"/>
      <c r="AM1947" s="104"/>
      <c r="AS1947" s="103"/>
      <c r="AT1947" s="104"/>
    </row>
    <row r="1948" spans="1:46" x14ac:dyDescent="0.25">
      <c r="A1948" s="1">
        <v>44697</v>
      </c>
      <c r="C1948" s="1" t="s">
        <v>102</v>
      </c>
      <c r="D1948" t="s">
        <v>98</v>
      </c>
      <c r="E1948">
        <v>30</v>
      </c>
      <c r="F1948" t="s">
        <v>22</v>
      </c>
      <c r="G1948" s="18">
        <v>2.2418</v>
      </c>
      <c r="I1948" s="18">
        <v>67.25</v>
      </c>
      <c r="Q1948" s="103"/>
      <c r="R1948" s="104"/>
      <c r="X1948" s="103"/>
      <c r="AE1948" s="103"/>
      <c r="AL1948" s="103"/>
      <c r="AM1948" s="104"/>
      <c r="AS1948" s="103"/>
      <c r="AT1948" s="104"/>
    </row>
    <row r="1949" spans="1:46" x14ac:dyDescent="0.25">
      <c r="A1949" s="1">
        <v>44697</v>
      </c>
      <c r="C1949" s="1" t="s">
        <v>102</v>
      </c>
      <c r="D1949" t="s">
        <v>98</v>
      </c>
      <c r="E1949">
        <v>30</v>
      </c>
      <c r="F1949" t="s">
        <v>22</v>
      </c>
      <c r="G1949" s="18">
        <v>2.2250000000000001</v>
      </c>
      <c r="I1949" s="18">
        <v>66.75</v>
      </c>
      <c r="Q1949" s="103"/>
      <c r="R1949" s="104"/>
      <c r="X1949" s="103"/>
      <c r="AE1949" s="103"/>
      <c r="AL1949" s="103"/>
      <c r="AM1949" s="104"/>
      <c r="AS1949" s="103"/>
      <c r="AT1949" s="104"/>
    </row>
    <row r="1950" spans="1:46" x14ac:dyDescent="0.25">
      <c r="A1950" s="1">
        <v>44697</v>
      </c>
      <c r="C1950" s="1" t="s">
        <v>102</v>
      </c>
      <c r="D1950" t="s">
        <v>98</v>
      </c>
      <c r="E1950">
        <v>30</v>
      </c>
      <c r="F1950" t="s">
        <v>22</v>
      </c>
      <c r="G1950" s="18">
        <v>2.1738</v>
      </c>
      <c r="I1950" s="18">
        <v>65.209999999999994</v>
      </c>
      <c r="Q1950" s="103"/>
      <c r="R1950" s="104"/>
      <c r="X1950" s="103"/>
      <c r="AE1950" s="103"/>
      <c r="AL1950" s="103"/>
      <c r="AM1950" s="104"/>
      <c r="AS1950" s="103"/>
      <c r="AT1950" s="104"/>
    </row>
    <row r="1951" spans="1:46" x14ac:dyDescent="0.25">
      <c r="A1951" s="1">
        <v>44697</v>
      </c>
      <c r="C1951" s="1" t="s">
        <v>102</v>
      </c>
      <c r="D1951" t="s">
        <v>97</v>
      </c>
      <c r="E1951">
        <v>90</v>
      </c>
      <c r="F1951" t="s">
        <v>22</v>
      </c>
      <c r="G1951" s="18">
        <v>2.1150000000000002</v>
      </c>
      <c r="I1951" s="18">
        <v>-190.35</v>
      </c>
      <c r="Q1951" s="103"/>
      <c r="R1951" s="104"/>
      <c r="X1951" s="103"/>
      <c r="AE1951" s="103"/>
      <c r="AL1951" s="103"/>
      <c r="AM1951" s="104"/>
      <c r="AS1951" s="103"/>
      <c r="AT1951" s="104"/>
    </row>
    <row r="1952" spans="1:46" x14ac:dyDescent="0.25">
      <c r="A1952" s="1">
        <v>44697</v>
      </c>
      <c r="C1952" s="1" t="s">
        <v>102</v>
      </c>
      <c r="D1952" t="s">
        <v>97</v>
      </c>
      <c r="E1952">
        <v>90</v>
      </c>
      <c r="F1952" t="s">
        <v>22</v>
      </c>
      <c r="G1952" s="18">
        <v>2.1423999999999999</v>
      </c>
      <c r="I1952" s="18">
        <v>-192.82</v>
      </c>
      <c r="Q1952" s="103"/>
      <c r="R1952" s="104"/>
      <c r="X1952" s="103"/>
      <c r="AE1952" s="103"/>
      <c r="AL1952" s="103"/>
      <c r="AM1952" s="104"/>
      <c r="AS1952" s="103"/>
      <c r="AT1952" s="104"/>
    </row>
    <row r="1953" spans="1:46" x14ac:dyDescent="0.25">
      <c r="A1953" s="1">
        <v>44698</v>
      </c>
      <c r="C1953" s="1" t="s">
        <v>102</v>
      </c>
      <c r="D1953" t="s">
        <v>98</v>
      </c>
      <c r="E1953">
        <v>5</v>
      </c>
      <c r="F1953" t="s">
        <v>156</v>
      </c>
      <c r="G1953" s="18">
        <v>14.55</v>
      </c>
      <c r="I1953" s="18">
        <v>72.75</v>
      </c>
      <c r="Q1953" s="103"/>
      <c r="R1953" s="104"/>
      <c r="X1953" s="103"/>
      <c r="AE1953" s="103"/>
      <c r="AL1953" s="103"/>
      <c r="AM1953" s="104"/>
      <c r="AS1953" s="103"/>
      <c r="AT1953" s="104"/>
    </row>
    <row r="1954" spans="1:46" x14ac:dyDescent="0.25">
      <c r="A1954" s="1">
        <v>44698</v>
      </c>
      <c r="C1954" s="1" t="s">
        <v>102</v>
      </c>
      <c r="D1954" t="s">
        <v>98</v>
      </c>
      <c r="E1954">
        <v>15</v>
      </c>
      <c r="F1954" t="s">
        <v>156</v>
      </c>
      <c r="G1954" s="18">
        <v>14.55</v>
      </c>
      <c r="I1954" s="18">
        <v>218.25</v>
      </c>
      <c r="Q1954" s="103"/>
      <c r="R1954" s="104"/>
      <c r="X1954" s="103"/>
      <c r="AE1954" s="103"/>
      <c r="AL1954" s="103"/>
      <c r="AM1954" s="104"/>
      <c r="AS1954" s="103"/>
      <c r="AT1954" s="104"/>
    </row>
    <row r="1955" spans="1:46" x14ac:dyDescent="0.25">
      <c r="A1955" s="1">
        <v>44698</v>
      </c>
      <c r="C1955" s="1" t="s">
        <v>102</v>
      </c>
      <c r="D1955" t="s">
        <v>98</v>
      </c>
      <c r="E1955">
        <v>5</v>
      </c>
      <c r="F1955" t="s">
        <v>156</v>
      </c>
      <c r="G1955" s="18">
        <v>14.37</v>
      </c>
      <c r="I1955" s="18">
        <v>71.849999999999994</v>
      </c>
      <c r="Q1955" s="103"/>
      <c r="R1955" s="104"/>
      <c r="X1955" s="103"/>
      <c r="AE1955" s="103"/>
      <c r="AL1955" s="103"/>
      <c r="AM1955" s="104"/>
      <c r="AS1955" s="103"/>
      <c r="AT1955" s="104"/>
    </row>
    <row r="1956" spans="1:46" x14ac:dyDescent="0.25">
      <c r="A1956" s="1">
        <v>44698</v>
      </c>
      <c r="C1956" s="1" t="s">
        <v>102</v>
      </c>
      <c r="D1956" t="s">
        <v>98</v>
      </c>
      <c r="E1956">
        <v>15</v>
      </c>
      <c r="F1956" t="s">
        <v>156</v>
      </c>
      <c r="G1956" s="18">
        <v>14.37</v>
      </c>
      <c r="I1956" s="18">
        <v>215.55</v>
      </c>
      <c r="Q1956" s="103"/>
      <c r="R1956" s="104"/>
      <c r="X1956" s="103"/>
      <c r="AE1956" s="103"/>
      <c r="AL1956" s="103"/>
      <c r="AM1956" s="104"/>
      <c r="AS1956" s="103"/>
      <c r="AT1956" s="104"/>
    </row>
    <row r="1957" spans="1:46" x14ac:dyDescent="0.25">
      <c r="A1957" s="1">
        <v>44698</v>
      </c>
      <c r="C1957" s="1" t="s">
        <v>102</v>
      </c>
      <c r="D1957" t="s">
        <v>97</v>
      </c>
      <c r="E1957">
        <v>20</v>
      </c>
      <c r="F1957" t="s">
        <v>156</v>
      </c>
      <c r="G1957" s="18">
        <v>14.255000000000001</v>
      </c>
      <c r="I1957" s="18">
        <v>-285.10000000000002</v>
      </c>
      <c r="Q1957" s="103"/>
      <c r="R1957" s="104"/>
      <c r="X1957" s="103"/>
      <c r="AE1957" s="103"/>
      <c r="AL1957" s="103"/>
      <c r="AM1957" s="104"/>
      <c r="AS1957" s="103"/>
      <c r="AT1957" s="104"/>
    </row>
    <row r="1958" spans="1:46" x14ac:dyDescent="0.25">
      <c r="A1958" s="1">
        <v>44698</v>
      </c>
      <c r="C1958" s="1" t="s">
        <v>102</v>
      </c>
      <c r="D1958" t="s">
        <v>97</v>
      </c>
      <c r="E1958">
        <v>20</v>
      </c>
      <c r="F1958" t="s">
        <v>156</v>
      </c>
      <c r="G1958" s="18">
        <v>14.2196</v>
      </c>
      <c r="I1958" s="18">
        <v>-284.39</v>
      </c>
      <c r="Q1958" s="103"/>
      <c r="R1958" s="104"/>
      <c r="X1958" s="103"/>
      <c r="AE1958" s="103"/>
      <c r="AL1958" s="103"/>
      <c r="AM1958" s="104"/>
      <c r="AS1958" s="103"/>
      <c r="AT1958" s="104"/>
    </row>
    <row r="1959" spans="1:46" x14ac:dyDescent="0.25">
      <c r="A1959" s="1">
        <v>44698</v>
      </c>
      <c r="C1959" s="1" t="s">
        <v>102</v>
      </c>
      <c r="D1959" t="s">
        <v>98</v>
      </c>
      <c r="E1959">
        <v>40</v>
      </c>
      <c r="F1959" t="s">
        <v>156</v>
      </c>
      <c r="G1959" s="18">
        <v>13.375</v>
      </c>
      <c r="H1959" s="18">
        <v>0.01</v>
      </c>
      <c r="I1959" s="18">
        <v>534.99</v>
      </c>
      <c r="Q1959" s="103"/>
      <c r="R1959" s="104"/>
      <c r="X1959" s="103"/>
      <c r="AE1959" s="103"/>
      <c r="AL1959" s="103"/>
      <c r="AM1959" s="104"/>
      <c r="AS1959" s="103"/>
      <c r="AT1959" s="104"/>
    </row>
    <row r="1960" spans="1:46" x14ac:dyDescent="0.25">
      <c r="A1960" s="1">
        <v>44698</v>
      </c>
      <c r="C1960" s="1" t="s">
        <v>102</v>
      </c>
      <c r="D1960" t="s">
        <v>97</v>
      </c>
      <c r="E1960">
        <v>30</v>
      </c>
      <c r="F1960" t="s">
        <v>156</v>
      </c>
      <c r="G1960" s="18">
        <v>13.654999999999999</v>
      </c>
      <c r="I1960" s="18">
        <v>-409.65</v>
      </c>
      <c r="Q1960" s="103"/>
      <c r="R1960" s="104"/>
      <c r="X1960" s="103"/>
      <c r="AE1960" s="103"/>
      <c r="AL1960" s="103"/>
      <c r="AM1960" s="104"/>
      <c r="AS1960" s="103"/>
      <c r="AT1960" s="104"/>
    </row>
    <row r="1961" spans="1:46" x14ac:dyDescent="0.25">
      <c r="A1961" s="1">
        <v>44698</v>
      </c>
      <c r="C1961" s="1" t="s">
        <v>102</v>
      </c>
      <c r="D1961" t="s">
        <v>97</v>
      </c>
      <c r="E1961">
        <v>9</v>
      </c>
      <c r="F1961" t="s">
        <v>156</v>
      </c>
      <c r="G1961" s="18">
        <v>13.51</v>
      </c>
      <c r="I1961" s="18">
        <v>-121.59</v>
      </c>
      <c r="Q1961" s="103"/>
      <c r="R1961" s="104"/>
      <c r="X1961" s="103"/>
      <c r="AE1961" s="103"/>
      <c r="AL1961" s="103"/>
      <c r="AM1961" s="104"/>
      <c r="AS1961" s="103"/>
      <c r="AT1961" s="104"/>
    </row>
    <row r="1962" spans="1:46" x14ac:dyDescent="0.25">
      <c r="A1962" s="1">
        <v>44698</v>
      </c>
      <c r="C1962" s="1" t="s">
        <v>102</v>
      </c>
      <c r="D1962" t="s">
        <v>97</v>
      </c>
      <c r="E1962">
        <v>1</v>
      </c>
      <c r="F1962" t="s">
        <v>156</v>
      </c>
      <c r="G1962" s="18">
        <v>13.51</v>
      </c>
      <c r="I1962" s="18">
        <v>-13.51</v>
      </c>
      <c r="Q1962" s="103"/>
      <c r="R1962" s="104"/>
      <c r="X1962" s="103"/>
      <c r="AE1962" s="103"/>
      <c r="AL1962" s="103"/>
      <c r="AM1962" s="104"/>
      <c r="AS1962" s="103"/>
      <c r="AT1962" s="104"/>
    </row>
    <row r="1963" spans="1:46" x14ac:dyDescent="0.25">
      <c r="A1963" s="1">
        <v>44698</v>
      </c>
      <c r="C1963" s="1" t="s">
        <v>102</v>
      </c>
      <c r="D1963" t="s">
        <v>98</v>
      </c>
      <c r="E1963">
        <v>90</v>
      </c>
      <c r="F1963" t="s">
        <v>22</v>
      </c>
      <c r="G1963" s="18">
        <v>2.5150000000000001</v>
      </c>
      <c r="H1963" s="18">
        <v>0.01</v>
      </c>
      <c r="I1963" s="18">
        <v>226.34</v>
      </c>
      <c r="Q1963" s="103"/>
      <c r="R1963" s="104"/>
      <c r="X1963" s="103"/>
      <c r="AE1963" s="103"/>
      <c r="AL1963" s="103"/>
      <c r="AM1963" s="104"/>
      <c r="AS1963" s="103"/>
      <c r="AT1963" s="104"/>
    </row>
    <row r="1964" spans="1:46" x14ac:dyDescent="0.25">
      <c r="A1964" s="1">
        <v>44698</v>
      </c>
      <c r="C1964" s="1" t="s">
        <v>102</v>
      </c>
      <c r="D1964" t="s">
        <v>98</v>
      </c>
      <c r="E1964">
        <v>90</v>
      </c>
      <c r="F1964" t="s">
        <v>22</v>
      </c>
      <c r="G1964" s="18">
        <v>2.5116999999999998</v>
      </c>
      <c r="H1964" s="18">
        <v>0.01</v>
      </c>
      <c r="I1964" s="18">
        <v>226.04</v>
      </c>
      <c r="Q1964" s="103"/>
      <c r="R1964" s="104"/>
      <c r="X1964" s="103"/>
      <c r="AE1964" s="103"/>
      <c r="AL1964" s="103"/>
      <c r="AM1964" s="104"/>
      <c r="AS1964" s="103"/>
      <c r="AT1964" s="104"/>
    </row>
    <row r="1965" spans="1:46" x14ac:dyDescent="0.25">
      <c r="A1965" s="1">
        <v>44698</v>
      </c>
      <c r="C1965" s="1" t="s">
        <v>102</v>
      </c>
      <c r="D1965" t="s">
        <v>98</v>
      </c>
      <c r="E1965">
        <v>90</v>
      </c>
      <c r="F1965" t="s">
        <v>22</v>
      </c>
      <c r="G1965" s="18">
        <v>2.4901</v>
      </c>
      <c r="H1965" s="18">
        <v>0.01</v>
      </c>
      <c r="I1965" s="18">
        <v>224.1</v>
      </c>
      <c r="Q1965" s="103"/>
      <c r="R1965" s="104"/>
      <c r="X1965" s="103"/>
      <c r="AE1965" s="103"/>
      <c r="AL1965" s="103"/>
      <c r="AM1965" s="104"/>
      <c r="AS1965" s="103"/>
      <c r="AT1965" s="104"/>
    </row>
    <row r="1966" spans="1:46" x14ac:dyDescent="0.25">
      <c r="A1966" s="1">
        <v>44698</v>
      </c>
      <c r="C1966" s="1" t="s">
        <v>102</v>
      </c>
      <c r="D1966" t="s">
        <v>97</v>
      </c>
      <c r="E1966">
        <v>90</v>
      </c>
      <c r="F1966" t="s">
        <v>22</v>
      </c>
      <c r="G1966" s="18">
        <v>2.4849999999999999</v>
      </c>
      <c r="I1966" s="18">
        <v>-223.65</v>
      </c>
      <c r="Q1966" s="103"/>
      <c r="R1966" s="104"/>
      <c r="X1966" s="103"/>
      <c r="AE1966" s="103"/>
      <c r="AL1966" s="103"/>
      <c r="AM1966" s="104"/>
      <c r="AS1966" s="103"/>
      <c r="AT1966" s="104"/>
    </row>
    <row r="1967" spans="1:46" x14ac:dyDescent="0.25">
      <c r="A1967" s="1">
        <v>44698</v>
      </c>
      <c r="C1967" s="1" t="s">
        <v>102</v>
      </c>
      <c r="D1967" t="s">
        <v>97</v>
      </c>
      <c r="E1967">
        <v>90</v>
      </c>
      <c r="F1967" t="s">
        <v>22</v>
      </c>
      <c r="G1967" s="18">
        <v>2.4500000000000002</v>
      </c>
      <c r="I1967" s="18">
        <v>-220.5</v>
      </c>
      <c r="Q1967" s="103"/>
      <c r="R1967" s="104"/>
      <c r="X1967" s="103"/>
      <c r="AE1967" s="103"/>
      <c r="AL1967" s="103"/>
      <c r="AM1967" s="104"/>
      <c r="AS1967" s="103"/>
      <c r="AT1967" s="104"/>
    </row>
    <row r="1968" spans="1:46" x14ac:dyDescent="0.25">
      <c r="A1968" s="1">
        <v>44698</v>
      </c>
      <c r="C1968" s="1" t="s">
        <v>102</v>
      </c>
      <c r="D1968" t="s">
        <v>97</v>
      </c>
      <c r="E1968">
        <v>90</v>
      </c>
      <c r="F1968" t="s">
        <v>22</v>
      </c>
      <c r="G1968" s="18">
        <v>2.4691000000000001</v>
      </c>
      <c r="I1968" s="18">
        <v>-222.22</v>
      </c>
      <c r="Q1968" s="103"/>
      <c r="R1968" s="104"/>
      <c r="X1968" s="103"/>
      <c r="AE1968" s="103"/>
      <c r="AL1968" s="103"/>
      <c r="AM1968" s="104"/>
      <c r="AS1968" s="103"/>
      <c r="AT1968" s="104"/>
    </row>
    <row r="1969" spans="1:46" x14ac:dyDescent="0.25">
      <c r="A1969" s="1">
        <v>44698</v>
      </c>
      <c r="C1969" s="1" t="s">
        <v>102</v>
      </c>
      <c r="D1969" t="s">
        <v>98</v>
      </c>
      <c r="E1969">
        <v>2</v>
      </c>
      <c r="F1969" t="s">
        <v>22</v>
      </c>
      <c r="G1969" s="18">
        <v>2.3929999999999998</v>
      </c>
      <c r="I1969" s="18">
        <v>4.79</v>
      </c>
      <c r="Q1969" s="103"/>
      <c r="R1969" s="104"/>
      <c r="X1969" s="103"/>
      <c r="AE1969" s="103"/>
      <c r="AL1969" s="103"/>
      <c r="AM1969" s="104"/>
      <c r="AS1969" s="103"/>
      <c r="AT1969" s="104"/>
    </row>
    <row r="1970" spans="1:46" x14ac:dyDescent="0.25">
      <c r="A1970" s="1">
        <v>44698</v>
      </c>
      <c r="C1970" s="1" t="s">
        <v>102</v>
      </c>
      <c r="D1970" t="s">
        <v>98</v>
      </c>
      <c r="E1970">
        <v>10</v>
      </c>
      <c r="F1970" t="s">
        <v>22</v>
      </c>
      <c r="G1970" s="18">
        <v>2.39</v>
      </c>
      <c r="I1970" s="18">
        <v>23.9</v>
      </c>
      <c r="Q1970" s="103"/>
      <c r="R1970" s="104"/>
      <c r="X1970" s="103"/>
      <c r="AE1970" s="103"/>
      <c r="AL1970" s="103"/>
      <c r="AM1970" s="104"/>
      <c r="AS1970" s="103"/>
      <c r="AT1970" s="104"/>
    </row>
    <row r="1971" spans="1:46" x14ac:dyDescent="0.25">
      <c r="A1971" s="1">
        <v>44698</v>
      </c>
      <c r="C1971" s="1" t="s">
        <v>102</v>
      </c>
      <c r="D1971" t="s">
        <v>98</v>
      </c>
      <c r="E1971">
        <v>90</v>
      </c>
      <c r="F1971" t="s">
        <v>22</v>
      </c>
      <c r="G1971" s="18">
        <v>2.4123000000000001</v>
      </c>
      <c r="I1971" s="18">
        <v>217.11</v>
      </c>
      <c r="Q1971" s="103"/>
      <c r="R1971" s="104"/>
      <c r="X1971" s="103"/>
      <c r="AE1971" s="103"/>
      <c r="AL1971" s="103"/>
      <c r="AM1971" s="104"/>
      <c r="AS1971" s="103"/>
      <c r="AT1971" s="104"/>
    </row>
    <row r="1972" spans="1:46" x14ac:dyDescent="0.25">
      <c r="A1972" s="1">
        <v>44698</v>
      </c>
      <c r="C1972" s="1" t="s">
        <v>102</v>
      </c>
      <c r="D1972" t="s">
        <v>98</v>
      </c>
      <c r="E1972">
        <v>90</v>
      </c>
      <c r="F1972" t="s">
        <v>22</v>
      </c>
      <c r="G1972" s="18">
        <v>2.42</v>
      </c>
      <c r="I1972" s="18">
        <v>217.8</v>
      </c>
      <c r="Q1972" s="103"/>
      <c r="R1972" s="104"/>
      <c r="X1972" s="103"/>
      <c r="AE1972" s="103"/>
      <c r="AL1972" s="103"/>
      <c r="AM1972" s="104"/>
      <c r="AS1972" s="103"/>
      <c r="AT1972" s="104"/>
    </row>
    <row r="1973" spans="1:46" x14ac:dyDescent="0.25">
      <c r="A1973" s="1">
        <v>44698</v>
      </c>
      <c r="C1973" s="1" t="s">
        <v>102</v>
      </c>
      <c r="D1973" t="s">
        <v>98</v>
      </c>
      <c r="E1973">
        <v>9</v>
      </c>
      <c r="F1973" t="s">
        <v>22</v>
      </c>
      <c r="G1973" s="18">
        <v>2.4159999999999999</v>
      </c>
      <c r="I1973" s="18">
        <v>21.74</v>
      </c>
      <c r="Q1973" s="103"/>
      <c r="R1973" s="104"/>
      <c r="X1973" s="103"/>
      <c r="AE1973" s="103"/>
      <c r="AL1973" s="103"/>
      <c r="AM1973" s="104"/>
      <c r="AS1973" s="103"/>
      <c r="AT1973" s="104"/>
    </row>
    <row r="1974" spans="1:46" x14ac:dyDescent="0.25">
      <c r="A1974" s="1">
        <v>44698</v>
      </c>
      <c r="C1974" s="1" t="s">
        <v>102</v>
      </c>
      <c r="D1974" t="s">
        <v>98</v>
      </c>
      <c r="E1974">
        <v>81</v>
      </c>
      <c r="F1974" t="s">
        <v>22</v>
      </c>
      <c r="G1974" s="18">
        <v>2.4100999999999999</v>
      </c>
      <c r="I1974" s="18">
        <v>195.22</v>
      </c>
      <c r="Q1974" s="103"/>
      <c r="R1974" s="104"/>
      <c r="X1974" s="103"/>
      <c r="AE1974" s="103"/>
      <c r="AL1974" s="103"/>
      <c r="AM1974" s="104"/>
      <c r="AS1974" s="103"/>
      <c r="AT1974" s="104"/>
    </row>
    <row r="1975" spans="1:46" x14ac:dyDescent="0.25">
      <c r="A1975" s="1">
        <v>44698</v>
      </c>
      <c r="C1975" s="1" t="s">
        <v>102</v>
      </c>
      <c r="D1975" t="s">
        <v>98</v>
      </c>
      <c r="E1975">
        <v>90</v>
      </c>
      <c r="F1975" t="s">
        <v>22</v>
      </c>
      <c r="G1975" s="18">
        <v>2.4049999999999998</v>
      </c>
      <c r="I1975" s="18">
        <v>216.45</v>
      </c>
      <c r="Q1975" s="103"/>
      <c r="R1975" s="104"/>
      <c r="X1975" s="103"/>
      <c r="AE1975" s="103"/>
      <c r="AL1975" s="103"/>
      <c r="AM1975" s="104"/>
      <c r="AS1975" s="103"/>
      <c r="AT1975" s="104"/>
    </row>
    <row r="1976" spans="1:46" x14ac:dyDescent="0.25">
      <c r="A1976" s="1">
        <v>44698</v>
      </c>
      <c r="C1976" s="1" t="s">
        <v>102</v>
      </c>
      <c r="D1976" t="s">
        <v>98</v>
      </c>
      <c r="E1976">
        <v>90</v>
      </c>
      <c r="F1976" t="s">
        <v>22</v>
      </c>
      <c r="G1976" s="18">
        <v>2.4</v>
      </c>
      <c r="I1976" s="18">
        <v>216</v>
      </c>
      <c r="Q1976" s="103"/>
      <c r="R1976" s="104"/>
      <c r="X1976" s="103"/>
      <c r="AE1976" s="103"/>
      <c r="AL1976" s="103"/>
      <c r="AM1976" s="104"/>
      <c r="AS1976" s="103"/>
      <c r="AT1976" s="104"/>
    </row>
    <row r="1977" spans="1:46" x14ac:dyDescent="0.25">
      <c r="A1977" s="1">
        <v>44698</v>
      </c>
      <c r="C1977" s="1" t="s">
        <v>102</v>
      </c>
      <c r="D1977" t="s">
        <v>97</v>
      </c>
      <c r="E1977">
        <v>90</v>
      </c>
      <c r="F1977" t="s">
        <v>22</v>
      </c>
      <c r="G1977" s="18">
        <v>2.3292000000000002</v>
      </c>
      <c r="I1977" s="18">
        <v>-209.63</v>
      </c>
      <c r="Q1977" s="103"/>
      <c r="R1977" s="104"/>
      <c r="X1977" s="103"/>
      <c r="AE1977" s="103"/>
      <c r="AL1977" s="103"/>
      <c r="AM1977" s="104"/>
      <c r="AS1977" s="103"/>
      <c r="AT1977" s="104"/>
    </row>
    <row r="1978" spans="1:46" x14ac:dyDescent="0.25">
      <c r="A1978" s="1">
        <v>44698</v>
      </c>
      <c r="C1978" s="1" t="s">
        <v>102</v>
      </c>
      <c r="D1978" t="s">
        <v>97</v>
      </c>
      <c r="E1978">
        <v>90</v>
      </c>
      <c r="F1978" t="s">
        <v>22</v>
      </c>
      <c r="G1978" s="18">
        <v>2.3435000000000001</v>
      </c>
      <c r="I1978" s="18">
        <v>-210.92</v>
      </c>
      <c r="Q1978" s="103"/>
      <c r="R1978" s="104"/>
      <c r="X1978" s="103"/>
      <c r="AE1978" s="103"/>
      <c r="AL1978" s="103"/>
      <c r="AM1978" s="104"/>
      <c r="AS1978" s="103"/>
      <c r="AT1978" s="104"/>
    </row>
    <row r="1979" spans="1:46" x14ac:dyDescent="0.25">
      <c r="A1979" s="1">
        <v>44698</v>
      </c>
      <c r="C1979" s="1" t="s">
        <v>102</v>
      </c>
      <c r="D1979" t="s">
        <v>98</v>
      </c>
      <c r="E1979">
        <v>90</v>
      </c>
      <c r="F1979" t="s">
        <v>22</v>
      </c>
      <c r="G1979" s="18">
        <v>2.3441000000000001</v>
      </c>
      <c r="I1979" s="18">
        <v>210.97</v>
      </c>
      <c r="Q1979" s="103"/>
      <c r="R1979" s="104"/>
      <c r="X1979" s="103"/>
      <c r="AE1979" s="103"/>
      <c r="AL1979" s="103"/>
      <c r="AM1979" s="104"/>
      <c r="AS1979" s="103"/>
      <c r="AT1979" s="104"/>
    </row>
    <row r="1980" spans="1:46" x14ac:dyDescent="0.25">
      <c r="A1980" s="1">
        <v>44698</v>
      </c>
      <c r="C1980" s="1" t="s">
        <v>102</v>
      </c>
      <c r="D1980" t="s">
        <v>97</v>
      </c>
      <c r="E1980">
        <v>90</v>
      </c>
      <c r="F1980" t="s">
        <v>22</v>
      </c>
      <c r="G1980" s="18">
        <v>2.4598</v>
      </c>
      <c r="I1980" s="18">
        <v>-221.38</v>
      </c>
      <c r="Q1980" s="103"/>
      <c r="R1980" s="104"/>
      <c r="X1980" s="103"/>
      <c r="AE1980" s="103"/>
      <c r="AL1980" s="103"/>
      <c r="AM1980" s="104"/>
      <c r="AS1980" s="103"/>
      <c r="AT1980" s="104"/>
    </row>
    <row r="1981" spans="1:46" x14ac:dyDescent="0.25">
      <c r="A1981" s="1">
        <v>44698</v>
      </c>
      <c r="C1981" s="1" t="s">
        <v>102</v>
      </c>
      <c r="D1981" t="s">
        <v>97</v>
      </c>
      <c r="E1981">
        <v>90</v>
      </c>
      <c r="F1981" t="s">
        <v>22</v>
      </c>
      <c r="G1981" s="18">
        <v>2.4550000000000001</v>
      </c>
      <c r="I1981" s="18">
        <v>-220.95</v>
      </c>
      <c r="Q1981" s="103"/>
      <c r="R1981" s="104"/>
      <c r="X1981" s="103"/>
      <c r="AE1981" s="103"/>
      <c r="AL1981" s="103"/>
      <c r="AM1981" s="104"/>
      <c r="AS1981" s="103"/>
      <c r="AT1981" s="104"/>
    </row>
    <row r="1982" spans="1:46" x14ac:dyDescent="0.25">
      <c r="A1982" s="1">
        <v>44698</v>
      </c>
      <c r="C1982" s="1" t="s">
        <v>102</v>
      </c>
      <c r="D1982" t="s">
        <v>97</v>
      </c>
      <c r="E1982">
        <v>10</v>
      </c>
      <c r="F1982" t="s">
        <v>22</v>
      </c>
      <c r="G1982" s="18">
        <v>2.3864000000000001</v>
      </c>
      <c r="I1982" s="18">
        <v>-23.86</v>
      </c>
      <c r="Q1982" s="103"/>
      <c r="R1982" s="104"/>
      <c r="X1982" s="103"/>
      <c r="AE1982" s="103"/>
      <c r="AL1982" s="103"/>
      <c r="AM1982" s="104"/>
      <c r="AS1982" s="103"/>
      <c r="AT1982" s="104"/>
    </row>
    <row r="1983" spans="1:46" x14ac:dyDescent="0.25">
      <c r="A1983" s="1">
        <v>44698</v>
      </c>
      <c r="C1983" s="1" t="s">
        <v>102</v>
      </c>
      <c r="D1983" t="s">
        <v>97</v>
      </c>
      <c r="E1983">
        <v>90</v>
      </c>
      <c r="F1983" t="s">
        <v>22</v>
      </c>
      <c r="G1983" s="18">
        <v>2.3892000000000002</v>
      </c>
      <c r="I1983" s="18">
        <v>-215.03</v>
      </c>
      <c r="Q1983" s="103"/>
      <c r="R1983" s="104"/>
      <c r="X1983" s="103"/>
      <c r="AE1983" s="103"/>
      <c r="AL1983" s="103"/>
      <c r="AM1983" s="104"/>
      <c r="AS1983" s="103"/>
      <c r="AT1983" s="104"/>
    </row>
    <row r="1984" spans="1:46" x14ac:dyDescent="0.25">
      <c r="A1984" s="1">
        <v>44698</v>
      </c>
      <c r="C1984" s="1" t="s">
        <v>102</v>
      </c>
      <c r="D1984" t="s">
        <v>97</v>
      </c>
      <c r="E1984">
        <v>90</v>
      </c>
      <c r="F1984" t="s">
        <v>22</v>
      </c>
      <c r="G1984" s="18">
        <v>2.3792</v>
      </c>
      <c r="I1984" s="18">
        <v>-214.13</v>
      </c>
      <c r="Q1984" s="103"/>
      <c r="R1984" s="104"/>
      <c r="X1984" s="103"/>
      <c r="AE1984" s="103"/>
      <c r="AL1984" s="103"/>
      <c r="AM1984" s="104"/>
      <c r="AS1984" s="103"/>
      <c r="AT1984" s="104"/>
    </row>
    <row r="1985" spans="1:46" x14ac:dyDescent="0.25">
      <c r="A1985" s="1">
        <v>44698</v>
      </c>
      <c r="C1985" s="1" t="s">
        <v>102</v>
      </c>
      <c r="D1985" t="s">
        <v>97</v>
      </c>
      <c r="E1985">
        <v>2</v>
      </c>
      <c r="F1985" t="s">
        <v>22</v>
      </c>
      <c r="G1985" s="18">
        <v>2.36</v>
      </c>
      <c r="I1985" s="18">
        <v>-4.72</v>
      </c>
      <c r="Q1985" s="103"/>
      <c r="R1985" s="104"/>
      <c r="X1985" s="103"/>
      <c r="AE1985" s="103"/>
      <c r="AL1985" s="103"/>
      <c r="AM1985" s="104"/>
      <c r="AS1985" s="103"/>
      <c r="AT1985" s="104"/>
    </row>
    <row r="1986" spans="1:46" x14ac:dyDescent="0.25">
      <c r="A1986" s="1">
        <v>44699</v>
      </c>
      <c r="C1986" s="1" t="s">
        <v>102</v>
      </c>
      <c r="D1986" t="s">
        <v>98</v>
      </c>
      <c r="E1986">
        <v>90</v>
      </c>
      <c r="F1986" t="s">
        <v>22</v>
      </c>
      <c r="G1986" s="18">
        <v>2.7806000000000002</v>
      </c>
      <c r="H1986" s="18">
        <v>0.01</v>
      </c>
      <c r="I1986" s="18">
        <v>250.24</v>
      </c>
      <c r="Q1986" s="103"/>
      <c r="R1986" s="104"/>
      <c r="X1986" s="103"/>
      <c r="AE1986" s="103"/>
      <c r="AL1986" s="103"/>
      <c r="AM1986" s="104"/>
      <c r="AS1986" s="103"/>
      <c r="AT1986" s="104"/>
    </row>
    <row r="1987" spans="1:46" x14ac:dyDescent="0.25">
      <c r="A1987" s="1">
        <v>44699</v>
      </c>
      <c r="C1987" s="1" t="s">
        <v>102</v>
      </c>
      <c r="D1987" t="s">
        <v>97</v>
      </c>
      <c r="E1987">
        <v>90</v>
      </c>
      <c r="F1987" t="s">
        <v>22</v>
      </c>
      <c r="G1987" s="18">
        <v>2.8873000000000002</v>
      </c>
      <c r="I1987" s="18">
        <v>-259.86</v>
      </c>
      <c r="Q1987" s="103"/>
      <c r="R1987" s="104"/>
      <c r="X1987" s="103"/>
      <c r="AE1987" s="103"/>
      <c r="AL1987" s="103"/>
      <c r="AM1987" s="104"/>
      <c r="AS1987" s="103"/>
      <c r="AT1987" s="104"/>
    </row>
    <row r="1988" spans="1:46" x14ac:dyDescent="0.25">
      <c r="A1988" s="1">
        <v>44699</v>
      </c>
      <c r="C1988" s="1" t="s">
        <v>102</v>
      </c>
      <c r="D1988" t="s">
        <v>98</v>
      </c>
      <c r="E1988">
        <v>90</v>
      </c>
      <c r="F1988" t="s">
        <v>22</v>
      </c>
      <c r="G1988" s="18">
        <v>3.0628000000000002</v>
      </c>
      <c r="H1988" s="18">
        <v>0.01</v>
      </c>
      <c r="I1988" s="18">
        <v>275.64</v>
      </c>
      <c r="Q1988" s="103"/>
      <c r="R1988" s="104"/>
      <c r="X1988" s="103"/>
      <c r="AE1988" s="103"/>
      <c r="AL1988" s="103"/>
      <c r="AM1988" s="104"/>
      <c r="AS1988" s="103"/>
      <c r="AT1988" s="104"/>
    </row>
    <row r="1989" spans="1:46" x14ac:dyDescent="0.25">
      <c r="A1989" s="1">
        <v>44699</v>
      </c>
      <c r="C1989" s="1" t="s">
        <v>102</v>
      </c>
      <c r="D1989" t="s">
        <v>98</v>
      </c>
      <c r="E1989">
        <v>90</v>
      </c>
      <c r="F1989" t="s">
        <v>22</v>
      </c>
      <c r="G1989" s="18">
        <v>3.0750000000000002</v>
      </c>
      <c r="H1989" s="18">
        <v>0.01</v>
      </c>
      <c r="I1989" s="18">
        <v>276.74</v>
      </c>
      <c r="Q1989" s="103"/>
      <c r="R1989" s="104"/>
      <c r="X1989" s="103"/>
      <c r="AE1989" s="103"/>
      <c r="AL1989" s="103"/>
      <c r="AM1989" s="104"/>
      <c r="AS1989" s="103"/>
      <c r="AT1989" s="104"/>
    </row>
    <row r="1990" spans="1:46" x14ac:dyDescent="0.25">
      <c r="A1990" s="1">
        <v>44699</v>
      </c>
      <c r="C1990" s="1" t="s">
        <v>102</v>
      </c>
      <c r="D1990" t="s">
        <v>98</v>
      </c>
      <c r="E1990">
        <v>180</v>
      </c>
      <c r="F1990" t="s">
        <v>22</v>
      </c>
      <c r="G1990" s="18">
        <v>3.05</v>
      </c>
      <c r="H1990" s="18">
        <v>0.01</v>
      </c>
      <c r="I1990" s="18">
        <v>548.99</v>
      </c>
      <c r="Q1990" s="103"/>
      <c r="R1990" s="104"/>
      <c r="X1990" s="103"/>
      <c r="AE1990" s="103"/>
      <c r="AL1990" s="103"/>
      <c r="AM1990" s="104"/>
      <c r="AS1990" s="103"/>
      <c r="AT1990" s="104"/>
    </row>
    <row r="1991" spans="1:46" x14ac:dyDescent="0.25">
      <c r="A1991" s="1">
        <v>44699</v>
      </c>
      <c r="C1991" s="1" t="s">
        <v>102</v>
      </c>
      <c r="D1991" t="s">
        <v>97</v>
      </c>
      <c r="E1991">
        <v>90</v>
      </c>
      <c r="F1991" t="s">
        <v>22</v>
      </c>
      <c r="G1991" s="18">
        <v>2.9681999999999999</v>
      </c>
      <c r="I1991" s="18">
        <v>-267.14</v>
      </c>
      <c r="Q1991" s="103"/>
      <c r="R1991" s="104"/>
      <c r="X1991" s="103"/>
      <c r="AE1991" s="103"/>
      <c r="AL1991" s="103"/>
      <c r="AM1991" s="104"/>
      <c r="AS1991" s="103"/>
      <c r="AT1991" s="104"/>
    </row>
    <row r="1992" spans="1:46" x14ac:dyDescent="0.25">
      <c r="A1992" s="1">
        <v>44699</v>
      </c>
      <c r="C1992" s="1" t="s">
        <v>102</v>
      </c>
      <c r="D1992" t="s">
        <v>97</v>
      </c>
      <c r="E1992">
        <v>90</v>
      </c>
      <c r="F1992" t="s">
        <v>22</v>
      </c>
      <c r="G1992" s="18">
        <v>2.9901</v>
      </c>
      <c r="I1992" s="18">
        <v>-269.11</v>
      </c>
      <c r="Q1992" s="103"/>
      <c r="R1992" s="104"/>
      <c r="X1992" s="103"/>
      <c r="AE1992" s="103"/>
      <c r="AL1992" s="103"/>
      <c r="AM1992" s="104"/>
      <c r="AS1992" s="103"/>
      <c r="AT1992" s="104"/>
    </row>
    <row r="1993" spans="1:46" x14ac:dyDescent="0.25">
      <c r="A1993" s="1">
        <v>44699</v>
      </c>
      <c r="C1993" s="1" t="s">
        <v>102</v>
      </c>
      <c r="D1993" t="s">
        <v>98</v>
      </c>
      <c r="E1993">
        <v>90</v>
      </c>
      <c r="F1993" t="s">
        <v>22</v>
      </c>
      <c r="G1993" s="18">
        <v>3.0360999999999998</v>
      </c>
      <c r="H1993" s="18">
        <v>0.01</v>
      </c>
      <c r="I1993" s="18">
        <v>273.24</v>
      </c>
      <c r="Q1993" s="103"/>
      <c r="R1993" s="104"/>
      <c r="X1993" s="103"/>
      <c r="AE1993" s="103"/>
      <c r="AL1993" s="103"/>
      <c r="AM1993" s="104"/>
      <c r="AS1993" s="103"/>
      <c r="AT1993" s="104"/>
    </row>
    <row r="1994" spans="1:46" x14ac:dyDescent="0.25">
      <c r="A1994" s="1">
        <v>44699</v>
      </c>
      <c r="C1994" s="1" t="s">
        <v>102</v>
      </c>
      <c r="D1994" t="s">
        <v>98</v>
      </c>
      <c r="E1994">
        <v>90</v>
      </c>
      <c r="F1994" t="s">
        <v>22</v>
      </c>
      <c r="G1994" s="18">
        <v>3.0407999999999999</v>
      </c>
      <c r="H1994" s="18">
        <v>0.01</v>
      </c>
      <c r="I1994" s="18">
        <v>273.66000000000003</v>
      </c>
      <c r="Q1994" s="103"/>
      <c r="R1994" s="104"/>
      <c r="X1994" s="103"/>
      <c r="AE1994" s="103"/>
      <c r="AL1994" s="103"/>
      <c r="AM1994" s="104"/>
      <c r="AS1994" s="103"/>
      <c r="AT1994" s="104"/>
    </row>
    <row r="1995" spans="1:46" x14ac:dyDescent="0.25">
      <c r="A1995" s="1">
        <v>44699</v>
      </c>
      <c r="C1995" s="1" t="s">
        <v>102</v>
      </c>
      <c r="D1995" t="s">
        <v>98</v>
      </c>
      <c r="E1995">
        <v>90</v>
      </c>
      <c r="F1995" t="s">
        <v>22</v>
      </c>
      <c r="G1995" s="18">
        <v>3.056</v>
      </c>
      <c r="H1995" s="18">
        <v>0.01</v>
      </c>
      <c r="I1995" s="18">
        <v>275.02999999999997</v>
      </c>
      <c r="Q1995" s="103"/>
      <c r="R1995" s="104"/>
      <c r="X1995" s="103"/>
      <c r="AE1995" s="103"/>
      <c r="AL1995" s="103"/>
      <c r="AM1995" s="104"/>
      <c r="AS1995" s="103"/>
      <c r="AT1995" s="104"/>
    </row>
    <row r="1996" spans="1:46" x14ac:dyDescent="0.25">
      <c r="A1996" s="1">
        <v>44699</v>
      </c>
      <c r="C1996" s="1" t="s">
        <v>102</v>
      </c>
      <c r="D1996" t="s">
        <v>97</v>
      </c>
      <c r="E1996">
        <v>90</v>
      </c>
      <c r="F1996" t="s">
        <v>22</v>
      </c>
      <c r="G1996" s="18">
        <v>2.9498000000000002</v>
      </c>
      <c r="I1996" s="18">
        <v>-265.48</v>
      </c>
      <c r="Q1996" s="103"/>
      <c r="R1996" s="104"/>
      <c r="X1996" s="103"/>
      <c r="AE1996" s="103"/>
      <c r="AL1996" s="103"/>
      <c r="AM1996" s="104"/>
      <c r="AS1996" s="103"/>
      <c r="AT1996" s="104"/>
    </row>
    <row r="1997" spans="1:46" x14ac:dyDescent="0.25">
      <c r="A1997" s="1">
        <v>44699</v>
      </c>
      <c r="C1997" s="1" t="s">
        <v>102</v>
      </c>
      <c r="D1997" t="s">
        <v>98</v>
      </c>
      <c r="E1997">
        <v>90</v>
      </c>
      <c r="F1997" t="s">
        <v>22</v>
      </c>
      <c r="G1997" s="18">
        <v>2.9260000000000002</v>
      </c>
      <c r="H1997" s="18">
        <v>0.01</v>
      </c>
      <c r="I1997" s="18">
        <v>263.33</v>
      </c>
      <c r="Q1997" s="103"/>
      <c r="R1997" s="104"/>
      <c r="X1997" s="103"/>
      <c r="AE1997" s="103"/>
      <c r="AL1997" s="103"/>
      <c r="AM1997" s="104"/>
      <c r="AS1997" s="103"/>
      <c r="AT1997" s="104"/>
    </row>
    <row r="1998" spans="1:46" x14ac:dyDescent="0.25">
      <c r="A1998" s="1">
        <v>44699</v>
      </c>
      <c r="C1998" s="1" t="s">
        <v>102</v>
      </c>
      <c r="D1998" t="s">
        <v>97</v>
      </c>
      <c r="E1998">
        <v>90</v>
      </c>
      <c r="F1998" t="s">
        <v>22</v>
      </c>
      <c r="G1998" s="18">
        <v>2.9881000000000002</v>
      </c>
      <c r="I1998" s="18">
        <v>-268.93</v>
      </c>
      <c r="Q1998" s="103"/>
      <c r="R1998" s="104"/>
      <c r="X1998" s="103"/>
      <c r="AE1998" s="103"/>
      <c r="AL1998" s="103"/>
      <c r="AM1998" s="104"/>
      <c r="AS1998" s="103"/>
      <c r="AT1998" s="104"/>
    </row>
    <row r="1999" spans="1:46" x14ac:dyDescent="0.25">
      <c r="A1999" s="1">
        <v>44699</v>
      </c>
      <c r="C1999" s="1" t="s">
        <v>102</v>
      </c>
      <c r="D1999" t="s">
        <v>97</v>
      </c>
      <c r="E1999">
        <v>90</v>
      </c>
      <c r="F1999" t="s">
        <v>22</v>
      </c>
      <c r="G1999" s="18">
        <v>2.9950000000000001</v>
      </c>
      <c r="I1999" s="18">
        <v>-269.55</v>
      </c>
      <c r="Q1999" s="103"/>
      <c r="R1999" s="104"/>
      <c r="X1999" s="103"/>
      <c r="AE1999" s="103"/>
      <c r="AL1999" s="103"/>
      <c r="AM1999" s="104"/>
      <c r="AS1999" s="103"/>
      <c r="AT1999" s="104"/>
    </row>
    <row r="2000" spans="1:46" x14ac:dyDescent="0.25">
      <c r="A2000" s="1">
        <v>44699</v>
      </c>
      <c r="C2000" s="1" t="s">
        <v>102</v>
      </c>
      <c r="D2000" t="s">
        <v>97</v>
      </c>
      <c r="E2000">
        <v>90</v>
      </c>
      <c r="F2000" t="s">
        <v>22</v>
      </c>
      <c r="G2000" s="18">
        <v>3.0150000000000001</v>
      </c>
      <c r="I2000" s="18">
        <v>-271.35000000000002</v>
      </c>
      <c r="Q2000" s="103"/>
      <c r="R2000" s="104"/>
      <c r="X2000" s="103"/>
      <c r="AE2000" s="103"/>
      <c r="AL2000" s="103"/>
      <c r="AM2000" s="104"/>
      <c r="AS2000" s="103"/>
      <c r="AT2000" s="104"/>
    </row>
    <row r="2001" spans="1:46" x14ac:dyDescent="0.25">
      <c r="A2001" s="1">
        <v>44699</v>
      </c>
      <c r="C2001" s="1" t="s">
        <v>102</v>
      </c>
      <c r="D2001" t="s">
        <v>98</v>
      </c>
      <c r="E2001">
        <v>30</v>
      </c>
      <c r="F2001" t="s">
        <v>22</v>
      </c>
      <c r="G2001" s="18">
        <v>3.06</v>
      </c>
      <c r="I2001" s="18">
        <v>91.8</v>
      </c>
      <c r="Q2001" s="103"/>
      <c r="R2001" s="104"/>
      <c r="X2001" s="103"/>
      <c r="AE2001" s="103"/>
      <c r="AL2001" s="103"/>
      <c r="AM2001" s="104"/>
      <c r="AS2001" s="103"/>
      <c r="AT2001" s="104"/>
    </row>
    <row r="2002" spans="1:46" x14ac:dyDescent="0.25">
      <c r="A2002" s="1">
        <v>44699</v>
      </c>
      <c r="C2002" s="1" t="s">
        <v>102</v>
      </c>
      <c r="D2002" t="s">
        <v>98</v>
      </c>
      <c r="E2002">
        <v>100</v>
      </c>
      <c r="F2002" t="s">
        <v>22</v>
      </c>
      <c r="G2002" s="18">
        <v>3.06</v>
      </c>
      <c r="H2002" s="18">
        <v>0.01</v>
      </c>
      <c r="I2002" s="18">
        <v>305.99</v>
      </c>
      <c r="Q2002" s="103"/>
      <c r="R2002" s="104"/>
      <c r="X2002" s="103"/>
      <c r="AE2002" s="103"/>
      <c r="AL2002" s="103"/>
      <c r="AM2002" s="104"/>
      <c r="AS2002" s="103"/>
      <c r="AT2002" s="104"/>
    </row>
    <row r="2003" spans="1:46" x14ac:dyDescent="0.25">
      <c r="A2003" s="1">
        <v>44699</v>
      </c>
      <c r="C2003" s="1" t="s">
        <v>102</v>
      </c>
      <c r="D2003" t="s">
        <v>98</v>
      </c>
      <c r="E2003">
        <v>280</v>
      </c>
      <c r="F2003" t="s">
        <v>22</v>
      </c>
      <c r="G2003" s="18">
        <v>3.06</v>
      </c>
      <c r="H2003" s="18">
        <v>0.02</v>
      </c>
      <c r="I2003" s="18">
        <v>856.78</v>
      </c>
      <c r="Q2003" s="103"/>
      <c r="R2003" s="104"/>
      <c r="X2003" s="103"/>
      <c r="AE2003" s="103"/>
      <c r="AL2003" s="103"/>
      <c r="AM2003" s="104"/>
      <c r="AS2003" s="103"/>
      <c r="AT2003" s="104"/>
    </row>
    <row r="2004" spans="1:46" x14ac:dyDescent="0.25">
      <c r="A2004" s="1">
        <v>44699</v>
      </c>
      <c r="C2004" s="1" t="s">
        <v>102</v>
      </c>
      <c r="D2004" t="s">
        <v>98</v>
      </c>
      <c r="E2004">
        <v>88</v>
      </c>
      <c r="F2004" t="s">
        <v>22</v>
      </c>
      <c r="G2004" s="18">
        <v>3.06</v>
      </c>
      <c r="H2004" s="18">
        <v>0.01</v>
      </c>
      <c r="I2004" s="18">
        <v>269.27</v>
      </c>
      <c r="Q2004" s="103"/>
      <c r="R2004" s="104"/>
      <c r="X2004" s="103"/>
      <c r="AE2004" s="103"/>
      <c r="AL2004" s="103"/>
      <c r="AM2004" s="104"/>
      <c r="AS2004" s="103"/>
      <c r="AT2004" s="104"/>
    </row>
    <row r="2005" spans="1:46" x14ac:dyDescent="0.25">
      <c r="A2005" s="1">
        <v>44699</v>
      </c>
      <c r="C2005" s="1" t="s">
        <v>102</v>
      </c>
      <c r="D2005" t="s">
        <v>98</v>
      </c>
      <c r="E2005">
        <v>172</v>
      </c>
      <c r="F2005" t="s">
        <v>22</v>
      </c>
      <c r="G2005" s="18">
        <v>3.06</v>
      </c>
      <c r="H2005" s="18">
        <v>0.01</v>
      </c>
      <c r="I2005" s="18">
        <v>526.30999999999995</v>
      </c>
      <c r="Q2005" s="103"/>
      <c r="R2005" s="104"/>
      <c r="X2005" s="103"/>
      <c r="AE2005" s="103"/>
      <c r="AL2005" s="103"/>
      <c r="AM2005" s="104"/>
      <c r="AS2005" s="103"/>
      <c r="AT2005" s="104"/>
    </row>
    <row r="2006" spans="1:46" x14ac:dyDescent="0.25">
      <c r="A2006" s="1">
        <v>44699</v>
      </c>
      <c r="C2006" s="1" t="s">
        <v>102</v>
      </c>
      <c r="D2006" t="s">
        <v>97</v>
      </c>
      <c r="E2006">
        <v>90</v>
      </c>
      <c r="F2006" t="s">
        <v>22</v>
      </c>
      <c r="G2006" s="18">
        <v>2.8952</v>
      </c>
      <c r="I2006" s="18">
        <v>-260.57</v>
      </c>
      <c r="Q2006" s="103"/>
      <c r="R2006" s="104"/>
      <c r="X2006" s="103"/>
      <c r="AE2006" s="103"/>
      <c r="AL2006" s="103"/>
      <c r="AM2006" s="104"/>
      <c r="AS2006" s="103"/>
      <c r="AT2006" s="104"/>
    </row>
    <row r="2007" spans="1:46" x14ac:dyDescent="0.25">
      <c r="A2007" s="1">
        <v>44699</v>
      </c>
      <c r="C2007" s="1" t="s">
        <v>102</v>
      </c>
      <c r="D2007" t="s">
        <v>97</v>
      </c>
      <c r="E2007">
        <v>90</v>
      </c>
      <c r="F2007" t="s">
        <v>22</v>
      </c>
      <c r="G2007" s="18">
        <v>2.8999000000000001</v>
      </c>
      <c r="I2007" s="18">
        <v>-260.99</v>
      </c>
      <c r="Q2007" s="103"/>
      <c r="R2007" s="104"/>
      <c r="X2007" s="103"/>
      <c r="AE2007" s="103"/>
      <c r="AL2007" s="103"/>
      <c r="AM2007" s="104"/>
      <c r="AS2007" s="103"/>
      <c r="AT2007" s="104"/>
    </row>
    <row r="2008" spans="1:46" x14ac:dyDescent="0.25">
      <c r="A2008" s="1">
        <v>44699</v>
      </c>
      <c r="C2008" s="1" t="s">
        <v>102</v>
      </c>
      <c r="D2008" t="s">
        <v>97</v>
      </c>
      <c r="E2008">
        <v>90</v>
      </c>
      <c r="F2008" t="s">
        <v>22</v>
      </c>
      <c r="G2008" s="18">
        <v>2.9853000000000001</v>
      </c>
      <c r="I2008" s="18">
        <v>-268.68</v>
      </c>
      <c r="Q2008" s="103"/>
      <c r="R2008" s="104"/>
      <c r="X2008" s="103"/>
      <c r="AE2008" s="103"/>
      <c r="AL2008" s="103"/>
      <c r="AM2008" s="104"/>
      <c r="AS2008" s="103"/>
      <c r="AT2008" s="104"/>
    </row>
    <row r="2009" spans="1:46" x14ac:dyDescent="0.25">
      <c r="A2009" s="1">
        <v>44699</v>
      </c>
      <c r="C2009" s="1" t="s">
        <v>102</v>
      </c>
      <c r="D2009" t="s">
        <v>97</v>
      </c>
      <c r="E2009">
        <v>90</v>
      </c>
      <c r="F2009" t="s">
        <v>22</v>
      </c>
      <c r="G2009" s="18">
        <v>2.9815999999999998</v>
      </c>
      <c r="I2009" s="18">
        <v>-268.33999999999997</v>
      </c>
      <c r="Q2009" s="103"/>
      <c r="R2009" s="104"/>
      <c r="X2009" s="103"/>
      <c r="AE2009" s="103"/>
      <c r="AL2009" s="103"/>
      <c r="AM2009" s="104"/>
      <c r="AS2009" s="103"/>
      <c r="AT2009" s="104"/>
    </row>
    <row r="2010" spans="1:46" x14ac:dyDescent="0.25">
      <c r="A2010" s="1">
        <v>44699</v>
      </c>
      <c r="C2010" s="1" t="s">
        <v>102</v>
      </c>
      <c r="D2010" t="s">
        <v>97</v>
      </c>
      <c r="E2010">
        <v>90</v>
      </c>
      <c r="F2010" t="s">
        <v>22</v>
      </c>
      <c r="G2010" s="18">
        <v>2.9664000000000001</v>
      </c>
      <c r="I2010" s="18">
        <v>-266.98</v>
      </c>
      <c r="Q2010" s="103"/>
      <c r="R2010" s="104"/>
      <c r="X2010" s="103"/>
      <c r="AE2010" s="103"/>
      <c r="AL2010" s="103"/>
      <c r="AM2010" s="104"/>
      <c r="AS2010" s="103"/>
      <c r="AT2010" s="104"/>
    </row>
    <row r="2011" spans="1:46" x14ac:dyDescent="0.25">
      <c r="A2011" s="1">
        <v>44699</v>
      </c>
      <c r="C2011" s="1" t="s">
        <v>102</v>
      </c>
      <c r="D2011" t="s">
        <v>97</v>
      </c>
      <c r="E2011">
        <v>90</v>
      </c>
      <c r="F2011" t="s">
        <v>22</v>
      </c>
      <c r="G2011" s="18">
        <v>2.8999000000000001</v>
      </c>
      <c r="I2011" s="18">
        <v>-260.99</v>
      </c>
      <c r="Q2011" s="103"/>
      <c r="R2011" s="104"/>
      <c r="X2011" s="103"/>
      <c r="AE2011" s="103"/>
      <c r="AL2011" s="103"/>
      <c r="AM2011" s="104"/>
      <c r="AS2011" s="103"/>
      <c r="AT2011" s="104"/>
    </row>
    <row r="2012" spans="1:46" x14ac:dyDescent="0.25">
      <c r="A2012" s="1">
        <v>44699</v>
      </c>
      <c r="C2012" s="1" t="s">
        <v>102</v>
      </c>
      <c r="D2012" t="s">
        <v>97</v>
      </c>
      <c r="E2012">
        <v>90</v>
      </c>
      <c r="F2012" t="s">
        <v>22</v>
      </c>
      <c r="G2012" s="18">
        <v>2.8601000000000001</v>
      </c>
      <c r="I2012" s="18">
        <v>-257.41000000000003</v>
      </c>
      <c r="Q2012" s="103"/>
      <c r="R2012" s="104"/>
      <c r="X2012" s="103"/>
      <c r="AE2012" s="103"/>
      <c r="AL2012" s="103"/>
      <c r="AM2012" s="104"/>
      <c r="AS2012" s="103"/>
      <c r="AT2012" s="104"/>
    </row>
    <row r="2013" spans="1:46" x14ac:dyDescent="0.25">
      <c r="A2013" s="1">
        <v>44699</v>
      </c>
      <c r="C2013" s="1" t="s">
        <v>102</v>
      </c>
      <c r="D2013" t="s">
        <v>97</v>
      </c>
      <c r="E2013">
        <v>90</v>
      </c>
      <c r="F2013" t="s">
        <v>22</v>
      </c>
      <c r="G2013" s="18">
        <v>2.964</v>
      </c>
      <c r="I2013" s="18">
        <v>-266.76</v>
      </c>
      <c r="Q2013" s="103"/>
      <c r="R2013" s="104"/>
      <c r="X2013" s="103"/>
      <c r="AE2013" s="103"/>
      <c r="AL2013" s="103"/>
      <c r="AM2013" s="104"/>
      <c r="AS2013" s="103"/>
      <c r="AT2013" s="104"/>
    </row>
    <row r="2014" spans="1:46" x14ac:dyDescent="0.25">
      <c r="A2014" s="1">
        <v>44699</v>
      </c>
      <c r="C2014" s="1" t="s">
        <v>102</v>
      </c>
      <c r="D2014" t="s">
        <v>97</v>
      </c>
      <c r="E2014">
        <v>90</v>
      </c>
      <c r="F2014" t="s">
        <v>22</v>
      </c>
      <c r="G2014" s="18">
        <v>2.9171999999999998</v>
      </c>
      <c r="I2014" s="18">
        <v>-262.55</v>
      </c>
      <c r="Q2014" s="103"/>
      <c r="R2014" s="104"/>
      <c r="X2014" s="103"/>
      <c r="AE2014" s="103"/>
      <c r="AL2014" s="103"/>
      <c r="AM2014" s="104"/>
      <c r="AS2014" s="103"/>
      <c r="AT2014" s="104"/>
    </row>
    <row r="2015" spans="1:46" x14ac:dyDescent="0.25">
      <c r="A2015" s="1">
        <v>44699</v>
      </c>
      <c r="C2015" s="1" t="s">
        <v>102</v>
      </c>
      <c r="D2015" t="s">
        <v>97</v>
      </c>
      <c r="E2015">
        <v>40</v>
      </c>
      <c r="F2015" t="s">
        <v>22</v>
      </c>
      <c r="G2015" s="18">
        <v>2.93</v>
      </c>
      <c r="I2015" s="18">
        <v>-117.2</v>
      </c>
      <c r="Q2015" s="103"/>
      <c r="R2015" s="104"/>
      <c r="X2015" s="103"/>
      <c r="AE2015" s="103"/>
      <c r="AL2015" s="103"/>
      <c r="AM2015" s="104"/>
      <c r="AS2015" s="103"/>
      <c r="AT2015" s="104"/>
    </row>
    <row r="2016" spans="1:46" x14ac:dyDescent="0.25">
      <c r="A2016" s="1">
        <v>44700</v>
      </c>
      <c r="B2016" s="100">
        <v>42779159798</v>
      </c>
      <c r="C2016" t="s">
        <v>101</v>
      </c>
      <c r="D2016" t="s">
        <v>97</v>
      </c>
      <c r="E2016">
        <v>50</v>
      </c>
      <c r="F2016" t="s">
        <v>23</v>
      </c>
      <c r="G2016">
        <v>3.0649999999999999</v>
      </c>
      <c r="H2016">
        <v>0</v>
      </c>
      <c r="I2016">
        <v>-153.25</v>
      </c>
      <c r="Q2016" s="103"/>
      <c r="R2016" s="104"/>
      <c r="X2016" s="103"/>
      <c r="AE2016" s="103"/>
      <c r="AL2016" s="103"/>
      <c r="AM2016" s="104"/>
      <c r="AS2016" s="103"/>
      <c r="AT2016" s="104"/>
    </row>
    <row r="2017" spans="1:46" x14ac:dyDescent="0.25">
      <c r="A2017" s="1">
        <v>44700</v>
      </c>
      <c r="B2017" s="100">
        <v>42779174647</v>
      </c>
      <c r="C2017" t="s">
        <v>101</v>
      </c>
      <c r="D2017" t="s">
        <v>97</v>
      </c>
      <c r="E2017">
        <v>50</v>
      </c>
      <c r="F2017" t="s">
        <v>23</v>
      </c>
      <c r="G2017">
        <v>3.0754999999999999</v>
      </c>
      <c r="H2017">
        <v>0</v>
      </c>
      <c r="I2017">
        <v>-153.78</v>
      </c>
      <c r="Q2017" s="103"/>
      <c r="R2017" s="104"/>
      <c r="X2017" s="103"/>
      <c r="AE2017" s="103"/>
      <c r="AL2017" s="103"/>
      <c r="AM2017" s="104"/>
      <c r="AS2017" s="103"/>
      <c r="AT2017" s="104"/>
    </row>
    <row r="2018" spans="1:46" x14ac:dyDescent="0.25">
      <c r="A2018" s="1">
        <v>44700</v>
      </c>
      <c r="B2018" s="100">
        <v>42779238202</v>
      </c>
      <c r="C2018" t="s">
        <v>101</v>
      </c>
      <c r="D2018" t="s">
        <v>97</v>
      </c>
      <c r="E2018">
        <v>50</v>
      </c>
      <c r="F2018" t="s">
        <v>23</v>
      </c>
      <c r="G2018">
        <v>2.95</v>
      </c>
      <c r="H2018">
        <v>0</v>
      </c>
      <c r="I2018">
        <v>-147.5</v>
      </c>
      <c r="Q2018" s="103"/>
      <c r="R2018" s="104"/>
      <c r="X2018" s="103"/>
      <c r="AE2018" s="103"/>
      <c r="AL2018" s="103"/>
      <c r="AM2018" s="104"/>
      <c r="AS2018" s="103"/>
      <c r="AT2018" s="104"/>
    </row>
    <row r="2019" spans="1:46" x14ac:dyDescent="0.25">
      <c r="A2019" s="1">
        <v>44700</v>
      </c>
      <c r="B2019" s="100">
        <v>42779407595</v>
      </c>
      <c r="C2019" t="s">
        <v>101</v>
      </c>
      <c r="D2019" t="s">
        <v>97</v>
      </c>
      <c r="E2019">
        <v>50</v>
      </c>
      <c r="F2019" t="s">
        <v>23</v>
      </c>
      <c r="G2019">
        <v>3.0857000000000001</v>
      </c>
      <c r="H2019">
        <v>0</v>
      </c>
      <c r="I2019">
        <v>-154.29</v>
      </c>
      <c r="Q2019" s="103"/>
      <c r="R2019" s="104"/>
      <c r="X2019" s="103"/>
      <c r="AE2019" s="103"/>
      <c r="AL2019" s="103"/>
      <c r="AM2019" s="104"/>
      <c r="AS2019" s="103"/>
      <c r="AT2019" s="104"/>
    </row>
    <row r="2020" spans="1:46" x14ac:dyDescent="0.25">
      <c r="A2020" s="1">
        <v>44700</v>
      </c>
      <c r="B2020" s="100">
        <v>42779363652</v>
      </c>
      <c r="C2020" t="s">
        <v>101</v>
      </c>
      <c r="D2020" t="s">
        <v>97</v>
      </c>
      <c r="E2020">
        <v>50</v>
      </c>
      <c r="F2020" t="s">
        <v>23</v>
      </c>
      <c r="G2020">
        <v>2.9584999999999999</v>
      </c>
      <c r="H2020">
        <v>0</v>
      </c>
      <c r="I2020">
        <v>-147.93</v>
      </c>
      <c r="Q2020" s="103"/>
      <c r="R2020" s="104"/>
      <c r="X2020" s="103"/>
      <c r="AE2020" s="103"/>
      <c r="AL2020" s="103"/>
      <c r="AM2020" s="104"/>
      <c r="AS2020" s="103"/>
      <c r="AT2020" s="104"/>
    </row>
    <row r="2021" spans="1:46" x14ac:dyDescent="0.25">
      <c r="A2021" s="1">
        <v>44700</v>
      </c>
      <c r="B2021" s="100">
        <v>42779422902</v>
      </c>
      <c r="C2021" t="s">
        <v>101</v>
      </c>
      <c r="D2021" t="s">
        <v>97</v>
      </c>
      <c r="E2021">
        <v>50</v>
      </c>
      <c r="F2021" t="s">
        <v>23</v>
      </c>
      <c r="G2021">
        <v>2.9373999999999998</v>
      </c>
      <c r="H2021">
        <v>0</v>
      </c>
      <c r="I2021">
        <v>-146.87</v>
      </c>
      <c r="Q2021" s="103"/>
      <c r="R2021" s="104"/>
      <c r="X2021" s="103"/>
      <c r="AE2021" s="103"/>
      <c r="AL2021" s="103"/>
      <c r="AM2021" s="104"/>
      <c r="AS2021" s="103"/>
      <c r="AT2021" s="104"/>
    </row>
    <row r="2022" spans="1:46" x14ac:dyDescent="0.25">
      <c r="A2022" s="1">
        <v>44700</v>
      </c>
      <c r="B2022" s="100">
        <v>42779932844</v>
      </c>
      <c r="C2022" t="s">
        <v>101</v>
      </c>
      <c r="D2022" t="s">
        <v>98</v>
      </c>
      <c r="E2022">
        <v>200</v>
      </c>
      <c r="F2022" t="s">
        <v>23</v>
      </c>
      <c r="G2022">
        <v>3.04</v>
      </c>
      <c r="H2022">
        <v>0</v>
      </c>
      <c r="I2022">
        <v>607.96</v>
      </c>
      <c r="Q2022" s="103"/>
      <c r="R2022" s="104"/>
      <c r="X2022" s="103"/>
      <c r="AE2022" s="103"/>
      <c r="AL2022" s="103"/>
      <c r="AM2022" s="104"/>
      <c r="AS2022" s="103"/>
      <c r="AT2022" s="104"/>
    </row>
    <row r="2023" spans="1:46" x14ac:dyDescent="0.25">
      <c r="A2023" s="1">
        <v>44700</v>
      </c>
      <c r="B2023" s="100">
        <v>42779968999</v>
      </c>
      <c r="C2023" t="s">
        <v>101</v>
      </c>
      <c r="D2023" t="s">
        <v>97</v>
      </c>
      <c r="E2023">
        <v>100</v>
      </c>
      <c r="F2023" t="s">
        <v>23</v>
      </c>
      <c r="G2023">
        <v>2.8483999999999998</v>
      </c>
      <c r="H2023">
        <v>0</v>
      </c>
      <c r="I2023">
        <v>-284.83999999999997</v>
      </c>
      <c r="Q2023" s="103"/>
      <c r="R2023" s="104"/>
      <c r="X2023" s="103"/>
      <c r="AE2023" s="103"/>
      <c r="AL2023" s="103"/>
      <c r="AM2023" s="104"/>
      <c r="AS2023" s="103"/>
      <c r="AT2023" s="104"/>
    </row>
    <row r="2024" spans="1:46" x14ac:dyDescent="0.25">
      <c r="A2024" s="1">
        <v>44700</v>
      </c>
      <c r="B2024" s="100">
        <v>42780195980</v>
      </c>
      <c r="C2024" t="s">
        <v>101</v>
      </c>
      <c r="D2024" t="s">
        <v>97</v>
      </c>
      <c r="E2024">
        <v>100</v>
      </c>
      <c r="F2024" t="s">
        <v>23</v>
      </c>
      <c r="G2024">
        <v>2.8881999999999999</v>
      </c>
      <c r="H2024">
        <v>0</v>
      </c>
      <c r="I2024">
        <v>-288.82</v>
      </c>
      <c r="Q2024" s="103"/>
      <c r="R2024" s="104"/>
      <c r="X2024" s="103"/>
      <c r="AE2024" s="103"/>
      <c r="AL2024" s="103"/>
      <c r="AM2024" s="104"/>
      <c r="AS2024" s="103"/>
      <c r="AT2024" s="104"/>
    </row>
    <row r="2025" spans="1:46" x14ac:dyDescent="0.25">
      <c r="A2025" s="1">
        <v>44700</v>
      </c>
      <c r="B2025" s="100">
        <v>42780140034</v>
      </c>
      <c r="C2025" t="s">
        <v>101</v>
      </c>
      <c r="D2025" t="s">
        <v>97</v>
      </c>
      <c r="E2025">
        <v>100</v>
      </c>
      <c r="F2025" t="s">
        <v>23</v>
      </c>
      <c r="G2025">
        <v>2.8677999999999999</v>
      </c>
      <c r="H2025">
        <v>0</v>
      </c>
      <c r="I2025">
        <v>-286.77999999999997</v>
      </c>
      <c r="Q2025" s="103"/>
      <c r="R2025" s="104"/>
      <c r="X2025" s="103"/>
      <c r="AE2025" s="103"/>
      <c r="AL2025" s="103"/>
      <c r="AM2025" s="104"/>
      <c r="AS2025" s="103"/>
      <c r="AT2025" s="104"/>
    </row>
    <row r="2026" spans="1:46" x14ac:dyDescent="0.25">
      <c r="A2026" s="1">
        <v>44700</v>
      </c>
      <c r="B2026" s="100">
        <v>42780379371</v>
      </c>
      <c r="C2026" t="s">
        <v>101</v>
      </c>
      <c r="D2026" t="s">
        <v>97</v>
      </c>
      <c r="E2026">
        <v>100</v>
      </c>
      <c r="F2026" t="s">
        <v>23</v>
      </c>
      <c r="G2026">
        <v>2.9697</v>
      </c>
      <c r="H2026">
        <v>0</v>
      </c>
      <c r="I2026">
        <v>-296.97000000000003</v>
      </c>
      <c r="Q2026" s="103"/>
      <c r="R2026" s="104"/>
      <c r="X2026" s="103"/>
      <c r="AE2026" s="103"/>
      <c r="AL2026" s="103"/>
      <c r="AM2026" s="104"/>
      <c r="AS2026" s="103"/>
      <c r="AT2026" s="104"/>
    </row>
    <row r="2027" spans="1:46" x14ac:dyDescent="0.25">
      <c r="A2027" s="1">
        <v>44700</v>
      </c>
      <c r="B2027" s="100">
        <v>42780377034</v>
      </c>
      <c r="C2027" t="s">
        <v>101</v>
      </c>
      <c r="D2027" t="s">
        <v>97</v>
      </c>
      <c r="E2027">
        <v>150</v>
      </c>
      <c r="F2027" t="s">
        <v>23</v>
      </c>
      <c r="G2027">
        <v>2.9457</v>
      </c>
      <c r="H2027">
        <v>0</v>
      </c>
      <c r="I2027">
        <v>-441.86</v>
      </c>
      <c r="Q2027" s="103"/>
      <c r="R2027" s="104"/>
      <c r="X2027" s="103"/>
      <c r="AE2027" s="103"/>
      <c r="AL2027" s="103"/>
      <c r="AM2027" s="104"/>
      <c r="AS2027" s="103"/>
      <c r="AT2027" s="104"/>
    </row>
    <row r="2028" spans="1:46" x14ac:dyDescent="0.25">
      <c r="A2028" s="1">
        <v>44700</v>
      </c>
      <c r="B2028" s="100">
        <v>42780471136</v>
      </c>
      <c r="C2028" t="s">
        <v>101</v>
      </c>
      <c r="D2028" t="s">
        <v>97</v>
      </c>
      <c r="E2028">
        <v>150</v>
      </c>
      <c r="F2028" t="s">
        <v>23</v>
      </c>
      <c r="G2028">
        <v>2.9516</v>
      </c>
      <c r="H2028">
        <v>0</v>
      </c>
      <c r="I2028">
        <v>-442.74</v>
      </c>
      <c r="Q2028" s="103"/>
      <c r="R2028" s="104"/>
      <c r="X2028" s="103"/>
      <c r="AE2028" s="103"/>
      <c r="AL2028" s="103"/>
      <c r="AM2028" s="104"/>
      <c r="AS2028" s="103"/>
      <c r="AT2028" s="104"/>
    </row>
    <row r="2029" spans="1:46" x14ac:dyDescent="0.25">
      <c r="A2029" s="1">
        <v>44700</v>
      </c>
      <c r="B2029" s="100">
        <v>42780552901</v>
      </c>
      <c r="C2029" t="s">
        <v>101</v>
      </c>
      <c r="D2029" t="s">
        <v>97</v>
      </c>
      <c r="E2029">
        <v>250</v>
      </c>
      <c r="F2029" t="s">
        <v>23</v>
      </c>
      <c r="G2029">
        <v>2.9815999999999998</v>
      </c>
      <c r="H2029">
        <v>0</v>
      </c>
      <c r="I2029">
        <v>-745.4</v>
      </c>
      <c r="Q2029" s="103"/>
      <c r="R2029" s="104"/>
      <c r="X2029" s="103"/>
      <c r="AE2029" s="103"/>
      <c r="AL2029" s="103"/>
      <c r="AM2029" s="104"/>
      <c r="AS2029" s="103"/>
      <c r="AT2029" s="104"/>
    </row>
    <row r="2030" spans="1:46" x14ac:dyDescent="0.25">
      <c r="A2030" s="1">
        <v>44700</v>
      </c>
      <c r="B2030" s="100">
        <v>42780595347</v>
      </c>
      <c r="C2030" t="s">
        <v>101</v>
      </c>
      <c r="D2030" t="s">
        <v>97</v>
      </c>
      <c r="E2030">
        <v>50</v>
      </c>
      <c r="F2030" t="s">
        <v>23</v>
      </c>
      <c r="G2030">
        <v>2.9908000000000001</v>
      </c>
      <c r="H2030">
        <v>0</v>
      </c>
      <c r="I2030">
        <v>-149.54</v>
      </c>
      <c r="Q2030" s="103"/>
      <c r="R2030" s="104"/>
      <c r="X2030" s="103"/>
      <c r="AE2030" s="103"/>
      <c r="AL2030" s="103"/>
      <c r="AM2030" s="104"/>
      <c r="AS2030" s="103"/>
      <c r="AT2030" s="104"/>
    </row>
    <row r="2031" spans="1:46" x14ac:dyDescent="0.25">
      <c r="A2031" s="1">
        <v>44700</v>
      </c>
      <c r="B2031" s="100">
        <v>42780728865</v>
      </c>
      <c r="C2031" t="s">
        <v>101</v>
      </c>
      <c r="D2031" t="s">
        <v>97</v>
      </c>
      <c r="E2031">
        <v>300</v>
      </c>
      <c r="F2031" t="s">
        <v>23</v>
      </c>
      <c r="G2031">
        <v>2.8818999999999999</v>
      </c>
      <c r="H2031">
        <v>0</v>
      </c>
      <c r="I2031">
        <v>-864.57</v>
      </c>
      <c r="Q2031" s="103"/>
      <c r="R2031" s="104"/>
      <c r="X2031" s="103"/>
      <c r="AE2031" s="103"/>
      <c r="AL2031" s="103"/>
      <c r="AM2031" s="104"/>
      <c r="AS2031" s="103"/>
      <c r="AT2031" s="104"/>
    </row>
    <row r="2032" spans="1:46" x14ac:dyDescent="0.25">
      <c r="A2032" s="1">
        <v>44700</v>
      </c>
      <c r="B2032" s="100">
        <v>42780827739</v>
      </c>
      <c r="C2032" t="s">
        <v>101</v>
      </c>
      <c r="D2032" t="s">
        <v>97</v>
      </c>
      <c r="E2032">
        <v>300</v>
      </c>
      <c r="F2032" t="s">
        <v>23</v>
      </c>
      <c r="G2032">
        <v>2.9064999999999999</v>
      </c>
      <c r="H2032">
        <v>0</v>
      </c>
      <c r="I2032">
        <v>-871.95</v>
      </c>
      <c r="Q2032" s="103"/>
      <c r="R2032" s="104"/>
      <c r="X2032" s="103"/>
      <c r="AE2032" s="103"/>
      <c r="AL2032" s="103"/>
      <c r="AM2032" s="104"/>
      <c r="AS2032" s="103"/>
      <c r="AT2032" s="104"/>
    </row>
    <row r="2033" spans="1:46" x14ac:dyDescent="0.25">
      <c r="A2033" s="1">
        <v>44700</v>
      </c>
      <c r="B2033" s="100">
        <v>42780823092</v>
      </c>
      <c r="C2033" t="s">
        <v>101</v>
      </c>
      <c r="D2033" t="s">
        <v>98</v>
      </c>
      <c r="E2033">
        <v>300</v>
      </c>
      <c r="F2033" t="s">
        <v>23</v>
      </c>
      <c r="G2033">
        <v>2.9649999999999999</v>
      </c>
      <c r="H2033">
        <v>0</v>
      </c>
      <c r="I2033">
        <v>889.44</v>
      </c>
      <c r="Q2033" s="103"/>
      <c r="R2033" s="104"/>
      <c r="X2033" s="103"/>
      <c r="AE2033" s="103"/>
      <c r="AL2033" s="103"/>
      <c r="AM2033" s="104"/>
      <c r="AS2033" s="103"/>
      <c r="AT2033" s="104"/>
    </row>
    <row r="2034" spans="1:46" x14ac:dyDescent="0.25">
      <c r="A2034" s="1">
        <v>44700</v>
      </c>
      <c r="B2034" s="100">
        <v>42780828588</v>
      </c>
      <c r="C2034" t="s">
        <v>101</v>
      </c>
      <c r="D2034" t="s">
        <v>98</v>
      </c>
      <c r="E2034">
        <v>300</v>
      </c>
      <c r="F2034" t="s">
        <v>23</v>
      </c>
      <c r="G2034">
        <v>3.03</v>
      </c>
      <c r="H2034">
        <v>0</v>
      </c>
      <c r="I2034">
        <v>908.94</v>
      </c>
      <c r="Q2034" s="103"/>
      <c r="R2034" s="104"/>
      <c r="X2034" s="103"/>
      <c r="AE2034" s="103"/>
      <c r="AL2034" s="103"/>
      <c r="AM2034" s="104"/>
      <c r="AS2034" s="103"/>
      <c r="AT2034" s="104"/>
    </row>
    <row r="2035" spans="1:46" x14ac:dyDescent="0.25">
      <c r="A2035" s="1">
        <v>44700</v>
      </c>
      <c r="B2035" s="100">
        <v>42781784630</v>
      </c>
      <c r="C2035" t="s">
        <v>101</v>
      </c>
      <c r="D2035" t="s">
        <v>98</v>
      </c>
      <c r="E2035">
        <v>1100</v>
      </c>
      <c r="F2035" t="s">
        <v>23</v>
      </c>
      <c r="G2035">
        <v>2.8100999999999998</v>
      </c>
      <c r="H2035">
        <v>0</v>
      </c>
      <c r="I2035">
        <v>3090.9</v>
      </c>
      <c r="Q2035" s="103"/>
      <c r="R2035" s="104"/>
      <c r="X2035" s="103"/>
      <c r="AE2035" s="103"/>
      <c r="AL2035" s="103"/>
      <c r="AM2035" s="104"/>
      <c r="AS2035" s="103"/>
      <c r="AT2035" s="104"/>
    </row>
    <row r="2036" spans="1:46" x14ac:dyDescent="0.25">
      <c r="A2036" s="1">
        <v>44700</v>
      </c>
      <c r="C2036" s="1" t="s">
        <v>102</v>
      </c>
      <c r="D2036" t="s">
        <v>98</v>
      </c>
      <c r="E2036">
        <v>180</v>
      </c>
      <c r="F2036" t="s">
        <v>23</v>
      </c>
      <c r="G2036" s="18">
        <v>2.85</v>
      </c>
      <c r="H2036" s="18">
        <v>0.01</v>
      </c>
      <c r="I2036" s="18">
        <v>512.99</v>
      </c>
      <c r="Q2036" s="103"/>
      <c r="R2036" s="104"/>
      <c r="X2036" s="103"/>
      <c r="AE2036" s="103"/>
      <c r="AL2036" s="103"/>
      <c r="AM2036" s="104"/>
      <c r="AS2036" s="103"/>
      <c r="AT2036" s="104"/>
    </row>
    <row r="2037" spans="1:46" x14ac:dyDescent="0.25">
      <c r="A2037" s="1">
        <v>44700</v>
      </c>
      <c r="C2037" s="1" t="s">
        <v>102</v>
      </c>
      <c r="D2037" t="s">
        <v>98</v>
      </c>
      <c r="E2037">
        <v>270</v>
      </c>
      <c r="F2037" t="s">
        <v>23</v>
      </c>
      <c r="G2037" s="18">
        <v>2.855</v>
      </c>
      <c r="H2037" s="18">
        <v>0.02</v>
      </c>
      <c r="I2037" s="18">
        <v>770.83</v>
      </c>
      <c r="Q2037" s="103"/>
      <c r="R2037" s="104"/>
      <c r="X2037" s="103"/>
      <c r="AE2037" s="103"/>
      <c r="AL2037" s="103"/>
      <c r="AM2037" s="104"/>
      <c r="AS2037" s="103"/>
      <c r="AT2037" s="104"/>
    </row>
    <row r="2038" spans="1:46" x14ac:dyDescent="0.25">
      <c r="A2038" s="1">
        <v>44700</v>
      </c>
      <c r="C2038" s="1" t="s">
        <v>102</v>
      </c>
      <c r="D2038" t="s">
        <v>98</v>
      </c>
      <c r="E2038">
        <v>220</v>
      </c>
      <c r="F2038" t="s">
        <v>22</v>
      </c>
      <c r="G2038" s="18">
        <v>2.7829000000000002</v>
      </c>
      <c r="H2038" s="18">
        <v>0.01</v>
      </c>
      <c r="I2038" s="18">
        <v>612.23</v>
      </c>
      <c r="Q2038" s="103"/>
      <c r="R2038" s="104"/>
      <c r="X2038" s="103"/>
      <c r="AE2038" s="103"/>
      <c r="AL2038" s="103"/>
      <c r="AM2038" s="104"/>
      <c r="AS2038" s="103"/>
      <c r="AT2038" s="104"/>
    </row>
    <row r="2039" spans="1:46" x14ac:dyDescent="0.25">
      <c r="A2039" s="1">
        <v>44700</v>
      </c>
      <c r="C2039" s="1" t="s">
        <v>102</v>
      </c>
      <c r="D2039" t="s">
        <v>97</v>
      </c>
      <c r="E2039">
        <v>90</v>
      </c>
      <c r="F2039" t="s">
        <v>23</v>
      </c>
      <c r="G2039" s="18">
        <v>2.8849999999999998</v>
      </c>
      <c r="I2039" s="18">
        <v>-259.64999999999998</v>
      </c>
      <c r="Q2039" s="103"/>
      <c r="R2039" s="104"/>
      <c r="X2039" s="103"/>
      <c r="AE2039" s="103"/>
      <c r="AL2039" s="103"/>
      <c r="AM2039" s="104"/>
      <c r="AS2039" s="103"/>
      <c r="AT2039" s="104"/>
    </row>
    <row r="2040" spans="1:46" x14ac:dyDescent="0.25">
      <c r="A2040" s="1">
        <v>44700</v>
      </c>
      <c r="C2040" s="1" t="s">
        <v>102</v>
      </c>
      <c r="D2040" t="s">
        <v>97</v>
      </c>
      <c r="E2040">
        <v>90</v>
      </c>
      <c r="F2040" t="s">
        <v>23</v>
      </c>
      <c r="G2040" s="18">
        <v>2.8875000000000002</v>
      </c>
      <c r="I2040" s="18">
        <v>-259.88</v>
      </c>
      <c r="Q2040" s="103"/>
      <c r="R2040" s="104"/>
      <c r="X2040" s="103"/>
      <c r="AE2040" s="103"/>
      <c r="AL2040" s="103"/>
      <c r="AM2040" s="104"/>
      <c r="AS2040" s="103"/>
      <c r="AT2040" s="104"/>
    </row>
    <row r="2041" spans="1:46" x14ac:dyDescent="0.25">
      <c r="A2041" s="1">
        <v>44700</v>
      </c>
      <c r="C2041" s="1" t="s">
        <v>102</v>
      </c>
      <c r="D2041" t="s">
        <v>97</v>
      </c>
      <c r="E2041">
        <v>90</v>
      </c>
      <c r="F2041" t="s">
        <v>23</v>
      </c>
      <c r="G2041" s="18">
        <v>2.8799000000000001</v>
      </c>
      <c r="I2041" s="18">
        <v>-259.19</v>
      </c>
      <c r="Q2041" s="103"/>
      <c r="R2041" s="104"/>
      <c r="X2041" s="103"/>
      <c r="AE2041" s="103"/>
      <c r="AL2041" s="103"/>
      <c r="AM2041" s="104"/>
      <c r="AS2041" s="103"/>
      <c r="AT2041" s="104"/>
    </row>
    <row r="2042" spans="1:46" x14ac:dyDescent="0.25">
      <c r="A2042" s="1">
        <v>44700</v>
      </c>
      <c r="C2042" s="1" t="s">
        <v>102</v>
      </c>
      <c r="D2042" t="s">
        <v>97</v>
      </c>
      <c r="E2042">
        <v>90</v>
      </c>
      <c r="F2042" t="s">
        <v>23</v>
      </c>
      <c r="G2042" s="18">
        <v>2.8792</v>
      </c>
      <c r="I2042" s="18">
        <v>-259.13</v>
      </c>
      <c r="Q2042" s="103"/>
      <c r="R2042" s="104"/>
      <c r="X2042" s="103"/>
      <c r="AE2042" s="103"/>
      <c r="AL2042" s="103"/>
      <c r="AM2042" s="104"/>
      <c r="AS2042" s="103"/>
      <c r="AT2042" s="104"/>
    </row>
    <row r="2043" spans="1:46" x14ac:dyDescent="0.25">
      <c r="A2043" s="1">
        <v>44700</v>
      </c>
      <c r="C2043" s="1" t="s">
        <v>102</v>
      </c>
      <c r="D2043" t="s">
        <v>97</v>
      </c>
      <c r="E2043">
        <v>90</v>
      </c>
      <c r="F2043" t="s">
        <v>23</v>
      </c>
      <c r="G2043" s="18">
        <v>2.8639000000000001</v>
      </c>
      <c r="I2043" s="18">
        <v>-257.75</v>
      </c>
      <c r="Q2043" s="103"/>
      <c r="R2043" s="104"/>
      <c r="X2043" s="103"/>
      <c r="AE2043" s="103"/>
      <c r="AL2043" s="103"/>
      <c r="AM2043" s="104"/>
      <c r="AS2043" s="103"/>
      <c r="AT2043" s="104"/>
    </row>
    <row r="2044" spans="1:46" x14ac:dyDescent="0.25">
      <c r="A2044" s="1">
        <v>44700</v>
      </c>
      <c r="C2044" s="1" t="s">
        <v>102</v>
      </c>
      <c r="D2044" t="s">
        <v>97</v>
      </c>
      <c r="E2044">
        <v>90</v>
      </c>
      <c r="F2044" t="s">
        <v>22</v>
      </c>
      <c r="G2044" s="18">
        <v>2.7195999999999998</v>
      </c>
      <c r="I2044" s="18">
        <v>-244.76</v>
      </c>
      <c r="Q2044" s="103"/>
      <c r="R2044" s="104"/>
      <c r="X2044" s="103"/>
      <c r="AE2044" s="103"/>
      <c r="AL2044" s="103"/>
      <c r="AM2044" s="104"/>
      <c r="AS2044" s="103"/>
      <c r="AT2044" s="104"/>
    </row>
    <row r="2045" spans="1:46" x14ac:dyDescent="0.25">
      <c r="A2045" s="1">
        <v>44700</v>
      </c>
      <c r="C2045" s="1" t="s">
        <v>102</v>
      </c>
      <c r="D2045" t="s">
        <v>97</v>
      </c>
      <c r="E2045">
        <v>90</v>
      </c>
      <c r="F2045" t="s">
        <v>22</v>
      </c>
      <c r="G2045" s="18">
        <v>2.7299000000000002</v>
      </c>
      <c r="I2045" s="18">
        <v>-245.69</v>
      </c>
      <c r="Q2045" s="103"/>
      <c r="R2045" s="104"/>
      <c r="X2045" s="103"/>
      <c r="AE2045" s="103"/>
      <c r="AL2045" s="103"/>
      <c r="AM2045" s="104"/>
      <c r="AS2045" s="103"/>
      <c r="AT2045" s="104"/>
    </row>
    <row r="2046" spans="1:46" x14ac:dyDescent="0.25">
      <c r="A2046" s="1">
        <v>44700</v>
      </c>
      <c r="C2046" s="1" t="s">
        <v>102</v>
      </c>
      <c r="D2046" t="s">
        <v>97</v>
      </c>
      <c r="E2046">
        <v>18</v>
      </c>
      <c r="F2046" t="s">
        <v>22</v>
      </c>
      <c r="G2046" s="18">
        <v>2.67</v>
      </c>
      <c r="I2046" s="18">
        <v>-48.06</v>
      </c>
      <c r="Q2046" s="103"/>
      <c r="R2046" s="104"/>
      <c r="X2046" s="103"/>
      <c r="AE2046" s="103"/>
      <c r="AL2046" s="103"/>
      <c r="AM2046" s="104"/>
      <c r="AS2046" s="103"/>
      <c r="AT2046" s="104"/>
    </row>
    <row r="2047" spans="1:46" x14ac:dyDescent="0.25">
      <c r="A2047" s="1">
        <v>44700</v>
      </c>
      <c r="C2047" s="1" t="s">
        <v>102</v>
      </c>
      <c r="D2047" t="s">
        <v>97</v>
      </c>
      <c r="E2047">
        <v>22</v>
      </c>
      <c r="F2047" t="s">
        <v>22</v>
      </c>
      <c r="G2047" s="18">
        <v>2.67</v>
      </c>
      <c r="I2047" s="18">
        <v>-58.74</v>
      </c>
      <c r="Q2047" s="103"/>
      <c r="R2047" s="104"/>
      <c r="X2047" s="103"/>
      <c r="AE2047" s="103"/>
      <c r="AL2047" s="103"/>
      <c r="AM2047" s="104"/>
      <c r="AS2047" s="103"/>
      <c r="AT2047" s="104"/>
    </row>
    <row r="2048" spans="1:46" x14ac:dyDescent="0.25">
      <c r="A2048" s="1">
        <v>44701</v>
      </c>
      <c r="B2048" s="100">
        <v>42806979044</v>
      </c>
      <c r="C2048" t="s">
        <v>101</v>
      </c>
      <c r="D2048" t="s">
        <v>97</v>
      </c>
      <c r="E2048">
        <v>100</v>
      </c>
      <c r="F2048" t="s">
        <v>24</v>
      </c>
      <c r="G2048">
        <v>3.0354000000000001</v>
      </c>
      <c r="H2048">
        <v>0</v>
      </c>
      <c r="I2048">
        <v>-303.54000000000002</v>
      </c>
      <c r="Q2048" s="103"/>
      <c r="R2048" s="104"/>
      <c r="X2048" s="103"/>
      <c r="AE2048" s="103"/>
      <c r="AL2048" s="103"/>
      <c r="AM2048" s="104"/>
      <c r="AS2048" s="103"/>
      <c r="AT2048" s="104"/>
    </row>
    <row r="2049" spans="1:46" x14ac:dyDescent="0.25">
      <c r="A2049" s="1">
        <v>44701</v>
      </c>
      <c r="B2049" s="100">
        <v>42807021471</v>
      </c>
      <c r="C2049" t="s">
        <v>101</v>
      </c>
      <c r="D2049" t="s">
        <v>97</v>
      </c>
      <c r="E2049">
        <v>100</v>
      </c>
      <c r="F2049" t="s">
        <v>24</v>
      </c>
      <c r="G2049">
        <v>3.1038000000000001</v>
      </c>
      <c r="H2049">
        <v>0</v>
      </c>
      <c r="I2049">
        <v>-310.38</v>
      </c>
      <c r="Q2049" s="103"/>
      <c r="R2049" s="104"/>
      <c r="X2049" s="103"/>
      <c r="AE2049" s="103"/>
      <c r="AL2049" s="103"/>
      <c r="AM2049" s="104"/>
      <c r="AS2049" s="103"/>
      <c r="AT2049" s="104"/>
    </row>
    <row r="2050" spans="1:46" x14ac:dyDescent="0.25">
      <c r="A2050" s="1">
        <v>44701</v>
      </c>
      <c r="B2050" s="100">
        <v>42807023925</v>
      </c>
      <c r="C2050" t="s">
        <v>101</v>
      </c>
      <c r="D2050" t="s">
        <v>97</v>
      </c>
      <c r="E2050">
        <v>100</v>
      </c>
      <c r="F2050" t="s">
        <v>24</v>
      </c>
      <c r="G2050">
        <v>3.1082000000000001</v>
      </c>
      <c r="H2050">
        <v>0</v>
      </c>
      <c r="I2050">
        <v>-310.82</v>
      </c>
      <c r="Q2050" s="103"/>
      <c r="R2050" s="104"/>
      <c r="X2050" s="103"/>
      <c r="AE2050" s="103"/>
      <c r="AL2050" s="103"/>
      <c r="AM2050" s="104"/>
      <c r="AS2050" s="103"/>
      <c r="AT2050" s="104"/>
    </row>
    <row r="2051" spans="1:46" x14ac:dyDescent="0.25">
      <c r="A2051" s="1">
        <v>44701</v>
      </c>
      <c r="B2051" s="100">
        <v>42807145128</v>
      </c>
      <c r="C2051" t="s">
        <v>101</v>
      </c>
      <c r="D2051" t="s">
        <v>98</v>
      </c>
      <c r="E2051">
        <v>100</v>
      </c>
      <c r="F2051" t="s">
        <v>24</v>
      </c>
      <c r="G2051">
        <v>3.145</v>
      </c>
      <c r="H2051">
        <v>0</v>
      </c>
      <c r="I2051">
        <v>314.48</v>
      </c>
      <c r="Q2051" s="103"/>
      <c r="R2051" s="104"/>
      <c r="X2051" s="103"/>
      <c r="AE2051" s="103"/>
      <c r="AL2051" s="103"/>
      <c r="AM2051" s="104"/>
      <c r="AS2051" s="103"/>
      <c r="AT2051" s="104"/>
    </row>
    <row r="2052" spans="1:46" x14ac:dyDescent="0.25">
      <c r="A2052" s="1">
        <v>44701</v>
      </c>
      <c r="B2052" s="100">
        <v>42807191119</v>
      </c>
      <c r="C2052" t="s">
        <v>101</v>
      </c>
      <c r="D2052" t="s">
        <v>97</v>
      </c>
      <c r="E2052">
        <v>100</v>
      </c>
      <c r="F2052" t="s">
        <v>24</v>
      </c>
      <c r="G2052">
        <v>2.9056999999999999</v>
      </c>
      <c r="H2052">
        <v>0</v>
      </c>
      <c r="I2052">
        <v>-290.57</v>
      </c>
      <c r="Q2052" s="103"/>
      <c r="R2052" s="104"/>
      <c r="X2052" s="103"/>
      <c r="AE2052" s="103"/>
      <c r="AL2052" s="103"/>
      <c r="AM2052" s="104"/>
      <c r="AS2052" s="103"/>
      <c r="AT2052" s="104"/>
    </row>
    <row r="2053" spans="1:46" x14ac:dyDescent="0.25">
      <c r="A2053" s="1">
        <v>44701</v>
      </c>
      <c r="B2053" s="100">
        <v>42807208638</v>
      </c>
      <c r="C2053" t="s">
        <v>101</v>
      </c>
      <c r="D2053" t="s">
        <v>98</v>
      </c>
      <c r="E2053">
        <v>300</v>
      </c>
      <c r="F2053" t="s">
        <v>24</v>
      </c>
      <c r="G2053">
        <v>2.8342000000000001</v>
      </c>
      <c r="H2053">
        <v>0</v>
      </c>
      <c r="I2053">
        <v>850.2</v>
      </c>
      <c r="Q2053" s="103"/>
      <c r="R2053" s="104"/>
      <c r="X2053" s="103"/>
      <c r="AE2053" s="103"/>
      <c r="AL2053" s="103"/>
      <c r="AM2053" s="104"/>
      <c r="AS2053" s="103"/>
      <c r="AT2053" s="104"/>
    </row>
    <row r="2054" spans="1:46" x14ac:dyDescent="0.25">
      <c r="A2054" s="1">
        <v>44701</v>
      </c>
      <c r="C2054" s="1" t="s">
        <v>102</v>
      </c>
      <c r="D2054" t="s">
        <v>98</v>
      </c>
      <c r="E2054">
        <v>360</v>
      </c>
      <c r="F2054" t="s">
        <v>187</v>
      </c>
      <c r="G2054" s="18">
        <v>2.4708000000000001</v>
      </c>
      <c r="H2054" s="18">
        <v>0.02</v>
      </c>
      <c r="I2054" s="18">
        <v>889.47</v>
      </c>
      <c r="Q2054" s="103"/>
      <c r="R2054" s="104"/>
      <c r="X2054" s="103"/>
      <c r="AE2054" s="103"/>
      <c r="AL2054" s="103"/>
      <c r="AM2054" s="104"/>
      <c r="AS2054" s="103"/>
      <c r="AT2054" s="104"/>
    </row>
    <row r="2055" spans="1:46" x14ac:dyDescent="0.25">
      <c r="A2055" s="1">
        <v>44701</v>
      </c>
      <c r="C2055" s="1" t="s">
        <v>102</v>
      </c>
      <c r="D2055" t="s">
        <v>97</v>
      </c>
      <c r="E2055">
        <v>90</v>
      </c>
      <c r="F2055" t="s">
        <v>187</v>
      </c>
      <c r="G2055" s="18">
        <v>2.48</v>
      </c>
      <c r="I2055" s="18">
        <v>-223.2</v>
      </c>
      <c r="Q2055" s="103"/>
      <c r="R2055" s="104"/>
      <c r="X2055" s="103"/>
      <c r="AE2055" s="103"/>
      <c r="AL2055" s="103"/>
      <c r="AM2055" s="104"/>
      <c r="AS2055" s="103"/>
      <c r="AT2055" s="104"/>
    </row>
    <row r="2056" spans="1:46" x14ac:dyDescent="0.25">
      <c r="A2056" s="1">
        <v>44701</v>
      </c>
      <c r="C2056" s="1" t="s">
        <v>102</v>
      </c>
      <c r="D2056" t="s">
        <v>97</v>
      </c>
      <c r="E2056">
        <v>90</v>
      </c>
      <c r="F2056" t="s">
        <v>187</v>
      </c>
      <c r="G2056" s="18">
        <v>2.4500000000000002</v>
      </c>
      <c r="I2056" s="18">
        <v>-220.5</v>
      </c>
      <c r="Q2056" s="103"/>
      <c r="R2056" s="104"/>
      <c r="X2056" s="103"/>
      <c r="AE2056" s="103"/>
      <c r="AL2056" s="103"/>
      <c r="AM2056" s="104"/>
      <c r="AS2056" s="103"/>
      <c r="AT2056" s="104"/>
    </row>
    <row r="2057" spans="1:46" x14ac:dyDescent="0.25">
      <c r="A2057" s="1">
        <v>44701</v>
      </c>
      <c r="C2057" s="1" t="s">
        <v>102</v>
      </c>
      <c r="D2057" t="s">
        <v>97</v>
      </c>
      <c r="E2057">
        <v>90</v>
      </c>
      <c r="F2057" t="s">
        <v>187</v>
      </c>
      <c r="G2057" s="18">
        <v>2.4300000000000002</v>
      </c>
      <c r="I2057" s="18">
        <v>-218.7</v>
      </c>
      <c r="Q2057" s="103"/>
      <c r="R2057" s="104"/>
      <c r="X2057" s="103"/>
      <c r="AE2057" s="103"/>
      <c r="AL2057" s="103"/>
      <c r="AM2057" s="104"/>
      <c r="AS2057" s="103"/>
      <c r="AT2057" s="104"/>
    </row>
    <row r="2058" spans="1:46" x14ac:dyDescent="0.25">
      <c r="A2058" s="1">
        <v>44701</v>
      </c>
      <c r="C2058" s="1" t="s">
        <v>102</v>
      </c>
      <c r="D2058" t="s">
        <v>97</v>
      </c>
      <c r="E2058">
        <v>90</v>
      </c>
      <c r="F2058" t="s">
        <v>187</v>
      </c>
      <c r="G2058" s="18">
        <v>2.42</v>
      </c>
      <c r="I2058" s="18">
        <v>-217.8</v>
      </c>
      <c r="Q2058" s="103"/>
      <c r="R2058" s="104"/>
      <c r="X2058" s="103"/>
      <c r="AE2058" s="103"/>
      <c r="AL2058" s="103"/>
      <c r="AM2058" s="104"/>
      <c r="AS2058" s="103"/>
      <c r="AT2058" s="104"/>
    </row>
    <row r="2059" spans="1:46" x14ac:dyDescent="0.25">
      <c r="A2059" s="1">
        <v>44701</v>
      </c>
      <c r="C2059" s="1" t="s">
        <v>102</v>
      </c>
      <c r="D2059" t="s">
        <v>98</v>
      </c>
      <c r="E2059">
        <v>270</v>
      </c>
      <c r="F2059" t="s">
        <v>187</v>
      </c>
      <c r="G2059" s="18">
        <v>2.5209999999999999</v>
      </c>
      <c r="H2059" s="18">
        <v>0.02</v>
      </c>
      <c r="I2059" s="18">
        <v>680.65</v>
      </c>
      <c r="Q2059" s="103"/>
      <c r="R2059" s="104"/>
      <c r="X2059" s="103"/>
      <c r="AE2059" s="103"/>
      <c r="AL2059" s="103"/>
      <c r="AM2059" s="104"/>
      <c r="AS2059" s="103"/>
      <c r="AT2059" s="104"/>
    </row>
    <row r="2060" spans="1:46" x14ac:dyDescent="0.25">
      <c r="A2060" s="1">
        <v>44701</v>
      </c>
      <c r="C2060" s="1" t="s">
        <v>102</v>
      </c>
      <c r="D2060" t="s">
        <v>97</v>
      </c>
      <c r="E2060">
        <v>90</v>
      </c>
      <c r="F2060" t="s">
        <v>187</v>
      </c>
      <c r="G2060" s="18">
        <v>2.41</v>
      </c>
      <c r="I2060" s="18">
        <v>-216.9</v>
      </c>
      <c r="Q2060" s="103"/>
      <c r="R2060" s="104"/>
      <c r="X2060" s="103"/>
      <c r="AE2060" s="103"/>
      <c r="AL2060" s="103"/>
      <c r="AM2060" s="104"/>
      <c r="AS2060" s="103"/>
      <c r="AT2060" s="104"/>
    </row>
    <row r="2061" spans="1:46" x14ac:dyDescent="0.25">
      <c r="A2061" s="1">
        <v>44701</v>
      </c>
      <c r="C2061" s="1" t="s">
        <v>102</v>
      </c>
      <c r="D2061" t="s">
        <v>97</v>
      </c>
      <c r="E2061">
        <v>90</v>
      </c>
      <c r="F2061" t="s">
        <v>187</v>
      </c>
      <c r="G2061" s="18">
        <v>2.4357000000000002</v>
      </c>
      <c r="I2061" s="18">
        <v>-219.21</v>
      </c>
      <c r="Q2061" s="103"/>
      <c r="R2061" s="104"/>
      <c r="X2061" s="103"/>
      <c r="AE2061" s="103"/>
      <c r="AL2061" s="103"/>
      <c r="AM2061" s="104"/>
      <c r="AS2061" s="103"/>
      <c r="AT2061" s="104"/>
    </row>
    <row r="2062" spans="1:46" x14ac:dyDescent="0.25">
      <c r="A2062" s="1">
        <v>44701</v>
      </c>
      <c r="C2062" s="1" t="s">
        <v>102</v>
      </c>
      <c r="D2062" t="s">
        <v>97</v>
      </c>
      <c r="E2062">
        <v>90</v>
      </c>
      <c r="F2062" t="s">
        <v>187</v>
      </c>
      <c r="G2062" s="18">
        <v>2.4300000000000002</v>
      </c>
      <c r="I2062" s="18">
        <v>-218.7</v>
      </c>
      <c r="Q2062" s="103"/>
      <c r="R2062" s="104"/>
      <c r="X2062" s="103"/>
      <c r="AE2062" s="103"/>
      <c r="AL2062" s="103"/>
      <c r="AM2062" s="104"/>
      <c r="AS2062" s="103"/>
      <c r="AT2062" s="104"/>
    </row>
    <row r="2063" spans="1:46" x14ac:dyDescent="0.25">
      <c r="A2063" s="1">
        <v>44701</v>
      </c>
      <c r="C2063" s="1" t="s">
        <v>102</v>
      </c>
      <c r="D2063" t="s">
        <v>98</v>
      </c>
      <c r="E2063">
        <v>360</v>
      </c>
      <c r="F2063" t="s">
        <v>187</v>
      </c>
      <c r="G2063" s="18">
        <v>2.4700000000000002</v>
      </c>
      <c r="H2063" s="18">
        <v>0.02</v>
      </c>
      <c r="I2063" s="18">
        <v>889.18</v>
      </c>
      <c r="Q2063" s="103"/>
      <c r="R2063" s="104"/>
      <c r="X2063" s="103"/>
      <c r="AE2063" s="103"/>
      <c r="AL2063" s="103"/>
      <c r="AM2063" s="104"/>
      <c r="AS2063" s="103"/>
      <c r="AT2063" s="104"/>
    </row>
    <row r="2064" spans="1:46" x14ac:dyDescent="0.25">
      <c r="A2064" s="1">
        <v>44701</v>
      </c>
      <c r="C2064" s="1" t="s">
        <v>102</v>
      </c>
      <c r="D2064" t="s">
        <v>97</v>
      </c>
      <c r="E2064">
        <v>90</v>
      </c>
      <c r="F2064" t="s">
        <v>187</v>
      </c>
      <c r="G2064" s="18">
        <v>2.44</v>
      </c>
      <c r="I2064" s="18">
        <v>-219.6</v>
      </c>
      <c r="Q2064" s="103"/>
      <c r="R2064" s="104"/>
      <c r="X2064" s="103"/>
      <c r="AE2064" s="103"/>
      <c r="AL2064" s="103"/>
      <c r="AM2064" s="104"/>
      <c r="AS2064" s="103"/>
      <c r="AT2064" s="104"/>
    </row>
    <row r="2065" spans="1:46" x14ac:dyDescent="0.25">
      <c r="A2065" s="1">
        <v>44701</v>
      </c>
      <c r="C2065" s="1" t="s">
        <v>102</v>
      </c>
      <c r="D2065" t="s">
        <v>97</v>
      </c>
      <c r="E2065">
        <v>90</v>
      </c>
      <c r="F2065" t="s">
        <v>187</v>
      </c>
      <c r="G2065" s="18">
        <v>2.4180999999999999</v>
      </c>
      <c r="I2065" s="18">
        <v>-217.63</v>
      </c>
      <c r="Q2065" s="103"/>
      <c r="R2065" s="104"/>
      <c r="X2065" s="103"/>
      <c r="AE2065" s="103"/>
      <c r="AL2065" s="103"/>
      <c r="AM2065" s="104"/>
      <c r="AS2065" s="103"/>
      <c r="AT2065" s="104"/>
    </row>
    <row r="2066" spans="1:46" x14ac:dyDescent="0.25">
      <c r="A2066" s="1">
        <v>44701</v>
      </c>
      <c r="C2066" s="1" t="s">
        <v>102</v>
      </c>
      <c r="D2066" t="s">
        <v>97</v>
      </c>
      <c r="E2066">
        <v>90</v>
      </c>
      <c r="F2066" t="s">
        <v>187</v>
      </c>
      <c r="G2066" s="18">
        <v>2.4700000000000002</v>
      </c>
      <c r="I2066" s="18">
        <v>-222.3</v>
      </c>
      <c r="Q2066" s="103"/>
      <c r="R2066" s="104"/>
      <c r="X2066" s="103"/>
      <c r="AE2066" s="103"/>
      <c r="AL2066" s="103"/>
      <c r="AM2066" s="104"/>
      <c r="AS2066" s="103"/>
      <c r="AT2066" s="104"/>
    </row>
    <row r="2067" spans="1:46" x14ac:dyDescent="0.25">
      <c r="A2067" s="1">
        <v>44701</v>
      </c>
      <c r="C2067" s="1" t="s">
        <v>102</v>
      </c>
      <c r="D2067" t="s">
        <v>97</v>
      </c>
      <c r="E2067">
        <v>90</v>
      </c>
      <c r="F2067" t="s">
        <v>187</v>
      </c>
      <c r="G2067" s="18">
        <v>2.5649999999999999</v>
      </c>
      <c r="I2067" s="18">
        <v>-230.85</v>
      </c>
      <c r="Q2067" s="103"/>
      <c r="R2067" s="104"/>
      <c r="X2067" s="103"/>
      <c r="AE2067" s="103"/>
      <c r="AL2067" s="103"/>
      <c r="AM2067" s="104"/>
      <c r="AS2067" s="103"/>
      <c r="AT2067" s="104"/>
    </row>
    <row r="2068" spans="1:46" x14ac:dyDescent="0.25">
      <c r="A2068" s="1">
        <v>44704</v>
      </c>
      <c r="C2068" s="1" t="s">
        <v>102</v>
      </c>
      <c r="D2068" t="s">
        <v>98</v>
      </c>
      <c r="E2068">
        <v>300</v>
      </c>
      <c r="F2068" t="s">
        <v>25</v>
      </c>
      <c r="G2068" s="18">
        <v>2.2303000000000002</v>
      </c>
      <c r="H2068" s="18">
        <v>0.02</v>
      </c>
      <c r="I2068" s="18">
        <v>669.07</v>
      </c>
      <c r="Q2068" s="103"/>
      <c r="R2068" s="104"/>
      <c r="X2068" s="103"/>
      <c r="AE2068" s="103"/>
      <c r="AL2068" s="103"/>
      <c r="AM2068" s="104"/>
      <c r="AS2068" s="103"/>
      <c r="AT2068" s="104"/>
    </row>
    <row r="2069" spans="1:46" x14ac:dyDescent="0.25">
      <c r="A2069" s="1">
        <v>44704</v>
      </c>
      <c r="C2069" s="1" t="s">
        <v>102</v>
      </c>
      <c r="D2069" t="s">
        <v>98</v>
      </c>
      <c r="E2069">
        <v>99</v>
      </c>
      <c r="F2069" t="s">
        <v>25</v>
      </c>
      <c r="G2069" s="18">
        <v>2.2349999999999999</v>
      </c>
      <c r="H2069" s="18">
        <v>0.01</v>
      </c>
      <c r="I2069" s="18">
        <v>221.26</v>
      </c>
      <c r="Q2069" s="103"/>
      <c r="R2069" s="104"/>
      <c r="X2069" s="103"/>
      <c r="AE2069" s="103"/>
      <c r="AL2069" s="103"/>
      <c r="AM2069" s="104"/>
      <c r="AS2069" s="103"/>
      <c r="AT2069" s="104"/>
    </row>
    <row r="2070" spans="1:46" x14ac:dyDescent="0.25">
      <c r="A2070" s="1">
        <v>44704</v>
      </c>
      <c r="C2070" s="1" t="s">
        <v>102</v>
      </c>
      <c r="D2070" t="s">
        <v>98</v>
      </c>
      <c r="E2070">
        <v>101</v>
      </c>
      <c r="F2070" t="s">
        <v>25</v>
      </c>
      <c r="G2070" s="18">
        <v>2.2349999999999999</v>
      </c>
      <c r="H2070" s="18">
        <v>0.01</v>
      </c>
      <c r="I2070" s="18">
        <v>225.73</v>
      </c>
      <c r="Q2070" s="103"/>
      <c r="R2070" s="104"/>
      <c r="X2070" s="103"/>
      <c r="AE2070" s="103"/>
      <c r="AL2070" s="103"/>
      <c r="AM2070" s="104"/>
      <c r="AS2070" s="103"/>
      <c r="AT2070" s="104"/>
    </row>
    <row r="2071" spans="1:46" x14ac:dyDescent="0.25">
      <c r="A2071" s="1">
        <v>44704</v>
      </c>
      <c r="C2071" s="1" t="s">
        <v>102</v>
      </c>
      <c r="D2071" t="s">
        <v>98</v>
      </c>
      <c r="E2071">
        <v>90</v>
      </c>
      <c r="F2071" t="s">
        <v>25</v>
      </c>
      <c r="G2071" s="18">
        <v>2.2136999999999998</v>
      </c>
      <c r="I2071" s="18">
        <v>199.23</v>
      </c>
      <c r="Q2071" s="103"/>
      <c r="R2071" s="104"/>
      <c r="X2071" s="103"/>
      <c r="AE2071" s="103"/>
      <c r="AL2071" s="103"/>
      <c r="AM2071" s="104"/>
      <c r="AS2071" s="103"/>
      <c r="AT2071" s="104"/>
    </row>
    <row r="2072" spans="1:46" x14ac:dyDescent="0.25">
      <c r="A2072" s="1">
        <v>44704</v>
      </c>
      <c r="C2072" s="1" t="s">
        <v>102</v>
      </c>
      <c r="D2072" t="s">
        <v>98</v>
      </c>
      <c r="E2072">
        <v>130</v>
      </c>
      <c r="F2072" t="s">
        <v>25</v>
      </c>
      <c r="G2072" s="18">
        <v>2.11</v>
      </c>
      <c r="H2072" s="18">
        <v>0.01</v>
      </c>
      <c r="I2072" s="18">
        <v>274.29000000000002</v>
      </c>
      <c r="Q2072" s="103"/>
      <c r="R2072" s="104"/>
      <c r="X2072" s="103"/>
      <c r="AE2072" s="103"/>
      <c r="AL2072" s="103"/>
      <c r="AM2072" s="104"/>
      <c r="AS2072" s="103"/>
      <c r="AT2072" s="104"/>
    </row>
    <row r="2073" spans="1:46" x14ac:dyDescent="0.25">
      <c r="A2073" s="1">
        <v>44704</v>
      </c>
      <c r="C2073" s="1" t="s">
        <v>102</v>
      </c>
      <c r="D2073" t="s">
        <v>98</v>
      </c>
      <c r="E2073">
        <v>310</v>
      </c>
      <c r="F2073" t="s">
        <v>185</v>
      </c>
      <c r="G2073" s="18">
        <v>1.0509999999999999</v>
      </c>
      <c r="H2073" s="18">
        <v>0.01</v>
      </c>
      <c r="I2073" s="18">
        <v>325.8</v>
      </c>
      <c r="Q2073" s="103"/>
      <c r="R2073" s="104"/>
      <c r="X2073" s="103"/>
      <c r="AE2073" s="103"/>
      <c r="AL2073" s="103"/>
      <c r="AM2073" s="104"/>
      <c r="AS2073" s="103"/>
      <c r="AT2073" s="104"/>
    </row>
    <row r="2074" spans="1:46" x14ac:dyDescent="0.25">
      <c r="A2074" s="1">
        <v>44704</v>
      </c>
      <c r="C2074" s="1" t="s">
        <v>102</v>
      </c>
      <c r="D2074" t="s">
        <v>98</v>
      </c>
      <c r="E2074">
        <v>15</v>
      </c>
      <c r="F2074" t="s">
        <v>25</v>
      </c>
      <c r="G2074" s="18">
        <v>2.0150000000000001</v>
      </c>
      <c r="I2074" s="18">
        <v>30.23</v>
      </c>
      <c r="Q2074" s="103"/>
      <c r="R2074" s="104"/>
      <c r="X2074" s="103"/>
      <c r="AE2074" s="103"/>
      <c r="AL2074" s="103"/>
      <c r="AM2074" s="104"/>
      <c r="AS2074" s="103"/>
      <c r="AT2074" s="104"/>
    </row>
    <row r="2075" spans="1:46" x14ac:dyDescent="0.25">
      <c r="A2075" s="1">
        <v>44704</v>
      </c>
      <c r="C2075" s="1" t="s">
        <v>102</v>
      </c>
      <c r="D2075" t="s">
        <v>98</v>
      </c>
      <c r="E2075">
        <v>100</v>
      </c>
      <c r="F2075" t="s">
        <v>25</v>
      </c>
      <c r="G2075" s="18">
        <v>2.0150000000000001</v>
      </c>
      <c r="I2075" s="18">
        <v>201.5</v>
      </c>
      <c r="Q2075" s="103"/>
      <c r="R2075" s="104"/>
      <c r="X2075" s="103"/>
      <c r="AE2075" s="103"/>
      <c r="AL2075" s="103"/>
      <c r="AM2075" s="104"/>
      <c r="AS2075" s="103"/>
      <c r="AT2075" s="104"/>
    </row>
    <row r="2076" spans="1:46" x14ac:dyDescent="0.25">
      <c r="A2076" s="1">
        <v>44704</v>
      </c>
      <c r="C2076" s="1" t="s">
        <v>102</v>
      </c>
      <c r="D2076" t="s">
        <v>98</v>
      </c>
      <c r="E2076">
        <v>15</v>
      </c>
      <c r="F2076" t="s">
        <v>25</v>
      </c>
      <c r="G2076" s="18">
        <v>2.0102000000000002</v>
      </c>
      <c r="I2076" s="18">
        <v>30.15</v>
      </c>
      <c r="Q2076" s="103"/>
      <c r="R2076" s="104"/>
      <c r="X2076" s="103"/>
      <c r="AE2076" s="103"/>
      <c r="AL2076" s="103"/>
      <c r="AM2076" s="104"/>
      <c r="AS2076" s="103"/>
      <c r="AT2076" s="104"/>
    </row>
    <row r="2077" spans="1:46" x14ac:dyDescent="0.25">
      <c r="A2077" s="1">
        <v>44704</v>
      </c>
      <c r="C2077" s="1" t="s">
        <v>102</v>
      </c>
      <c r="D2077" t="s">
        <v>97</v>
      </c>
      <c r="E2077">
        <v>130</v>
      </c>
      <c r="F2077" t="s">
        <v>25</v>
      </c>
      <c r="G2077" s="18">
        <v>1.91</v>
      </c>
      <c r="I2077" s="18">
        <v>-248.3</v>
      </c>
      <c r="Q2077" s="103"/>
      <c r="R2077" s="104"/>
      <c r="X2077" s="103"/>
      <c r="AE2077" s="103"/>
      <c r="AL2077" s="103"/>
      <c r="AM2077" s="104"/>
      <c r="AS2077" s="103"/>
      <c r="AT2077" s="104"/>
    </row>
    <row r="2078" spans="1:46" x14ac:dyDescent="0.25">
      <c r="A2078" s="1">
        <v>44704</v>
      </c>
      <c r="C2078" s="1" t="s">
        <v>102</v>
      </c>
      <c r="D2078" t="s">
        <v>97</v>
      </c>
      <c r="E2078">
        <v>130</v>
      </c>
      <c r="F2078" t="s">
        <v>185</v>
      </c>
      <c r="G2078" s="18">
        <v>1.0199</v>
      </c>
      <c r="I2078" s="18">
        <v>-132.59</v>
      </c>
      <c r="Q2078" s="103"/>
      <c r="R2078" s="104"/>
      <c r="X2078" s="103"/>
      <c r="AE2078" s="103"/>
      <c r="AL2078" s="103"/>
      <c r="AM2078" s="104"/>
      <c r="AS2078" s="103"/>
      <c r="AT2078" s="104"/>
    </row>
    <row r="2079" spans="1:46" x14ac:dyDescent="0.25">
      <c r="A2079" s="1">
        <v>44704</v>
      </c>
      <c r="C2079" s="1" t="s">
        <v>102</v>
      </c>
      <c r="D2079" t="s">
        <v>97</v>
      </c>
      <c r="E2079">
        <v>87</v>
      </c>
      <c r="F2079" t="s">
        <v>25</v>
      </c>
      <c r="G2079" s="18">
        <v>2.0261999999999998</v>
      </c>
      <c r="I2079" s="18">
        <v>-176.28</v>
      </c>
      <c r="Q2079" s="103"/>
      <c r="R2079" s="104"/>
      <c r="X2079" s="103"/>
      <c r="AE2079" s="103"/>
      <c r="AL2079" s="103"/>
      <c r="AM2079" s="104"/>
      <c r="AS2079" s="103"/>
      <c r="AT2079" s="104"/>
    </row>
    <row r="2080" spans="1:46" x14ac:dyDescent="0.25">
      <c r="A2080" s="1">
        <v>44704</v>
      </c>
      <c r="C2080" s="1" t="s">
        <v>102</v>
      </c>
      <c r="D2080" t="s">
        <v>97</v>
      </c>
      <c r="E2080">
        <v>3</v>
      </c>
      <c r="F2080" t="s">
        <v>25</v>
      </c>
      <c r="G2080" s="18">
        <v>2.0261999999999998</v>
      </c>
      <c r="I2080" s="18">
        <v>-6.08</v>
      </c>
      <c r="Q2080" s="103"/>
      <c r="R2080" s="104"/>
      <c r="X2080" s="103"/>
      <c r="AE2080" s="103"/>
      <c r="AL2080" s="103"/>
      <c r="AM2080" s="104"/>
      <c r="AS2080" s="103"/>
      <c r="AT2080" s="104"/>
    </row>
    <row r="2081" spans="1:46" x14ac:dyDescent="0.25">
      <c r="A2081" s="1">
        <v>44704</v>
      </c>
      <c r="C2081" s="1" t="s">
        <v>102</v>
      </c>
      <c r="D2081" t="s">
        <v>97</v>
      </c>
      <c r="E2081">
        <v>90</v>
      </c>
      <c r="F2081" t="s">
        <v>25</v>
      </c>
      <c r="G2081" s="18">
        <v>2.0150000000000001</v>
      </c>
      <c r="I2081" s="18">
        <v>-181.35</v>
      </c>
      <c r="Q2081" s="103"/>
      <c r="R2081" s="104"/>
      <c r="X2081" s="103"/>
      <c r="AE2081" s="103"/>
      <c r="AL2081" s="103"/>
      <c r="AM2081" s="104"/>
      <c r="AS2081" s="103"/>
      <c r="AT2081" s="104"/>
    </row>
    <row r="2082" spans="1:46" x14ac:dyDescent="0.25">
      <c r="A2082" s="1">
        <v>44704</v>
      </c>
      <c r="C2082" s="1" t="s">
        <v>102</v>
      </c>
      <c r="D2082" t="s">
        <v>97</v>
      </c>
      <c r="E2082">
        <v>90</v>
      </c>
      <c r="F2082" t="s">
        <v>25</v>
      </c>
      <c r="G2082" s="18">
        <v>1.98</v>
      </c>
      <c r="I2082" s="18">
        <v>-178.2</v>
      </c>
      <c r="Q2082" s="103"/>
      <c r="R2082" s="104"/>
      <c r="X2082" s="103"/>
      <c r="AE2082" s="103"/>
      <c r="AL2082" s="103"/>
      <c r="AM2082" s="104"/>
      <c r="AS2082" s="103"/>
      <c r="AT2082" s="104"/>
    </row>
    <row r="2083" spans="1:46" x14ac:dyDescent="0.25">
      <c r="A2083" s="1">
        <v>44704</v>
      </c>
      <c r="C2083" s="1" t="s">
        <v>102</v>
      </c>
      <c r="D2083" t="s">
        <v>97</v>
      </c>
      <c r="E2083">
        <v>90</v>
      </c>
      <c r="F2083" t="s">
        <v>25</v>
      </c>
      <c r="G2083" s="18">
        <v>1.9999</v>
      </c>
      <c r="I2083" s="18">
        <v>-179.99</v>
      </c>
      <c r="Q2083" s="103"/>
      <c r="R2083" s="104"/>
      <c r="X2083" s="103"/>
      <c r="AE2083" s="103"/>
      <c r="AL2083" s="103"/>
      <c r="AM2083" s="104"/>
      <c r="AS2083" s="103"/>
      <c r="AT2083" s="104"/>
    </row>
    <row r="2084" spans="1:46" x14ac:dyDescent="0.25">
      <c r="A2084" s="1">
        <v>44704</v>
      </c>
      <c r="C2084" s="1" t="s">
        <v>102</v>
      </c>
      <c r="D2084" t="s">
        <v>97</v>
      </c>
      <c r="E2084">
        <v>90</v>
      </c>
      <c r="F2084" t="s">
        <v>185</v>
      </c>
      <c r="G2084" s="18">
        <v>1.0549999999999999</v>
      </c>
      <c r="I2084" s="18">
        <v>-94.95</v>
      </c>
      <c r="Q2084" s="103"/>
      <c r="R2084" s="104"/>
      <c r="X2084" s="103"/>
      <c r="AE2084" s="103"/>
      <c r="AL2084" s="103"/>
      <c r="AM2084" s="104"/>
      <c r="AS2084" s="103"/>
      <c r="AT2084" s="104"/>
    </row>
    <row r="2085" spans="1:46" x14ac:dyDescent="0.25">
      <c r="A2085" s="1">
        <v>44704</v>
      </c>
      <c r="C2085" s="1" t="s">
        <v>102</v>
      </c>
      <c r="D2085" t="s">
        <v>97</v>
      </c>
      <c r="E2085">
        <v>90</v>
      </c>
      <c r="F2085" t="s">
        <v>25</v>
      </c>
      <c r="G2085" s="18">
        <v>1.94</v>
      </c>
      <c r="I2085" s="18">
        <v>-174.6</v>
      </c>
      <c r="Q2085" s="103"/>
      <c r="R2085" s="104"/>
      <c r="X2085" s="103"/>
      <c r="AE2085" s="103"/>
      <c r="AL2085" s="103"/>
      <c r="AM2085" s="104"/>
      <c r="AS2085" s="103"/>
      <c r="AT2085" s="104"/>
    </row>
    <row r="2086" spans="1:46" x14ac:dyDescent="0.25">
      <c r="A2086" s="1">
        <v>44704</v>
      </c>
      <c r="C2086" s="1" t="s">
        <v>102</v>
      </c>
      <c r="D2086" t="s">
        <v>97</v>
      </c>
      <c r="E2086">
        <v>90</v>
      </c>
      <c r="F2086" t="s">
        <v>25</v>
      </c>
      <c r="G2086" s="18">
        <v>1.9450000000000001</v>
      </c>
      <c r="I2086" s="18">
        <v>-175.05</v>
      </c>
      <c r="Q2086" s="103"/>
      <c r="R2086" s="104"/>
      <c r="X2086" s="103"/>
      <c r="AE2086" s="103"/>
      <c r="AL2086" s="103"/>
      <c r="AM2086" s="104"/>
      <c r="AS2086" s="103"/>
      <c r="AT2086" s="104"/>
    </row>
    <row r="2087" spans="1:46" x14ac:dyDescent="0.25">
      <c r="A2087" s="1">
        <v>44704</v>
      </c>
      <c r="C2087" s="1" t="s">
        <v>102</v>
      </c>
      <c r="D2087" t="s">
        <v>98</v>
      </c>
      <c r="E2087">
        <v>90</v>
      </c>
      <c r="F2087" t="s">
        <v>25</v>
      </c>
      <c r="G2087" s="18">
        <v>1.9950000000000001</v>
      </c>
      <c r="I2087" s="18">
        <v>179.55</v>
      </c>
      <c r="Q2087" s="103"/>
      <c r="R2087" s="104"/>
      <c r="X2087" s="103"/>
      <c r="AE2087" s="103"/>
      <c r="AL2087" s="103"/>
      <c r="AM2087" s="104"/>
      <c r="AS2087" s="103"/>
      <c r="AT2087" s="104"/>
    </row>
    <row r="2088" spans="1:46" x14ac:dyDescent="0.25">
      <c r="A2088" s="1">
        <v>44704</v>
      </c>
      <c r="C2088" s="1" t="s">
        <v>102</v>
      </c>
      <c r="D2088" t="s">
        <v>98</v>
      </c>
      <c r="E2088">
        <v>90</v>
      </c>
      <c r="F2088" t="s">
        <v>25</v>
      </c>
      <c r="G2088" s="18">
        <v>1.9916</v>
      </c>
      <c r="I2088" s="18">
        <v>179.24</v>
      </c>
      <c r="Q2088" s="103"/>
      <c r="R2088" s="104"/>
      <c r="X2088" s="103"/>
      <c r="AE2088" s="103"/>
      <c r="AL2088" s="103"/>
      <c r="AM2088" s="104"/>
      <c r="AS2088" s="103"/>
      <c r="AT2088" s="104"/>
    </row>
    <row r="2089" spans="1:46" x14ac:dyDescent="0.25">
      <c r="A2089" s="1">
        <v>44704</v>
      </c>
      <c r="C2089" s="1" t="s">
        <v>102</v>
      </c>
      <c r="D2089" t="s">
        <v>97</v>
      </c>
      <c r="E2089">
        <v>90</v>
      </c>
      <c r="F2089" t="s">
        <v>25</v>
      </c>
      <c r="G2089" s="18">
        <v>1.9750000000000001</v>
      </c>
      <c r="I2089" s="18">
        <v>-177.75</v>
      </c>
      <c r="Q2089" s="103"/>
      <c r="R2089" s="104"/>
      <c r="X2089" s="103"/>
      <c r="AE2089" s="103"/>
      <c r="AL2089" s="103"/>
      <c r="AM2089" s="104"/>
      <c r="AS2089" s="103"/>
      <c r="AT2089" s="104"/>
    </row>
    <row r="2090" spans="1:46" x14ac:dyDescent="0.25">
      <c r="A2090" s="1">
        <v>44704</v>
      </c>
      <c r="C2090" s="1" t="s">
        <v>102</v>
      </c>
      <c r="D2090" t="s">
        <v>97</v>
      </c>
      <c r="E2090">
        <v>90</v>
      </c>
      <c r="F2090" t="s">
        <v>25</v>
      </c>
      <c r="G2090" s="18">
        <v>1.9797</v>
      </c>
      <c r="I2090" s="18">
        <v>-178.17</v>
      </c>
      <c r="Q2090" s="103"/>
      <c r="R2090" s="104"/>
      <c r="X2090" s="103"/>
      <c r="AE2090" s="103"/>
      <c r="AL2090" s="103"/>
      <c r="AM2090" s="104"/>
      <c r="AS2090" s="103"/>
      <c r="AT2090" s="104"/>
    </row>
    <row r="2091" spans="1:46" x14ac:dyDescent="0.25">
      <c r="A2091" s="1">
        <v>44704</v>
      </c>
      <c r="C2091" s="1" t="s">
        <v>102</v>
      </c>
      <c r="D2091" t="s">
        <v>97</v>
      </c>
      <c r="E2091">
        <v>90</v>
      </c>
      <c r="F2091" t="s">
        <v>185</v>
      </c>
      <c r="G2091" s="18">
        <v>1.105</v>
      </c>
      <c r="I2091" s="18">
        <v>-99.45</v>
      </c>
      <c r="Q2091" s="103"/>
      <c r="R2091" s="104"/>
      <c r="X2091" s="103"/>
      <c r="AE2091" s="103"/>
      <c r="AL2091" s="103"/>
      <c r="AM2091" s="104"/>
      <c r="AS2091" s="103"/>
      <c r="AT2091" s="104"/>
    </row>
    <row r="2092" spans="1:46" x14ac:dyDescent="0.25">
      <c r="A2092" s="1">
        <v>44704</v>
      </c>
      <c r="C2092" s="1" t="s">
        <v>102</v>
      </c>
      <c r="D2092" t="s">
        <v>97</v>
      </c>
      <c r="E2092">
        <v>90</v>
      </c>
      <c r="F2092" t="s">
        <v>25</v>
      </c>
      <c r="G2092" s="18">
        <v>1.95</v>
      </c>
      <c r="I2092" s="18">
        <v>-175.5</v>
      </c>
      <c r="Q2092" s="103"/>
      <c r="R2092" s="104"/>
      <c r="X2092" s="103"/>
      <c r="AE2092" s="103"/>
      <c r="AL2092" s="103"/>
      <c r="AM2092" s="104"/>
      <c r="AS2092" s="103"/>
      <c r="AT2092" s="104"/>
    </row>
    <row r="2093" spans="1:46" x14ac:dyDescent="0.25">
      <c r="A2093" s="1">
        <v>44704</v>
      </c>
      <c r="C2093" s="1" t="s">
        <v>102</v>
      </c>
      <c r="D2093" t="s">
        <v>98</v>
      </c>
      <c r="E2093">
        <v>90</v>
      </c>
      <c r="F2093" t="s">
        <v>25</v>
      </c>
      <c r="G2093" s="18">
        <v>1.865</v>
      </c>
      <c r="I2093" s="18">
        <v>167.85</v>
      </c>
      <c r="Q2093" s="103"/>
      <c r="R2093" s="104"/>
      <c r="X2093" s="103"/>
      <c r="AE2093" s="103"/>
      <c r="AL2093" s="103"/>
      <c r="AM2093" s="104"/>
      <c r="AS2093" s="103"/>
      <c r="AT2093" s="104"/>
    </row>
    <row r="2094" spans="1:46" x14ac:dyDescent="0.25">
      <c r="A2094" s="1">
        <v>44704</v>
      </c>
      <c r="C2094" s="1" t="s">
        <v>102</v>
      </c>
      <c r="D2094" t="s">
        <v>97</v>
      </c>
      <c r="E2094">
        <v>90</v>
      </c>
      <c r="F2094" t="s">
        <v>25</v>
      </c>
      <c r="G2094" s="18">
        <v>1.8967000000000001</v>
      </c>
      <c r="I2094" s="18">
        <v>-170.7</v>
      </c>
      <c r="Q2094" s="103"/>
      <c r="R2094" s="104"/>
      <c r="X2094" s="103"/>
      <c r="AE2094" s="103"/>
      <c r="AL2094" s="103"/>
      <c r="AM2094" s="104"/>
      <c r="AS2094" s="103"/>
      <c r="AT2094" s="104"/>
    </row>
    <row r="2095" spans="1:46" x14ac:dyDescent="0.25">
      <c r="A2095" s="1">
        <v>44704</v>
      </c>
      <c r="C2095" s="1" t="s">
        <v>102</v>
      </c>
      <c r="D2095" t="s">
        <v>98</v>
      </c>
      <c r="E2095">
        <v>30</v>
      </c>
      <c r="F2095" t="s">
        <v>186</v>
      </c>
      <c r="G2095" s="18">
        <v>13.44</v>
      </c>
      <c r="H2095" s="18">
        <v>0.01</v>
      </c>
      <c r="I2095" s="18">
        <v>403.19</v>
      </c>
      <c r="Q2095" s="103"/>
      <c r="R2095" s="104"/>
      <c r="X2095" s="103"/>
      <c r="AE2095" s="103"/>
      <c r="AL2095" s="103"/>
      <c r="AM2095" s="104"/>
      <c r="AS2095" s="103"/>
      <c r="AT2095" s="104"/>
    </row>
    <row r="2096" spans="1:46" x14ac:dyDescent="0.25">
      <c r="A2096" s="1">
        <v>44704</v>
      </c>
      <c r="C2096" s="1" t="s">
        <v>102</v>
      </c>
      <c r="D2096" t="s">
        <v>97</v>
      </c>
      <c r="E2096">
        <v>90</v>
      </c>
      <c r="F2096" t="s">
        <v>25</v>
      </c>
      <c r="G2096" s="18">
        <v>2.0139999999999998</v>
      </c>
      <c r="I2096" s="18">
        <v>-181.26</v>
      </c>
      <c r="Q2096" s="103"/>
      <c r="R2096" s="104"/>
      <c r="X2096" s="103"/>
      <c r="AE2096" s="103"/>
      <c r="AL2096" s="103"/>
      <c r="AM2096" s="104"/>
      <c r="AS2096" s="103"/>
      <c r="AT2096" s="104"/>
    </row>
    <row r="2097" spans="1:46" x14ac:dyDescent="0.25">
      <c r="A2097" s="1">
        <v>44704</v>
      </c>
      <c r="C2097" s="1" t="s">
        <v>102</v>
      </c>
      <c r="D2097" t="s">
        <v>97</v>
      </c>
      <c r="E2097">
        <v>10</v>
      </c>
      <c r="F2097" t="s">
        <v>186</v>
      </c>
      <c r="G2097" s="18">
        <v>13.2697</v>
      </c>
      <c r="I2097" s="18">
        <v>-132.69999999999999</v>
      </c>
      <c r="Q2097" s="103"/>
      <c r="R2097" s="104"/>
      <c r="X2097" s="103"/>
      <c r="AE2097" s="103"/>
      <c r="AL2097" s="103"/>
      <c r="AM2097" s="104"/>
      <c r="AS2097" s="103"/>
      <c r="AT2097" s="104"/>
    </row>
    <row r="2098" spans="1:46" x14ac:dyDescent="0.25">
      <c r="A2098" s="1">
        <v>44704</v>
      </c>
      <c r="C2098" s="1" t="s">
        <v>102</v>
      </c>
      <c r="D2098" t="s">
        <v>97</v>
      </c>
      <c r="E2098">
        <v>10</v>
      </c>
      <c r="F2098" t="s">
        <v>186</v>
      </c>
      <c r="G2098" s="18">
        <v>13.3034</v>
      </c>
      <c r="I2098" s="18">
        <v>-133.03</v>
      </c>
      <c r="Q2098" s="103"/>
      <c r="R2098" s="104"/>
      <c r="X2098" s="103"/>
      <c r="AE2098" s="103"/>
      <c r="AL2098" s="103"/>
      <c r="AM2098" s="104"/>
      <c r="AS2098" s="103"/>
      <c r="AT2098" s="104"/>
    </row>
    <row r="2099" spans="1:46" x14ac:dyDescent="0.25">
      <c r="A2099" s="1">
        <v>44704</v>
      </c>
      <c r="C2099" s="1" t="s">
        <v>102</v>
      </c>
      <c r="D2099" t="s">
        <v>97</v>
      </c>
      <c r="E2099">
        <v>10</v>
      </c>
      <c r="F2099" t="s">
        <v>186</v>
      </c>
      <c r="G2099" s="18">
        <v>13.6595</v>
      </c>
      <c r="I2099" s="18">
        <v>-136.6</v>
      </c>
      <c r="Q2099" s="103"/>
      <c r="R2099" s="104"/>
      <c r="X2099" s="103"/>
      <c r="AE2099" s="103"/>
      <c r="AL2099" s="103"/>
      <c r="AM2099" s="104"/>
      <c r="AS2099" s="103"/>
      <c r="AT2099" s="104"/>
    </row>
    <row r="2100" spans="1:46" x14ac:dyDescent="0.25">
      <c r="A2100" s="1">
        <v>44705</v>
      </c>
      <c r="B2100" s="100">
        <v>42858029098</v>
      </c>
      <c r="C2100" t="s">
        <v>101</v>
      </c>
      <c r="D2100" t="s">
        <v>97</v>
      </c>
      <c r="E2100">
        <v>100</v>
      </c>
      <c r="F2100" t="s">
        <v>25</v>
      </c>
      <c r="G2100">
        <v>2.6299000000000001</v>
      </c>
      <c r="H2100">
        <v>0</v>
      </c>
      <c r="I2100">
        <v>-262.99</v>
      </c>
      <c r="Q2100" s="103"/>
      <c r="R2100" s="104"/>
      <c r="X2100" s="103"/>
      <c r="AE2100" s="103"/>
      <c r="AL2100" s="103"/>
      <c r="AM2100" s="104"/>
      <c r="AS2100" s="103"/>
      <c r="AT2100" s="104"/>
    </row>
    <row r="2101" spans="1:46" x14ac:dyDescent="0.25">
      <c r="A2101" s="1">
        <v>44705</v>
      </c>
      <c r="B2101" s="100">
        <v>42858037640</v>
      </c>
      <c r="C2101" t="s">
        <v>101</v>
      </c>
      <c r="D2101" t="s">
        <v>97</v>
      </c>
      <c r="E2101">
        <v>100</v>
      </c>
      <c r="F2101" t="s">
        <v>25</v>
      </c>
      <c r="G2101">
        <v>2.6322000000000001</v>
      </c>
      <c r="H2101">
        <v>0</v>
      </c>
      <c r="I2101">
        <v>-263.22000000000003</v>
      </c>
      <c r="Q2101" s="103"/>
      <c r="R2101" s="104"/>
      <c r="X2101" s="103"/>
      <c r="AE2101" s="103"/>
      <c r="AL2101" s="103"/>
      <c r="AM2101" s="104"/>
      <c r="AS2101" s="103"/>
      <c r="AT2101" s="104"/>
    </row>
    <row r="2102" spans="1:46" x14ac:dyDescent="0.25">
      <c r="A2102" s="1">
        <v>44705</v>
      </c>
      <c r="B2102" s="100">
        <v>42858016063</v>
      </c>
      <c r="C2102" t="s">
        <v>101</v>
      </c>
      <c r="D2102" t="s">
        <v>97</v>
      </c>
      <c r="E2102">
        <v>100</v>
      </c>
      <c r="F2102" t="s">
        <v>25</v>
      </c>
      <c r="G2102">
        <v>2.6398999999999999</v>
      </c>
      <c r="H2102">
        <v>0</v>
      </c>
      <c r="I2102">
        <v>-263.99</v>
      </c>
      <c r="Q2102" s="103"/>
      <c r="R2102" s="104"/>
      <c r="X2102" s="103"/>
      <c r="AE2102" s="103"/>
      <c r="AL2102" s="103"/>
      <c r="AM2102" s="104"/>
      <c r="AS2102" s="103"/>
      <c r="AT2102" s="104"/>
    </row>
    <row r="2103" spans="1:46" x14ac:dyDescent="0.25">
      <c r="A2103" s="1">
        <v>44705</v>
      </c>
      <c r="B2103" s="100">
        <v>42858022326</v>
      </c>
      <c r="C2103" t="s">
        <v>101</v>
      </c>
      <c r="D2103" t="s">
        <v>97</v>
      </c>
      <c r="E2103">
        <v>100</v>
      </c>
      <c r="F2103" t="s">
        <v>25</v>
      </c>
      <c r="G2103">
        <v>2.57</v>
      </c>
      <c r="H2103">
        <v>0</v>
      </c>
      <c r="I2103">
        <v>-257</v>
      </c>
      <c r="Q2103" s="103"/>
      <c r="R2103" s="104"/>
      <c r="X2103" s="103"/>
      <c r="AE2103" s="103"/>
      <c r="AL2103" s="103"/>
      <c r="AM2103" s="104"/>
      <c r="AS2103" s="103"/>
      <c r="AT2103" s="104"/>
    </row>
    <row r="2104" spans="1:46" x14ac:dyDescent="0.25">
      <c r="A2104" s="1">
        <v>44705</v>
      </c>
      <c r="B2104" s="100">
        <v>42858011607</v>
      </c>
      <c r="C2104" t="s">
        <v>101</v>
      </c>
      <c r="D2104" t="s">
        <v>97</v>
      </c>
      <c r="E2104">
        <v>100</v>
      </c>
      <c r="F2104" t="s">
        <v>25</v>
      </c>
      <c r="G2104">
        <v>2.6398999999999999</v>
      </c>
      <c r="H2104">
        <v>0</v>
      </c>
      <c r="I2104">
        <v>-263.99</v>
      </c>
      <c r="Q2104" s="103"/>
      <c r="R2104" s="104"/>
      <c r="X2104" s="103"/>
      <c r="AE2104" s="103"/>
      <c r="AL2104" s="103"/>
      <c r="AM2104" s="104"/>
      <c r="AS2104" s="103"/>
      <c r="AT2104" s="104"/>
    </row>
    <row r="2105" spans="1:46" x14ac:dyDescent="0.25">
      <c r="A2105" s="1">
        <v>44705</v>
      </c>
      <c r="B2105" s="100">
        <v>42858208445</v>
      </c>
      <c r="C2105" t="s">
        <v>101</v>
      </c>
      <c r="D2105" t="s">
        <v>97</v>
      </c>
      <c r="E2105">
        <v>100</v>
      </c>
      <c r="F2105" t="s">
        <v>25</v>
      </c>
      <c r="G2105">
        <v>2.6131000000000002</v>
      </c>
      <c r="H2105">
        <v>0</v>
      </c>
      <c r="I2105">
        <v>-261.31</v>
      </c>
      <c r="Q2105" s="103"/>
      <c r="R2105" s="104"/>
      <c r="X2105" s="103"/>
      <c r="AE2105" s="103"/>
      <c r="AL2105" s="103"/>
      <c r="AM2105" s="104"/>
      <c r="AS2105" s="103"/>
      <c r="AT2105" s="104"/>
    </row>
    <row r="2106" spans="1:46" x14ac:dyDescent="0.25">
      <c r="A2106" s="1">
        <v>44705</v>
      </c>
      <c r="B2106" s="100">
        <v>42858293475</v>
      </c>
      <c r="C2106" t="s">
        <v>101</v>
      </c>
      <c r="D2106" t="s">
        <v>97</v>
      </c>
      <c r="E2106">
        <v>100</v>
      </c>
      <c r="F2106" t="s">
        <v>25</v>
      </c>
      <c r="G2106">
        <v>2.605</v>
      </c>
      <c r="H2106">
        <v>0</v>
      </c>
      <c r="I2106">
        <v>-260.5</v>
      </c>
      <c r="Q2106" s="103"/>
      <c r="R2106" s="104"/>
      <c r="X2106" s="103"/>
      <c r="AE2106" s="103"/>
      <c r="AL2106" s="103"/>
      <c r="AM2106" s="104"/>
      <c r="AS2106" s="103"/>
      <c r="AT2106" s="104"/>
    </row>
    <row r="2107" spans="1:46" x14ac:dyDescent="0.25">
      <c r="A2107" s="1">
        <v>44705</v>
      </c>
      <c r="B2107" s="100">
        <v>42858279545</v>
      </c>
      <c r="C2107" t="s">
        <v>101</v>
      </c>
      <c r="D2107" t="s">
        <v>98</v>
      </c>
      <c r="E2107">
        <v>250</v>
      </c>
      <c r="F2107" t="s">
        <v>25</v>
      </c>
      <c r="G2107">
        <v>2.77</v>
      </c>
      <c r="H2107">
        <v>0</v>
      </c>
      <c r="I2107">
        <v>692.45</v>
      </c>
      <c r="Q2107" s="103"/>
      <c r="R2107" s="104"/>
      <c r="X2107" s="103"/>
      <c r="AE2107" s="103"/>
      <c r="AL2107" s="103"/>
      <c r="AM2107" s="104"/>
      <c r="AS2107" s="103"/>
      <c r="AT2107" s="104"/>
    </row>
    <row r="2108" spans="1:46" x14ac:dyDescent="0.25">
      <c r="A2108" s="1">
        <v>44705</v>
      </c>
      <c r="B2108" s="100">
        <v>42858386464</v>
      </c>
      <c r="C2108" t="s">
        <v>101</v>
      </c>
      <c r="D2108" t="s">
        <v>98</v>
      </c>
      <c r="E2108">
        <v>100</v>
      </c>
      <c r="F2108" t="s">
        <v>25</v>
      </c>
      <c r="G2108">
        <v>2.8650000000000002</v>
      </c>
      <c r="H2108">
        <v>0</v>
      </c>
      <c r="I2108">
        <v>286.48</v>
      </c>
      <c r="Q2108" s="103"/>
      <c r="R2108" s="104"/>
      <c r="X2108" s="103"/>
      <c r="AE2108" s="103"/>
      <c r="AL2108" s="103"/>
      <c r="AM2108" s="104"/>
      <c r="AS2108" s="103"/>
      <c r="AT2108" s="104"/>
    </row>
    <row r="2109" spans="1:46" x14ac:dyDescent="0.25">
      <c r="A2109" s="1">
        <v>44705</v>
      </c>
      <c r="B2109" s="100">
        <v>42858270380</v>
      </c>
      <c r="C2109" t="s">
        <v>101</v>
      </c>
      <c r="D2109" t="s">
        <v>98</v>
      </c>
      <c r="E2109">
        <v>100</v>
      </c>
      <c r="F2109" t="s">
        <v>25</v>
      </c>
      <c r="G2109">
        <v>2.8409</v>
      </c>
      <c r="H2109">
        <v>0</v>
      </c>
      <c r="I2109">
        <v>284.07</v>
      </c>
      <c r="Q2109" s="103"/>
      <c r="R2109" s="104"/>
      <c r="X2109" s="103"/>
      <c r="AE2109" s="103"/>
      <c r="AL2109" s="103"/>
      <c r="AM2109" s="104"/>
      <c r="AS2109" s="103"/>
      <c r="AT2109" s="104"/>
    </row>
    <row r="2110" spans="1:46" x14ac:dyDescent="0.25">
      <c r="A2110" s="1">
        <v>44705</v>
      </c>
      <c r="B2110" s="100">
        <v>42858299457</v>
      </c>
      <c r="C2110" t="s">
        <v>101</v>
      </c>
      <c r="D2110" t="s">
        <v>98</v>
      </c>
      <c r="E2110">
        <v>100</v>
      </c>
      <c r="F2110" t="s">
        <v>25</v>
      </c>
      <c r="G2110">
        <v>2.8744999999999998</v>
      </c>
      <c r="H2110">
        <v>0</v>
      </c>
      <c r="I2110">
        <v>287.43</v>
      </c>
      <c r="Q2110" s="103"/>
      <c r="R2110" s="104"/>
      <c r="X2110" s="103"/>
      <c r="AE2110" s="103"/>
      <c r="AL2110" s="103"/>
      <c r="AM2110" s="104"/>
      <c r="AS2110" s="103"/>
      <c r="AT2110" s="104"/>
    </row>
    <row r="2111" spans="1:46" x14ac:dyDescent="0.25">
      <c r="A2111" s="1">
        <v>44705</v>
      </c>
      <c r="B2111" s="100">
        <v>42858339747</v>
      </c>
      <c r="C2111" t="s">
        <v>101</v>
      </c>
      <c r="D2111" t="s">
        <v>97</v>
      </c>
      <c r="E2111">
        <v>100</v>
      </c>
      <c r="F2111" t="s">
        <v>25</v>
      </c>
      <c r="G2111">
        <v>2.7999000000000001</v>
      </c>
      <c r="H2111">
        <v>0</v>
      </c>
      <c r="I2111">
        <v>-279.99</v>
      </c>
      <c r="Q2111" s="103"/>
      <c r="R2111" s="104"/>
      <c r="X2111" s="103"/>
      <c r="AE2111" s="103"/>
      <c r="AL2111" s="103"/>
      <c r="AM2111" s="104"/>
      <c r="AS2111" s="103"/>
      <c r="AT2111" s="104"/>
    </row>
    <row r="2112" spans="1:46" x14ac:dyDescent="0.25">
      <c r="A2112" s="1">
        <v>44705</v>
      </c>
      <c r="B2112" s="100">
        <v>42858267883</v>
      </c>
      <c r="C2112" t="s">
        <v>101</v>
      </c>
      <c r="D2112" t="s">
        <v>97</v>
      </c>
      <c r="E2112">
        <v>100</v>
      </c>
      <c r="F2112" t="s">
        <v>25</v>
      </c>
      <c r="G2112">
        <v>2.8098999999999998</v>
      </c>
      <c r="H2112">
        <v>0</v>
      </c>
      <c r="I2112">
        <v>-280.99</v>
      </c>
      <c r="Q2112" s="103"/>
      <c r="R2112" s="104"/>
      <c r="X2112" s="103"/>
      <c r="AE2112" s="103"/>
      <c r="AL2112" s="103"/>
      <c r="AM2112" s="104"/>
      <c r="AS2112" s="103"/>
      <c r="AT2112" s="104"/>
    </row>
    <row r="2113" spans="1:46" x14ac:dyDescent="0.25">
      <c r="A2113" s="1">
        <v>44705</v>
      </c>
      <c r="B2113" s="100">
        <v>42858361780</v>
      </c>
      <c r="C2113" t="s">
        <v>101</v>
      </c>
      <c r="D2113" t="s">
        <v>97</v>
      </c>
      <c r="E2113">
        <v>100</v>
      </c>
      <c r="F2113" t="s">
        <v>25</v>
      </c>
      <c r="G2113">
        <v>2.81</v>
      </c>
      <c r="H2113">
        <v>0</v>
      </c>
      <c r="I2113">
        <v>-281</v>
      </c>
      <c r="Q2113" s="103"/>
      <c r="R2113" s="104"/>
      <c r="X2113" s="103"/>
      <c r="AE2113" s="103"/>
      <c r="AL2113" s="103"/>
      <c r="AM2113" s="104"/>
      <c r="AS2113" s="103"/>
      <c r="AT2113" s="104"/>
    </row>
    <row r="2114" spans="1:46" x14ac:dyDescent="0.25">
      <c r="A2114" s="1">
        <v>44705</v>
      </c>
      <c r="B2114" s="100">
        <v>42858443074</v>
      </c>
      <c r="C2114" t="s">
        <v>101</v>
      </c>
      <c r="D2114" t="s">
        <v>98</v>
      </c>
      <c r="E2114">
        <v>200</v>
      </c>
      <c r="F2114" t="s">
        <v>25</v>
      </c>
      <c r="G2114">
        <v>2.73</v>
      </c>
      <c r="H2114">
        <v>0</v>
      </c>
      <c r="I2114">
        <v>545.96</v>
      </c>
      <c r="Q2114" s="103"/>
      <c r="R2114" s="104"/>
      <c r="X2114" s="103"/>
      <c r="AE2114" s="103"/>
      <c r="AL2114" s="103"/>
      <c r="AM2114" s="104"/>
      <c r="AS2114" s="103"/>
      <c r="AT2114" s="104"/>
    </row>
    <row r="2115" spans="1:46" x14ac:dyDescent="0.25">
      <c r="A2115" s="1">
        <v>44705</v>
      </c>
      <c r="B2115" s="100">
        <v>42858469830</v>
      </c>
      <c r="C2115" t="s">
        <v>101</v>
      </c>
      <c r="D2115" t="s">
        <v>97</v>
      </c>
      <c r="E2115">
        <v>200</v>
      </c>
      <c r="F2115" t="s">
        <v>25</v>
      </c>
      <c r="G2115">
        <v>2.77</v>
      </c>
      <c r="H2115">
        <v>0</v>
      </c>
      <c r="I2115">
        <v>-554</v>
      </c>
      <c r="Q2115" s="103"/>
      <c r="R2115" s="104"/>
      <c r="X2115" s="103"/>
      <c r="AE2115" s="103"/>
      <c r="AL2115" s="103"/>
      <c r="AM2115" s="104"/>
      <c r="AS2115" s="103"/>
      <c r="AT2115" s="104"/>
    </row>
    <row r="2116" spans="1:46" x14ac:dyDescent="0.25">
      <c r="A2116" s="1">
        <v>44705</v>
      </c>
      <c r="B2116" s="100">
        <v>42858533272</v>
      </c>
      <c r="C2116" t="s">
        <v>101</v>
      </c>
      <c r="D2116" t="s">
        <v>97</v>
      </c>
      <c r="E2116">
        <v>200</v>
      </c>
      <c r="F2116" t="s">
        <v>25</v>
      </c>
      <c r="G2116">
        <v>2.77</v>
      </c>
      <c r="H2116">
        <v>0</v>
      </c>
      <c r="I2116">
        <v>-554</v>
      </c>
      <c r="Q2116" s="103"/>
      <c r="R2116" s="104"/>
      <c r="X2116" s="103"/>
      <c r="AE2116" s="103"/>
      <c r="AL2116" s="103"/>
      <c r="AM2116" s="104"/>
      <c r="AS2116" s="103"/>
      <c r="AT2116" s="104"/>
    </row>
    <row r="2117" spans="1:46" x14ac:dyDescent="0.25">
      <c r="A2117" s="1">
        <v>44705</v>
      </c>
      <c r="B2117" s="100">
        <v>42858517575</v>
      </c>
      <c r="C2117" t="s">
        <v>101</v>
      </c>
      <c r="D2117" t="s">
        <v>98</v>
      </c>
      <c r="E2117">
        <v>200</v>
      </c>
      <c r="F2117" t="s">
        <v>25</v>
      </c>
      <c r="G2117">
        <v>2.7515000000000001</v>
      </c>
      <c r="H2117">
        <v>0</v>
      </c>
      <c r="I2117">
        <v>550.26</v>
      </c>
      <c r="Q2117" s="103"/>
      <c r="R2117" s="104"/>
      <c r="X2117" s="103"/>
      <c r="AE2117" s="103"/>
      <c r="AL2117" s="103"/>
      <c r="AM2117" s="104"/>
      <c r="AS2117" s="103"/>
      <c r="AT2117" s="104"/>
    </row>
    <row r="2118" spans="1:46" x14ac:dyDescent="0.25">
      <c r="A2118" s="1">
        <v>44705</v>
      </c>
      <c r="B2118" s="100">
        <v>42858570994</v>
      </c>
      <c r="C2118" t="s">
        <v>101</v>
      </c>
      <c r="D2118" t="s">
        <v>98</v>
      </c>
      <c r="E2118">
        <v>450</v>
      </c>
      <c r="F2118" t="s">
        <v>25</v>
      </c>
      <c r="G2118">
        <v>2.7056</v>
      </c>
      <c r="H2118">
        <v>0</v>
      </c>
      <c r="I2118">
        <v>1217.43</v>
      </c>
      <c r="Q2118" s="103"/>
      <c r="R2118" s="104"/>
      <c r="X2118" s="103"/>
      <c r="AE2118" s="103"/>
      <c r="AL2118" s="103"/>
      <c r="AM2118" s="104"/>
      <c r="AS2118" s="103"/>
      <c r="AT2118" s="104"/>
    </row>
    <row r="2119" spans="1:46" x14ac:dyDescent="0.25">
      <c r="A2119" s="1">
        <v>44705</v>
      </c>
      <c r="C2119" s="1" t="s">
        <v>102</v>
      </c>
      <c r="D2119" t="s">
        <v>98</v>
      </c>
      <c r="E2119">
        <v>190</v>
      </c>
      <c r="F2119" t="s">
        <v>25</v>
      </c>
      <c r="G2119" s="18">
        <v>2.76</v>
      </c>
      <c r="H2119" s="18">
        <v>0.01</v>
      </c>
      <c r="I2119" s="18">
        <v>524.39</v>
      </c>
      <c r="Q2119" s="103"/>
      <c r="R2119" s="104"/>
      <c r="X2119" s="103"/>
      <c r="AE2119" s="103"/>
      <c r="AL2119" s="103"/>
      <c r="AM2119" s="104"/>
      <c r="AS2119" s="103"/>
      <c r="AT2119" s="104"/>
    </row>
    <row r="2120" spans="1:46" x14ac:dyDescent="0.25">
      <c r="A2120" s="1">
        <v>44705</v>
      </c>
      <c r="C2120" s="1" t="s">
        <v>102</v>
      </c>
      <c r="D2120" t="s">
        <v>98</v>
      </c>
      <c r="E2120">
        <v>130</v>
      </c>
      <c r="F2120" t="s">
        <v>25</v>
      </c>
      <c r="G2120" s="18">
        <v>2.625</v>
      </c>
      <c r="H2120" s="18">
        <v>0.01</v>
      </c>
      <c r="I2120" s="18">
        <v>341.24</v>
      </c>
      <c r="Q2120" s="103"/>
      <c r="R2120" s="104"/>
      <c r="X2120" s="103"/>
      <c r="AE2120" s="103"/>
      <c r="AL2120" s="103"/>
      <c r="AM2120" s="104"/>
      <c r="AS2120" s="103"/>
      <c r="AT2120" s="104"/>
    </row>
    <row r="2121" spans="1:46" x14ac:dyDescent="0.25">
      <c r="A2121" s="1">
        <v>44705</v>
      </c>
      <c r="C2121" s="1" t="s">
        <v>102</v>
      </c>
      <c r="D2121" t="s">
        <v>98</v>
      </c>
      <c r="E2121">
        <v>130</v>
      </c>
      <c r="F2121" t="s">
        <v>25</v>
      </c>
      <c r="G2121" s="18">
        <v>2.621</v>
      </c>
      <c r="H2121" s="18">
        <v>0.01</v>
      </c>
      <c r="I2121" s="18">
        <v>340.72</v>
      </c>
      <c r="Q2121" s="103"/>
      <c r="R2121" s="104"/>
      <c r="X2121" s="103"/>
      <c r="AE2121" s="103"/>
      <c r="AL2121" s="103"/>
      <c r="AM2121" s="104"/>
      <c r="AS2121" s="103"/>
      <c r="AT2121" s="104"/>
    </row>
    <row r="2122" spans="1:46" x14ac:dyDescent="0.25">
      <c r="A2122" s="1">
        <v>44705</v>
      </c>
      <c r="C2122" s="1" t="s">
        <v>102</v>
      </c>
      <c r="D2122" t="s">
        <v>98</v>
      </c>
      <c r="E2122">
        <v>130</v>
      </c>
      <c r="F2122" t="s">
        <v>25</v>
      </c>
      <c r="G2122" s="18">
        <v>2.581</v>
      </c>
      <c r="H2122" s="18">
        <v>0.01</v>
      </c>
      <c r="I2122" s="18">
        <v>335.52</v>
      </c>
      <c r="Q2122" s="103"/>
      <c r="R2122" s="104"/>
      <c r="X2122" s="103"/>
      <c r="AE2122" s="103"/>
      <c r="AL2122" s="103"/>
      <c r="AM2122" s="104"/>
      <c r="AS2122" s="103"/>
      <c r="AT2122" s="104"/>
    </row>
    <row r="2123" spans="1:46" x14ac:dyDescent="0.25">
      <c r="A2123" s="1">
        <v>44705</v>
      </c>
      <c r="C2123" s="1" t="s">
        <v>102</v>
      </c>
      <c r="D2123" t="s">
        <v>98</v>
      </c>
      <c r="E2123">
        <v>130</v>
      </c>
      <c r="F2123" t="s">
        <v>25</v>
      </c>
      <c r="G2123" s="18">
        <v>2.5501</v>
      </c>
      <c r="H2123" s="18">
        <v>0.01</v>
      </c>
      <c r="I2123" s="18">
        <v>331.5</v>
      </c>
      <c r="Q2123" s="103"/>
      <c r="R2123" s="104"/>
      <c r="X2123" s="103"/>
      <c r="AE2123" s="103"/>
      <c r="AL2123" s="103"/>
      <c r="AM2123" s="104"/>
      <c r="AS2123" s="103"/>
      <c r="AT2123" s="104"/>
    </row>
    <row r="2124" spans="1:46" x14ac:dyDescent="0.25">
      <c r="A2124" s="1">
        <v>44705</v>
      </c>
      <c r="C2124" s="1" t="s">
        <v>102</v>
      </c>
      <c r="D2124" t="s">
        <v>98</v>
      </c>
      <c r="E2124">
        <v>200</v>
      </c>
      <c r="F2124" t="s">
        <v>25</v>
      </c>
      <c r="G2124" s="18">
        <v>2.69</v>
      </c>
      <c r="H2124" s="18">
        <v>0.01</v>
      </c>
      <c r="I2124" s="18">
        <v>537.99</v>
      </c>
      <c r="Q2124" s="103"/>
      <c r="R2124" s="104"/>
      <c r="X2124" s="103"/>
      <c r="AE2124" s="103"/>
      <c r="AL2124" s="103"/>
      <c r="AM2124" s="104"/>
      <c r="AS2124" s="103"/>
      <c r="AT2124" s="104"/>
    </row>
    <row r="2125" spans="1:46" x14ac:dyDescent="0.25">
      <c r="A2125" s="1">
        <v>44705</v>
      </c>
      <c r="C2125" s="1" t="s">
        <v>102</v>
      </c>
      <c r="D2125" t="s">
        <v>98</v>
      </c>
      <c r="E2125">
        <v>130</v>
      </c>
      <c r="F2125" t="s">
        <v>25</v>
      </c>
      <c r="G2125" s="18">
        <v>2.4714999999999998</v>
      </c>
      <c r="H2125" s="18">
        <v>0.01</v>
      </c>
      <c r="I2125" s="18">
        <v>321.29000000000002</v>
      </c>
      <c r="Q2125" s="103"/>
      <c r="R2125" s="104"/>
      <c r="X2125" s="103"/>
      <c r="AE2125" s="103"/>
      <c r="AL2125" s="103"/>
      <c r="AM2125" s="104"/>
      <c r="AS2125" s="103"/>
      <c r="AT2125" s="104"/>
    </row>
    <row r="2126" spans="1:46" x14ac:dyDescent="0.25">
      <c r="A2126" s="1">
        <v>44705</v>
      </c>
      <c r="C2126" s="1" t="s">
        <v>102</v>
      </c>
      <c r="D2126" t="s">
        <v>98</v>
      </c>
      <c r="E2126">
        <v>130</v>
      </c>
      <c r="F2126" t="s">
        <v>25</v>
      </c>
      <c r="G2126" s="18">
        <v>2.4805999999999999</v>
      </c>
      <c r="H2126" s="18">
        <v>0.01</v>
      </c>
      <c r="I2126" s="18">
        <v>322.47000000000003</v>
      </c>
      <c r="Q2126" s="103"/>
      <c r="R2126" s="104"/>
      <c r="X2126" s="103"/>
      <c r="AE2126" s="103"/>
      <c r="AL2126" s="103"/>
      <c r="AM2126" s="104"/>
      <c r="AS2126" s="103"/>
      <c r="AT2126" s="104"/>
    </row>
    <row r="2127" spans="1:46" x14ac:dyDescent="0.25">
      <c r="A2127" s="1">
        <v>44705</v>
      </c>
      <c r="C2127" s="1" t="s">
        <v>102</v>
      </c>
      <c r="D2127" t="s">
        <v>98</v>
      </c>
      <c r="E2127">
        <v>130</v>
      </c>
      <c r="F2127" t="s">
        <v>25</v>
      </c>
      <c r="G2127" s="18">
        <v>2.4967999999999999</v>
      </c>
      <c r="H2127" s="18">
        <v>0.01</v>
      </c>
      <c r="I2127" s="18">
        <v>324.57</v>
      </c>
      <c r="Q2127" s="103"/>
      <c r="R2127" s="104"/>
      <c r="X2127" s="103"/>
      <c r="AE2127" s="103"/>
      <c r="AL2127" s="103"/>
      <c r="AM2127" s="104"/>
      <c r="AS2127" s="103"/>
      <c r="AT2127" s="104"/>
    </row>
    <row r="2128" spans="1:46" x14ac:dyDescent="0.25">
      <c r="A2128" s="1">
        <v>44705</v>
      </c>
      <c r="C2128" s="1" t="s">
        <v>102</v>
      </c>
      <c r="D2128" t="s">
        <v>98</v>
      </c>
      <c r="E2128">
        <v>130</v>
      </c>
      <c r="F2128" t="s">
        <v>25</v>
      </c>
      <c r="G2128" s="18">
        <v>2.5108000000000001</v>
      </c>
      <c r="H2128" s="18">
        <v>0.01</v>
      </c>
      <c r="I2128" s="18">
        <v>326.39</v>
      </c>
      <c r="Q2128" s="103"/>
      <c r="R2128" s="104"/>
      <c r="X2128" s="103"/>
      <c r="AE2128" s="103"/>
      <c r="AL2128" s="103"/>
      <c r="AM2128" s="104"/>
      <c r="AS2128" s="103"/>
      <c r="AT2128" s="104"/>
    </row>
    <row r="2129" spans="1:46" x14ac:dyDescent="0.25">
      <c r="A2129" s="1">
        <v>44705</v>
      </c>
      <c r="C2129" s="1" t="s">
        <v>102</v>
      </c>
      <c r="D2129" t="s">
        <v>97</v>
      </c>
      <c r="E2129">
        <v>30</v>
      </c>
      <c r="F2129" t="s">
        <v>25</v>
      </c>
      <c r="G2129" s="18">
        <v>2.6495000000000002</v>
      </c>
      <c r="I2129" s="18">
        <v>-79.489999999999995</v>
      </c>
      <c r="Q2129" s="103"/>
      <c r="R2129" s="104"/>
      <c r="X2129" s="103"/>
      <c r="AE2129" s="103"/>
      <c r="AL2129" s="103"/>
      <c r="AM2129" s="104"/>
      <c r="AS2129" s="103"/>
      <c r="AT2129" s="104"/>
    </row>
    <row r="2130" spans="1:46" x14ac:dyDescent="0.25">
      <c r="A2130" s="1">
        <v>44705</v>
      </c>
      <c r="C2130" s="1" t="s">
        <v>102</v>
      </c>
      <c r="D2130" t="s">
        <v>97</v>
      </c>
      <c r="E2130">
        <v>100</v>
      </c>
      <c r="F2130" t="s">
        <v>25</v>
      </c>
      <c r="G2130" s="18">
        <v>2.645</v>
      </c>
      <c r="I2130" s="18">
        <v>-264.5</v>
      </c>
      <c r="Q2130" s="103"/>
      <c r="R2130" s="104"/>
      <c r="X2130" s="103"/>
      <c r="AE2130" s="103"/>
      <c r="AL2130" s="103"/>
      <c r="AM2130" s="104"/>
      <c r="AS2130" s="103"/>
      <c r="AT2130" s="104"/>
    </row>
    <row r="2131" spans="1:46" x14ac:dyDescent="0.25">
      <c r="A2131" s="1">
        <v>44705</v>
      </c>
      <c r="C2131" s="1" t="s">
        <v>102</v>
      </c>
      <c r="D2131" t="s">
        <v>97</v>
      </c>
      <c r="E2131">
        <v>130</v>
      </c>
      <c r="F2131" t="s">
        <v>25</v>
      </c>
      <c r="G2131" s="18">
        <v>2.69</v>
      </c>
      <c r="I2131" s="18">
        <v>-349.7</v>
      </c>
      <c r="Q2131" s="103"/>
      <c r="R2131" s="104"/>
      <c r="X2131" s="103"/>
      <c r="AE2131" s="103"/>
      <c r="AL2131" s="103"/>
      <c r="AM2131" s="104"/>
      <c r="AS2131" s="103"/>
      <c r="AT2131" s="104"/>
    </row>
    <row r="2132" spans="1:46" x14ac:dyDescent="0.25">
      <c r="A2132" s="1">
        <v>44705</v>
      </c>
      <c r="C2132" s="1" t="s">
        <v>102</v>
      </c>
      <c r="D2132" t="s">
        <v>97</v>
      </c>
      <c r="E2132">
        <v>130</v>
      </c>
      <c r="F2132" t="s">
        <v>25</v>
      </c>
      <c r="G2132" s="18">
        <v>2.6198999999999999</v>
      </c>
      <c r="I2132" s="18">
        <v>-340.59</v>
      </c>
      <c r="Q2132" s="103"/>
      <c r="R2132" s="104"/>
      <c r="X2132" s="103"/>
      <c r="AE2132" s="103"/>
      <c r="AL2132" s="103"/>
      <c r="AM2132" s="104"/>
      <c r="AS2132" s="103"/>
      <c r="AT2132" s="104"/>
    </row>
    <row r="2133" spans="1:46" x14ac:dyDescent="0.25">
      <c r="A2133" s="1">
        <v>44705</v>
      </c>
      <c r="C2133" s="1" t="s">
        <v>102</v>
      </c>
      <c r="D2133" t="s">
        <v>97</v>
      </c>
      <c r="E2133">
        <v>130</v>
      </c>
      <c r="F2133" t="s">
        <v>25</v>
      </c>
      <c r="G2133" s="18">
        <v>2.73</v>
      </c>
      <c r="I2133" s="18">
        <v>-354.9</v>
      </c>
      <c r="Q2133" s="103"/>
      <c r="R2133" s="104"/>
      <c r="X2133" s="103"/>
      <c r="AE2133" s="103"/>
      <c r="AL2133" s="103"/>
      <c r="AM2133" s="104"/>
      <c r="AS2133" s="103"/>
      <c r="AT2133" s="104"/>
    </row>
    <row r="2134" spans="1:46" x14ac:dyDescent="0.25">
      <c r="A2134" s="1">
        <v>44705</v>
      </c>
      <c r="C2134" s="1" t="s">
        <v>102</v>
      </c>
      <c r="D2134" t="s">
        <v>97</v>
      </c>
      <c r="E2134">
        <v>130</v>
      </c>
      <c r="F2134" t="s">
        <v>25</v>
      </c>
      <c r="G2134" s="18">
        <v>2.75</v>
      </c>
      <c r="I2134" s="18">
        <v>-357.5</v>
      </c>
      <c r="Q2134" s="103"/>
      <c r="R2134" s="104"/>
      <c r="X2134" s="103"/>
      <c r="AE2134" s="103"/>
      <c r="AL2134" s="103"/>
      <c r="AM2134" s="104"/>
      <c r="AS2134" s="103"/>
      <c r="AT2134" s="104"/>
    </row>
    <row r="2135" spans="1:46" x14ac:dyDescent="0.25">
      <c r="A2135" s="1">
        <v>44705</v>
      </c>
      <c r="C2135" s="1" t="s">
        <v>102</v>
      </c>
      <c r="D2135" t="s">
        <v>97</v>
      </c>
      <c r="E2135">
        <v>130</v>
      </c>
      <c r="F2135" t="s">
        <v>25</v>
      </c>
      <c r="G2135" s="18">
        <v>2.76</v>
      </c>
      <c r="I2135" s="18">
        <v>-358.8</v>
      </c>
      <c r="Q2135" s="103"/>
      <c r="R2135" s="104"/>
      <c r="X2135" s="103"/>
      <c r="AE2135" s="103"/>
      <c r="AL2135" s="103"/>
      <c r="AM2135" s="104"/>
      <c r="AS2135" s="103"/>
      <c r="AT2135" s="104"/>
    </row>
    <row r="2136" spans="1:46" x14ac:dyDescent="0.25">
      <c r="A2136" s="1">
        <v>44705</v>
      </c>
      <c r="C2136" s="1" t="s">
        <v>102</v>
      </c>
      <c r="D2136" t="s">
        <v>97</v>
      </c>
      <c r="E2136">
        <v>130</v>
      </c>
      <c r="F2136" t="s">
        <v>25</v>
      </c>
      <c r="G2136" s="18">
        <v>2.8431000000000002</v>
      </c>
      <c r="I2136" s="18">
        <v>-369.6</v>
      </c>
      <c r="Q2136" s="103"/>
      <c r="R2136" s="104"/>
      <c r="X2136" s="103"/>
      <c r="AE2136" s="103"/>
      <c r="AL2136" s="103"/>
      <c r="AM2136" s="104"/>
      <c r="AS2136" s="103"/>
      <c r="AT2136" s="104"/>
    </row>
    <row r="2137" spans="1:46" x14ac:dyDescent="0.25">
      <c r="A2137" s="1">
        <v>44705</v>
      </c>
      <c r="C2137" s="1" t="s">
        <v>102</v>
      </c>
      <c r="D2137" t="s">
        <v>97</v>
      </c>
      <c r="E2137">
        <v>130</v>
      </c>
      <c r="F2137" t="s">
        <v>25</v>
      </c>
      <c r="G2137" s="18">
        <v>2.8885000000000001</v>
      </c>
      <c r="I2137" s="18">
        <v>-375.51</v>
      </c>
      <c r="Q2137" s="103"/>
      <c r="R2137" s="104"/>
      <c r="X2137" s="103"/>
      <c r="AE2137" s="103"/>
      <c r="AL2137" s="103"/>
      <c r="AM2137" s="104"/>
      <c r="AS2137" s="103"/>
      <c r="AT2137" s="104"/>
    </row>
    <row r="2138" spans="1:46" x14ac:dyDescent="0.25">
      <c r="A2138" s="1">
        <v>44705</v>
      </c>
      <c r="C2138" s="1" t="s">
        <v>102</v>
      </c>
      <c r="D2138" t="s">
        <v>97</v>
      </c>
      <c r="E2138">
        <v>130</v>
      </c>
      <c r="F2138" t="s">
        <v>25</v>
      </c>
      <c r="G2138" s="18">
        <v>2.89</v>
      </c>
      <c r="I2138" s="18">
        <v>-375.7</v>
      </c>
      <c r="Q2138" s="103"/>
      <c r="R2138" s="104"/>
      <c r="X2138" s="103"/>
      <c r="AE2138" s="103"/>
      <c r="AL2138" s="103"/>
      <c r="AM2138" s="104"/>
      <c r="AS2138" s="103"/>
      <c r="AT2138" s="104"/>
    </row>
    <row r="2139" spans="1:46" x14ac:dyDescent="0.25">
      <c r="A2139" s="1">
        <v>44705</v>
      </c>
      <c r="C2139" s="1" t="s">
        <v>102</v>
      </c>
      <c r="D2139" t="s">
        <v>97</v>
      </c>
      <c r="E2139">
        <v>130</v>
      </c>
      <c r="F2139" t="s">
        <v>25</v>
      </c>
      <c r="G2139" s="18">
        <v>2.8992</v>
      </c>
      <c r="I2139" s="18">
        <v>-376.9</v>
      </c>
      <c r="Q2139" s="103"/>
      <c r="R2139" s="104"/>
      <c r="X2139" s="103"/>
      <c r="AE2139" s="103"/>
      <c r="AL2139" s="103"/>
      <c r="AM2139" s="104"/>
      <c r="AS2139" s="103"/>
      <c r="AT2139" s="104"/>
    </row>
    <row r="2140" spans="1:46" x14ac:dyDescent="0.25">
      <c r="A2140" s="1">
        <v>44705</v>
      </c>
      <c r="C2140" s="1" t="s">
        <v>102</v>
      </c>
      <c r="D2140" t="s">
        <v>97</v>
      </c>
      <c r="E2140">
        <v>37</v>
      </c>
      <c r="F2140" t="s">
        <v>25</v>
      </c>
      <c r="G2140" s="18">
        <v>2.83</v>
      </c>
      <c r="I2140" s="18">
        <v>-104.71</v>
      </c>
      <c r="Q2140" s="103"/>
      <c r="R2140" s="104"/>
      <c r="X2140" s="103"/>
      <c r="AE2140" s="103"/>
      <c r="AL2140" s="103"/>
      <c r="AM2140" s="104"/>
      <c r="AS2140" s="103"/>
      <c r="AT2140" s="104"/>
    </row>
    <row r="2141" spans="1:46" x14ac:dyDescent="0.25">
      <c r="A2141" s="1">
        <v>44705</v>
      </c>
      <c r="C2141" s="1" t="s">
        <v>102</v>
      </c>
      <c r="D2141" t="s">
        <v>97</v>
      </c>
      <c r="E2141">
        <v>93</v>
      </c>
      <c r="F2141" t="s">
        <v>25</v>
      </c>
      <c r="G2141" s="18">
        <v>2.83</v>
      </c>
      <c r="I2141" s="18">
        <v>-263.19</v>
      </c>
      <c r="Q2141" s="103"/>
      <c r="R2141" s="104"/>
      <c r="X2141" s="103"/>
      <c r="AE2141" s="103"/>
      <c r="AL2141" s="103"/>
      <c r="AM2141" s="104"/>
      <c r="AS2141" s="103"/>
      <c r="AT2141" s="104"/>
    </row>
    <row r="2142" spans="1:46" x14ac:dyDescent="0.25">
      <c r="A2142" s="1">
        <v>44706</v>
      </c>
      <c r="C2142" s="1" t="s">
        <v>102</v>
      </c>
      <c r="D2142" t="s">
        <v>98</v>
      </c>
      <c r="E2142">
        <v>180</v>
      </c>
      <c r="F2142" t="s">
        <v>25</v>
      </c>
      <c r="G2142" s="18">
        <v>1.665</v>
      </c>
      <c r="H2142" s="18">
        <v>0.01</v>
      </c>
      <c r="I2142" s="18">
        <v>299.69</v>
      </c>
      <c r="Q2142" s="103"/>
      <c r="R2142" s="104"/>
      <c r="X2142" s="103"/>
      <c r="AE2142" s="103"/>
      <c r="AL2142" s="103"/>
      <c r="AM2142" s="104"/>
      <c r="AS2142" s="103"/>
      <c r="AT2142" s="104"/>
    </row>
    <row r="2143" spans="1:46" x14ac:dyDescent="0.25">
      <c r="A2143" s="1">
        <v>44706</v>
      </c>
      <c r="C2143" s="1" t="s">
        <v>102</v>
      </c>
      <c r="D2143" t="s">
        <v>98</v>
      </c>
      <c r="E2143">
        <v>75</v>
      </c>
      <c r="F2143" t="s">
        <v>26</v>
      </c>
      <c r="G2143" s="18">
        <v>6.7949999999999999</v>
      </c>
      <c r="H2143" s="18">
        <v>0.01</v>
      </c>
      <c r="I2143" s="18">
        <v>509.62</v>
      </c>
      <c r="Q2143" s="103"/>
      <c r="R2143" s="104"/>
      <c r="X2143" s="103"/>
      <c r="AE2143" s="103"/>
      <c r="AL2143" s="103"/>
      <c r="AM2143" s="104"/>
      <c r="AS2143" s="103"/>
      <c r="AT2143" s="104"/>
    </row>
    <row r="2144" spans="1:46" x14ac:dyDescent="0.25">
      <c r="A2144" s="1">
        <v>44706</v>
      </c>
      <c r="C2144" s="1" t="s">
        <v>102</v>
      </c>
      <c r="D2144" t="s">
        <v>98</v>
      </c>
      <c r="E2144">
        <v>125</v>
      </c>
      <c r="F2144" t="s">
        <v>26</v>
      </c>
      <c r="G2144" s="18">
        <v>6.8049999999999997</v>
      </c>
      <c r="H2144" s="18">
        <v>0.02</v>
      </c>
      <c r="I2144" s="18">
        <v>850.61</v>
      </c>
      <c r="Q2144" s="103"/>
      <c r="R2144" s="104"/>
      <c r="X2144" s="103"/>
      <c r="AE2144" s="103"/>
      <c r="AL2144" s="103"/>
      <c r="AM2144" s="104"/>
      <c r="AS2144" s="103"/>
      <c r="AT2144" s="104"/>
    </row>
    <row r="2145" spans="1:46" x14ac:dyDescent="0.25">
      <c r="A2145" s="1">
        <v>44706</v>
      </c>
      <c r="C2145" s="1" t="s">
        <v>102</v>
      </c>
      <c r="D2145" t="s">
        <v>97</v>
      </c>
      <c r="E2145">
        <v>50</v>
      </c>
      <c r="F2145" t="s">
        <v>25</v>
      </c>
      <c r="G2145" s="18">
        <v>1.6798999999999999</v>
      </c>
      <c r="I2145" s="18">
        <v>-84</v>
      </c>
      <c r="Q2145" s="103"/>
      <c r="R2145" s="104"/>
      <c r="X2145" s="103"/>
      <c r="AE2145" s="103"/>
      <c r="AL2145" s="103"/>
      <c r="AM2145" s="104"/>
      <c r="AS2145" s="103"/>
      <c r="AT2145" s="104"/>
    </row>
    <row r="2146" spans="1:46" x14ac:dyDescent="0.25">
      <c r="A2146" s="1">
        <v>44706</v>
      </c>
      <c r="C2146" s="1" t="s">
        <v>102</v>
      </c>
      <c r="D2146" t="s">
        <v>97</v>
      </c>
      <c r="E2146">
        <v>50</v>
      </c>
      <c r="F2146" t="s">
        <v>26</v>
      </c>
      <c r="G2146" s="18">
        <v>6.6997999999999998</v>
      </c>
      <c r="I2146" s="18">
        <v>-334.99</v>
      </c>
      <c r="Q2146" s="103"/>
      <c r="R2146" s="104"/>
      <c r="X2146" s="103"/>
      <c r="AE2146" s="103"/>
      <c r="AL2146" s="103"/>
      <c r="AM2146" s="104"/>
      <c r="AS2146" s="103"/>
      <c r="AT2146" s="104"/>
    </row>
    <row r="2147" spans="1:46" x14ac:dyDescent="0.25">
      <c r="A2147" s="1">
        <v>44706</v>
      </c>
      <c r="C2147" s="1" t="s">
        <v>102</v>
      </c>
      <c r="D2147" t="s">
        <v>98</v>
      </c>
      <c r="E2147">
        <v>130</v>
      </c>
      <c r="F2147" t="s">
        <v>25</v>
      </c>
      <c r="G2147" s="18">
        <v>1.62</v>
      </c>
      <c r="I2147" s="18">
        <v>210.6</v>
      </c>
      <c r="Q2147" s="103"/>
      <c r="R2147" s="104"/>
      <c r="X2147" s="103"/>
      <c r="AE2147" s="103"/>
      <c r="AL2147" s="103"/>
      <c r="AM2147" s="104"/>
      <c r="AS2147" s="103"/>
      <c r="AT2147" s="104"/>
    </row>
    <row r="2148" spans="1:46" x14ac:dyDescent="0.25">
      <c r="A2148" s="1">
        <v>44706</v>
      </c>
      <c r="C2148" s="1" t="s">
        <v>102</v>
      </c>
      <c r="D2148" t="s">
        <v>97</v>
      </c>
      <c r="E2148">
        <v>50</v>
      </c>
      <c r="F2148" t="s">
        <v>26</v>
      </c>
      <c r="G2148" s="18">
        <v>6.76</v>
      </c>
      <c r="I2148" s="18">
        <v>-338</v>
      </c>
      <c r="Q2148" s="103"/>
      <c r="R2148" s="104"/>
      <c r="X2148" s="103"/>
      <c r="AE2148" s="103"/>
      <c r="AL2148" s="103"/>
      <c r="AM2148" s="104"/>
      <c r="AS2148" s="103"/>
      <c r="AT2148" s="104"/>
    </row>
    <row r="2149" spans="1:46" x14ac:dyDescent="0.25">
      <c r="A2149" s="1">
        <v>44706</v>
      </c>
      <c r="C2149" s="1" t="s">
        <v>102</v>
      </c>
      <c r="D2149" t="s">
        <v>97</v>
      </c>
      <c r="E2149">
        <v>50</v>
      </c>
      <c r="F2149" t="s">
        <v>26</v>
      </c>
      <c r="G2149" s="18">
        <v>6.7262000000000004</v>
      </c>
      <c r="I2149" s="18">
        <v>-336.31</v>
      </c>
      <c r="Q2149" s="103"/>
      <c r="R2149" s="104"/>
      <c r="X2149" s="103"/>
      <c r="AE2149" s="103"/>
      <c r="AL2149" s="103"/>
      <c r="AM2149" s="104"/>
      <c r="AS2149" s="103"/>
      <c r="AT2149" s="104"/>
    </row>
    <row r="2150" spans="1:46" x14ac:dyDescent="0.25">
      <c r="A2150" s="1">
        <v>44706</v>
      </c>
      <c r="C2150" s="1" t="s">
        <v>102</v>
      </c>
      <c r="D2150" t="s">
        <v>97</v>
      </c>
      <c r="E2150">
        <v>50</v>
      </c>
      <c r="F2150" t="s">
        <v>26</v>
      </c>
      <c r="G2150" s="18">
        <v>6.8849999999999998</v>
      </c>
      <c r="I2150" s="18">
        <v>-344.25</v>
      </c>
      <c r="Q2150" s="103"/>
      <c r="R2150" s="104"/>
      <c r="X2150" s="103"/>
      <c r="AE2150" s="103"/>
      <c r="AL2150" s="103"/>
      <c r="AM2150" s="104"/>
      <c r="AS2150" s="103"/>
      <c r="AT2150" s="104"/>
    </row>
    <row r="2151" spans="1:46" x14ac:dyDescent="0.25">
      <c r="A2151" s="1">
        <v>44706</v>
      </c>
      <c r="C2151" s="1" t="s">
        <v>102</v>
      </c>
      <c r="D2151" t="s">
        <v>97</v>
      </c>
      <c r="E2151">
        <v>130</v>
      </c>
      <c r="F2151" t="s">
        <v>25</v>
      </c>
      <c r="G2151" s="18">
        <v>1.5649999999999999</v>
      </c>
      <c r="I2151" s="18">
        <v>-203.45</v>
      </c>
      <c r="Q2151" s="103"/>
      <c r="R2151" s="104"/>
      <c r="X2151" s="103"/>
      <c r="AE2151" s="103"/>
      <c r="AL2151" s="103"/>
      <c r="AM2151" s="104"/>
      <c r="AS2151" s="103"/>
      <c r="AT2151" s="104"/>
    </row>
    <row r="2152" spans="1:46" x14ac:dyDescent="0.25">
      <c r="A2152" s="1">
        <v>44706</v>
      </c>
      <c r="C2152" s="1" t="s">
        <v>102</v>
      </c>
      <c r="D2152" t="s">
        <v>97</v>
      </c>
      <c r="E2152">
        <v>130</v>
      </c>
      <c r="F2152" t="s">
        <v>25</v>
      </c>
      <c r="G2152" s="18">
        <v>1.5149999999999999</v>
      </c>
      <c r="I2152" s="18">
        <v>-196.95</v>
      </c>
      <c r="Q2152" s="103"/>
      <c r="R2152" s="104"/>
      <c r="X2152" s="103"/>
      <c r="AE2152" s="103"/>
      <c r="AL2152" s="103"/>
      <c r="AM2152" s="104"/>
      <c r="AS2152" s="103"/>
      <c r="AT2152" s="104"/>
    </row>
    <row r="2153" spans="1:46" x14ac:dyDescent="0.25">
      <c r="A2153" s="1">
        <v>44707</v>
      </c>
      <c r="C2153" s="1" t="s">
        <v>102</v>
      </c>
      <c r="D2153" t="s">
        <v>98</v>
      </c>
      <c r="E2153">
        <v>520</v>
      </c>
      <c r="F2153" t="s">
        <v>25</v>
      </c>
      <c r="G2153" s="18">
        <v>1.98</v>
      </c>
      <c r="H2153" s="18">
        <v>0.02</v>
      </c>
      <c r="I2153" s="18">
        <v>1029.58</v>
      </c>
      <c r="Q2153" s="103"/>
      <c r="R2153" s="104"/>
      <c r="X2153" s="103"/>
      <c r="AE2153" s="103"/>
      <c r="AL2153" s="103"/>
      <c r="AM2153" s="104"/>
      <c r="AS2153" s="103"/>
      <c r="AT2153" s="104"/>
    </row>
    <row r="2154" spans="1:46" x14ac:dyDescent="0.25">
      <c r="A2154" s="1">
        <v>44707</v>
      </c>
      <c r="C2154" s="1" t="s">
        <v>102</v>
      </c>
      <c r="D2154" t="s">
        <v>97</v>
      </c>
      <c r="E2154">
        <v>130</v>
      </c>
      <c r="F2154" t="s">
        <v>25</v>
      </c>
      <c r="G2154" s="18">
        <v>1.9495</v>
      </c>
      <c r="I2154" s="18">
        <v>-253.44</v>
      </c>
      <c r="Q2154" s="103"/>
      <c r="R2154" s="104"/>
      <c r="X2154" s="103"/>
      <c r="AE2154" s="103"/>
      <c r="AL2154" s="103"/>
      <c r="AM2154" s="104"/>
      <c r="AS2154" s="103"/>
      <c r="AT2154" s="104"/>
    </row>
    <row r="2155" spans="1:46" x14ac:dyDescent="0.25">
      <c r="A2155" s="1">
        <v>44707</v>
      </c>
      <c r="C2155" s="1" t="s">
        <v>102</v>
      </c>
      <c r="D2155" t="s">
        <v>97</v>
      </c>
      <c r="E2155">
        <v>130</v>
      </c>
      <c r="F2155" t="s">
        <v>25</v>
      </c>
      <c r="G2155" s="18">
        <v>1.9793000000000001</v>
      </c>
      <c r="I2155" s="18">
        <v>-257.31</v>
      </c>
      <c r="Q2155" s="103"/>
      <c r="R2155" s="104"/>
      <c r="X2155" s="103"/>
      <c r="AE2155" s="103"/>
      <c r="AL2155" s="103"/>
      <c r="AM2155" s="104"/>
      <c r="AS2155" s="103"/>
      <c r="AT2155" s="104"/>
    </row>
    <row r="2156" spans="1:46" x14ac:dyDescent="0.25">
      <c r="A2156" s="1">
        <v>44707</v>
      </c>
      <c r="C2156" s="1" t="s">
        <v>102</v>
      </c>
      <c r="D2156" t="s">
        <v>97</v>
      </c>
      <c r="E2156">
        <v>130</v>
      </c>
      <c r="F2156" t="s">
        <v>25</v>
      </c>
      <c r="G2156" s="18">
        <v>2.0074000000000001</v>
      </c>
      <c r="I2156" s="18">
        <v>-260.95999999999998</v>
      </c>
      <c r="Q2156" s="103"/>
      <c r="R2156" s="104"/>
      <c r="X2156" s="103"/>
      <c r="AE2156" s="103"/>
      <c r="AL2156" s="103"/>
      <c r="AM2156" s="104"/>
      <c r="AS2156" s="103"/>
      <c r="AT2156" s="104"/>
    </row>
    <row r="2157" spans="1:46" x14ac:dyDescent="0.25">
      <c r="A2157" s="1">
        <v>44707</v>
      </c>
      <c r="C2157" s="1" t="s">
        <v>102</v>
      </c>
      <c r="D2157" t="s">
        <v>97</v>
      </c>
      <c r="E2157">
        <v>130</v>
      </c>
      <c r="F2157" t="s">
        <v>25</v>
      </c>
      <c r="G2157" s="18">
        <v>1.9950000000000001</v>
      </c>
      <c r="I2157" s="18">
        <v>-259.35000000000002</v>
      </c>
      <c r="Q2157" s="103"/>
      <c r="R2157" s="104"/>
      <c r="X2157" s="103"/>
      <c r="AE2157" s="103"/>
      <c r="AL2157" s="103"/>
      <c r="AM2157" s="104"/>
      <c r="AS2157" s="103"/>
      <c r="AT2157" s="104"/>
    </row>
    <row r="2158" spans="1:46" x14ac:dyDescent="0.25">
      <c r="A2158" s="1">
        <v>44707</v>
      </c>
      <c r="C2158" s="1" t="s">
        <v>102</v>
      </c>
      <c r="D2158" t="s">
        <v>98</v>
      </c>
      <c r="E2158">
        <v>50</v>
      </c>
      <c r="F2158" t="s">
        <v>26</v>
      </c>
      <c r="G2158" s="18">
        <v>8.1712000000000007</v>
      </c>
      <c r="H2158" s="18">
        <v>0.01</v>
      </c>
      <c r="I2158" s="18">
        <v>408.55</v>
      </c>
      <c r="Q2158" s="103"/>
      <c r="R2158" s="104"/>
      <c r="X2158" s="103"/>
      <c r="AE2158" s="103"/>
      <c r="AL2158" s="103"/>
      <c r="AM2158" s="104"/>
      <c r="AS2158" s="103"/>
      <c r="AT2158" s="104"/>
    </row>
    <row r="2159" spans="1:46" x14ac:dyDescent="0.25">
      <c r="A2159" s="1">
        <v>44707</v>
      </c>
      <c r="C2159" s="1" t="s">
        <v>102</v>
      </c>
      <c r="D2159" t="s">
        <v>98</v>
      </c>
      <c r="E2159">
        <v>50</v>
      </c>
      <c r="F2159" t="s">
        <v>26</v>
      </c>
      <c r="G2159" s="18">
        <v>8.1750000000000007</v>
      </c>
      <c r="H2159" s="18">
        <v>0.01</v>
      </c>
      <c r="I2159" s="18">
        <v>408.74</v>
      </c>
      <c r="Q2159" s="103"/>
      <c r="R2159" s="104"/>
      <c r="X2159" s="103"/>
      <c r="AE2159" s="103"/>
      <c r="AL2159" s="103"/>
      <c r="AM2159" s="104"/>
      <c r="AS2159" s="103"/>
      <c r="AT2159" s="104"/>
    </row>
    <row r="2160" spans="1:46" x14ac:dyDescent="0.25">
      <c r="A2160" s="1">
        <v>44707</v>
      </c>
      <c r="C2160" s="1" t="s">
        <v>102</v>
      </c>
      <c r="D2160" t="s">
        <v>98</v>
      </c>
      <c r="E2160">
        <v>50</v>
      </c>
      <c r="F2160" t="s">
        <v>26</v>
      </c>
      <c r="G2160" s="18">
        <v>8.0907</v>
      </c>
      <c r="H2160" s="18">
        <v>0.01</v>
      </c>
      <c r="I2160" s="18">
        <v>404.53</v>
      </c>
      <c r="Q2160" s="103"/>
      <c r="R2160" s="104"/>
      <c r="X2160" s="103"/>
      <c r="AE2160" s="103"/>
      <c r="AL2160" s="103"/>
      <c r="AM2160" s="104"/>
      <c r="AS2160" s="103"/>
      <c r="AT2160" s="104"/>
    </row>
    <row r="2161" spans="1:46" x14ac:dyDescent="0.25">
      <c r="A2161" s="1">
        <v>44707</v>
      </c>
      <c r="C2161" s="1" t="s">
        <v>102</v>
      </c>
      <c r="D2161" t="s">
        <v>97</v>
      </c>
      <c r="E2161">
        <v>5</v>
      </c>
      <c r="F2161" t="s">
        <v>26</v>
      </c>
      <c r="G2161" s="18">
        <v>8.0310000000000006</v>
      </c>
      <c r="I2161" s="18">
        <v>-40.159999999999997</v>
      </c>
      <c r="Q2161" s="103"/>
      <c r="R2161" s="104"/>
      <c r="X2161" s="103"/>
      <c r="AE2161" s="103"/>
      <c r="AL2161" s="103"/>
      <c r="AM2161" s="104"/>
      <c r="AS2161" s="103"/>
      <c r="AT2161" s="104"/>
    </row>
    <row r="2162" spans="1:46" x14ac:dyDescent="0.25">
      <c r="A2162" s="1">
        <v>44707</v>
      </c>
      <c r="C2162" s="1" t="s">
        <v>102</v>
      </c>
      <c r="D2162" t="s">
        <v>97</v>
      </c>
      <c r="E2162">
        <v>45</v>
      </c>
      <c r="F2162" t="s">
        <v>26</v>
      </c>
      <c r="G2162" s="18">
        <v>8.0310000000000006</v>
      </c>
      <c r="I2162" s="18">
        <v>-361.4</v>
      </c>
      <c r="Q2162" s="103"/>
      <c r="R2162" s="104"/>
      <c r="X2162" s="103"/>
      <c r="AE2162" s="103"/>
      <c r="AL2162" s="103"/>
      <c r="AM2162" s="104"/>
      <c r="AS2162" s="103"/>
      <c r="AT2162" s="104"/>
    </row>
    <row r="2163" spans="1:46" x14ac:dyDescent="0.25">
      <c r="A2163" s="1">
        <v>44707</v>
      </c>
      <c r="C2163" s="1" t="s">
        <v>102</v>
      </c>
      <c r="D2163" t="s">
        <v>98</v>
      </c>
      <c r="E2163">
        <v>50</v>
      </c>
      <c r="F2163" t="s">
        <v>26</v>
      </c>
      <c r="G2163" s="18">
        <v>7.9100999999999999</v>
      </c>
      <c r="H2163" s="18">
        <v>0.01</v>
      </c>
      <c r="I2163" s="18">
        <v>395.5</v>
      </c>
      <c r="Q2163" s="103"/>
      <c r="R2163" s="104"/>
      <c r="X2163" s="103"/>
      <c r="AE2163" s="103"/>
      <c r="AL2163" s="103"/>
      <c r="AM2163" s="104"/>
      <c r="AS2163" s="103"/>
      <c r="AT2163" s="104"/>
    </row>
    <row r="2164" spans="1:46" x14ac:dyDescent="0.25">
      <c r="A2164" s="1">
        <v>44707</v>
      </c>
      <c r="C2164" s="1" t="s">
        <v>102</v>
      </c>
      <c r="D2164" t="s">
        <v>97</v>
      </c>
      <c r="E2164">
        <v>50</v>
      </c>
      <c r="F2164" t="s">
        <v>26</v>
      </c>
      <c r="G2164" s="18">
        <v>7.8399000000000001</v>
      </c>
      <c r="I2164" s="18">
        <v>-392</v>
      </c>
      <c r="Q2164" s="103"/>
      <c r="R2164" s="104"/>
      <c r="X2164" s="103"/>
      <c r="AE2164" s="103"/>
      <c r="AL2164" s="103"/>
      <c r="AM2164" s="104"/>
      <c r="AS2164" s="103"/>
      <c r="AT2164" s="104"/>
    </row>
    <row r="2165" spans="1:46" x14ac:dyDescent="0.25">
      <c r="A2165" s="1">
        <v>44707</v>
      </c>
      <c r="C2165" s="1" t="s">
        <v>102</v>
      </c>
      <c r="D2165" t="s">
        <v>97</v>
      </c>
      <c r="E2165">
        <v>50</v>
      </c>
      <c r="F2165" t="s">
        <v>26</v>
      </c>
      <c r="G2165" s="18">
        <v>7.8140999999999998</v>
      </c>
      <c r="I2165" s="18">
        <v>-390.71</v>
      </c>
      <c r="Q2165" s="103"/>
      <c r="R2165" s="104"/>
      <c r="X2165" s="103"/>
      <c r="AE2165" s="103"/>
      <c r="AL2165" s="103"/>
      <c r="AM2165" s="104"/>
      <c r="AS2165" s="103"/>
      <c r="AT2165" s="104"/>
    </row>
    <row r="2166" spans="1:46" x14ac:dyDescent="0.25">
      <c r="A2166" s="1">
        <v>44707</v>
      </c>
      <c r="C2166" s="1" t="s">
        <v>102</v>
      </c>
      <c r="D2166" t="s">
        <v>97</v>
      </c>
      <c r="E2166">
        <v>50</v>
      </c>
      <c r="F2166" t="s">
        <v>26</v>
      </c>
      <c r="G2166" s="18">
        <v>7.7949999999999999</v>
      </c>
      <c r="I2166" s="18">
        <v>-389.75</v>
      </c>
      <c r="Q2166" s="103"/>
      <c r="R2166" s="104"/>
      <c r="X2166" s="103"/>
      <c r="AE2166" s="103"/>
      <c r="AL2166" s="103"/>
      <c r="AM2166" s="104"/>
      <c r="AS2166" s="103"/>
      <c r="AT2166" s="104"/>
    </row>
    <row r="2167" spans="1:46" x14ac:dyDescent="0.25">
      <c r="A2167" s="1">
        <v>44707</v>
      </c>
      <c r="C2167" s="1" t="s">
        <v>102</v>
      </c>
      <c r="D2167" t="s">
        <v>98</v>
      </c>
      <c r="E2167">
        <v>30</v>
      </c>
      <c r="F2167" t="s">
        <v>25</v>
      </c>
      <c r="G2167" s="18">
        <v>1.88</v>
      </c>
      <c r="I2167" s="18">
        <v>56.4</v>
      </c>
      <c r="Q2167" s="103"/>
      <c r="R2167" s="104"/>
      <c r="X2167" s="103"/>
      <c r="AE2167" s="103"/>
      <c r="AL2167" s="103"/>
      <c r="AM2167" s="104"/>
      <c r="AS2167" s="103"/>
      <c r="AT2167" s="104"/>
    </row>
    <row r="2168" spans="1:46" x14ac:dyDescent="0.25">
      <c r="A2168" s="1">
        <v>44707</v>
      </c>
      <c r="C2168" s="1" t="s">
        <v>102</v>
      </c>
      <c r="D2168" t="s">
        <v>98</v>
      </c>
      <c r="E2168">
        <v>100</v>
      </c>
      <c r="F2168" t="s">
        <v>25</v>
      </c>
      <c r="G2168" s="18">
        <v>1.88</v>
      </c>
      <c r="I2168" s="18">
        <v>188</v>
      </c>
      <c r="Q2168" s="103"/>
      <c r="R2168" s="104"/>
      <c r="X2168" s="103"/>
      <c r="AE2168" s="103"/>
      <c r="AL2168" s="103"/>
      <c r="AM2168" s="104"/>
      <c r="AS2168" s="103"/>
      <c r="AT2168" s="104"/>
    </row>
    <row r="2169" spans="1:46" x14ac:dyDescent="0.25">
      <c r="A2169" s="1">
        <v>44707</v>
      </c>
      <c r="C2169" s="1" t="s">
        <v>102</v>
      </c>
      <c r="D2169" t="s">
        <v>98</v>
      </c>
      <c r="E2169">
        <v>130</v>
      </c>
      <c r="F2169" t="s">
        <v>25</v>
      </c>
      <c r="G2169" s="18">
        <v>1.875</v>
      </c>
      <c r="H2169" s="18">
        <v>0.01</v>
      </c>
      <c r="I2169" s="18">
        <v>243.74</v>
      </c>
      <c r="Q2169" s="103"/>
      <c r="R2169" s="104"/>
      <c r="X2169" s="103"/>
      <c r="AE2169" s="103"/>
      <c r="AL2169" s="103"/>
      <c r="AM2169" s="104"/>
      <c r="AS2169" s="103"/>
      <c r="AT2169" s="104"/>
    </row>
    <row r="2170" spans="1:46" x14ac:dyDescent="0.25">
      <c r="A2170" s="1">
        <v>44707</v>
      </c>
      <c r="C2170" s="1" t="s">
        <v>102</v>
      </c>
      <c r="D2170" t="s">
        <v>98</v>
      </c>
      <c r="E2170">
        <v>130</v>
      </c>
      <c r="F2170" t="s">
        <v>25</v>
      </c>
      <c r="G2170" s="18">
        <v>1.8729</v>
      </c>
      <c r="H2170" s="18">
        <v>0.01</v>
      </c>
      <c r="I2170" s="18">
        <v>243.47</v>
      </c>
      <c r="Q2170" s="103"/>
      <c r="R2170" s="104"/>
      <c r="X2170" s="103"/>
      <c r="AE2170" s="103"/>
      <c r="AL2170" s="103"/>
      <c r="AM2170" s="104"/>
      <c r="AS2170" s="103"/>
      <c r="AT2170" s="104"/>
    </row>
    <row r="2171" spans="1:46" x14ac:dyDescent="0.25">
      <c r="A2171" s="1">
        <v>44707</v>
      </c>
      <c r="C2171" s="1" t="s">
        <v>102</v>
      </c>
      <c r="D2171" t="s">
        <v>97</v>
      </c>
      <c r="E2171">
        <v>130</v>
      </c>
      <c r="F2171" t="s">
        <v>25</v>
      </c>
      <c r="G2171" s="18">
        <v>1.9450000000000001</v>
      </c>
      <c r="I2171" s="18">
        <v>-252.85</v>
      </c>
      <c r="Q2171" s="103"/>
      <c r="R2171" s="104"/>
      <c r="X2171" s="103"/>
      <c r="AE2171" s="103"/>
      <c r="AL2171" s="103"/>
      <c r="AM2171" s="104"/>
      <c r="AS2171" s="103"/>
      <c r="AT2171" s="104"/>
    </row>
    <row r="2172" spans="1:46" x14ac:dyDescent="0.25">
      <c r="A2172" s="1">
        <v>44707</v>
      </c>
      <c r="C2172" s="1" t="s">
        <v>102</v>
      </c>
      <c r="D2172" t="s">
        <v>97</v>
      </c>
      <c r="E2172">
        <v>130</v>
      </c>
      <c r="F2172" t="s">
        <v>25</v>
      </c>
      <c r="G2172" s="18">
        <v>1.9497</v>
      </c>
      <c r="I2172" s="18">
        <v>-253.46</v>
      </c>
      <c r="Q2172" s="103"/>
      <c r="R2172" s="104"/>
      <c r="X2172" s="103"/>
      <c r="AE2172" s="103"/>
      <c r="AL2172" s="103"/>
      <c r="AM2172" s="104"/>
      <c r="AS2172" s="103"/>
      <c r="AT2172" s="104"/>
    </row>
    <row r="2173" spans="1:46" x14ac:dyDescent="0.25">
      <c r="A2173" s="1">
        <v>44707</v>
      </c>
      <c r="C2173" s="1" t="s">
        <v>102</v>
      </c>
      <c r="D2173" t="s">
        <v>97</v>
      </c>
      <c r="E2173">
        <v>130</v>
      </c>
      <c r="F2173" t="s">
        <v>25</v>
      </c>
      <c r="G2173" s="18">
        <v>1.8898999999999999</v>
      </c>
      <c r="I2173" s="18">
        <v>-245.69</v>
      </c>
      <c r="Q2173" s="103"/>
      <c r="R2173" s="104"/>
      <c r="X2173" s="103"/>
      <c r="AE2173" s="103"/>
      <c r="AL2173" s="103"/>
      <c r="AM2173" s="104"/>
      <c r="AS2173" s="103"/>
      <c r="AT2173" s="104"/>
    </row>
    <row r="2174" spans="1:46" x14ac:dyDescent="0.25">
      <c r="A2174" s="1">
        <v>44707</v>
      </c>
      <c r="C2174" s="1" t="s">
        <v>102</v>
      </c>
      <c r="D2174" t="s">
        <v>98</v>
      </c>
      <c r="E2174">
        <v>130</v>
      </c>
      <c r="F2174" t="s">
        <v>25</v>
      </c>
      <c r="G2174" s="18">
        <v>1.875</v>
      </c>
      <c r="H2174" s="18">
        <v>0.01</v>
      </c>
      <c r="I2174" s="18">
        <v>243.74</v>
      </c>
      <c r="Q2174" s="103"/>
      <c r="R2174" s="104"/>
      <c r="X2174" s="103"/>
      <c r="AE2174" s="103"/>
      <c r="AL2174" s="103"/>
      <c r="AM2174" s="104"/>
      <c r="AS2174" s="103"/>
      <c r="AT2174" s="104"/>
    </row>
    <row r="2175" spans="1:46" x14ac:dyDescent="0.25">
      <c r="A2175" s="1">
        <v>44707</v>
      </c>
      <c r="C2175" s="1" t="s">
        <v>102</v>
      </c>
      <c r="D2175" t="s">
        <v>98</v>
      </c>
      <c r="E2175">
        <v>130</v>
      </c>
      <c r="F2175" t="s">
        <v>25</v>
      </c>
      <c r="G2175" s="18">
        <v>1.875</v>
      </c>
      <c r="H2175" s="18">
        <v>0.01</v>
      </c>
      <c r="I2175" s="18">
        <v>243.74</v>
      </c>
      <c r="Q2175" s="103"/>
      <c r="R2175" s="104"/>
      <c r="X2175" s="103"/>
      <c r="AE2175" s="103"/>
      <c r="AL2175" s="103"/>
      <c r="AM2175" s="104"/>
      <c r="AS2175" s="103"/>
      <c r="AT2175" s="104"/>
    </row>
    <row r="2176" spans="1:46" x14ac:dyDescent="0.25">
      <c r="A2176" s="1">
        <v>44707</v>
      </c>
      <c r="C2176" s="1" t="s">
        <v>102</v>
      </c>
      <c r="D2176" t="s">
        <v>97</v>
      </c>
      <c r="E2176">
        <v>130</v>
      </c>
      <c r="F2176" t="s">
        <v>25</v>
      </c>
      <c r="G2176" s="18">
        <v>1.9444999999999999</v>
      </c>
      <c r="I2176" s="18">
        <v>-252.79</v>
      </c>
      <c r="Q2176" s="103"/>
      <c r="R2176" s="104"/>
      <c r="X2176" s="103"/>
      <c r="AE2176" s="103"/>
      <c r="AL2176" s="103"/>
      <c r="AM2176" s="104"/>
      <c r="AS2176" s="103"/>
      <c r="AT2176" s="104"/>
    </row>
    <row r="2177" spans="1:46" x14ac:dyDescent="0.25">
      <c r="A2177" s="1">
        <v>44707</v>
      </c>
      <c r="C2177" s="1" t="s">
        <v>102</v>
      </c>
      <c r="D2177" t="s">
        <v>97</v>
      </c>
      <c r="E2177">
        <v>130</v>
      </c>
      <c r="F2177" t="s">
        <v>25</v>
      </c>
      <c r="G2177" s="18">
        <v>1.9662999999999999</v>
      </c>
      <c r="I2177" s="18">
        <v>-255.62</v>
      </c>
      <c r="Q2177" s="103"/>
      <c r="R2177" s="104"/>
      <c r="X2177" s="103"/>
      <c r="AE2177" s="103"/>
      <c r="AL2177" s="103"/>
      <c r="AM2177" s="104"/>
      <c r="AS2177" s="103"/>
      <c r="AT2177" s="104"/>
    </row>
    <row r="2178" spans="1:46" x14ac:dyDescent="0.25">
      <c r="A2178" s="1">
        <v>44708</v>
      </c>
      <c r="B2178" s="100">
        <v>42931836542</v>
      </c>
      <c r="C2178" t="s">
        <v>101</v>
      </c>
      <c r="D2178" t="s">
        <v>97</v>
      </c>
      <c r="E2178">
        <v>100</v>
      </c>
      <c r="F2178" t="s">
        <v>26</v>
      </c>
      <c r="G2178">
        <v>7.835</v>
      </c>
      <c r="H2178">
        <v>0</v>
      </c>
      <c r="I2178">
        <v>-783.5</v>
      </c>
      <c r="Q2178" s="103"/>
      <c r="R2178" s="104"/>
      <c r="X2178" s="103"/>
      <c r="AE2178" s="103"/>
      <c r="AL2178" s="103"/>
      <c r="AM2178" s="104"/>
      <c r="AS2178" s="103"/>
      <c r="AT2178" s="104"/>
    </row>
    <row r="2179" spans="1:46" x14ac:dyDescent="0.25">
      <c r="A2179" s="1">
        <v>44708</v>
      </c>
      <c r="B2179" s="100">
        <v>42931898396</v>
      </c>
      <c r="C2179" t="s">
        <v>101</v>
      </c>
      <c r="D2179" t="s">
        <v>97</v>
      </c>
      <c r="E2179">
        <v>100</v>
      </c>
      <c r="F2179" t="s">
        <v>26</v>
      </c>
      <c r="G2179">
        <v>7.8056999999999999</v>
      </c>
      <c r="H2179">
        <v>0</v>
      </c>
      <c r="I2179">
        <v>-780.57</v>
      </c>
      <c r="Q2179" s="103"/>
      <c r="R2179" s="104"/>
      <c r="X2179" s="103"/>
      <c r="AE2179" s="103"/>
      <c r="AL2179" s="103"/>
      <c r="AM2179" s="104"/>
      <c r="AS2179" s="103"/>
      <c r="AT2179" s="104"/>
    </row>
    <row r="2180" spans="1:46" x14ac:dyDescent="0.25">
      <c r="A2180" s="1">
        <v>44708</v>
      </c>
      <c r="B2180" s="100">
        <v>42931876924</v>
      </c>
      <c r="C2180" t="s">
        <v>101</v>
      </c>
      <c r="D2180" t="s">
        <v>97</v>
      </c>
      <c r="E2180">
        <v>100</v>
      </c>
      <c r="F2180" t="s">
        <v>26</v>
      </c>
      <c r="G2180">
        <v>7.85</v>
      </c>
      <c r="H2180">
        <v>0</v>
      </c>
      <c r="I2180">
        <v>-785</v>
      </c>
      <c r="Q2180" s="103"/>
      <c r="R2180" s="104"/>
      <c r="X2180" s="103"/>
      <c r="AE2180" s="103"/>
      <c r="AL2180" s="103"/>
      <c r="AM2180" s="104"/>
      <c r="AS2180" s="103"/>
      <c r="AT2180" s="104"/>
    </row>
    <row r="2181" spans="1:46" x14ac:dyDescent="0.25">
      <c r="A2181" s="1">
        <v>44708</v>
      </c>
      <c r="B2181" s="100">
        <v>42931948033</v>
      </c>
      <c r="C2181" t="s">
        <v>101</v>
      </c>
      <c r="D2181" t="s">
        <v>97</v>
      </c>
      <c r="E2181">
        <v>100</v>
      </c>
      <c r="F2181" t="s">
        <v>26</v>
      </c>
      <c r="G2181">
        <v>7.87</v>
      </c>
      <c r="H2181">
        <v>0</v>
      </c>
      <c r="I2181">
        <v>-787</v>
      </c>
      <c r="Q2181" s="103"/>
      <c r="R2181" s="104"/>
      <c r="X2181" s="103"/>
      <c r="AE2181" s="103"/>
      <c r="AL2181" s="103"/>
      <c r="AM2181" s="104"/>
      <c r="AS2181" s="103"/>
      <c r="AT2181" s="104"/>
    </row>
    <row r="2182" spans="1:46" x14ac:dyDescent="0.25">
      <c r="A2182" s="1">
        <v>44708</v>
      </c>
      <c r="B2182" s="100">
        <v>42932066987</v>
      </c>
      <c r="C2182" t="s">
        <v>101</v>
      </c>
      <c r="D2182" t="s">
        <v>98</v>
      </c>
      <c r="E2182">
        <v>400</v>
      </c>
      <c r="F2182" t="s">
        <v>26</v>
      </c>
      <c r="G2182">
        <v>7.8079000000000001</v>
      </c>
      <c r="H2182">
        <v>0</v>
      </c>
      <c r="I2182">
        <v>3123.04</v>
      </c>
      <c r="Q2182" s="103"/>
      <c r="R2182" s="104"/>
      <c r="X2182" s="103"/>
      <c r="AE2182" s="103"/>
      <c r="AL2182" s="103"/>
      <c r="AM2182" s="104"/>
      <c r="AS2182" s="103"/>
      <c r="AT2182" s="104"/>
    </row>
    <row r="2183" spans="1:46" x14ac:dyDescent="0.25">
      <c r="A2183" s="1">
        <v>44708</v>
      </c>
      <c r="C2183" s="1" t="s">
        <v>102</v>
      </c>
      <c r="D2183" t="s">
        <v>98</v>
      </c>
      <c r="E2183">
        <v>15</v>
      </c>
      <c r="F2183" t="s">
        <v>26</v>
      </c>
      <c r="G2183" s="18">
        <v>7.7819000000000003</v>
      </c>
      <c r="I2183" s="18">
        <v>116.73</v>
      </c>
      <c r="Q2183" s="103"/>
      <c r="R2183" s="104"/>
      <c r="X2183" s="103"/>
      <c r="AE2183" s="103"/>
      <c r="AL2183" s="103"/>
      <c r="AM2183" s="104"/>
      <c r="AS2183" s="103"/>
      <c r="AT2183" s="104"/>
    </row>
    <row r="2184" spans="1:46" x14ac:dyDescent="0.25">
      <c r="A2184" s="1">
        <v>44708</v>
      </c>
      <c r="C2184" s="1" t="s">
        <v>102</v>
      </c>
      <c r="D2184" t="s">
        <v>98</v>
      </c>
      <c r="E2184">
        <v>50</v>
      </c>
      <c r="F2184" t="s">
        <v>26</v>
      </c>
      <c r="G2184" s="18">
        <v>7.7801</v>
      </c>
      <c r="H2184" s="18">
        <v>0.01</v>
      </c>
      <c r="I2184" s="18">
        <v>389</v>
      </c>
      <c r="Q2184" s="103"/>
      <c r="R2184" s="104"/>
      <c r="X2184" s="103"/>
      <c r="AE2184" s="103"/>
      <c r="AL2184" s="103"/>
      <c r="AM2184" s="104"/>
      <c r="AS2184" s="103"/>
      <c r="AT2184" s="104"/>
    </row>
    <row r="2185" spans="1:46" x14ac:dyDescent="0.25">
      <c r="A2185" s="1">
        <v>44708</v>
      </c>
      <c r="C2185" s="1" t="s">
        <v>102</v>
      </c>
      <c r="D2185" t="s">
        <v>98</v>
      </c>
      <c r="E2185">
        <v>50</v>
      </c>
      <c r="F2185" t="s">
        <v>26</v>
      </c>
      <c r="G2185" s="18">
        <v>7.7885</v>
      </c>
      <c r="H2185" s="18">
        <v>0.01</v>
      </c>
      <c r="I2185" s="18">
        <v>389.42</v>
      </c>
      <c r="Q2185" s="103"/>
      <c r="R2185" s="104"/>
      <c r="X2185" s="103"/>
      <c r="AE2185" s="103"/>
      <c r="AL2185" s="103"/>
      <c r="AM2185" s="104"/>
      <c r="AS2185" s="103"/>
      <c r="AT2185" s="104"/>
    </row>
    <row r="2186" spans="1:46" x14ac:dyDescent="0.25">
      <c r="A2186" s="1">
        <v>44708</v>
      </c>
      <c r="C2186" s="1" t="s">
        <v>102</v>
      </c>
      <c r="D2186" t="s">
        <v>98</v>
      </c>
      <c r="E2186">
        <v>115</v>
      </c>
      <c r="F2186" t="s">
        <v>26</v>
      </c>
      <c r="G2186" s="18">
        <v>7.8404999999999996</v>
      </c>
      <c r="H2186" s="18">
        <v>0.02</v>
      </c>
      <c r="I2186" s="18">
        <v>901.64</v>
      </c>
      <c r="Q2186" s="103"/>
      <c r="R2186" s="104"/>
      <c r="X2186" s="103"/>
      <c r="AE2186" s="103"/>
      <c r="AL2186" s="103"/>
      <c r="AM2186" s="104"/>
      <c r="AS2186" s="103"/>
      <c r="AT2186" s="104"/>
    </row>
    <row r="2187" spans="1:46" x14ac:dyDescent="0.25">
      <c r="A2187" s="1">
        <v>44708</v>
      </c>
      <c r="C2187" s="1" t="s">
        <v>102</v>
      </c>
      <c r="D2187" t="s">
        <v>98</v>
      </c>
      <c r="E2187">
        <v>80</v>
      </c>
      <c r="F2187" t="s">
        <v>26</v>
      </c>
      <c r="G2187" s="18">
        <v>8.0832999999999995</v>
      </c>
      <c r="H2187" s="18">
        <v>0.01</v>
      </c>
      <c r="I2187" s="18">
        <v>646.65</v>
      </c>
      <c r="Q2187" s="103"/>
      <c r="R2187" s="104"/>
      <c r="X2187" s="103"/>
      <c r="AE2187" s="103"/>
      <c r="AL2187" s="103"/>
      <c r="AM2187" s="104"/>
      <c r="AS2187" s="103"/>
      <c r="AT2187" s="104"/>
    </row>
    <row r="2188" spans="1:46" x14ac:dyDescent="0.25">
      <c r="A2188" s="1">
        <v>44708</v>
      </c>
      <c r="C2188" s="1" t="s">
        <v>102</v>
      </c>
      <c r="D2188" t="s">
        <v>97</v>
      </c>
      <c r="E2188">
        <v>130</v>
      </c>
      <c r="F2188" t="s">
        <v>26</v>
      </c>
      <c r="G2188" s="18">
        <v>8.1999999999999993</v>
      </c>
      <c r="I2188" s="18">
        <v>-1066</v>
      </c>
      <c r="Q2188" s="103"/>
      <c r="R2188" s="104"/>
      <c r="X2188" s="103"/>
      <c r="AE2188" s="103"/>
      <c r="AL2188" s="103"/>
      <c r="AM2188" s="104"/>
      <c r="AS2188" s="103"/>
      <c r="AT2188" s="104"/>
    </row>
    <row r="2189" spans="1:46" x14ac:dyDescent="0.25">
      <c r="A2189" s="1">
        <v>44708</v>
      </c>
      <c r="C2189" s="1" t="s">
        <v>102</v>
      </c>
      <c r="D2189" t="s">
        <v>98</v>
      </c>
      <c r="E2189">
        <v>50</v>
      </c>
      <c r="F2189" t="s">
        <v>26</v>
      </c>
      <c r="G2189" s="18">
        <v>8.2903000000000002</v>
      </c>
      <c r="H2189" s="18">
        <v>0.01</v>
      </c>
      <c r="I2189" s="18">
        <v>414.51</v>
      </c>
      <c r="Q2189" s="103"/>
      <c r="R2189" s="104"/>
      <c r="X2189" s="103"/>
      <c r="AE2189" s="103"/>
      <c r="AL2189" s="103"/>
      <c r="AM2189" s="104"/>
      <c r="AS2189" s="103"/>
      <c r="AT2189" s="104"/>
    </row>
    <row r="2190" spans="1:46" x14ac:dyDescent="0.25">
      <c r="A2190" s="1">
        <v>44708</v>
      </c>
      <c r="C2190" s="1" t="s">
        <v>102</v>
      </c>
      <c r="D2190" t="s">
        <v>97</v>
      </c>
      <c r="E2190">
        <v>50</v>
      </c>
      <c r="F2190" t="s">
        <v>26</v>
      </c>
      <c r="G2190" s="18">
        <v>8.2650000000000006</v>
      </c>
      <c r="I2190" s="18">
        <v>-413.25</v>
      </c>
      <c r="Q2190" s="103"/>
      <c r="R2190" s="104"/>
      <c r="X2190" s="103"/>
      <c r="AE2190" s="103"/>
      <c r="AL2190" s="103"/>
      <c r="AM2190" s="104"/>
      <c r="AS2190" s="103"/>
      <c r="AT2190" s="104"/>
    </row>
    <row r="2191" spans="1:46" x14ac:dyDescent="0.25">
      <c r="A2191" s="1">
        <v>44708</v>
      </c>
      <c r="C2191" s="1" t="s">
        <v>102</v>
      </c>
      <c r="D2191" t="s">
        <v>97</v>
      </c>
      <c r="E2191">
        <v>50</v>
      </c>
      <c r="F2191" t="s">
        <v>26</v>
      </c>
      <c r="G2191" s="18">
        <v>8.24</v>
      </c>
      <c r="I2191" s="18">
        <v>-412</v>
      </c>
      <c r="Q2191" s="103"/>
      <c r="R2191" s="104"/>
      <c r="X2191" s="103"/>
      <c r="AE2191" s="103"/>
      <c r="AL2191" s="103"/>
      <c r="AM2191" s="104"/>
      <c r="AS2191" s="103"/>
      <c r="AT2191" s="104"/>
    </row>
    <row r="2192" spans="1:46" x14ac:dyDescent="0.25">
      <c r="A2192" s="1">
        <v>44708</v>
      </c>
      <c r="C2192" s="1" t="s">
        <v>102</v>
      </c>
      <c r="D2192" t="s">
        <v>97</v>
      </c>
      <c r="E2192">
        <v>47</v>
      </c>
      <c r="F2192" t="s">
        <v>26</v>
      </c>
      <c r="G2192" s="18">
        <v>8.16</v>
      </c>
      <c r="I2192" s="18">
        <v>-383.52</v>
      </c>
      <c r="Q2192" s="103"/>
      <c r="R2192" s="104"/>
      <c r="X2192" s="103"/>
      <c r="AE2192" s="103"/>
      <c r="AL2192" s="103"/>
      <c r="AM2192" s="104"/>
      <c r="AS2192" s="103"/>
      <c r="AT2192" s="104"/>
    </row>
    <row r="2193" spans="1:46" x14ac:dyDescent="0.25">
      <c r="A2193" s="1">
        <v>44708</v>
      </c>
      <c r="C2193" s="1" t="s">
        <v>102</v>
      </c>
      <c r="D2193" t="s">
        <v>97</v>
      </c>
      <c r="E2193">
        <v>3</v>
      </c>
      <c r="F2193" t="s">
        <v>26</v>
      </c>
      <c r="G2193" s="18">
        <v>8.16</v>
      </c>
      <c r="I2193" s="18">
        <v>-24.48</v>
      </c>
      <c r="Q2193" s="103"/>
      <c r="R2193" s="104"/>
      <c r="X2193" s="103"/>
      <c r="AE2193" s="103"/>
      <c r="AL2193" s="103"/>
      <c r="AM2193" s="104"/>
      <c r="AS2193" s="103"/>
      <c r="AT2193" s="104"/>
    </row>
    <row r="2194" spans="1:46" x14ac:dyDescent="0.25">
      <c r="A2194" s="1">
        <v>44708</v>
      </c>
      <c r="C2194" s="1" t="s">
        <v>102</v>
      </c>
      <c r="D2194" t="s">
        <v>97</v>
      </c>
      <c r="E2194">
        <v>50</v>
      </c>
      <c r="F2194" t="s">
        <v>26</v>
      </c>
      <c r="G2194" s="18">
        <v>8.1560000000000006</v>
      </c>
      <c r="I2194" s="18">
        <v>-407.8</v>
      </c>
      <c r="Q2194" s="103"/>
      <c r="R2194" s="104"/>
      <c r="X2194" s="103"/>
      <c r="AE2194" s="103"/>
      <c r="AL2194" s="103"/>
      <c r="AM2194" s="104"/>
      <c r="AS2194" s="103"/>
      <c r="AT2194" s="104"/>
    </row>
    <row r="2195" spans="1:46" x14ac:dyDescent="0.25">
      <c r="A2195" s="1">
        <v>44708</v>
      </c>
      <c r="C2195" s="1" t="s">
        <v>102</v>
      </c>
      <c r="D2195" t="s">
        <v>98</v>
      </c>
      <c r="E2195">
        <v>60</v>
      </c>
      <c r="F2195" t="s">
        <v>26</v>
      </c>
      <c r="G2195" s="18">
        <v>8.125</v>
      </c>
      <c r="H2195" s="18">
        <v>0.01</v>
      </c>
      <c r="I2195" s="18">
        <v>487.49</v>
      </c>
      <c r="Q2195" s="103"/>
      <c r="R2195" s="104"/>
      <c r="X2195" s="103"/>
      <c r="AE2195" s="103"/>
      <c r="AL2195" s="103"/>
      <c r="AM2195" s="104"/>
      <c r="AS2195" s="103"/>
      <c r="AT2195" s="104"/>
    </row>
    <row r="2196" spans="1:46" x14ac:dyDescent="0.25">
      <c r="A2196" s="1">
        <v>44708</v>
      </c>
      <c r="C2196" s="1" t="s">
        <v>102</v>
      </c>
      <c r="D2196" t="s">
        <v>98</v>
      </c>
      <c r="E2196">
        <v>50</v>
      </c>
      <c r="F2196" t="s">
        <v>26</v>
      </c>
      <c r="G2196" s="18">
        <v>8.4179999999999993</v>
      </c>
      <c r="H2196" s="18">
        <v>0.01</v>
      </c>
      <c r="I2196" s="18">
        <v>420.89</v>
      </c>
      <c r="Q2196" s="103"/>
      <c r="R2196" s="104"/>
      <c r="X2196" s="103"/>
      <c r="AE2196" s="103"/>
      <c r="AL2196" s="103"/>
      <c r="AM2196" s="104"/>
      <c r="AS2196" s="103"/>
      <c r="AT2196" s="104"/>
    </row>
    <row r="2197" spans="1:46" x14ac:dyDescent="0.25">
      <c r="A2197" s="1">
        <v>44708</v>
      </c>
      <c r="C2197" s="1" t="s">
        <v>102</v>
      </c>
      <c r="D2197" t="s">
        <v>98</v>
      </c>
      <c r="E2197">
        <v>50</v>
      </c>
      <c r="F2197" t="s">
        <v>26</v>
      </c>
      <c r="G2197" s="18">
        <v>8.3596000000000004</v>
      </c>
      <c r="H2197" s="18">
        <v>0.01</v>
      </c>
      <c r="I2197" s="18">
        <v>417.97</v>
      </c>
      <c r="Q2197" s="103"/>
      <c r="R2197" s="104"/>
      <c r="X2197" s="103"/>
      <c r="AE2197" s="103"/>
      <c r="AL2197" s="103"/>
      <c r="AM2197" s="104"/>
      <c r="AS2197" s="103"/>
      <c r="AT2197" s="104"/>
    </row>
    <row r="2198" spans="1:46" x14ac:dyDescent="0.25">
      <c r="A2198" s="1">
        <v>44708</v>
      </c>
      <c r="C2198" s="1" t="s">
        <v>102</v>
      </c>
      <c r="D2198" t="s">
        <v>98</v>
      </c>
      <c r="E2198">
        <v>60</v>
      </c>
      <c r="F2198" t="s">
        <v>26</v>
      </c>
      <c r="G2198" s="18">
        <v>8.24</v>
      </c>
      <c r="H2198" s="18">
        <v>0.01</v>
      </c>
      <c r="I2198" s="18">
        <v>494.39</v>
      </c>
      <c r="Q2198" s="103"/>
      <c r="R2198" s="104"/>
      <c r="X2198" s="103"/>
      <c r="AE2198" s="103"/>
      <c r="AL2198" s="103"/>
      <c r="AM2198" s="104"/>
      <c r="AS2198" s="103"/>
      <c r="AT2198" s="104"/>
    </row>
    <row r="2199" spans="1:46" x14ac:dyDescent="0.25">
      <c r="A2199" s="1">
        <v>44708</v>
      </c>
      <c r="C2199" s="1" t="s">
        <v>102</v>
      </c>
      <c r="D2199" t="s">
        <v>97</v>
      </c>
      <c r="E2199">
        <v>122</v>
      </c>
      <c r="F2199" t="s">
        <v>26</v>
      </c>
      <c r="G2199" s="18">
        <v>7.97</v>
      </c>
      <c r="I2199" s="18">
        <v>-972.34</v>
      </c>
      <c r="Q2199" s="103"/>
      <c r="R2199" s="104"/>
      <c r="X2199" s="103"/>
      <c r="AE2199" s="103"/>
      <c r="AL2199" s="103"/>
      <c r="AM2199" s="104"/>
      <c r="AS2199" s="103"/>
      <c r="AT2199" s="104"/>
    </row>
    <row r="2200" spans="1:46" x14ac:dyDescent="0.25">
      <c r="A2200" s="1">
        <v>44708</v>
      </c>
      <c r="C2200" s="1" t="s">
        <v>102</v>
      </c>
      <c r="D2200" t="s">
        <v>97</v>
      </c>
      <c r="E2200">
        <v>8</v>
      </c>
      <c r="F2200" t="s">
        <v>26</v>
      </c>
      <c r="G2200" s="18">
        <v>7.97</v>
      </c>
      <c r="I2200" s="18">
        <v>-63.76</v>
      </c>
      <c r="Q2200" s="103"/>
      <c r="R2200" s="104"/>
      <c r="X2200" s="103"/>
      <c r="AE2200" s="103"/>
      <c r="AL2200" s="103"/>
      <c r="AM2200" s="104"/>
      <c r="AS2200" s="103"/>
      <c r="AT2200" s="104"/>
    </row>
    <row r="2201" spans="1:46" x14ac:dyDescent="0.25">
      <c r="A2201" s="1">
        <v>44708</v>
      </c>
      <c r="C2201" s="1" t="s">
        <v>102</v>
      </c>
      <c r="D2201" t="s">
        <v>97</v>
      </c>
      <c r="E2201">
        <v>10</v>
      </c>
      <c r="F2201" t="s">
        <v>26</v>
      </c>
      <c r="G2201" s="18">
        <v>8.2072000000000003</v>
      </c>
      <c r="I2201" s="18">
        <v>-82.07</v>
      </c>
      <c r="Q2201" s="103"/>
      <c r="R2201" s="104"/>
      <c r="X2201" s="103"/>
      <c r="AE2201" s="103"/>
      <c r="AL2201" s="103"/>
      <c r="AM2201" s="104"/>
      <c r="AS2201" s="103"/>
      <c r="AT2201" s="104"/>
    </row>
    <row r="2202" spans="1:46" x14ac:dyDescent="0.25">
      <c r="A2202" s="1">
        <v>44708</v>
      </c>
      <c r="C2202" s="1" t="s">
        <v>102</v>
      </c>
      <c r="D2202" t="s">
        <v>97</v>
      </c>
      <c r="E2202">
        <v>60</v>
      </c>
      <c r="F2202" t="s">
        <v>26</v>
      </c>
      <c r="G2202" s="18">
        <v>8.07</v>
      </c>
      <c r="I2202" s="18">
        <v>-484.2</v>
      </c>
      <c r="Q2202" s="103"/>
      <c r="R2202" s="104"/>
      <c r="X2202" s="103"/>
      <c r="AE2202" s="103"/>
      <c r="AL2202" s="103"/>
      <c r="AM2202" s="104"/>
      <c r="AS2202" s="103"/>
      <c r="AT2202" s="104"/>
    </row>
    <row r="2203" spans="1:46" x14ac:dyDescent="0.25">
      <c r="A2203" s="1">
        <v>44708</v>
      </c>
      <c r="C2203" s="1" t="s">
        <v>102</v>
      </c>
      <c r="D2203" t="s">
        <v>97</v>
      </c>
      <c r="E2203">
        <v>50</v>
      </c>
      <c r="F2203" t="s">
        <v>26</v>
      </c>
      <c r="G2203" s="18">
        <v>8.1412999999999993</v>
      </c>
      <c r="I2203" s="18">
        <v>-407.07</v>
      </c>
      <c r="Q2203" s="103"/>
      <c r="R2203" s="104"/>
      <c r="X2203" s="103"/>
      <c r="AE2203" s="103"/>
      <c r="AL2203" s="103"/>
      <c r="AM2203" s="104"/>
      <c r="AS2203" s="103"/>
      <c r="AT2203" s="104"/>
    </row>
    <row r="2204" spans="1:46" x14ac:dyDescent="0.25">
      <c r="A2204" s="1">
        <v>44712</v>
      </c>
      <c r="B2204" s="100">
        <v>42961723107</v>
      </c>
      <c r="C2204" t="s">
        <v>101</v>
      </c>
      <c r="D2204" t="s">
        <v>97</v>
      </c>
      <c r="E2204">
        <v>100</v>
      </c>
      <c r="F2204" t="s">
        <v>27</v>
      </c>
      <c r="G2204">
        <v>5.33</v>
      </c>
      <c r="H2204">
        <v>0</v>
      </c>
      <c r="I2204">
        <v>-533</v>
      </c>
      <c r="Q2204" s="103"/>
      <c r="R2204" s="104"/>
      <c r="X2204" s="103"/>
      <c r="AE2204" s="103"/>
      <c r="AL2204" s="103"/>
      <c r="AM2204" s="104"/>
      <c r="AS2204" s="103"/>
      <c r="AT2204" s="104"/>
    </row>
    <row r="2205" spans="1:46" x14ac:dyDescent="0.25">
      <c r="A2205" s="1">
        <v>44712</v>
      </c>
      <c r="B2205" s="100">
        <v>42961746003</v>
      </c>
      <c r="C2205" t="s">
        <v>101</v>
      </c>
      <c r="D2205" t="s">
        <v>97</v>
      </c>
      <c r="E2205">
        <v>100</v>
      </c>
      <c r="F2205" t="s">
        <v>27</v>
      </c>
      <c r="G2205">
        <v>5.23</v>
      </c>
      <c r="H2205">
        <v>0</v>
      </c>
      <c r="I2205">
        <v>-523</v>
      </c>
      <c r="Q2205" s="103"/>
      <c r="R2205" s="104"/>
      <c r="X2205" s="103"/>
      <c r="AE2205" s="103"/>
      <c r="AL2205" s="103"/>
      <c r="AM2205" s="104"/>
      <c r="AS2205" s="103"/>
      <c r="AT2205" s="104"/>
    </row>
    <row r="2206" spans="1:46" x14ac:dyDescent="0.25">
      <c r="A2206" s="1">
        <v>44712</v>
      </c>
      <c r="B2206" s="100">
        <v>42962069480</v>
      </c>
      <c r="C2206" t="s">
        <v>101</v>
      </c>
      <c r="D2206" t="s">
        <v>98</v>
      </c>
      <c r="E2206">
        <v>100</v>
      </c>
      <c r="F2206" t="s">
        <v>27</v>
      </c>
      <c r="G2206">
        <v>5.42</v>
      </c>
      <c r="H2206">
        <v>0</v>
      </c>
      <c r="I2206">
        <v>541.98</v>
      </c>
      <c r="Q2206" s="103"/>
      <c r="R2206" s="104"/>
      <c r="X2206" s="103"/>
      <c r="AE2206" s="103"/>
      <c r="AL2206" s="103"/>
      <c r="AM2206" s="104"/>
      <c r="AS2206" s="103"/>
      <c r="AT2206" s="104"/>
    </row>
    <row r="2207" spans="1:46" x14ac:dyDescent="0.25">
      <c r="A2207" s="1">
        <v>44712</v>
      </c>
      <c r="B2207" s="100">
        <v>42962080780</v>
      </c>
      <c r="C2207" t="s">
        <v>101</v>
      </c>
      <c r="D2207" t="s">
        <v>98</v>
      </c>
      <c r="E2207">
        <v>100</v>
      </c>
      <c r="F2207" t="s">
        <v>27</v>
      </c>
      <c r="G2207">
        <v>5.4916</v>
      </c>
      <c r="H2207">
        <v>0</v>
      </c>
      <c r="I2207">
        <v>549.14</v>
      </c>
      <c r="Q2207" s="103"/>
      <c r="R2207" s="104"/>
      <c r="X2207" s="103"/>
      <c r="AE2207" s="103"/>
      <c r="AL2207" s="103"/>
      <c r="AM2207" s="104"/>
      <c r="AS2207" s="103"/>
      <c r="AT2207" s="104"/>
    </row>
    <row r="2208" spans="1:46" x14ac:dyDescent="0.25">
      <c r="A2208" s="1">
        <v>44712</v>
      </c>
      <c r="B2208" s="100">
        <v>42962145669</v>
      </c>
      <c r="C2208" t="s">
        <v>101</v>
      </c>
      <c r="D2208" t="s">
        <v>97</v>
      </c>
      <c r="E2208">
        <v>5</v>
      </c>
      <c r="F2208" t="s">
        <v>27</v>
      </c>
      <c r="G2208">
        <v>5.6056999999999997</v>
      </c>
      <c r="H2208">
        <v>0</v>
      </c>
      <c r="I2208">
        <v>-28.03</v>
      </c>
      <c r="Q2208" s="103"/>
      <c r="R2208" s="104"/>
      <c r="X2208" s="103"/>
      <c r="AE2208" s="103"/>
      <c r="AL2208" s="103"/>
      <c r="AM2208" s="104"/>
      <c r="AS2208" s="103"/>
      <c r="AT2208" s="104"/>
    </row>
    <row r="2209" spans="1:46" x14ac:dyDescent="0.25">
      <c r="A2209" s="1">
        <v>44712</v>
      </c>
      <c r="B2209" s="100">
        <v>42962126333</v>
      </c>
      <c r="C2209" t="s">
        <v>101</v>
      </c>
      <c r="D2209" t="s">
        <v>98</v>
      </c>
      <c r="E2209">
        <v>5</v>
      </c>
      <c r="F2209" t="s">
        <v>27</v>
      </c>
      <c r="G2209">
        <v>5.6025999999999998</v>
      </c>
      <c r="H2209">
        <v>0</v>
      </c>
      <c r="I2209">
        <v>28.01</v>
      </c>
      <c r="Q2209" s="103"/>
      <c r="R2209" s="104"/>
      <c r="X2209" s="103"/>
      <c r="AE2209" s="103"/>
      <c r="AL2209" s="103"/>
      <c r="AM2209" s="104"/>
      <c r="AS2209" s="103"/>
      <c r="AT2209" s="104"/>
    </row>
    <row r="2210" spans="1:46" x14ac:dyDescent="0.25">
      <c r="A2210" s="1">
        <v>44712</v>
      </c>
      <c r="B2210" s="100">
        <v>42962689280</v>
      </c>
      <c r="C2210" t="s">
        <v>101</v>
      </c>
      <c r="D2210" t="s">
        <v>97</v>
      </c>
      <c r="E2210">
        <v>5</v>
      </c>
      <c r="F2210" t="s">
        <v>27</v>
      </c>
      <c r="G2210">
        <v>5.2050000000000001</v>
      </c>
      <c r="H2210">
        <v>0</v>
      </c>
      <c r="I2210">
        <v>-26.03</v>
      </c>
      <c r="Q2210" s="103"/>
      <c r="R2210" s="104"/>
      <c r="X2210" s="103"/>
      <c r="AE2210" s="103"/>
      <c r="AL2210" s="103"/>
      <c r="AM2210" s="104"/>
      <c r="AS2210" s="103"/>
      <c r="AT2210" s="104"/>
    </row>
    <row r="2211" spans="1:46" x14ac:dyDescent="0.25">
      <c r="A2211" s="1">
        <v>44712</v>
      </c>
      <c r="B2211" s="100">
        <v>42962638725</v>
      </c>
      <c r="C2211" t="s">
        <v>101</v>
      </c>
      <c r="D2211" t="s">
        <v>98</v>
      </c>
      <c r="E2211">
        <v>5</v>
      </c>
      <c r="F2211" t="s">
        <v>27</v>
      </c>
      <c r="G2211">
        <v>5.2202000000000002</v>
      </c>
      <c r="H2211">
        <v>0</v>
      </c>
      <c r="I2211">
        <v>26.1</v>
      </c>
      <c r="Q2211" s="103"/>
      <c r="R2211" s="104"/>
      <c r="X2211" s="103"/>
      <c r="AE2211" s="103"/>
      <c r="AL2211" s="103"/>
      <c r="AM2211" s="104"/>
      <c r="AS2211" s="103"/>
      <c r="AT2211" s="104"/>
    </row>
    <row r="2212" spans="1:46" x14ac:dyDescent="0.25">
      <c r="A2212" s="1">
        <v>44712</v>
      </c>
      <c r="C2212" s="1" t="s">
        <v>102</v>
      </c>
      <c r="D2212" t="s">
        <v>98</v>
      </c>
      <c r="E2212">
        <v>10</v>
      </c>
      <c r="F2212" t="s">
        <v>27</v>
      </c>
      <c r="G2212" s="18">
        <v>5.4646999999999997</v>
      </c>
      <c r="I2212" s="18">
        <v>54.65</v>
      </c>
      <c r="Q2212" s="103"/>
      <c r="R2212" s="104"/>
      <c r="X2212" s="103"/>
      <c r="AE2212" s="103"/>
      <c r="AL2212" s="103"/>
      <c r="AM2212" s="104"/>
      <c r="AS2212" s="103"/>
      <c r="AT2212" s="104"/>
    </row>
    <row r="2213" spans="1:46" x14ac:dyDescent="0.25">
      <c r="A2213" s="1">
        <v>44712</v>
      </c>
      <c r="C2213" s="1" t="s">
        <v>102</v>
      </c>
      <c r="D2213" t="s">
        <v>98</v>
      </c>
      <c r="E2213">
        <v>50</v>
      </c>
      <c r="F2213" t="s">
        <v>27</v>
      </c>
      <c r="G2213" s="18">
        <v>5.4749999999999996</v>
      </c>
      <c r="H2213" s="18">
        <v>0.01</v>
      </c>
      <c r="I2213" s="18">
        <v>273.74</v>
      </c>
      <c r="Q2213" s="103"/>
      <c r="R2213" s="104"/>
      <c r="X2213" s="103"/>
      <c r="AE2213" s="103"/>
      <c r="AL2213" s="103"/>
      <c r="AM2213" s="104"/>
      <c r="AS2213" s="103"/>
      <c r="AT2213" s="104"/>
    </row>
    <row r="2214" spans="1:46" x14ac:dyDescent="0.25">
      <c r="A2214" s="1">
        <v>44712</v>
      </c>
      <c r="C2214" s="1" t="s">
        <v>102</v>
      </c>
      <c r="D2214" t="s">
        <v>98</v>
      </c>
      <c r="E2214">
        <v>130</v>
      </c>
      <c r="F2214" t="s">
        <v>27</v>
      </c>
      <c r="G2214" s="18">
        <v>5.5015000000000001</v>
      </c>
      <c r="H2214" s="18">
        <v>0.02</v>
      </c>
      <c r="I2214" s="18">
        <v>715.18</v>
      </c>
      <c r="Q2214" s="103"/>
      <c r="R2214" s="104"/>
      <c r="X2214" s="103"/>
      <c r="AE2214" s="103"/>
      <c r="AL2214" s="103"/>
      <c r="AM2214" s="104"/>
      <c r="AS2214" s="103"/>
      <c r="AT2214" s="104"/>
    </row>
    <row r="2215" spans="1:46" x14ac:dyDescent="0.25">
      <c r="A2215" s="1">
        <v>44712</v>
      </c>
      <c r="C2215" s="1" t="s">
        <v>102</v>
      </c>
      <c r="D2215" t="s">
        <v>98</v>
      </c>
      <c r="E2215">
        <v>130</v>
      </c>
      <c r="F2215" t="s">
        <v>27</v>
      </c>
      <c r="G2215" s="18">
        <v>5.4850000000000003</v>
      </c>
      <c r="H2215" s="18">
        <v>0.02</v>
      </c>
      <c r="I2215" s="18">
        <v>713.03</v>
      </c>
      <c r="Q2215" s="103"/>
      <c r="R2215" s="104"/>
      <c r="X2215" s="103"/>
      <c r="AE2215" s="103"/>
      <c r="AL2215" s="103"/>
      <c r="AM2215" s="104"/>
      <c r="AS2215" s="103"/>
      <c r="AT2215" s="104"/>
    </row>
    <row r="2216" spans="1:46" x14ac:dyDescent="0.25">
      <c r="A2216" s="1">
        <v>44712</v>
      </c>
      <c r="C2216" s="1" t="s">
        <v>102</v>
      </c>
      <c r="D2216" t="s">
        <v>98</v>
      </c>
      <c r="E2216">
        <v>50</v>
      </c>
      <c r="F2216" t="s">
        <v>27</v>
      </c>
      <c r="G2216" s="18">
        <v>5.45</v>
      </c>
      <c r="H2216" s="18">
        <v>0.01</v>
      </c>
      <c r="I2216" s="18">
        <v>272.49</v>
      </c>
      <c r="Q2216" s="103"/>
      <c r="R2216" s="104"/>
      <c r="X2216" s="103"/>
      <c r="AE2216" s="103"/>
      <c r="AL2216" s="103"/>
      <c r="AM2216" s="104"/>
      <c r="AS2216" s="103"/>
      <c r="AT2216" s="104"/>
    </row>
    <row r="2217" spans="1:46" x14ac:dyDescent="0.25">
      <c r="A2217" s="1">
        <v>44712</v>
      </c>
      <c r="C2217" s="1" t="s">
        <v>102</v>
      </c>
      <c r="D2217" t="s">
        <v>98</v>
      </c>
      <c r="E2217">
        <v>150</v>
      </c>
      <c r="F2217" t="s">
        <v>27</v>
      </c>
      <c r="G2217" s="18">
        <v>5.45</v>
      </c>
      <c r="H2217" s="18">
        <v>0.02</v>
      </c>
      <c r="I2217" s="18">
        <v>817.48</v>
      </c>
      <c r="Q2217" s="103"/>
      <c r="R2217" s="104"/>
      <c r="X2217" s="103"/>
      <c r="AE2217" s="103"/>
      <c r="AL2217" s="103"/>
      <c r="AM2217" s="104"/>
      <c r="AS2217" s="103"/>
      <c r="AT2217" s="104"/>
    </row>
    <row r="2218" spans="1:46" x14ac:dyDescent="0.25">
      <c r="A2218" s="1">
        <v>44712</v>
      </c>
      <c r="C2218" s="1" t="s">
        <v>102</v>
      </c>
      <c r="D2218" t="s">
        <v>97</v>
      </c>
      <c r="E2218">
        <v>19</v>
      </c>
      <c r="F2218" t="s">
        <v>27</v>
      </c>
      <c r="G2218" s="18">
        <v>5.2952000000000004</v>
      </c>
      <c r="I2218" s="18">
        <v>-100.61</v>
      </c>
      <c r="Q2218" s="103"/>
      <c r="R2218" s="104"/>
      <c r="X2218" s="103"/>
      <c r="AE2218" s="103"/>
      <c r="AL2218" s="103"/>
      <c r="AM2218" s="104"/>
      <c r="AS2218" s="103"/>
      <c r="AT2218" s="104"/>
    </row>
    <row r="2219" spans="1:46" x14ac:dyDescent="0.25">
      <c r="A2219" s="1">
        <v>44712</v>
      </c>
      <c r="C2219" s="1" t="s">
        <v>102</v>
      </c>
      <c r="D2219" t="s">
        <v>97</v>
      </c>
      <c r="E2219">
        <v>28</v>
      </c>
      <c r="F2219" t="s">
        <v>27</v>
      </c>
      <c r="G2219" s="18">
        <v>5.2958999999999996</v>
      </c>
      <c r="I2219" s="18">
        <v>-148.29</v>
      </c>
      <c r="Q2219" s="103"/>
      <c r="R2219" s="104"/>
      <c r="X2219" s="103"/>
      <c r="AE2219" s="103"/>
      <c r="AL2219" s="103"/>
      <c r="AM2219" s="104"/>
      <c r="AS2219" s="103"/>
      <c r="AT2219" s="104"/>
    </row>
    <row r="2220" spans="1:46" x14ac:dyDescent="0.25">
      <c r="A2220" s="1">
        <v>44712</v>
      </c>
      <c r="C2220" s="1" t="s">
        <v>102</v>
      </c>
      <c r="D2220" t="s">
        <v>97</v>
      </c>
      <c r="E2220">
        <v>83</v>
      </c>
      <c r="F2220" t="s">
        <v>27</v>
      </c>
      <c r="G2220" s="18">
        <v>5.2999000000000001</v>
      </c>
      <c r="I2220" s="18">
        <v>-439.89</v>
      </c>
      <c r="Q2220" s="103"/>
      <c r="R2220" s="104"/>
      <c r="X2220" s="103"/>
      <c r="AE2220" s="103"/>
      <c r="AL2220" s="103"/>
      <c r="AM2220" s="104"/>
      <c r="AS2220" s="103"/>
      <c r="AT2220" s="104"/>
    </row>
    <row r="2221" spans="1:46" x14ac:dyDescent="0.25">
      <c r="A2221" s="1">
        <v>44712</v>
      </c>
      <c r="C2221" s="1" t="s">
        <v>102</v>
      </c>
      <c r="D2221" t="s">
        <v>97</v>
      </c>
      <c r="E2221">
        <v>130</v>
      </c>
      <c r="F2221" t="s">
        <v>27</v>
      </c>
      <c r="G2221" s="18">
        <v>5.29</v>
      </c>
      <c r="I2221" s="18">
        <v>-687.7</v>
      </c>
      <c r="Q2221" s="103"/>
      <c r="R2221" s="104"/>
      <c r="X2221" s="103"/>
      <c r="AE2221" s="103"/>
      <c r="AL2221" s="103"/>
      <c r="AM2221" s="104"/>
      <c r="AS2221" s="103"/>
      <c r="AT2221" s="104"/>
    </row>
    <row r="2222" spans="1:46" x14ac:dyDescent="0.25">
      <c r="A2222" s="1">
        <v>44712</v>
      </c>
      <c r="C2222" s="1" t="s">
        <v>102</v>
      </c>
      <c r="D2222" t="s">
        <v>97</v>
      </c>
      <c r="E2222">
        <v>130</v>
      </c>
      <c r="F2222" t="s">
        <v>27</v>
      </c>
      <c r="G2222" s="18">
        <v>5.1965000000000003</v>
      </c>
      <c r="I2222" s="18">
        <v>-675.55</v>
      </c>
      <c r="Q2222" s="103"/>
      <c r="R2222" s="104"/>
      <c r="X2222" s="103"/>
      <c r="AE2222" s="103"/>
      <c r="AL2222" s="103"/>
      <c r="AM2222" s="104"/>
      <c r="AS2222" s="103"/>
      <c r="AT2222" s="104"/>
    </row>
    <row r="2223" spans="1:46" x14ac:dyDescent="0.25">
      <c r="A2223" s="1">
        <v>44712</v>
      </c>
      <c r="C2223" s="1" t="s">
        <v>102</v>
      </c>
      <c r="D2223" t="s">
        <v>97</v>
      </c>
      <c r="E2223">
        <v>130</v>
      </c>
      <c r="F2223" t="s">
        <v>27</v>
      </c>
      <c r="G2223" s="18">
        <v>5.1990999999999996</v>
      </c>
      <c r="I2223" s="18">
        <v>-675.88</v>
      </c>
      <c r="Q2223" s="103"/>
      <c r="R2223" s="104"/>
      <c r="X2223" s="103"/>
      <c r="AE2223" s="103"/>
      <c r="AL2223" s="103"/>
      <c r="AM2223" s="104"/>
      <c r="AS2223" s="103"/>
      <c r="AT2223" s="104"/>
    </row>
    <row r="2224" spans="1:46" x14ac:dyDescent="0.25">
      <c r="A2224" s="1">
        <v>44712</v>
      </c>
      <c r="C2224" s="1" t="s">
        <v>102</v>
      </c>
      <c r="D2224" t="s">
        <v>98</v>
      </c>
      <c r="E2224">
        <v>50</v>
      </c>
      <c r="F2224" t="s">
        <v>27</v>
      </c>
      <c r="G2224" s="18">
        <v>5.165</v>
      </c>
      <c r="H2224" s="18">
        <v>0.01</v>
      </c>
      <c r="I2224" s="18">
        <v>258.24</v>
      </c>
      <c r="Q2224" s="103"/>
      <c r="R2224" s="104"/>
      <c r="X2224" s="103"/>
      <c r="AE2224" s="103"/>
      <c r="AL2224" s="103"/>
      <c r="AM2224" s="104"/>
      <c r="AS2224" s="103"/>
      <c r="AT2224" s="104"/>
    </row>
    <row r="2225" spans="1:46" x14ac:dyDescent="0.25">
      <c r="A2225" s="1">
        <v>44712</v>
      </c>
      <c r="C2225" s="1" t="s">
        <v>102</v>
      </c>
      <c r="D2225" t="s">
        <v>97</v>
      </c>
      <c r="E2225">
        <v>50</v>
      </c>
      <c r="F2225" t="s">
        <v>27</v>
      </c>
      <c r="G2225" s="18">
        <v>5.0407999999999999</v>
      </c>
      <c r="I2225" s="18">
        <v>-252.04</v>
      </c>
      <c r="Q2225" s="103"/>
      <c r="R2225" s="104"/>
      <c r="X2225" s="103"/>
      <c r="AE2225" s="103"/>
      <c r="AL2225" s="103"/>
      <c r="AM2225" s="104"/>
      <c r="AS2225" s="103"/>
      <c r="AT2225" s="104"/>
    </row>
    <row r="2226" spans="1:46" x14ac:dyDescent="0.25">
      <c r="A2226" s="1">
        <v>44713</v>
      </c>
      <c r="B2226" s="100">
        <v>43020318195</v>
      </c>
      <c r="C2226" t="s">
        <v>101</v>
      </c>
      <c r="D2226" t="s">
        <v>97</v>
      </c>
      <c r="E2226">
        <v>100</v>
      </c>
      <c r="F2226" t="s">
        <v>28</v>
      </c>
      <c r="G2226">
        <v>3.53</v>
      </c>
      <c r="H2226">
        <v>0</v>
      </c>
      <c r="I2226">
        <v>-353</v>
      </c>
      <c r="Q2226" s="103"/>
      <c r="R2226" s="104"/>
      <c r="X2226" s="103"/>
      <c r="AE2226" s="103"/>
      <c r="AL2226" s="103"/>
      <c r="AM2226" s="104"/>
      <c r="AS2226" s="103"/>
      <c r="AT2226" s="104"/>
    </row>
    <row r="2227" spans="1:46" x14ac:dyDescent="0.25">
      <c r="A2227" s="1">
        <v>44713</v>
      </c>
      <c r="B2227" s="100">
        <v>43020375430</v>
      </c>
      <c r="C2227" t="s">
        <v>101</v>
      </c>
      <c r="D2227" t="s">
        <v>97</v>
      </c>
      <c r="E2227">
        <v>100</v>
      </c>
      <c r="F2227" t="s">
        <v>28</v>
      </c>
      <c r="G2227">
        <v>3.52</v>
      </c>
      <c r="H2227">
        <v>0</v>
      </c>
      <c r="I2227">
        <v>-352</v>
      </c>
      <c r="Q2227" s="103"/>
      <c r="R2227" s="104"/>
      <c r="X2227" s="103"/>
      <c r="AE2227" s="103"/>
      <c r="AL2227" s="103"/>
      <c r="AM2227" s="104"/>
      <c r="AS2227" s="103"/>
      <c r="AT2227" s="104"/>
    </row>
    <row r="2228" spans="1:46" x14ac:dyDescent="0.25">
      <c r="A2228" s="1">
        <v>44713</v>
      </c>
      <c r="B2228" s="100">
        <v>43020384614</v>
      </c>
      <c r="C2228" t="s">
        <v>101</v>
      </c>
      <c r="D2228" t="s">
        <v>97</v>
      </c>
      <c r="E2228">
        <v>100</v>
      </c>
      <c r="F2228" t="s">
        <v>28</v>
      </c>
      <c r="G2228">
        <v>3.5085999999999999</v>
      </c>
      <c r="H2228">
        <v>0</v>
      </c>
      <c r="I2228">
        <v>-350.86</v>
      </c>
      <c r="Q2228" s="103"/>
      <c r="R2228" s="104"/>
      <c r="X2228" s="103"/>
      <c r="AE2228" s="103"/>
      <c r="AL2228" s="103"/>
      <c r="AM2228" s="104"/>
      <c r="AS2228" s="103"/>
      <c r="AT2228" s="104"/>
    </row>
    <row r="2229" spans="1:46" x14ac:dyDescent="0.25">
      <c r="A2229" s="1">
        <v>44713</v>
      </c>
      <c r="B2229" s="100">
        <v>43020548094</v>
      </c>
      <c r="C2229" t="s">
        <v>101</v>
      </c>
      <c r="D2229" t="s">
        <v>98</v>
      </c>
      <c r="E2229">
        <v>300</v>
      </c>
      <c r="F2229" t="s">
        <v>28</v>
      </c>
      <c r="G2229">
        <v>3.4643000000000002</v>
      </c>
      <c r="H2229">
        <v>0</v>
      </c>
      <c r="I2229">
        <v>1039.23</v>
      </c>
      <c r="Q2229" s="103"/>
      <c r="R2229" s="104"/>
      <c r="X2229" s="103"/>
      <c r="AE2229" s="103"/>
      <c r="AL2229" s="103"/>
      <c r="AM2229" s="104"/>
      <c r="AS2229" s="103"/>
      <c r="AT2229" s="104"/>
    </row>
    <row r="2230" spans="1:46" x14ac:dyDescent="0.25">
      <c r="A2230" s="1">
        <v>44713</v>
      </c>
      <c r="B2230" s="100">
        <v>43021089138</v>
      </c>
      <c r="C2230" t="s">
        <v>101</v>
      </c>
      <c r="D2230" t="s">
        <v>97</v>
      </c>
      <c r="E2230">
        <v>100</v>
      </c>
      <c r="F2230" t="s">
        <v>29</v>
      </c>
      <c r="G2230">
        <v>2.3098999999999998</v>
      </c>
      <c r="H2230">
        <v>0</v>
      </c>
      <c r="I2230">
        <v>-230.99</v>
      </c>
      <c r="Q2230" s="103"/>
      <c r="R2230" s="104"/>
      <c r="X2230" s="103"/>
      <c r="AE2230" s="103"/>
      <c r="AL2230" s="103"/>
      <c r="AM2230" s="104"/>
      <c r="AS2230" s="103"/>
      <c r="AT2230" s="104"/>
    </row>
    <row r="2231" spans="1:46" x14ac:dyDescent="0.25">
      <c r="A2231" s="1">
        <v>44713</v>
      </c>
      <c r="B2231" s="100">
        <v>43021131391</v>
      </c>
      <c r="C2231" t="s">
        <v>101</v>
      </c>
      <c r="D2231" t="s">
        <v>97</v>
      </c>
      <c r="E2231">
        <v>200</v>
      </c>
      <c r="F2231" t="s">
        <v>29</v>
      </c>
      <c r="G2231">
        <v>2.2726999999999999</v>
      </c>
      <c r="H2231">
        <v>0</v>
      </c>
      <c r="I2231">
        <v>-454.54</v>
      </c>
      <c r="Q2231" s="103"/>
      <c r="R2231" s="104"/>
      <c r="X2231" s="103"/>
      <c r="AE2231" s="103"/>
      <c r="AL2231" s="103"/>
      <c r="AM2231" s="104"/>
      <c r="AS2231" s="103"/>
      <c r="AT2231" s="104"/>
    </row>
    <row r="2232" spans="1:46" x14ac:dyDescent="0.25">
      <c r="A2232" s="1">
        <v>44713</v>
      </c>
      <c r="B2232" s="100">
        <v>43021145474</v>
      </c>
      <c r="C2232" t="s">
        <v>101</v>
      </c>
      <c r="D2232" t="s">
        <v>97</v>
      </c>
      <c r="E2232">
        <v>200</v>
      </c>
      <c r="F2232" t="s">
        <v>29</v>
      </c>
      <c r="G2232">
        <v>2.3498000000000001</v>
      </c>
      <c r="H2232">
        <v>0</v>
      </c>
      <c r="I2232">
        <v>-469.96</v>
      </c>
      <c r="Q2232" s="103"/>
      <c r="R2232" s="104"/>
      <c r="X2232" s="103"/>
      <c r="AE2232" s="103"/>
      <c r="AL2232" s="103"/>
      <c r="AM2232" s="104"/>
      <c r="AS2232" s="103"/>
      <c r="AT2232" s="104"/>
    </row>
    <row r="2233" spans="1:46" x14ac:dyDescent="0.25">
      <c r="A2233" s="1">
        <v>44713</v>
      </c>
      <c r="B2233" s="100">
        <v>43021243502</v>
      </c>
      <c r="C2233" t="s">
        <v>101</v>
      </c>
      <c r="D2233" t="s">
        <v>97</v>
      </c>
      <c r="E2233">
        <v>200</v>
      </c>
      <c r="F2233" t="s">
        <v>29</v>
      </c>
      <c r="G2233">
        <v>2.35</v>
      </c>
      <c r="H2233">
        <v>0</v>
      </c>
      <c r="I2233">
        <v>-470</v>
      </c>
      <c r="Q2233" s="103"/>
      <c r="R2233" s="104"/>
      <c r="X2233" s="103"/>
      <c r="AE2233" s="103"/>
      <c r="AL2233" s="103"/>
      <c r="AM2233" s="104"/>
      <c r="AS2233" s="103"/>
      <c r="AT2233" s="104"/>
    </row>
    <row r="2234" spans="1:46" x14ac:dyDescent="0.25">
      <c r="A2234" s="1">
        <v>44713</v>
      </c>
      <c r="B2234" s="100">
        <v>43021259476</v>
      </c>
      <c r="C2234" t="s">
        <v>101</v>
      </c>
      <c r="D2234" t="s">
        <v>98</v>
      </c>
      <c r="E2234">
        <v>200</v>
      </c>
      <c r="F2234" t="s">
        <v>29</v>
      </c>
      <c r="G2234">
        <v>2.41</v>
      </c>
      <c r="H2234">
        <v>0</v>
      </c>
      <c r="I2234">
        <v>481.96</v>
      </c>
      <c r="Q2234" s="103"/>
      <c r="R2234" s="104"/>
      <c r="X2234" s="103"/>
      <c r="AE2234" s="103"/>
      <c r="AL2234" s="103"/>
      <c r="AM2234" s="104"/>
      <c r="AS2234" s="103"/>
      <c r="AT2234" s="104"/>
    </row>
    <row r="2235" spans="1:46" x14ac:dyDescent="0.25">
      <c r="A2235" s="1">
        <v>44713</v>
      </c>
      <c r="B2235" s="100">
        <v>43021274573</v>
      </c>
      <c r="C2235" t="s">
        <v>101</v>
      </c>
      <c r="D2235" t="s">
        <v>97</v>
      </c>
      <c r="E2235">
        <v>200</v>
      </c>
      <c r="F2235" t="s">
        <v>29</v>
      </c>
      <c r="G2235">
        <v>2.3515000000000001</v>
      </c>
      <c r="H2235">
        <v>0</v>
      </c>
      <c r="I2235">
        <v>-470.3</v>
      </c>
      <c r="Q2235" s="103"/>
      <c r="R2235" s="104"/>
      <c r="X2235" s="103"/>
      <c r="AE2235" s="103"/>
      <c r="AL2235" s="103"/>
      <c r="AM2235" s="104"/>
      <c r="AS2235" s="103"/>
      <c r="AT2235" s="104"/>
    </row>
    <row r="2236" spans="1:46" x14ac:dyDescent="0.25">
      <c r="A2236" s="1">
        <v>44713</v>
      </c>
      <c r="B2236" s="100">
        <v>43021442210</v>
      </c>
      <c r="C2236" t="s">
        <v>101</v>
      </c>
      <c r="D2236" t="s">
        <v>98</v>
      </c>
      <c r="E2236">
        <v>200</v>
      </c>
      <c r="F2236" t="s">
        <v>29</v>
      </c>
      <c r="G2236">
        <v>2.3300999999999998</v>
      </c>
      <c r="H2236">
        <v>0</v>
      </c>
      <c r="I2236">
        <v>465.98</v>
      </c>
      <c r="Q2236" s="103"/>
      <c r="R2236" s="104"/>
      <c r="X2236" s="103"/>
      <c r="AE2236" s="103"/>
      <c r="AL2236" s="103"/>
      <c r="AM2236" s="104"/>
      <c r="AS2236" s="103"/>
      <c r="AT2236" s="104"/>
    </row>
    <row r="2237" spans="1:46" x14ac:dyDescent="0.25">
      <c r="A2237" s="1">
        <v>44713</v>
      </c>
      <c r="B2237" s="100">
        <v>43021553326</v>
      </c>
      <c r="C2237" t="s">
        <v>101</v>
      </c>
      <c r="D2237" t="s">
        <v>97</v>
      </c>
      <c r="E2237">
        <v>200</v>
      </c>
      <c r="F2237" t="s">
        <v>28</v>
      </c>
      <c r="G2237">
        <v>4.3695000000000004</v>
      </c>
      <c r="H2237">
        <v>0</v>
      </c>
      <c r="I2237">
        <v>-873.9</v>
      </c>
      <c r="Q2237" s="103"/>
      <c r="R2237" s="104"/>
      <c r="X2237" s="103"/>
      <c r="AE2237" s="103"/>
      <c r="AL2237" s="103"/>
      <c r="AM2237" s="104"/>
      <c r="AS2237" s="103"/>
      <c r="AT2237" s="104"/>
    </row>
    <row r="2238" spans="1:46" x14ac:dyDescent="0.25">
      <c r="A2238" s="1">
        <v>44713</v>
      </c>
      <c r="B2238" s="100">
        <v>43021620386</v>
      </c>
      <c r="C2238" t="s">
        <v>101</v>
      </c>
      <c r="D2238" t="s">
        <v>98</v>
      </c>
      <c r="E2238">
        <v>200</v>
      </c>
      <c r="F2238" t="s">
        <v>28</v>
      </c>
      <c r="G2238">
        <v>4.4744000000000002</v>
      </c>
      <c r="H2238">
        <v>0</v>
      </c>
      <c r="I2238">
        <v>894.83</v>
      </c>
      <c r="Q2238" s="103"/>
      <c r="R2238" s="104"/>
      <c r="X2238" s="103"/>
      <c r="AE2238" s="103"/>
      <c r="AL2238" s="103"/>
      <c r="AM2238" s="104"/>
      <c r="AS2238" s="103"/>
      <c r="AT2238" s="104"/>
    </row>
    <row r="2239" spans="1:46" x14ac:dyDescent="0.25">
      <c r="A2239" s="1">
        <v>44713</v>
      </c>
      <c r="B2239" s="100">
        <v>43021653991</v>
      </c>
      <c r="C2239" t="s">
        <v>101</v>
      </c>
      <c r="D2239" t="s">
        <v>98</v>
      </c>
      <c r="E2239">
        <v>500</v>
      </c>
      <c r="F2239" t="s">
        <v>29</v>
      </c>
      <c r="G2239">
        <v>2.2000999999999999</v>
      </c>
      <c r="H2239">
        <v>0</v>
      </c>
      <c r="I2239">
        <v>1099.95</v>
      </c>
      <c r="Q2239" s="103"/>
      <c r="R2239" s="104"/>
      <c r="X2239" s="103"/>
      <c r="AE2239" s="103"/>
      <c r="AL2239" s="103"/>
      <c r="AM2239" s="104"/>
      <c r="AS2239" s="103"/>
      <c r="AT2239" s="104"/>
    </row>
    <row r="2240" spans="1:46" x14ac:dyDescent="0.25">
      <c r="A2240" s="1">
        <v>44713</v>
      </c>
      <c r="B2240" s="100">
        <v>43021654463</v>
      </c>
      <c r="C2240" t="s">
        <v>101</v>
      </c>
      <c r="D2240" t="s">
        <v>97</v>
      </c>
      <c r="E2240">
        <v>5</v>
      </c>
      <c r="F2240" t="s">
        <v>28</v>
      </c>
      <c r="G2240">
        <v>4.7126000000000001</v>
      </c>
      <c r="H2240">
        <v>0</v>
      </c>
      <c r="I2240">
        <v>-23.56</v>
      </c>
      <c r="Q2240" s="103"/>
      <c r="R2240" s="104"/>
      <c r="X2240" s="103"/>
      <c r="AE2240" s="103"/>
      <c r="AL2240" s="103"/>
      <c r="AM2240" s="104"/>
      <c r="AS2240" s="103"/>
      <c r="AT2240" s="104"/>
    </row>
    <row r="2241" spans="1:46" x14ac:dyDescent="0.25">
      <c r="A2241" s="1">
        <v>44713</v>
      </c>
      <c r="B2241" s="100">
        <v>43021693510</v>
      </c>
      <c r="C2241" t="s">
        <v>101</v>
      </c>
      <c r="D2241" t="s">
        <v>98</v>
      </c>
      <c r="E2241">
        <v>5</v>
      </c>
      <c r="F2241" t="s">
        <v>28</v>
      </c>
      <c r="G2241">
        <v>4.46</v>
      </c>
      <c r="H2241">
        <v>0</v>
      </c>
      <c r="I2241">
        <v>22.3</v>
      </c>
      <c r="Q2241" s="103"/>
      <c r="R2241" s="104"/>
      <c r="X2241" s="103"/>
      <c r="AE2241" s="103"/>
      <c r="AL2241" s="103"/>
      <c r="AM2241" s="104"/>
      <c r="AS2241" s="103"/>
      <c r="AT2241" s="104"/>
    </row>
    <row r="2242" spans="1:46" x14ac:dyDescent="0.25">
      <c r="A2242" s="1">
        <v>44713</v>
      </c>
      <c r="C2242" s="1" t="s">
        <v>102</v>
      </c>
      <c r="D2242" t="s">
        <v>98</v>
      </c>
      <c r="E2242">
        <v>121</v>
      </c>
      <c r="F2242" t="s">
        <v>123</v>
      </c>
      <c r="G2242" s="18">
        <v>1.68</v>
      </c>
      <c r="I2242" s="18">
        <v>203.28</v>
      </c>
      <c r="Q2242" s="103"/>
      <c r="R2242" s="104"/>
      <c r="X2242" s="103"/>
      <c r="AE2242" s="103"/>
      <c r="AL2242" s="103"/>
      <c r="AM2242" s="104"/>
      <c r="AS2242" s="103"/>
      <c r="AT2242" s="104"/>
    </row>
    <row r="2243" spans="1:46" x14ac:dyDescent="0.25">
      <c r="A2243" s="1">
        <v>44713</v>
      </c>
      <c r="C2243" s="1" t="s">
        <v>102</v>
      </c>
      <c r="D2243" t="s">
        <v>98</v>
      </c>
      <c r="E2243">
        <v>72</v>
      </c>
      <c r="F2243" t="s">
        <v>123</v>
      </c>
      <c r="G2243" s="18">
        <v>1.68</v>
      </c>
      <c r="I2243" s="18">
        <v>120.96</v>
      </c>
      <c r="Q2243" s="103"/>
      <c r="R2243" s="104"/>
      <c r="X2243" s="103"/>
      <c r="AE2243" s="103"/>
      <c r="AL2243" s="103"/>
      <c r="AM2243" s="104"/>
      <c r="AS2243" s="103"/>
      <c r="AT2243" s="104"/>
    </row>
    <row r="2244" spans="1:46" x14ac:dyDescent="0.25">
      <c r="A2244" s="1">
        <v>44713</v>
      </c>
      <c r="C2244" s="1" t="s">
        <v>102</v>
      </c>
      <c r="D2244" t="s">
        <v>98</v>
      </c>
      <c r="E2244">
        <v>7</v>
      </c>
      <c r="F2244" t="s">
        <v>123</v>
      </c>
      <c r="G2244" s="18">
        <v>1.68</v>
      </c>
      <c r="I2244" s="18">
        <v>11.76</v>
      </c>
      <c r="Q2244" s="103"/>
      <c r="R2244" s="104"/>
      <c r="X2244" s="103"/>
      <c r="AE2244" s="103"/>
      <c r="AL2244" s="103"/>
      <c r="AM2244" s="104"/>
      <c r="AS2244" s="103"/>
      <c r="AT2244" s="104"/>
    </row>
    <row r="2245" spans="1:46" x14ac:dyDescent="0.25">
      <c r="A2245" s="1">
        <v>44713</v>
      </c>
      <c r="C2245" s="1" t="s">
        <v>102</v>
      </c>
      <c r="D2245" t="s">
        <v>98</v>
      </c>
      <c r="E2245">
        <v>60</v>
      </c>
      <c r="F2245" t="s">
        <v>123</v>
      </c>
      <c r="G2245" s="18">
        <v>1.71</v>
      </c>
      <c r="I2245" s="18">
        <v>102.6</v>
      </c>
      <c r="Q2245" s="103"/>
      <c r="R2245" s="104"/>
      <c r="X2245" s="103"/>
      <c r="AE2245" s="103"/>
      <c r="AL2245" s="103"/>
      <c r="AM2245" s="104"/>
      <c r="AS2245" s="103"/>
      <c r="AT2245" s="104"/>
    </row>
    <row r="2246" spans="1:46" x14ac:dyDescent="0.25">
      <c r="A2246" s="1">
        <v>44713</v>
      </c>
      <c r="C2246" s="1" t="s">
        <v>102</v>
      </c>
      <c r="D2246" t="s">
        <v>97</v>
      </c>
      <c r="E2246">
        <v>130</v>
      </c>
      <c r="F2246" t="s">
        <v>123</v>
      </c>
      <c r="G2246" s="18">
        <v>1.7597</v>
      </c>
      <c r="I2246" s="18">
        <v>-228.76</v>
      </c>
      <c r="Q2246" s="103"/>
      <c r="R2246" s="104"/>
      <c r="X2246" s="103"/>
      <c r="AE2246" s="103"/>
      <c r="AL2246" s="103"/>
      <c r="AM2246" s="104"/>
      <c r="AS2246" s="103"/>
      <c r="AT2246" s="104"/>
    </row>
    <row r="2247" spans="1:46" x14ac:dyDescent="0.25">
      <c r="A2247" s="1">
        <v>44713</v>
      </c>
      <c r="C2247" s="1" t="s">
        <v>102</v>
      </c>
      <c r="D2247" t="s">
        <v>97</v>
      </c>
      <c r="E2247">
        <v>130</v>
      </c>
      <c r="F2247" t="s">
        <v>123</v>
      </c>
      <c r="G2247" s="18">
        <v>1.7549999999999999</v>
      </c>
      <c r="I2247" s="18">
        <v>-228.15</v>
      </c>
      <c r="Q2247" s="103"/>
      <c r="R2247" s="104"/>
      <c r="X2247" s="103"/>
      <c r="AE2247" s="103"/>
      <c r="AL2247" s="103"/>
      <c r="AM2247" s="104"/>
      <c r="AS2247" s="103"/>
      <c r="AT2247" s="104"/>
    </row>
    <row r="2248" spans="1:46" x14ac:dyDescent="0.25">
      <c r="A2248" s="1">
        <v>44713</v>
      </c>
      <c r="C2248" s="1" t="s">
        <v>102</v>
      </c>
      <c r="D2248" t="s">
        <v>98</v>
      </c>
      <c r="E2248">
        <v>130</v>
      </c>
      <c r="F2248" t="s">
        <v>28</v>
      </c>
      <c r="G2248" s="18">
        <v>3.8317000000000001</v>
      </c>
      <c r="H2248" s="18">
        <v>0.01</v>
      </c>
      <c r="I2248" s="18">
        <v>498.11</v>
      </c>
      <c r="Q2248" s="103"/>
      <c r="R2248" s="104"/>
      <c r="X2248" s="103"/>
      <c r="AE2248" s="103"/>
      <c r="AL2248" s="103"/>
      <c r="AM2248" s="104"/>
      <c r="AS2248" s="103"/>
      <c r="AT2248" s="104"/>
    </row>
    <row r="2249" spans="1:46" x14ac:dyDescent="0.25">
      <c r="A2249" s="1">
        <v>44713</v>
      </c>
      <c r="C2249" s="1" t="s">
        <v>102</v>
      </c>
      <c r="D2249" t="s">
        <v>97</v>
      </c>
      <c r="E2249">
        <v>130</v>
      </c>
      <c r="F2249" t="s">
        <v>28</v>
      </c>
      <c r="G2249" s="18">
        <v>3.92</v>
      </c>
      <c r="I2249" s="18">
        <v>-509.6</v>
      </c>
      <c r="Q2249" s="103"/>
      <c r="R2249" s="104"/>
      <c r="X2249" s="103"/>
      <c r="AE2249" s="103"/>
      <c r="AL2249" s="103"/>
      <c r="AM2249" s="104"/>
      <c r="AS2249" s="103"/>
      <c r="AT2249" s="104"/>
    </row>
    <row r="2250" spans="1:46" x14ac:dyDescent="0.25">
      <c r="A2250" s="1">
        <v>44713</v>
      </c>
      <c r="C2250" s="1" t="s">
        <v>102</v>
      </c>
      <c r="D2250" t="s">
        <v>98</v>
      </c>
      <c r="E2250">
        <v>10</v>
      </c>
      <c r="F2250" t="s">
        <v>29</v>
      </c>
      <c r="G2250" s="18">
        <v>2.4036</v>
      </c>
      <c r="I2250" s="18">
        <v>24.04</v>
      </c>
      <c r="Q2250" s="103"/>
      <c r="R2250" s="104"/>
      <c r="X2250" s="103"/>
      <c r="AE2250" s="103"/>
      <c r="AL2250" s="103"/>
      <c r="AM2250" s="104"/>
      <c r="AS2250" s="103"/>
      <c r="AT2250" s="104"/>
    </row>
    <row r="2251" spans="1:46" x14ac:dyDescent="0.25">
      <c r="A2251" s="1">
        <v>44713</v>
      </c>
      <c r="C2251" s="1" t="s">
        <v>102</v>
      </c>
      <c r="D2251" t="s">
        <v>98</v>
      </c>
      <c r="E2251">
        <v>50</v>
      </c>
      <c r="F2251" t="s">
        <v>29</v>
      </c>
      <c r="G2251" s="18">
        <v>2.4167000000000001</v>
      </c>
      <c r="I2251" s="18">
        <v>120.84</v>
      </c>
      <c r="Q2251" s="103"/>
      <c r="R2251" s="104"/>
      <c r="X2251" s="103"/>
      <c r="AE2251" s="103"/>
      <c r="AL2251" s="103"/>
      <c r="AM2251" s="104"/>
      <c r="AS2251" s="103"/>
      <c r="AT2251" s="104"/>
    </row>
    <row r="2252" spans="1:46" x14ac:dyDescent="0.25">
      <c r="A2252" s="1">
        <v>44713</v>
      </c>
      <c r="C2252" s="1" t="s">
        <v>102</v>
      </c>
      <c r="D2252" t="s">
        <v>98</v>
      </c>
      <c r="E2252">
        <v>200</v>
      </c>
      <c r="F2252" t="s">
        <v>29</v>
      </c>
      <c r="G2252" s="18">
        <v>2.42</v>
      </c>
      <c r="H2252" s="18">
        <v>0.01</v>
      </c>
      <c r="I2252" s="18">
        <v>483.99</v>
      </c>
      <c r="Q2252" s="103"/>
      <c r="R2252" s="104"/>
      <c r="X2252" s="103"/>
      <c r="AE2252" s="103"/>
      <c r="AL2252" s="103"/>
      <c r="AM2252" s="104"/>
      <c r="AS2252" s="103"/>
      <c r="AT2252" s="104"/>
    </row>
    <row r="2253" spans="1:46" x14ac:dyDescent="0.25">
      <c r="A2253" s="1">
        <v>44713</v>
      </c>
      <c r="C2253" s="1" t="s">
        <v>102</v>
      </c>
      <c r="D2253" t="s">
        <v>98</v>
      </c>
      <c r="E2253">
        <v>130</v>
      </c>
      <c r="F2253" t="s">
        <v>29</v>
      </c>
      <c r="G2253" s="18">
        <v>2.3601000000000001</v>
      </c>
      <c r="H2253" s="18">
        <v>0.01</v>
      </c>
      <c r="I2253" s="18">
        <v>306.8</v>
      </c>
      <c r="Q2253" s="103"/>
      <c r="R2253" s="104"/>
      <c r="X2253" s="103"/>
      <c r="AE2253" s="103"/>
      <c r="AL2253" s="103"/>
      <c r="AM2253" s="104"/>
      <c r="AS2253" s="103"/>
      <c r="AT2253" s="104"/>
    </row>
    <row r="2254" spans="1:46" x14ac:dyDescent="0.25">
      <c r="A2254" s="1">
        <v>44713</v>
      </c>
      <c r="C2254" s="1" t="s">
        <v>102</v>
      </c>
      <c r="D2254" t="s">
        <v>97</v>
      </c>
      <c r="E2254">
        <v>30</v>
      </c>
      <c r="F2254" t="s">
        <v>29</v>
      </c>
      <c r="G2254" s="18">
        <v>2.3163</v>
      </c>
      <c r="I2254" s="18">
        <v>-69.489999999999995</v>
      </c>
      <c r="Q2254" s="103"/>
      <c r="R2254" s="104"/>
      <c r="X2254" s="103"/>
      <c r="AE2254" s="103"/>
      <c r="AL2254" s="103"/>
      <c r="AM2254" s="104"/>
      <c r="AS2254" s="103"/>
      <c r="AT2254" s="104"/>
    </row>
    <row r="2255" spans="1:46" x14ac:dyDescent="0.25">
      <c r="A2255" s="1">
        <v>44713</v>
      </c>
      <c r="C2255" s="1" t="s">
        <v>102</v>
      </c>
      <c r="D2255" t="s">
        <v>97</v>
      </c>
      <c r="E2255">
        <v>100</v>
      </c>
      <c r="F2255" t="s">
        <v>29</v>
      </c>
      <c r="G2255" s="18">
        <v>2.3163</v>
      </c>
      <c r="I2255" s="18">
        <v>-231.63</v>
      </c>
      <c r="Q2255" s="103"/>
      <c r="R2255" s="104"/>
      <c r="X2255" s="103"/>
      <c r="AE2255" s="103"/>
      <c r="AL2255" s="103"/>
      <c r="AM2255" s="104"/>
      <c r="AS2255" s="103"/>
      <c r="AT2255" s="104"/>
    </row>
    <row r="2256" spans="1:46" x14ac:dyDescent="0.25">
      <c r="A2256" s="1">
        <v>44713</v>
      </c>
      <c r="C2256" s="1" t="s">
        <v>102</v>
      </c>
      <c r="D2256" t="s">
        <v>98</v>
      </c>
      <c r="E2256">
        <v>130</v>
      </c>
      <c r="F2256" t="s">
        <v>29</v>
      </c>
      <c r="G2256" s="18">
        <v>2.33</v>
      </c>
      <c r="H2256" s="18">
        <v>0.01</v>
      </c>
      <c r="I2256" s="18">
        <v>302.89</v>
      </c>
      <c r="Q2256" s="103"/>
      <c r="R2256" s="104"/>
      <c r="X2256" s="103"/>
      <c r="AE2256" s="103"/>
      <c r="AL2256" s="103"/>
      <c r="AM2256" s="104"/>
      <c r="AS2256" s="103"/>
      <c r="AT2256" s="104"/>
    </row>
    <row r="2257" spans="1:46" x14ac:dyDescent="0.25">
      <c r="A2257" s="1">
        <v>44713</v>
      </c>
      <c r="C2257" s="1" t="s">
        <v>102</v>
      </c>
      <c r="D2257" t="s">
        <v>97</v>
      </c>
      <c r="E2257">
        <v>30</v>
      </c>
      <c r="F2257" t="s">
        <v>29</v>
      </c>
      <c r="G2257" s="18">
        <v>2.2563</v>
      </c>
      <c r="I2257" s="18">
        <v>-67.69</v>
      </c>
      <c r="Q2257" s="103"/>
      <c r="R2257" s="104"/>
      <c r="X2257" s="103"/>
      <c r="AE2257" s="103"/>
      <c r="AL2257" s="103"/>
      <c r="AM2257" s="104"/>
      <c r="AS2257" s="103"/>
      <c r="AT2257" s="104"/>
    </row>
    <row r="2258" spans="1:46" x14ac:dyDescent="0.25">
      <c r="A2258" s="1">
        <v>44713</v>
      </c>
      <c r="C2258" s="1" t="s">
        <v>102</v>
      </c>
      <c r="D2258" t="s">
        <v>97</v>
      </c>
      <c r="E2258">
        <v>100</v>
      </c>
      <c r="F2258" t="s">
        <v>29</v>
      </c>
      <c r="G2258" s="18">
        <v>2.2563</v>
      </c>
      <c r="I2258" s="18">
        <v>-225.63</v>
      </c>
      <c r="Q2258" s="103"/>
      <c r="R2258" s="104"/>
      <c r="X2258" s="103"/>
      <c r="AE2258" s="103"/>
      <c r="AL2258" s="103"/>
      <c r="AM2258" s="104"/>
      <c r="AS2258" s="103"/>
      <c r="AT2258" s="104"/>
    </row>
    <row r="2259" spans="1:46" x14ac:dyDescent="0.25">
      <c r="A2259" s="1">
        <v>44713</v>
      </c>
      <c r="C2259" s="1" t="s">
        <v>102</v>
      </c>
      <c r="D2259" t="s">
        <v>97</v>
      </c>
      <c r="E2259">
        <v>130</v>
      </c>
      <c r="F2259" t="s">
        <v>29</v>
      </c>
      <c r="G2259" s="18">
        <v>2.2572999999999999</v>
      </c>
      <c r="I2259" s="18">
        <v>-293.45</v>
      </c>
      <c r="Q2259" s="103"/>
      <c r="R2259" s="104"/>
      <c r="X2259" s="103"/>
      <c r="AE2259" s="103"/>
      <c r="AL2259" s="103"/>
      <c r="AM2259" s="104"/>
      <c r="AS2259" s="103"/>
      <c r="AT2259" s="104"/>
    </row>
    <row r="2260" spans="1:46" x14ac:dyDescent="0.25">
      <c r="A2260" s="1">
        <v>44713</v>
      </c>
      <c r="C2260" s="1" t="s">
        <v>102</v>
      </c>
      <c r="D2260" t="s">
        <v>97</v>
      </c>
      <c r="E2260">
        <v>130</v>
      </c>
      <c r="F2260" t="s">
        <v>29</v>
      </c>
      <c r="G2260" s="18">
        <v>2.2465999999999999</v>
      </c>
      <c r="I2260" s="18">
        <v>-292.06</v>
      </c>
      <c r="Q2260" s="103"/>
      <c r="R2260" s="104"/>
      <c r="X2260" s="103"/>
      <c r="AE2260" s="103"/>
      <c r="AL2260" s="103"/>
      <c r="AM2260" s="104"/>
      <c r="AS2260" s="103"/>
      <c r="AT2260" s="104"/>
    </row>
    <row r="2261" spans="1:46" x14ac:dyDescent="0.25">
      <c r="A2261" s="1">
        <v>44713</v>
      </c>
      <c r="C2261" s="1" t="s">
        <v>102</v>
      </c>
      <c r="D2261" t="s">
        <v>98</v>
      </c>
      <c r="E2261">
        <v>30</v>
      </c>
      <c r="F2261" t="s">
        <v>29</v>
      </c>
      <c r="G2261" s="18">
        <v>2.23</v>
      </c>
      <c r="I2261" s="18">
        <v>66.900000000000006</v>
      </c>
      <c r="Q2261" s="103"/>
      <c r="R2261" s="104"/>
      <c r="X2261" s="103"/>
      <c r="AE2261" s="103"/>
      <c r="AL2261" s="103"/>
      <c r="AM2261" s="104"/>
      <c r="AS2261" s="103"/>
      <c r="AT2261" s="104"/>
    </row>
    <row r="2262" spans="1:46" x14ac:dyDescent="0.25">
      <c r="A2262" s="1">
        <v>44713</v>
      </c>
      <c r="C2262" s="1" t="s">
        <v>102</v>
      </c>
      <c r="D2262" t="s">
        <v>98</v>
      </c>
      <c r="E2262">
        <v>100</v>
      </c>
      <c r="F2262" t="s">
        <v>29</v>
      </c>
      <c r="G2262" s="18">
        <v>2.23</v>
      </c>
      <c r="H2262" s="18">
        <v>0.01</v>
      </c>
      <c r="I2262" s="18">
        <v>222.99</v>
      </c>
      <c r="Q2262" s="103"/>
      <c r="R2262" s="104"/>
      <c r="X2262" s="103"/>
      <c r="AE2262" s="103"/>
      <c r="AL2262" s="103"/>
      <c r="AM2262" s="104"/>
      <c r="AS2262" s="103"/>
      <c r="AT2262" s="104"/>
    </row>
    <row r="2263" spans="1:46" x14ac:dyDescent="0.25">
      <c r="A2263" s="1">
        <v>44713</v>
      </c>
      <c r="C2263" s="1" t="s">
        <v>102</v>
      </c>
      <c r="D2263" t="s">
        <v>98</v>
      </c>
      <c r="E2263">
        <v>130</v>
      </c>
      <c r="F2263" t="s">
        <v>29</v>
      </c>
      <c r="G2263" s="18">
        <v>2.2216999999999998</v>
      </c>
      <c r="H2263" s="18">
        <v>0.01</v>
      </c>
      <c r="I2263" s="18">
        <v>288.81</v>
      </c>
      <c r="Q2263" s="103"/>
      <c r="R2263" s="104"/>
      <c r="X2263" s="103"/>
      <c r="AE2263" s="103"/>
      <c r="AL2263" s="103"/>
      <c r="AM2263" s="104"/>
      <c r="AS2263" s="103"/>
      <c r="AT2263" s="104"/>
    </row>
    <row r="2264" spans="1:46" x14ac:dyDescent="0.25">
      <c r="A2264" s="1">
        <v>44713</v>
      </c>
      <c r="C2264" s="1" t="s">
        <v>102</v>
      </c>
      <c r="D2264" t="s">
        <v>97</v>
      </c>
      <c r="E2264">
        <v>130</v>
      </c>
      <c r="F2264" t="s">
        <v>29</v>
      </c>
      <c r="G2264" s="18">
        <v>2.34</v>
      </c>
      <c r="I2264" s="18">
        <v>-304.2</v>
      </c>
      <c r="Q2264" s="103"/>
      <c r="R2264" s="104"/>
      <c r="X2264" s="103"/>
      <c r="AE2264" s="103"/>
      <c r="AL2264" s="103"/>
      <c r="AM2264" s="104"/>
      <c r="AS2264" s="103"/>
      <c r="AT2264" s="104"/>
    </row>
    <row r="2265" spans="1:46" x14ac:dyDescent="0.25">
      <c r="A2265" s="1">
        <v>44713</v>
      </c>
      <c r="C2265" s="1" t="s">
        <v>102</v>
      </c>
      <c r="D2265" t="s">
        <v>97</v>
      </c>
      <c r="E2265">
        <v>130</v>
      </c>
      <c r="F2265" t="s">
        <v>29</v>
      </c>
      <c r="G2265" s="18">
        <v>2.3267000000000002</v>
      </c>
      <c r="I2265" s="18">
        <v>-302.47000000000003</v>
      </c>
      <c r="Q2265" s="103"/>
      <c r="R2265" s="104"/>
      <c r="X2265" s="103"/>
      <c r="AE2265" s="103"/>
      <c r="AL2265" s="103"/>
      <c r="AM2265" s="104"/>
      <c r="AS2265" s="103"/>
      <c r="AT2265" s="104"/>
    </row>
    <row r="2266" spans="1:46" x14ac:dyDescent="0.25">
      <c r="A2266" s="1">
        <v>44713</v>
      </c>
      <c r="C2266" s="1" t="s">
        <v>102</v>
      </c>
      <c r="D2266" t="s">
        <v>98</v>
      </c>
      <c r="E2266">
        <v>10</v>
      </c>
      <c r="F2266" t="s">
        <v>29</v>
      </c>
      <c r="G2266" s="18">
        <v>2.5306999999999999</v>
      </c>
      <c r="I2266" s="18">
        <v>25.31</v>
      </c>
      <c r="Q2266" s="103"/>
      <c r="R2266" s="104"/>
      <c r="X2266" s="103"/>
      <c r="AE2266" s="103"/>
      <c r="AL2266" s="103"/>
      <c r="AM2266" s="104"/>
      <c r="AS2266" s="103"/>
      <c r="AT2266" s="104"/>
    </row>
    <row r="2267" spans="1:46" x14ac:dyDescent="0.25">
      <c r="A2267" s="1">
        <v>44713</v>
      </c>
      <c r="C2267" s="1" t="s">
        <v>102</v>
      </c>
      <c r="D2267" t="s">
        <v>98</v>
      </c>
      <c r="E2267">
        <v>50</v>
      </c>
      <c r="F2267" t="s">
        <v>29</v>
      </c>
      <c r="G2267" s="18">
        <v>2.52</v>
      </c>
      <c r="I2267" s="18">
        <v>126</v>
      </c>
      <c r="Q2267" s="103"/>
      <c r="R2267" s="104"/>
      <c r="X2267" s="103"/>
      <c r="AE2267" s="103"/>
      <c r="AL2267" s="103"/>
      <c r="AM2267" s="104"/>
      <c r="AS2267" s="103"/>
      <c r="AT2267" s="104"/>
    </row>
    <row r="2268" spans="1:46" x14ac:dyDescent="0.25">
      <c r="A2268" s="1">
        <v>44713</v>
      </c>
      <c r="C2268" s="1" t="s">
        <v>102</v>
      </c>
      <c r="D2268" t="s">
        <v>98</v>
      </c>
      <c r="E2268">
        <v>100</v>
      </c>
      <c r="F2268" t="s">
        <v>29</v>
      </c>
      <c r="G2268" s="18">
        <v>2.52</v>
      </c>
      <c r="H2268" s="18">
        <v>0.01</v>
      </c>
      <c r="I2268" s="18">
        <v>251.99</v>
      </c>
      <c r="Q2268" s="103"/>
      <c r="R2268" s="104"/>
      <c r="X2268" s="103"/>
      <c r="AE2268" s="103"/>
      <c r="AL2268" s="103"/>
      <c r="AM2268" s="104"/>
      <c r="AS2268" s="103"/>
      <c r="AT2268" s="104"/>
    </row>
    <row r="2269" spans="1:46" x14ac:dyDescent="0.25">
      <c r="A2269" s="1">
        <v>44713</v>
      </c>
      <c r="C2269" s="1" t="s">
        <v>102</v>
      </c>
      <c r="D2269" t="s">
        <v>98</v>
      </c>
      <c r="E2269">
        <v>100</v>
      </c>
      <c r="F2269" t="s">
        <v>29</v>
      </c>
      <c r="G2269" s="18">
        <v>2.52</v>
      </c>
      <c r="H2269" s="18">
        <v>0.01</v>
      </c>
      <c r="I2269" s="18">
        <v>251.99</v>
      </c>
      <c r="Q2269" s="103"/>
      <c r="R2269" s="104"/>
      <c r="X2269" s="103"/>
      <c r="AE2269" s="103"/>
      <c r="AL2269" s="103"/>
      <c r="AM2269" s="104"/>
      <c r="AS2269" s="103"/>
      <c r="AT2269" s="104"/>
    </row>
    <row r="2270" spans="1:46" x14ac:dyDescent="0.25">
      <c r="A2270" s="1">
        <v>44713</v>
      </c>
      <c r="C2270" s="1" t="s">
        <v>102</v>
      </c>
      <c r="D2270" t="s">
        <v>98</v>
      </c>
      <c r="E2270">
        <v>30</v>
      </c>
      <c r="F2270" t="s">
        <v>29</v>
      </c>
      <c r="G2270" s="18">
        <v>2.46</v>
      </c>
      <c r="I2270" s="18">
        <v>73.8</v>
      </c>
      <c r="Q2270" s="103"/>
      <c r="R2270" s="104"/>
      <c r="X2270" s="103"/>
      <c r="AE2270" s="103"/>
      <c r="AL2270" s="103"/>
      <c r="AM2270" s="104"/>
      <c r="AS2270" s="103"/>
      <c r="AT2270" s="104"/>
    </row>
    <row r="2271" spans="1:46" x14ac:dyDescent="0.25">
      <c r="A2271" s="1">
        <v>44713</v>
      </c>
      <c r="C2271" s="1" t="s">
        <v>102</v>
      </c>
      <c r="D2271" t="s">
        <v>98</v>
      </c>
      <c r="E2271">
        <v>100</v>
      </c>
      <c r="F2271" t="s">
        <v>29</v>
      </c>
      <c r="G2271" s="18">
        <v>2.46</v>
      </c>
      <c r="H2271" s="18">
        <v>0.01</v>
      </c>
      <c r="I2271" s="18">
        <v>245.99</v>
      </c>
      <c r="Q2271" s="103"/>
      <c r="R2271" s="104"/>
      <c r="X2271" s="103"/>
      <c r="AE2271" s="103"/>
      <c r="AL2271" s="103"/>
      <c r="AM2271" s="104"/>
      <c r="AS2271" s="103"/>
      <c r="AT2271" s="104"/>
    </row>
    <row r="2272" spans="1:46" x14ac:dyDescent="0.25">
      <c r="A2272" s="1">
        <v>44713</v>
      </c>
      <c r="C2272" s="1" t="s">
        <v>102</v>
      </c>
      <c r="D2272" t="s">
        <v>97</v>
      </c>
      <c r="E2272">
        <v>13</v>
      </c>
      <c r="F2272" t="s">
        <v>29</v>
      </c>
      <c r="G2272" s="18">
        <v>2.4540000000000002</v>
      </c>
      <c r="I2272" s="18">
        <v>-31.9</v>
      </c>
      <c r="Q2272" s="103"/>
      <c r="R2272" s="104"/>
      <c r="X2272" s="103"/>
      <c r="AE2272" s="103"/>
      <c r="AL2272" s="103"/>
      <c r="AM2272" s="104"/>
      <c r="AS2272" s="103"/>
      <c r="AT2272" s="104"/>
    </row>
    <row r="2273" spans="1:46" x14ac:dyDescent="0.25">
      <c r="A2273" s="1">
        <v>44713</v>
      </c>
      <c r="C2273" s="1" t="s">
        <v>102</v>
      </c>
      <c r="D2273" t="s">
        <v>97</v>
      </c>
      <c r="E2273">
        <v>101</v>
      </c>
      <c r="F2273" t="s">
        <v>29</v>
      </c>
      <c r="G2273" s="18">
        <v>2.4540000000000002</v>
      </c>
      <c r="I2273" s="18">
        <v>-247.85</v>
      </c>
      <c r="Q2273" s="103"/>
      <c r="R2273" s="104"/>
      <c r="X2273" s="103"/>
      <c r="AE2273" s="103"/>
      <c r="AL2273" s="103"/>
      <c r="AM2273" s="104"/>
      <c r="AS2273" s="103"/>
      <c r="AT2273" s="104"/>
    </row>
    <row r="2274" spans="1:46" x14ac:dyDescent="0.25">
      <c r="A2274" s="1">
        <v>44713</v>
      </c>
      <c r="C2274" s="1" t="s">
        <v>102</v>
      </c>
      <c r="D2274" t="s">
        <v>97</v>
      </c>
      <c r="E2274">
        <v>16</v>
      </c>
      <c r="F2274" t="s">
        <v>29</v>
      </c>
      <c r="G2274" s="18">
        <v>2.4550000000000001</v>
      </c>
      <c r="I2274" s="18">
        <v>-39.28</v>
      </c>
      <c r="Q2274" s="103"/>
      <c r="R2274" s="104"/>
      <c r="X2274" s="103"/>
      <c r="AE2274" s="103"/>
      <c r="AL2274" s="103"/>
      <c r="AM2274" s="104"/>
      <c r="AS2274" s="103"/>
      <c r="AT2274" s="104"/>
    </row>
    <row r="2275" spans="1:46" x14ac:dyDescent="0.25">
      <c r="A2275" s="1">
        <v>44713</v>
      </c>
      <c r="C2275" s="1" t="s">
        <v>102</v>
      </c>
      <c r="D2275" t="s">
        <v>97</v>
      </c>
      <c r="E2275">
        <v>130</v>
      </c>
      <c r="F2275" t="s">
        <v>29</v>
      </c>
      <c r="G2275" s="18">
        <v>2.44</v>
      </c>
      <c r="I2275" s="18">
        <v>-317.2</v>
      </c>
      <c r="Q2275" s="103"/>
      <c r="R2275" s="104"/>
      <c r="X2275" s="103"/>
      <c r="AE2275" s="103"/>
      <c r="AL2275" s="103"/>
      <c r="AM2275" s="104"/>
      <c r="AS2275" s="103"/>
      <c r="AT2275" s="104"/>
    </row>
    <row r="2276" spans="1:46" x14ac:dyDescent="0.25">
      <c r="A2276" s="1">
        <v>44713</v>
      </c>
      <c r="C2276" s="1" t="s">
        <v>102</v>
      </c>
      <c r="D2276" t="s">
        <v>98</v>
      </c>
      <c r="E2276">
        <v>200</v>
      </c>
      <c r="F2276" t="s">
        <v>29</v>
      </c>
      <c r="G2276" s="18">
        <v>2.46</v>
      </c>
      <c r="H2276" s="18">
        <v>0.01</v>
      </c>
      <c r="I2276" s="18">
        <v>491.99</v>
      </c>
      <c r="Q2276" s="103"/>
      <c r="R2276" s="104"/>
      <c r="X2276" s="103"/>
      <c r="AE2276" s="103"/>
      <c r="AL2276" s="103"/>
      <c r="AM2276" s="104"/>
      <c r="AS2276" s="103"/>
      <c r="AT2276" s="104"/>
    </row>
    <row r="2277" spans="1:46" x14ac:dyDescent="0.25">
      <c r="A2277" s="1">
        <v>44713</v>
      </c>
      <c r="C2277" s="1" t="s">
        <v>102</v>
      </c>
      <c r="D2277" t="s">
        <v>97</v>
      </c>
      <c r="E2277">
        <v>130</v>
      </c>
      <c r="F2277" t="s">
        <v>29</v>
      </c>
      <c r="G2277" s="18">
        <v>2.38</v>
      </c>
      <c r="I2277" s="18">
        <v>-309.39999999999998</v>
      </c>
      <c r="Q2277" s="103"/>
      <c r="R2277" s="104"/>
      <c r="X2277" s="103"/>
      <c r="AE2277" s="103"/>
      <c r="AL2277" s="103"/>
      <c r="AM2277" s="104"/>
      <c r="AS2277" s="103"/>
      <c r="AT2277" s="104"/>
    </row>
    <row r="2278" spans="1:46" x14ac:dyDescent="0.25">
      <c r="A2278" s="1">
        <v>44713</v>
      </c>
      <c r="C2278" s="1" t="s">
        <v>102</v>
      </c>
      <c r="D2278" t="s">
        <v>98</v>
      </c>
      <c r="E2278">
        <v>40</v>
      </c>
      <c r="F2278" t="s">
        <v>29</v>
      </c>
      <c r="G2278" s="18">
        <v>2.2612000000000001</v>
      </c>
      <c r="I2278" s="18">
        <v>90.45</v>
      </c>
      <c r="Q2278" s="103"/>
      <c r="R2278" s="104"/>
      <c r="X2278" s="103"/>
      <c r="AE2278" s="103"/>
      <c r="AL2278" s="103"/>
      <c r="AM2278" s="104"/>
      <c r="AS2278" s="103"/>
      <c r="AT2278" s="104"/>
    </row>
    <row r="2279" spans="1:46" x14ac:dyDescent="0.25">
      <c r="A2279" s="1">
        <v>44713</v>
      </c>
      <c r="C2279" s="1" t="s">
        <v>102</v>
      </c>
      <c r="D2279" t="s">
        <v>98</v>
      </c>
      <c r="E2279">
        <v>130</v>
      </c>
      <c r="F2279" t="s">
        <v>29</v>
      </c>
      <c r="G2279" s="18">
        <v>2.3336000000000001</v>
      </c>
      <c r="H2279" s="18">
        <v>0.01</v>
      </c>
      <c r="I2279" s="18">
        <v>303.36</v>
      </c>
      <c r="Q2279" s="103"/>
      <c r="R2279" s="104"/>
      <c r="X2279" s="103"/>
      <c r="AE2279" s="103"/>
      <c r="AL2279" s="103"/>
      <c r="AM2279" s="104"/>
      <c r="AS2279" s="103"/>
      <c r="AT2279" s="104"/>
    </row>
    <row r="2280" spans="1:46" x14ac:dyDescent="0.25">
      <c r="A2280" s="1">
        <v>44713</v>
      </c>
      <c r="C2280" s="1" t="s">
        <v>102</v>
      </c>
      <c r="D2280" t="s">
        <v>98</v>
      </c>
      <c r="E2280">
        <v>200</v>
      </c>
      <c r="F2280" t="s">
        <v>29</v>
      </c>
      <c r="G2280" s="18">
        <v>2.48</v>
      </c>
      <c r="H2280" s="18">
        <v>0.01</v>
      </c>
      <c r="I2280" s="18">
        <v>495.99</v>
      </c>
      <c r="Q2280" s="103"/>
      <c r="R2280" s="104"/>
      <c r="X2280" s="103"/>
      <c r="AE2280" s="103"/>
      <c r="AL2280" s="103"/>
      <c r="AM2280" s="104"/>
      <c r="AS2280" s="103"/>
      <c r="AT2280" s="104"/>
    </row>
    <row r="2281" spans="1:46" x14ac:dyDescent="0.25">
      <c r="A2281" s="1">
        <v>44713</v>
      </c>
      <c r="C2281" s="1" t="s">
        <v>102</v>
      </c>
      <c r="D2281" t="s">
        <v>98</v>
      </c>
      <c r="E2281">
        <v>130</v>
      </c>
      <c r="F2281" t="s">
        <v>29</v>
      </c>
      <c r="G2281" s="18">
        <v>2.4405999999999999</v>
      </c>
      <c r="H2281" s="18">
        <v>0.01</v>
      </c>
      <c r="I2281" s="18">
        <v>317.27</v>
      </c>
      <c r="Q2281" s="103"/>
      <c r="R2281" s="104"/>
      <c r="X2281" s="103"/>
      <c r="AE2281" s="103"/>
      <c r="AL2281" s="103"/>
      <c r="AM2281" s="104"/>
      <c r="AS2281" s="103"/>
      <c r="AT2281" s="104"/>
    </row>
    <row r="2282" spans="1:46" x14ac:dyDescent="0.25">
      <c r="A2282" s="1">
        <v>44713</v>
      </c>
      <c r="C2282" s="1" t="s">
        <v>102</v>
      </c>
      <c r="D2282" t="s">
        <v>97</v>
      </c>
      <c r="E2282">
        <v>130</v>
      </c>
      <c r="F2282" t="s">
        <v>29</v>
      </c>
      <c r="G2282" s="18">
        <v>2.3696999999999999</v>
      </c>
      <c r="I2282" s="18">
        <v>-308.06</v>
      </c>
      <c r="Q2282" s="103"/>
      <c r="R2282" s="104"/>
      <c r="X2282" s="103"/>
      <c r="AE2282" s="103"/>
      <c r="AL2282" s="103"/>
      <c r="AM2282" s="104"/>
      <c r="AS2282" s="103"/>
      <c r="AT2282" s="104"/>
    </row>
    <row r="2283" spans="1:46" x14ac:dyDescent="0.25">
      <c r="A2283" s="1">
        <v>44713</v>
      </c>
      <c r="C2283" s="1" t="s">
        <v>102</v>
      </c>
      <c r="D2283" t="s">
        <v>97</v>
      </c>
      <c r="E2283">
        <v>130</v>
      </c>
      <c r="F2283" t="s">
        <v>29</v>
      </c>
      <c r="G2283" s="18">
        <v>2.4081999999999999</v>
      </c>
      <c r="I2283" s="18">
        <v>-313.07</v>
      </c>
      <c r="Q2283" s="103"/>
      <c r="R2283" s="104"/>
      <c r="X2283" s="103"/>
      <c r="AE2283" s="103"/>
      <c r="AL2283" s="103"/>
      <c r="AM2283" s="104"/>
      <c r="AS2283" s="103"/>
      <c r="AT2283" s="104"/>
    </row>
    <row r="2284" spans="1:46" x14ac:dyDescent="0.25">
      <c r="A2284" s="1">
        <v>44713</v>
      </c>
      <c r="C2284" s="1" t="s">
        <v>102</v>
      </c>
      <c r="D2284" t="s">
        <v>97</v>
      </c>
      <c r="E2284">
        <v>50</v>
      </c>
      <c r="F2284" t="s">
        <v>29</v>
      </c>
      <c r="G2284" s="18">
        <v>2.4098999999999999</v>
      </c>
      <c r="I2284" s="18">
        <v>-120.5</v>
      </c>
      <c r="Q2284" s="103"/>
      <c r="R2284" s="104"/>
      <c r="X2284" s="103"/>
      <c r="AE2284" s="103"/>
      <c r="AL2284" s="103"/>
      <c r="AM2284" s="104"/>
      <c r="AS2284" s="103"/>
      <c r="AT2284" s="104"/>
    </row>
    <row r="2285" spans="1:46" x14ac:dyDescent="0.25">
      <c r="A2285" s="1">
        <v>44713</v>
      </c>
      <c r="C2285" s="1" t="s">
        <v>102</v>
      </c>
      <c r="D2285" t="s">
        <v>97</v>
      </c>
      <c r="E2285">
        <v>130</v>
      </c>
      <c r="F2285" t="s">
        <v>29</v>
      </c>
      <c r="G2285" s="18">
        <v>2.3837999999999999</v>
      </c>
      <c r="I2285" s="18">
        <v>-309.89</v>
      </c>
      <c r="Q2285" s="103"/>
      <c r="R2285" s="104"/>
      <c r="X2285" s="103"/>
      <c r="AE2285" s="103"/>
      <c r="AL2285" s="103"/>
      <c r="AM2285" s="104"/>
      <c r="AS2285" s="103"/>
      <c r="AT2285" s="104"/>
    </row>
    <row r="2286" spans="1:46" x14ac:dyDescent="0.25">
      <c r="A2286" s="1">
        <v>44713</v>
      </c>
      <c r="C2286" s="1" t="s">
        <v>102</v>
      </c>
      <c r="D2286" t="s">
        <v>97</v>
      </c>
      <c r="E2286">
        <v>130</v>
      </c>
      <c r="F2286" t="s">
        <v>29</v>
      </c>
      <c r="G2286" s="18">
        <v>2.3666</v>
      </c>
      <c r="I2286" s="18">
        <v>-307.66000000000003</v>
      </c>
      <c r="Q2286" s="103"/>
      <c r="R2286" s="104"/>
      <c r="X2286" s="103"/>
      <c r="AE2286" s="103"/>
      <c r="AL2286" s="103"/>
      <c r="AM2286" s="104"/>
      <c r="AS2286" s="103"/>
      <c r="AT2286" s="104"/>
    </row>
    <row r="2287" spans="1:46" x14ac:dyDescent="0.25">
      <c r="A2287" s="1">
        <v>44713</v>
      </c>
      <c r="C2287" s="1" t="s">
        <v>102</v>
      </c>
      <c r="D2287" t="s">
        <v>97</v>
      </c>
      <c r="E2287">
        <v>130</v>
      </c>
      <c r="F2287" t="s">
        <v>29</v>
      </c>
      <c r="G2287" s="18">
        <v>2.25</v>
      </c>
      <c r="I2287" s="18">
        <v>-292.5</v>
      </c>
      <c r="Q2287" s="103"/>
      <c r="R2287" s="104"/>
      <c r="X2287" s="103"/>
      <c r="AE2287" s="103"/>
      <c r="AL2287" s="103"/>
      <c r="AM2287" s="104"/>
      <c r="AS2287" s="103"/>
      <c r="AT2287" s="104"/>
    </row>
    <row r="2288" spans="1:46" x14ac:dyDescent="0.25">
      <c r="A2288" s="1">
        <v>44714</v>
      </c>
      <c r="B2288" s="100">
        <v>43049525877</v>
      </c>
      <c r="C2288" t="s">
        <v>101</v>
      </c>
      <c r="D2288" t="s">
        <v>97</v>
      </c>
      <c r="E2288">
        <v>150</v>
      </c>
      <c r="F2288" t="s">
        <v>26</v>
      </c>
      <c r="G2288">
        <v>6.5350000000000001</v>
      </c>
      <c r="H2288">
        <v>0</v>
      </c>
      <c r="I2288">
        <v>-980.25</v>
      </c>
      <c r="Q2288" s="103"/>
      <c r="R2288" s="104"/>
      <c r="X2288" s="103"/>
      <c r="AE2288" s="103"/>
      <c r="AL2288" s="103"/>
      <c r="AM2288" s="104"/>
      <c r="AS2288" s="103"/>
      <c r="AT2288" s="104"/>
    </row>
    <row r="2289" spans="1:46" x14ac:dyDescent="0.25">
      <c r="A2289" s="1">
        <v>44714</v>
      </c>
      <c r="B2289" s="100">
        <v>43049532187</v>
      </c>
      <c r="C2289" t="s">
        <v>101</v>
      </c>
      <c r="D2289" t="s">
        <v>98</v>
      </c>
      <c r="E2289">
        <v>150</v>
      </c>
      <c r="F2289" t="s">
        <v>26</v>
      </c>
      <c r="G2289">
        <v>6.6098999999999997</v>
      </c>
      <c r="H2289">
        <v>0</v>
      </c>
      <c r="I2289">
        <v>991.45</v>
      </c>
      <c r="Q2289" s="103"/>
      <c r="R2289" s="104"/>
      <c r="X2289" s="103"/>
      <c r="AE2289" s="103"/>
      <c r="AL2289" s="103"/>
      <c r="AM2289" s="104"/>
      <c r="AS2289" s="103"/>
      <c r="AT2289" s="104"/>
    </row>
    <row r="2290" spans="1:46" x14ac:dyDescent="0.25">
      <c r="A2290" s="1">
        <v>44714</v>
      </c>
      <c r="B2290" s="100">
        <v>43049631610</v>
      </c>
      <c r="C2290" t="s">
        <v>101</v>
      </c>
      <c r="D2290" t="s">
        <v>97</v>
      </c>
      <c r="E2290">
        <v>150</v>
      </c>
      <c r="F2290" t="s">
        <v>30</v>
      </c>
      <c r="G2290">
        <v>11.5954</v>
      </c>
      <c r="H2290">
        <v>0</v>
      </c>
      <c r="I2290">
        <v>-1739.31</v>
      </c>
      <c r="Q2290" s="103"/>
      <c r="R2290" s="104"/>
      <c r="X2290" s="103"/>
      <c r="AE2290" s="103"/>
      <c r="AL2290" s="103"/>
      <c r="AM2290" s="104"/>
      <c r="AS2290" s="103"/>
      <c r="AT2290" s="104"/>
    </row>
    <row r="2291" spans="1:46" x14ac:dyDescent="0.25">
      <c r="A2291" s="1">
        <v>44714</v>
      </c>
      <c r="B2291" s="100">
        <v>43049701652</v>
      </c>
      <c r="C2291" t="s">
        <v>101</v>
      </c>
      <c r="D2291" t="s">
        <v>98</v>
      </c>
      <c r="E2291">
        <v>50</v>
      </c>
      <c r="F2291" t="s">
        <v>30</v>
      </c>
      <c r="G2291">
        <v>11.8</v>
      </c>
      <c r="H2291">
        <v>0</v>
      </c>
      <c r="I2291">
        <v>589.98</v>
      </c>
      <c r="Q2291" s="103"/>
      <c r="R2291" s="104"/>
      <c r="X2291" s="103"/>
      <c r="AE2291" s="103"/>
      <c r="AL2291" s="103"/>
      <c r="AM2291" s="104"/>
      <c r="AS2291" s="103"/>
      <c r="AT2291" s="104"/>
    </row>
    <row r="2292" spans="1:46" x14ac:dyDescent="0.25">
      <c r="A2292" s="1">
        <v>44714</v>
      </c>
      <c r="B2292" s="100">
        <v>43049685184</v>
      </c>
      <c r="C2292" t="s">
        <v>101</v>
      </c>
      <c r="D2292" t="s">
        <v>98</v>
      </c>
      <c r="E2292">
        <v>100</v>
      </c>
      <c r="F2292" t="s">
        <v>30</v>
      </c>
      <c r="G2292">
        <v>11.885</v>
      </c>
      <c r="H2292">
        <v>0</v>
      </c>
      <c r="I2292">
        <v>1188.46</v>
      </c>
      <c r="Q2292" s="103"/>
      <c r="R2292" s="104"/>
      <c r="X2292" s="103"/>
      <c r="AE2292" s="103"/>
      <c r="AL2292" s="103"/>
      <c r="AM2292" s="104"/>
      <c r="AS2292" s="103"/>
      <c r="AT2292" s="104"/>
    </row>
    <row r="2293" spans="1:46" x14ac:dyDescent="0.25">
      <c r="A2293" s="1">
        <v>44714</v>
      </c>
      <c r="B2293" s="100">
        <v>43050110459</v>
      </c>
      <c r="C2293" t="s">
        <v>101</v>
      </c>
      <c r="D2293" t="s">
        <v>97</v>
      </c>
      <c r="E2293">
        <v>50</v>
      </c>
      <c r="F2293" t="s">
        <v>30</v>
      </c>
      <c r="G2293">
        <v>11.43</v>
      </c>
      <c r="H2293">
        <v>0</v>
      </c>
      <c r="I2293">
        <v>-571.5</v>
      </c>
      <c r="Q2293" s="103"/>
      <c r="R2293" s="104"/>
      <c r="X2293" s="103"/>
      <c r="AE2293" s="103"/>
      <c r="AL2293" s="103"/>
      <c r="AM2293" s="104"/>
      <c r="AS2293" s="103"/>
      <c r="AT2293" s="104"/>
    </row>
    <row r="2294" spans="1:46" x14ac:dyDescent="0.25">
      <c r="A2294" s="1">
        <v>44714</v>
      </c>
      <c r="B2294" s="100">
        <v>43050251037</v>
      </c>
      <c r="C2294" t="s">
        <v>101</v>
      </c>
      <c r="D2294" t="s">
        <v>97</v>
      </c>
      <c r="E2294">
        <v>50</v>
      </c>
      <c r="F2294" t="s">
        <v>30</v>
      </c>
      <c r="G2294">
        <v>11.494400000000001</v>
      </c>
      <c r="H2294">
        <v>0</v>
      </c>
      <c r="I2294">
        <v>-574.72</v>
      </c>
      <c r="Q2294" s="103"/>
      <c r="R2294" s="104"/>
      <c r="X2294" s="103"/>
      <c r="AE2294" s="103"/>
      <c r="AL2294" s="103"/>
      <c r="AM2294" s="104"/>
      <c r="AS2294" s="103"/>
      <c r="AT2294" s="104"/>
    </row>
    <row r="2295" spans="1:46" x14ac:dyDescent="0.25">
      <c r="A2295" s="1">
        <v>44714</v>
      </c>
      <c r="B2295" s="100">
        <v>43050359848</v>
      </c>
      <c r="C2295" t="s">
        <v>101</v>
      </c>
      <c r="D2295" t="s">
        <v>98</v>
      </c>
      <c r="E2295">
        <v>50</v>
      </c>
      <c r="F2295" t="s">
        <v>30</v>
      </c>
      <c r="G2295">
        <v>11.56</v>
      </c>
      <c r="H2295">
        <v>0</v>
      </c>
      <c r="I2295">
        <v>577.98</v>
      </c>
      <c r="Q2295" s="103"/>
      <c r="R2295" s="104"/>
      <c r="X2295" s="103"/>
      <c r="AE2295" s="103"/>
      <c r="AL2295" s="103"/>
      <c r="AM2295" s="104"/>
      <c r="AS2295" s="103"/>
      <c r="AT2295" s="104"/>
    </row>
    <row r="2296" spans="1:46" x14ac:dyDescent="0.25">
      <c r="A2296" s="1">
        <v>44714</v>
      </c>
      <c r="B2296" s="100">
        <v>43050408042</v>
      </c>
      <c r="C2296" t="s">
        <v>101</v>
      </c>
      <c r="D2296" t="s">
        <v>98</v>
      </c>
      <c r="E2296">
        <v>50</v>
      </c>
      <c r="F2296" t="s">
        <v>30</v>
      </c>
      <c r="G2296">
        <v>11.67</v>
      </c>
      <c r="H2296">
        <v>0</v>
      </c>
      <c r="I2296">
        <v>583.48</v>
      </c>
      <c r="Q2296" s="103"/>
      <c r="R2296" s="104"/>
      <c r="X2296" s="103"/>
      <c r="AE2296" s="103"/>
      <c r="AL2296" s="103"/>
      <c r="AM2296" s="104"/>
      <c r="AS2296" s="103"/>
      <c r="AT2296" s="104"/>
    </row>
    <row r="2297" spans="1:46" x14ac:dyDescent="0.25">
      <c r="A2297" s="1">
        <v>44714</v>
      </c>
      <c r="C2297" s="1" t="s">
        <v>102</v>
      </c>
      <c r="D2297" t="s">
        <v>98</v>
      </c>
      <c r="E2297">
        <v>50</v>
      </c>
      <c r="F2297" t="s">
        <v>26</v>
      </c>
      <c r="G2297" s="18">
        <v>6.3760000000000003</v>
      </c>
      <c r="H2297" s="18">
        <v>0.01</v>
      </c>
      <c r="I2297" s="18">
        <v>318.79000000000002</v>
      </c>
      <c r="Q2297" s="103"/>
      <c r="R2297" s="104"/>
      <c r="X2297" s="103"/>
      <c r="AE2297" s="103"/>
      <c r="AL2297" s="103"/>
      <c r="AM2297" s="104"/>
      <c r="AS2297" s="103"/>
      <c r="AT2297" s="104"/>
    </row>
    <row r="2298" spans="1:46" x14ac:dyDescent="0.25">
      <c r="A2298" s="1">
        <v>44714</v>
      </c>
      <c r="C2298" s="1" t="s">
        <v>102</v>
      </c>
      <c r="D2298" t="s">
        <v>98</v>
      </c>
      <c r="E2298">
        <v>50</v>
      </c>
      <c r="F2298" t="s">
        <v>26</v>
      </c>
      <c r="G2298" s="18">
        <v>6.3323999999999998</v>
      </c>
      <c r="H2298" s="18">
        <v>0.01</v>
      </c>
      <c r="I2298" s="18">
        <v>316.61</v>
      </c>
      <c r="Q2298" s="103"/>
      <c r="R2298" s="104"/>
      <c r="X2298" s="103"/>
      <c r="AE2298" s="103"/>
      <c r="AL2298" s="103"/>
      <c r="AM2298" s="104"/>
      <c r="AS2298" s="103"/>
      <c r="AT2298" s="104"/>
    </row>
    <row r="2299" spans="1:46" x14ac:dyDescent="0.25">
      <c r="A2299" s="1">
        <v>44714</v>
      </c>
      <c r="C2299" s="1" t="s">
        <v>102</v>
      </c>
      <c r="D2299" t="s">
        <v>98</v>
      </c>
      <c r="E2299">
        <v>50</v>
      </c>
      <c r="F2299" t="s">
        <v>26</v>
      </c>
      <c r="G2299" s="18">
        <v>6.34</v>
      </c>
      <c r="H2299" s="18">
        <v>0.01</v>
      </c>
      <c r="I2299" s="18">
        <v>316.99</v>
      </c>
      <c r="Q2299" s="103"/>
      <c r="R2299" s="104"/>
      <c r="X2299" s="103"/>
      <c r="AE2299" s="103"/>
      <c r="AL2299" s="103"/>
      <c r="AM2299" s="104"/>
      <c r="AS2299" s="103"/>
      <c r="AT2299" s="104"/>
    </row>
    <row r="2300" spans="1:46" x14ac:dyDescent="0.25">
      <c r="A2300" s="1">
        <v>44714</v>
      </c>
      <c r="C2300" s="1" t="s">
        <v>102</v>
      </c>
      <c r="D2300" t="s">
        <v>98</v>
      </c>
      <c r="E2300">
        <v>150</v>
      </c>
      <c r="F2300" t="s">
        <v>26</v>
      </c>
      <c r="G2300" s="18">
        <v>6.12</v>
      </c>
      <c r="H2300" s="18">
        <v>0.02</v>
      </c>
      <c r="I2300" s="18">
        <v>917.98</v>
      </c>
      <c r="Q2300" s="103"/>
      <c r="R2300" s="104"/>
      <c r="X2300" s="103"/>
      <c r="AE2300" s="103"/>
      <c r="AL2300" s="103"/>
      <c r="AM2300" s="104"/>
      <c r="AS2300" s="103"/>
      <c r="AT2300" s="104"/>
    </row>
    <row r="2301" spans="1:46" x14ac:dyDescent="0.25">
      <c r="A2301" s="1">
        <v>44714</v>
      </c>
      <c r="C2301" s="1" t="s">
        <v>102</v>
      </c>
      <c r="D2301" t="s">
        <v>98</v>
      </c>
      <c r="E2301">
        <v>150</v>
      </c>
      <c r="F2301" t="s">
        <v>26</v>
      </c>
      <c r="G2301" s="18">
        <v>6.1271000000000004</v>
      </c>
      <c r="H2301" s="18">
        <v>0.02</v>
      </c>
      <c r="I2301" s="18">
        <v>919.05</v>
      </c>
      <c r="Q2301" s="103"/>
      <c r="R2301" s="104"/>
      <c r="X2301" s="103"/>
      <c r="AE2301" s="103"/>
      <c r="AL2301" s="103"/>
      <c r="AM2301" s="104"/>
      <c r="AS2301" s="103"/>
      <c r="AT2301" s="104"/>
    </row>
    <row r="2302" spans="1:46" x14ac:dyDescent="0.25">
      <c r="A2302" s="1">
        <v>44714</v>
      </c>
      <c r="C2302" s="1" t="s">
        <v>102</v>
      </c>
      <c r="D2302" t="s">
        <v>97</v>
      </c>
      <c r="E2302">
        <v>150</v>
      </c>
      <c r="F2302" t="s">
        <v>26</v>
      </c>
      <c r="G2302" s="18">
        <v>6.23</v>
      </c>
      <c r="I2302" s="18">
        <v>-934.5</v>
      </c>
      <c r="Q2302" s="103"/>
      <c r="R2302" s="104"/>
      <c r="X2302" s="103"/>
      <c r="AE2302" s="103"/>
      <c r="AL2302" s="103"/>
      <c r="AM2302" s="104"/>
      <c r="AS2302" s="103"/>
      <c r="AT2302" s="104"/>
    </row>
    <row r="2303" spans="1:46" x14ac:dyDescent="0.25">
      <c r="A2303" s="1">
        <v>44714</v>
      </c>
      <c r="C2303" s="1" t="s">
        <v>102</v>
      </c>
      <c r="D2303" t="s">
        <v>97</v>
      </c>
      <c r="E2303">
        <v>150</v>
      </c>
      <c r="F2303" t="s">
        <v>26</v>
      </c>
      <c r="G2303" s="18">
        <v>6.1897000000000002</v>
      </c>
      <c r="I2303" s="18">
        <v>-928.46</v>
      </c>
      <c r="Q2303" s="103"/>
      <c r="R2303" s="104"/>
      <c r="X2303" s="103"/>
      <c r="AE2303" s="103"/>
      <c r="AL2303" s="103"/>
      <c r="AM2303" s="104"/>
      <c r="AS2303" s="103"/>
      <c r="AT2303" s="104"/>
    </row>
    <row r="2304" spans="1:46" x14ac:dyDescent="0.25">
      <c r="A2304" s="1">
        <v>44714</v>
      </c>
      <c r="C2304" s="1" t="s">
        <v>102</v>
      </c>
      <c r="D2304" t="s">
        <v>97</v>
      </c>
      <c r="E2304">
        <v>150</v>
      </c>
      <c r="F2304" t="s">
        <v>26</v>
      </c>
      <c r="G2304" s="18">
        <v>6.19</v>
      </c>
      <c r="I2304" s="18">
        <v>-928.5</v>
      </c>
      <c r="Q2304" s="103"/>
      <c r="R2304" s="104"/>
      <c r="X2304" s="103"/>
      <c r="AE2304" s="103"/>
      <c r="AL2304" s="103"/>
      <c r="AM2304" s="104"/>
      <c r="AS2304" s="103"/>
      <c r="AT2304" s="104"/>
    </row>
    <row r="2305" spans="1:46" x14ac:dyDescent="0.25">
      <c r="A2305" s="1">
        <v>44714</v>
      </c>
      <c r="C2305" s="1" t="s">
        <v>102</v>
      </c>
      <c r="D2305" t="s">
        <v>98</v>
      </c>
      <c r="E2305">
        <v>60</v>
      </c>
      <c r="F2305" t="s">
        <v>26</v>
      </c>
      <c r="G2305" s="18">
        <v>6.44</v>
      </c>
      <c r="H2305" s="18">
        <v>0.01</v>
      </c>
      <c r="I2305" s="18">
        <v>386.39</v>
      </c>
      <c r="Q2305" s="103"/>
      <c r="R2305" s="104"/>
      <c r="X2305" s="103"/>
      <c r="AE2305" s="103"/>
      <c r="AL2305" s="103"/>
      <c r="AM2305" s="104"/>
      <c r="AS2305" s="103"/>
      <c r="AT2305" s="104"/>
    </row>
    <row r="2306" spans="1:46" x14ac:dyDescent="0.25">
      <c r="A2306" s="1">
        <v>44714</v>
      </c>
      <c r="C2306" s="1" t="s">
        <v>102</v>
      </c>
      <c r="D2306" t="s">
        <v>98</v>
      </c>
      <c r="E2306">
        <v>90</v>
      </c>
      <c r="F2306" t="s">
        <v>26</v>
      </c>
      <c r="G2306" s="18">
        <v>6.44</v>
      </c>
      <c r="H2306" s="18">
        <v>0.01</v>
      </c>
      <c r="I2306" s="18">
        <v>579.59</v>
      </c>
      <c r="Q2306" s="103"/>
      <c r="R2306" s="104"/>
      <c r="X2306" s="103"/>
      <c r="AE2306" s="103"/>
      <c r="AL2306" s="103"/>
      <c r="AM2306" s="104"/>
      <c r="AS2306" s="103"/>
      <c r="AT2306" s="104"/>
    </row>
    <row r="2307" spans="1:46" x14ac:dyDescent="0.25">
      <c r="A2307" s="1">
        <v>44714</v>
      </c>
      <c r="C2307" s="1" t="s">
        <v>102</v>
      </c>
      <c r="D2307" t="s">
        <v>97</v>
      </c>
      <c r="E2307">
        <v>50</v>
      </c>
      <c r="F2307" t="s">
        <v>26</v>
      </c>
      <c r="G2307" s="18">
        <v>6.3075999999999999</v>
      </c>
      <c r="I2307" s="18">
        <v>-315.38</v>
      </c>
      <c r="Q2307" s="103"/>
      <c r="R2307" s="104"/>
      <c r="X2307" s="103"/>
      <c r="AE2307" s="103"/>
      <c r="AL2307" s="103"/>
      <c r="AM2307" s="104"/>
      <c r="AS2307" s="103"/>
      <c r="AT2307" s="104"/>
    </row>
    <row r="2308" spans="1:46" x14ac:dyDescent="0.25">
      <c r="A2308" s="1">
        <v>44714</v>
      </c>
      <c r="C2308" s="1" t="s">
        <v>102</v>
      </c>
      <c r="D2308" t="s">
        <v>97</v>
      </c>
      <c r="E2308">
        <v>100</v>
      </c>
      <c r="F2308" t="s">
        <v>26</v>
      </c>
      <c r="G2308" s="18">
        <v>6.3075999999999999</v>
      </c>
      <c r="I2308" s="18">
        <v>-630.76</v>
      </c>
      <c r="Q2308" s="103"/>
      <c r="R2308" s="104"/>
      <c r="X2308" s="103"/>
      <c r="AE2308" s="103"/>
      <c r="AL2308" s="103"/>
      <c r="AM2308" s="104"/>
      <c r="AS2308" s="103"/>
      <c r="AT2308" s="104"/>
    </row>
    <row r="2309" spans="1:46" x14ac:dyDescent="0.25">
      <c r="A2309" s="1">
        <v>44715</v>
      </c>
      <c r="B2309" s="100">
        <v>43075185335</v>
      </c>
      <c r="C2309" t="s">
        <v>101</v>
      </c>
      <c r="D2309" t="s">
        <v>97</v>
      </c>
      <c r="E2309">
        <v>100</v>
      </c>
      <c r="F2309" t="s">
        <v>31</v>
      </c>
      <c r="G2309">
        <v>1.3839999999999999</v>
      </c>
      <c r="H2309">
        <v>0</v>
      </c>
      <c r="I2309">
        <v>-138.4</v>
      </c>
      <c r="Q2309" s="103"/>
      <c r="R2309" s="104"/>
      <c r="X2309" s="103"/>
      <c r="AE2309" s="103"/>
      <c r="AL2309" s="103"/>
      <c r="AM2309" s="104"/>
      <c r="AS2309" s="103"/>
      <c r="AT2309" s="104"/>
    </row>
    <row r="2310" spans="1:46" x14ac:dyDescent="0.25">
      <c r="A2310" s="1">
        <v>44715</v>
      </c>
      <c r="B2310" s="100">
        <v>43075147446</v>
      </c>
      <c r="C2310" t="s">
        <v>101</v>
      </c>
      <c r="D2310" t="s">
        <v>97</v>
      </c>
      <c r="E2310">
        <v>100</v>
      </c>
      <c r="F2310" t="s">
        <v>31</v>
      </c>
      <c r="G2310">
        <v>1.3841000000000001</v>
      </c>
      <c r="H2310">
        <v>0</v>
      </c>
      <c r="I2310">
        <v>-138.41</v>
      </c>
      <c r="Q2310" s="103"/>
      <c r="R2310" s="104"/>
      <c r="X2310" s="103"/>
      <c r="AE2310" s="103"/>
      <c r="AL2310" s="103"/>
      <c r="AM2310" s="104"/>
      <c r="AS2310" s="103"/>
      <c r="AT2310" s="104"/>
    </row>
    <row r="2311" spans="1:46" x14ac:dyDescent="0.25">
      <c r="A2311" s="1">
        <v>44715</v>
      </c>
      <c r="B2311" s="100">
        <v>43075406555</v>
      </c>
      <c r="C2311" t="s">
        <v>101</v>
      </c>
      <c r="D2311" t="s">
        <v>97</v>
      </c>
      <c r="E2311">
        <v>150</v>
      </c>
      <c r="F2311" t="s">
        <v>31</v>
      </c>
      <c r="G2311">
        <v>1.33</v>
      </c>
      <c r="H2311">
        <v>0</v>
      </c>
      <c r="I2311">
        <v>-199.5</v>
      </c>
      <c r="Q2311" s="103"/>
      <c r="R2311" s="104"/>
      <c r="X2311" s="103"/>
      <c r="AE2311" s="103"/>
      <c r="AL2311" s="103"/>
      <c r="AM2311" s="104"/>
      <c r="AS2311" s="103"/>
      <c r="AT2311" s="104"/>
    </row>
    <row r="2312" spans="1:46" x14ac:dyDescent="0.25">
      <c r="A2312" s="1">
        <v>44715</v>
      </c>
      <c r="B2312" s="100">
        <v>43075627211</v>
      </c>
      <c r="C2312" t="s">
        <v>101</v>
      </c>
      <c r="D2312" t="s">
        <v>97</v>
      </c>
      <c r="E2312">
        <v>150</v>
      </c>
      <c r="F2312" t="s">
        <v>31</v>
      </c>
      <c r="G2312">
        <v>1.325</v>
      </c>
      <c r="H2312">
        <v>0</v>
      </c>
      <c r="I2312">
        <v>-198.75</v>
      </c>
      <c r="Q2312" s="103"/>
      <c r="R2312" s="104"/>
      <c r="X2312" s="103"/>
      <c r="AE2312" s="103"/>
      <c r="AL2312" s="103"/>
      <c r="AM2312" s="104"/>
      <c r="AS2312" s="103"/>
      <c r="AT2312" s="104"/>
    </row>
    <row r="2313" spans="1:46" x14ac:dyDescent="0.25">
      <c r="A2313" s="1">
        <v>44715</v>
      </c>
      <c r="B2313" s="100">
        <v>43075561350</v>
      </c>
      <c r="C2313" t="s">
        <v>101</v>
      </c>
      <c r="D2313" t="s">
        <v>97</v>
      </c>
      <c r="E2313">
        <v>150</v>
      </c>
      <c r="F2313" t="s">
        <v>31</v>
      </c>
      <c r="G2313">
        <v>1.3299000000000001</v>
      </c>
      <c r="H2313">
        <v>0</v>
      </c>
      <c r="I2313">
        <v>-199.49</v>
      </c>
      <c r="Q2313" s="103"/>
      <c r="R2313" s="104"/>
      <c r="X2313" s="103"/>
      <c r="AE2313" s="103"/>
      <c r="AL2313" s="103"/>
      <c r="AM2313" s="104"/>
      <c r="AS2313" s="103"/>
      <c r="AT2313" s="104"/>
    </row>
    <row r="2314" spans="1:46" x14ac:dyDescent="0.25">
      <c r="A2314" s="1">
        <v>44715</v>
      </c>
      <c r="B2314" s="100">
        <v>43075588126</v>
      </c>
      <c r="C2314" t="s">
        <v>101</v>
      </c>
      <c r="D2314" t="s">
        <v>97</v>
      </c>
      <c r="E2314">
        <v>150</v>
      </c>
      <c r="F2314" t="s">
        <v>31</v>
      </c>
      <c r="G2314">
        <v>1.325</v>
      </c>
      <c r="H2314">
        <v>0</v>
      </c>
      <c r="I2314">
        <v>-198.75</v>
      </c>
      <c r="Q2314" s="103"/>
      <c r="R2314" s="104"/>
      <c r="X2314" s="103"/>
      <c r="AE2314" s="103"/>
      <c r="AL2314" s="103"/>
      <c r="AM2314" s="104"/>
      <c r="AS2314" s="103"/>
      <c r="AT2314" s="104"/>
    </row>
    <row r="2315" spans="1:46" x14ac:dyDescent="0.25">
      <c r="A2315" s="1">
        <v>44715</v>
      </c>
      <c r="B2315" s="100">
        <v>43075700824</v>
      </c>
      <c r="C2315" t="s">
        <v>101</v>
      </c>
      <c r="D2315" t="s">
        <v>98</v>
      </c>
      <c r="E2315">
        <v>200</v>
      </c>
      <c r="F2315" t="s">
        <v>31</v>
      </c>
      <c r="G2315">
        <v>1.3646</v>
      </c>
      <c r="H2315">
        <v>0</v>
      </c>
      <c r="I2315">
        <v>272.88</v>
      </c>
      <c r="Q2315" s="103"/>
      <c r="R2315" s="104"/>
      <c r="X2315" s="103"/>
      <c r="AE2315" s="103"/>
      <c r="AL2315" s="103"/>
      <c r="AM2315" s="104"/>
      <c r="AS2315" s="103"/>
      <c r="AT2315" s="104"/>
    </row>
    <row r="2316" spans="1:46" x14ac:dyDescent="0.25">
      <c r="A2316" s="1">
        <v>44715</v>
      </c>
      <c r="B2316" s="100">
        <v>43075726883</v>
      </c>
      <c r="C2316" t="s">
        <v>101</v>
      </c>
      <c r="D2316" t="s">
        <v>98</v>
      </c>
      <c r="E2316">
        <v>200</v>
      </c>
      <c r="F2316" t="s">
        <v>31</v>
      </c>
      <c r="G2316">
        <v>1.3614999999999999</v>
      </c>
      <c r="H2316">
        <v>0</v>
      </c>
      <c r="I2316">
        <v>272.26</v>
      </c>
      <c r="Q2316" s="103"/>
      <c r="R2316" s="104"/>
      <c r="X2316" s="103"/>
      <c r="AE2316" s="103"/>
      <c r="AL2316" s="103"/>
      <c r="AM2316" s="104"/>
      <c r="AS2316" s="103"/>
      <c r="AT2316" s="104"/>
    </row>
    <row r="2317" spans="1:46" x14ac:dyDescent="0.25">
      <c r="A2317" s="1">
        <v>44715</v>
      </c>
      <c r="B2317" s="100">
        <v>43075743498</v>
      </c>
      <c r="C2317" t="s">
        <v>101</v>
      </c>
      <c r="D2317" t="s">
        <v>98</v>
      </c>
      <c r="E2317">
        <v>200</v>
      </c>
      <c r="F2317" t="s">
        <v>31</v>
      </c>
      <c r="G2317">
        <v>1.4</v>
      </c>
      <c r="H2317">
        <v>0</v>
      </c>
      <c r="I2317">
        <v>279.95999999999998</v>
      </c>
      <c r="Q2317" s="103"/>
      <c r="R2317" s="104"/>
      <c r="X2317" s="103"/>
      <c r="AE2317" s="103"/>
      <c r="AL2317" s="103"/>
      <c r="AM2317" s="104"/>
      <c r="AS2317" s="103"/>
      <c r="AT2317" s="104"/>
    </row>
    <row r="2318" spans="1:46" x14ac:dyDescent="0.25">
      <c r="A2318" s="1">
        <v>44715</v>
      </c>
      <c r="B2318" s="100">
        <v>43075801311</v>
      </c>
      <c r="C2318" t="s">
        <v>101</v>
      </c>
      <c r="D2318" t="s">
        <v>98</v>
      </c>
      <c r="E2318">
        <v>200</v>
      </c>
      <c r="F2318" t="s">
        <v>31</v>
      </c>
      <c r="G2318">
        <v>1.3948</v>
      </c>
      <c r="H2318">
        <v>0</v>
      </c>
      <c r="I2318">
        <v>278.92</v>
      </c>
      <c r="Q2318" s="103"/>
      <c r="R2318" s="104"/>
      <c r="X2318" s="103"/>
      <c r="AE2318" s="103"/>
      <c r="AL2318" s="103"/>
      <c r="AM2318" s="104"/>
      <c r="AS2318" s="103"/>
      <c r="AT2318" s="104"/>
    </row>
    <row r="2319" spans="1:46" x14ac:dyDescent="0.25">
      <c r="A2319" s="1">
        <v>44715</v>
      </c>
      <c r="B2319" s="100">
        <v>43075846867</v>
      </c>
      <c r="C2319" t="s">
        <v>101</v>
      </c>
      <c r="D2319" t="s">
        <v>97</v>
      </c>
      <c r="E2319">
        <v>200</v>
      </c>
      <c r="F2319" t="s">
        <v>31</v>
      </c>
      <c r="G2319">
        <v>1.395</v>
      </c>
      <c r="H2319">
        <v>0</v>
      </c>
      <c r="I2319">
        <v>-279</v>
      </c>
      <c r="Q2319" s="103"/>
      <c r="R2319" s="104"/>
      <c r="X2319" s="103"/>
      <c r="AE2319" s="103"/>
      <c r="AL2319" s="103"/>
      <c r="AM2319" s="104"/>
      <c r="AS2319" s="103"/>
      <c r="AT2319" s="104"/>
    </row>
    <row r="2320" spans="1:46" x14ac:dyDescent="0.25">
      <c r="A2320" s="1">
        <v>44715</v>
      </c>
      <c r="B2320" s="100">
        <v>43076086758</v>
      </c>
      <c r="C2320" t="s">
        <v>101</v>
      </c>
      <c r="D2320" t="s">
        <v>98</v>
      </c>
      <c r="E2320">
        <v>200</v>
      </c>
      <c r="F2320" t="s">
        <v>31</v>
      </c>
      <c r="G2320">
        <v>1.4755</v>
      </c>
      <c r="H2320">
        <v>0</v>
      </c>
      <c r="I2320">
        <v>295.06</v>
      </c>
      <c r="Q2320" s="103"/>
      <c r="R2320" s="104"/>
      <c r="X2320" s="103"/>
      <c r="AE2320" s="103"/>
      <c r="AL2320" s="103"/>
      <c r="AM2320" s="104"/>
      <c r="AS2320" s="103"/>
      <c r="AT2320" s="104"/>
    </row>
    <row r="2321" spans="1:46" x14ac:dyDescent="0.25">
      <c r="A2321" s="1">
        <v>44715</v>
      </c>
      <c r="C2321" s="1" t="s">
        <v>102</v>
      </c>
      <c r="D2321" t="s">
        <v>97</v>
      </c>
      <c r="E2321">
        <v>50</v>
      </c>
      <c r="F2321" t="s">
        <v>26</v>
      </c>
      <c r="G2321" s="18">
        <v>6.5880000000000001</v>
      </c>
      <c r="I2321" s="18">
        <v>-329.4</v>
      </c>
      <c r="Q2321" s="103"/>
      <c r="R2321" s="104"/>
      <c r="X2321" s="103"/>
      <c r="AE2321" s="103"/>
      <c r="AL2321" s="103"/>
      <c r="AM2321" s="104"/>
      <c r="AS2321" s="103"/>
      <c r="AT2321" s="104"/>
    </row>
    <row r="2322" spans="1:46" x14ac:dyDescent="0.25">
      <c r="A2322" s="1">
        <v>44715</v>
      </c>
      <c r="C2322" s="1" t="s">
        <v>102</v>
      </c>
      <c r="D2322" t="s">
        <v>98</v>
      </c>
      <c r="E2322">
        <v>150</v>
      </c>
      <c r="F2322" t="s">
        <v>26</v>
      </c>
      <c r="G2322" s="18">
        <v>6.6573000000000002</v>
      </c>
      <c r="H2322" s="18">
        <v>0.02</v>
      </c>
      <c r="I2322" s="18">
        <v>998.58</v>
      </c>
      <c r="Q2322" s="103"/>
      <c r="R2322" s="104"/>
      <c r="X2322" s="103"/>
      <c r="AE2322" s="103"/>
      <c r="AL2322" s="103"/>
      <c r="AM2322" s="104"/>
      <c r="AS2322" s="103"/>
      <c r="AT2322" s="104"/>
    </row>
    <row r="2323" spans="1:46" x14ac:dyDescent="0.25">
      <c r="A2323" s="1">
        <v>44715</v>
      </c>
      <c r="C2323" s="1" t="s">
        <v>102</v>
      </c>
      <c r="D2323" t="s">
        <v>98</v>
      </c>
      <c r="E2323">
        <v>50</v>
      </c>
      <c r="F2323" t="s">
        <v>26</v>
      </c>
      <c r="G2323" s="18">
        <v>6.6749999999999998</v>
      </c>
      <c r="H2323" s="18">
        <v>0.01</v>
      </c>
      <c r="I2323" s="18">
        <v>333.74</v>
      </c>
      <c r="Q2323" s="103"/>
      <c r="R2323" s="104"/>
      <c r="X2323" s="103"/>
      <c r="AE2323" s="103"/>
      <c r="AL2323" s="103"/>
      <c r="AM2323" s="104"/>
      <c r="AS2323" s="103"/>
      <c r="AT2323" s="104"/>
    </row>
    <row r="2324" spans="1:46" x14ac:dyDescent="0.25">
      <c r="A2324" s="1">
        <v>44715</v>
      </c>
      <c r="C2324" s="1" t="s">
        <v>102</v>
      </c>
      <c r="D2324" t="s">
        <v>97</v>
      </c>
      <c r="E2324">
        <v>50</v>
      </c>
      <c r="F2324" t="s">
        <v>26</v>
      </c>
      <c r="G2324" s="18">
        <v>6.84</v>
      </c>
      <c r="I2324" s="18">
        <v>-342</v>
      </c>
      <c r="Q2324" s="103"/>
      <c r="R2324" s="104"/>
      <c r="X2324" s="103"/>
      <c r="AE2324" s="103"/>
      <c r="AL2324" s="103"/>
      <c r="AM2324" s="104"/>
      <c r="AS2324" s="103"/>
      <c r="AT2324" s="104"/>
    </row>
    <row r="2325" spans="1:46" x14ac:dyDescent="0.25">
      <c r="A2325" s="1">
        <v>44715</v>
      </c>
      <c r="C2325" s="1" t="s">
        <v>102</v>
      </c>
      <c r="D2325" t="s">
        <v>97</v>
      </c>
      <c r="E2325">
        <v>50</v>
      </c>
      <c r="F2325" t="s">
        <v>26</v>
      </c>
      <c r="G2325" s="18">
        <v>6.8310000000000004</v>
      </c>
      <c r="I2325" s="18">
        <v>-341.55</v>
      </c>
      <c r="Q2325" s="103"/>
      <c r="R2325" s="104"/>
      <c r="X2325" s="103"/>
      <c r="AE2325" s="103"/>
      <c r="AL2325" s="103"/>
      <c r="AM2325" s="104"/>
      <c r="AS2325" s="103"/>
      <c r="AT2325" s="104"/>
    </row>
    <row r="2326" spans="1:46" x14ac:dyDescent="0.25">
      <c r="A2326" s="1">
        <v>44715</v>
      </c>
      <c r="C2326" s="1" t="s">
        <v>102</v>
      </c>
      <c r="D2326" t="s">
        <v>97</v>
      </c>
      <c r="E2326">
        <v>50</v>
      </c>
      <c r="F2326" t="s">
        <v>26</v>
      </c>
      <c r="G2326" s="18">
        <v>6.76</v>
      </c>
      <c r="I2326" s="18">
        <v>-338</v>
      </c>
      <c r="Q2326" s="103"/>
      <c r="R2326" s="104"/>
      <c r="X2326" s="103"/>
      <c r="AE2326" s="103"/>
      <c r="AL2326" s="103"/>
      <c r="AM2326" s="104"/>
      <c r="AS2326" s="103"/>
      <c r="AT2326" s="104"/>
    </row>
    <row r="2327" spans="1:46" x14ac:dyDescent="0.25">
      <c r="A2327" s="1">
        <v>44715</v>
      </c>
      <c r="C2327" s="1" t="s">
        <v>102</v>
      </c>
      <c r="D2327" t="s">
        <v>98</v>
      </c>
      <c r="E2327">
        <v>50</v>
      </c>
      <c r="F2327" t="s">
        <v>182</v>
      </c>
      <c r="G2327" s="18">
        <v>2.395</v>
      </c>
      <c r="I2327" s="18">
        <v>119.75</v>
      </c>
      <c r="Q2327" s="103"/>
      <c r="R2327" s="104"/>
      <c r="X2327" s="103"/>
      <c r="AE2327" s="103"/>
      <c r="AL2327" s="103"/>
      <c r="AM2327" s="104"/>
      <c r="AS2327" s="103"/>
      <c r="AT2327" s="104"/>
    </row>
    <row r="2328" spans="1:46" x14ac:dyDescent="0.25">
      <c r="A2328" s="1">
        <v>44715</v>
      </c>
      <c r="C2328" s="1" t="s">
        <v>102</v>
      </c>
      <c r="D2328" t="s">
        <v>98</v>
      </c>
      <c r="E2328">
        <v>150</v>
      </c>
      <c r="F2328" t="s">
        <v>182</v>
      </c>
      <c r="G2328" s="18">
        <v>2.3900999999999999</v>
      </c>
      <c r="H2328" s="18">
        <v>0.01</v>
      </c>
      <c r="I2328" s="18">
        <v>358.51</v>
      </c>
      <c r="Q2328" s="103"/>
      <c r="R2328" s="104"/>
      <c r="X2328" s="103"/>
      <c r="AE2328" s="103"/>
      <c r="AL2328" s="103"/>
      <c r="AM2328" s="104"/>
      <c r="AS2328" s="103"/>
      <c r="AT2328" s="104"/>
    </row>
    <row r="2329" spans="1:46" x14ac:dyDescent="0.25">
      <c r="A2329" s="1">
        <v>44715</v>
      </c>
      <c r="C2329" s="1" t="s">
        <v>102</v>
      </c>
      <c r="D2329" t="s">
        <v>98</v>
      </c>
      <c r="E2329">
        <v>50</v>
      </c>
      <c r="F2329" t="s">
        <v>182</v>
      </c>
      <c r="G2329" s="18">
        <v>2.39</v>
      </c>
      <c r="I2329" s="18">
        <v>119.5</v>
      </c>
      <c r="Q2329" s="103"/>
      <c r="R2329" s="104"/>
      <c r="X2329" s="103"/>
      <c r="AE2329" s="103"/>
      <c r="AL2329" s="103"/>
      <c r="AM2329" s="104"/>
      <c r="AS2329" s="103"/>
      <c r="AT2329" s="104"/>
    </row>
    <row r="2330" spans="1:46" x14ac:dyDescent="0.25">
      <c r="A2330" s="1">
        <v>44715</v>
      </c>
      <c r="C2330" s="1" t="s">
        <v>102</v>
      </c>
      <c r="D2330" t="s">
        <v>98</v>
      </c>
      <c r="E2330">
        <v>100</v>
      </c>
      <c r="F2330" t="s">
        <v>182</v>
      </c>
      <c r="G2330" s="18">
        <v>2.39</v>
      </c>
      <c r="H2330" s="18">
        <v>0.01</v>
      </c>
      <c r="I2330" s="18">
        <v>238.99</v>
      </c>
      <c r="Q2330" s="103"/>
      <c r="R2330" s="104"/>
      <c r="X2330" s="103"/>
      <c r="AE2330" s="103"/>
      <c r="AL2330" s="103"/>
      <c r="AM2330" s="104"/>
      <c r="AS2330" s="103"/>
      <c r="AT2330" s="104"/>
    </row>
    <row r="2331" spans="1:46" x14ac:dyDescent="0.25">
      <c r="A2331" s="1">
        <v>44715</v>
      </c>
      <c r="C2331" s="1" t="s">
        <v>102</v>
      </c>
      <c r="D2331" t="s">
        <v>98</v>
      </c>
      <c r="E2331">
        <v>150</v>
      </c>
      <c r="F2331" t="s">
        <v>182</v>
      </c>
      <c r="G2331" s="18">
        <v>2.3874</v>
      </c>
      <c r="H2331" s="18">
        <v>0.01</v>
      </c>
      <c r="I2331" s="18">
        <v>358.1</v>
      </c>
      <c r="Q2331" s="103"/>
      <c r="R2331" s="104"/>
      <c r="X2331" s="103"/>
      <c r="AE2331" s="103"/>
      <c r="AL2331" s="103"/>
      <c r="AM2331" s="104"/>
      <c r="AS2331" s="103"/>
      <c r="AT2331" s="104"/>
    </row>
    <row r="2332" spans="1:46" x14ac:dyDescent="0.25">
      <c r="A2332" s="1">
        <v>44715</v>
      </c>
      <c r="C2332" s="1" t="s">
        <v>102</v>
      </c>
      <c r="D2332" t="s">
        <v>98</v>
      </c>
      <c r="E2332">
        <v>150</v>
      </c>
      <c r="F2332" t="s">
        <v>182</v>
      </c>
      <c r="G2332" s="18">
        <v>2.395</v>
      </c>
      <c r="H2332" s="18">
        <v>0.01</v>
      </c>
      <c r="I2332" s="18">
        <v>359.24</v>
      </c>
      <c r="Q2332" s="103"/>
      <c r="R2332" s="104"/>
      <c r="X2332" s="103"/>
      <c r="AE2332" s="103"/>
      <c r="AL2332" s="103"/>
      <c r="AM2332" s="104"/>
      <c r="AS2332" s="103"/>
      <c r="AT2332" s="104"/>
    </row>
    <row r="2333" spans="1:46" x14ac:dyDescent="0.25">
      <c r="A2333" s="1">
        <v>44715</v>
      </c>
      <c r="C2333" s="1" t="s">
        <v>102</v>
      </c>
      <c r="D2333" t="s">
        <v>98</v>
      </c>
      <c r="E2333">
        <v>200</v>
      </c>
      <c r="F2333" t="s">
        <v>182</v>
      </c>
      <c r="G2333" s="18">
        <v>2.4236</v>
      </c>
      <c r="H2333" s="18">
        <v>0.01</v>
      </c>
      <c r="I2333" s="18">
        <v>484.71</v>
      </c>
      <c r="Q2333" s="103"/>
      <c r="R2333" s="104"/>
      <c r="X2333" s="103"/>
      <c r="AE2333" s="103"/>
      <c r="AL2333" s="103"/>
      <c r="AM2333" s="104"/>
      <c r="AS2333" s="103"/>
      <c r="AT2333" s="104"/>
    </row>
    <row r="2334" spans="1:46" x14ac:dyDescent="0.25">
      <c r="A2334" s="1">
        <v>44715</v>
      </c>
      <c r="C2334" s="1" t="s">
        <v>102</v>
      </c>
      <c r="D2334" t="s">
        <v>97</v>
      </c>
      <c r="E2334">
        <v>50</v>
      </c>
      <c r="F2334" t="s">
        <v>182</v>
      </c>
      <c r="G2334" s="18">
        <v>2.4350000000000001</v>
      </c>
      <c r="I2334" s="18">
        <v>-121.75</v>
      </c>
      <c r="Q2334" s="103"/>
      <c r="R2334" s="104"/>
      <c r="X2334" s="103"/>
      <c r="AE2334" s="103"/>
      <c r="AL2334" s="103"/>
      <c r="AM2334" s="104"/>
      <c r="AS2334" s="103"/>
      <c r="AT2334" s="104"/>
    </row>
    <row r="2335" spans="1:46" x14ac:dyDescent="0.25">
      <c r="A2335" s="1">
        <v>44715</v>
      </c>
      <c r="C2335" s="1" t="s">
        <v>102</v>
      </c>
      <c r="D2335" t="s">
        <v>97</v>
      </c>
      <c r="E2335">
        <v>100</v>
      </c>
      <c r="F2335" t="s">
        <v>182</v>
      </c>
      <c r="G2335" s="18">
        <v>2.4350000000000001</v>
      </c>
      <c r="I2335" s="18">
        <v>-243.5</v>
      </c>
      <c r="Q2335" s="103"/>
      <c r="R2335" s="104"/>
      <c r="X2335" s="103"/>
      <c r="AE2335" s="103"/>
      <c r="AL2335" s="103"/>
      <c r="AM2335" s="104"/>
      <c r="AS2335" s="103"/>
      <c r="AT2335" s="104"/>
    </row>
    <row r="2336" spans="1:46" x14ac:dyDescent="0.25">
      <c r="A2336" s="1">
        <v>44715</v>
      </c>
      <c r="C2336" s="1" t="s">
        <v>102</v>
      </c>
      <c r="D2336" t="s">
        <v>97</v>
      </c>
      <c r="E2336">
        <v>150</v>
      </c>
      <c r="F2336" t="s">
        <v>182</v>
      </c>
      <c r="G2336" s="18">
        <v>2.42</v>
      </c>
      <c r="I2336" s="18">
        <v>-363</v>
      </c>
      <c r="Q2336" s="103"/>
      <c r="R2336" s="104"/>
      <c r="X2336" s="103"/>
      <c r="AE2336" s="103"/>
      <c r="AL2336" s="103"/>
      <c r="AM2336" s="104"/>
      <c r="AS2336" s="103"/>
      <c r="AT2336" s="104"/>
    </row>
    <row r="2337" spans="1:46" x14ac:dyDescent="0.25">
      <c r="A2337" s="1">
        <v>44715</v>
      </c>
      <c r="C2337" s="1" t="s">
        <v>102</v>
      </c>
      <c r="D2337" t="s">
        <v>98</v>
      </c>
      <c r="E2337">
        <v>200</v>
      </c>
      <c r="F2337" t="s">
        <v>182</v>
      </c>
      <c r="G2337" s="18">
        <v>2.5499999999999998</v>
      </c>
      <c r="H2337" s="18">
        <v>0.01</v>
      </c>
      <c r="I2337" s="18">
        <v>509.99</v>
      </c>
      <c r="Q2337" s="103"/>
      <c r="R2337" s="104"/>
      <c r="X2337" s="103"/>
      <c r="AE2337" s="103"/>
      <c r="AL2337" s="103"/>
      <c r="AM2337" s="104"/>
      <c r="AS2337" s="103"/>
      <c r="AT2337" s="104"/>
    </row>
    <row r="2338" spans="1:46" x14ac:dyDescent="0.25">
      <c r="A2338" s="1">
        <v>44715</v>
      </c>
      <c r="C2338" s="1" t="s">
        <v>102</v>
      </c>
      <c r="D2338" t="s">
        <v>97</v>
      </c>
      <c r="E2338">
        <v>150</v>
      </c>
      <c r="F2338" t="s">
        <v>182</v>
      </c>
      <c r="G2338" s="18">
        <v>2.5049999999999999</v>
      </c>
      <c r="I2338" s="18">
        <v>-375.75</v>
      </c>
      <c r="Q2338" s="103"/>
      <c r="R2338" s="104"/>
      <c r="X2338" s="103"/>
      <c r="AE2338" s="103"/>
      <c r="AL2338" s="103"/>
      <c r="AM2338" s="104"/>
      <c r="AS2338" s="103"/>
      <c r="AT2338" s="104"/>
    </row>
    <row r="2339" spans="1:46" x14ac:dyDescent="0.25">
      <c r="A2339" s="1">
        <v>44715</v>
      </c>
      <c r="C2339" s="1" t="s">
        <v>102</v>
      </c>
      <c r="D2339" t="s">
        <v>97</v>
      </c>
      <c r="E2339">
        <v>150</v>
      </c>
      <c r="F2339" t="s">
        <v>182</v>
      </c>
      <c r="G2339" s="18">
        <v>2.4849999999999999</v>
      </c>
      <c r="I2339" s="18">
        <v>-372.75</v>
      </c>
      <c r="Q2339" s="103"/>
      <c r="R2339" s="104"/>
      <c r="X2339" s="103"/>
      <c r="AE2339" s="103"/>
      <c r="AL2339" s="103"/>
      <c r="AM2339" s="104"/>
      <c r="AS2339" s="103"/>
      <c r="AT2339" s="104"/>
    </row>
    <row r="2340" spans="1:46" x14ac:dyDescent="0.25">
      <c r="A2340" s="1">
        <v>44715</v>
      </c>
      <c r="C2340" s="1" t="s">
        <v>102</v>
      </c>
      <c r="D2340" t="s">
        <v>97</v>
      </c>
      <c r="E2340">
        <v>150</v>
      </c>
      <c r="F2340" t="s">
        <v>182</v>
      </c>
      <c r="G2340" s="18">
        <v>2.4700000000000002</v>
      </c>
      <c r="I2340" s="18">
        <v>-370.5</v>
      </c>
      <c r="Q2340" s="103"/>
      <c r="R2340" s="104"/>
      <c r="X2340" s="103"/>
      <c r="AE2340" s="103"/>
      <c r="AL2340" s="103"/>
      <c r="AM2340" s="104"/>
      <c r="AS2340" s="103"/>
      <c r="AT2340" s="104"/>
    </row>
    <row r="2341" spans="1:46" x14ac:dyDescent="0.25">
      <c r="A2341" s="1">
        <v>44715</v>
      </c>
      <c r="C2341" s="1" t="s">
        <v>102</v>
      </c>
      <c r="D2341" t="s">
        <v>97</v>
      </c>
      <c r="E2341">
        <v>150</v>
      </c>
      <c r="F2341" t="s">
        <v>182</v>
      </c>
      <c r="G2341" s="18">
        <v>2.5350000000000001</v>
      </c>
      <c r="I2341" s="18">
        <v>-380.25</v>
      </c>
      <c r="Q2341" s="103"/>
      <c r="R2341" s="104"/>
      <c r="X2341" s="103"/>
      <c r="AE2341" s="103"/>
      <c r="AL2341" s="103"/>
      <c r="AM2341" s="104"/>
      <c r="AS2341" s="103"/>
      <c r="AT2341" s="104"/>
    </row>
    <row r="2342" spans="1:46" x14ac:dyDescent="0.25">
      <c r="A2342" s="1">
        <v>44715</v>
      </c>
      <c r="C2342" s="1" t="s">
        <v>102</v>
      </c>
      <c r="D2342" t="s">
        <v>97</v>
      </c>
      <c r="E2342">
        <v>150</v>
      </c>
      <c r="F2342" t="s">
        <v>182</v>
      </c>
      <c r="G2342" s="18">
        <v>2.57</v>
      </c>
      <c r="I2342" s="18">
        <v>-385.5</v>
      </c>
      <c r="Q2342" s="103"/>
      <c r="R2342" s="104"/>
      <c r="X2342" s="103"/>
      <c r="AE2342" s="103"/>
      <c r="AL2342" s="103"/>
      <c r="AM2342" s="104"/>
      <c r="AS2342" s="103"/>
      <c r="AT2342" s="104"/>
    </row>
    <row r="2343" spans="1:46" x14ac:dyDescent="0.25">
      <c r="A2343" s="1">
        <v>44715</v>
      </c>
      <c r="C2343" s="1" t="s">
        <v>102</v>
      </c>
      <c r="D2343" t="s">
        <v>98</v>
      </c>
      <c r="E2343">
        <v>50</v>
      </c>
      <c r="F2343" t="s">
        <v>182</v>
      </c>
      <c r="G2343" s="18">
        <v>2.581</v>
      </c>
      <c r="I2343" s="18">
        <v>129.05000000000001</v>
      </c>
      <c r="Q2343" s="103"/>
      <c r="R2343" s="104"/>
      <c r="X2343" s="103"/>
      <c r="AE2343" s="103"/>
      <c r="AL2343" s="103"/>
      <c r="AM2343" s="104"/>
      <c r="AS2343" s="103"/>
      <c r="AT2343" s="104"/>
    </row>
    <row r="2344" spans="1:46" x14ac:dyDescent="0.25">
      <c r="A2344" s="1">
        <v>44715</v>
      </c>
      <c r="C2344" s="1" t="s">
        <v>102</v>
      </c>
      <c r="D2344" t="s">
        <v>98</v>
      </c>
      <c r="E2344">
        <v>50</v>
      </c>
      <c r="F2344" t="s">
        <v>182</v>
      </c>
      <c r="G2344" s="18">
        <v>2.581</v>
      </c>
      <c r="I2344" s="18">
        <v>129.05000000000001</v>
      </c>
      <c r="Q2344" s="103"/>
      <c r="R2344" s="104"/>
      <c r="X2344" s="103"/>
      <c r="AE2344" s="103"/>
      <c r="AL2344" s="103"/>
      <c r="AM2344" s="104"/>
      <c r="AS2344" s="103"/>
      <c r="AT2344" s="104"/>
    </row>
    <row r="2345" spans="1:46" x14ac:dyDescent="0.25">
      <c r="A2345" s="1">
        <v>44715</v>
      </c>
      <c r="C2345" s="1" t="s">
        <v>102</v>
      </c>
      <c r="D2345" t="s">
        <v>98</v>
      </c>
      <c r="E2345">
        <v>50</v>
      </c>
      <c r="F2345" t="s">
        <v>182</v>
      </c>
      <c r="G2345" s="18">
        <v>2.5750000000000002</v>
      </c>
      <c r="I2345" s="18">
        <v>128.75</v>
      </c>
      <c r="Q2345" s="103"/>
      <c r="R2345" s="104"/>
      <c r="X2345" s="103"/>
      <c r="AE2345" s="103"/>
      <c r="AL2345" s="103"/>
      <c r="AM2345" s="104"/>
      <c r="AS2345" s="103"/>
      <c r="AT2345" s="104"/>
    </row>
    <row r="2346" spans="1:46" x14ac:dyDescent="0.25">
      <c r="A2346" s="1">
        <v>44715</v>
      </c>
      <c r="C2346" s="1" t="s">
        <v>102</v>
      </c>
      <c r="D2346" t="s">
        <v>97</v>
      </c>
      <c r="E2346">
        <v>150</v>
      </c>
      <c r="F2346" t="s">
        <v>182</v>
      </c>
      <c r="G2346" s="18">
        <v>2.5</v>
      </c>
      <c r="I2346" s="18">
        <v>-375</v>
      </c>
      <c r="Q2346" s="103"/>
      <c r="R2346" s="104"/>
      <c r="X2346" s="103"/>
      <c r="AE2346" s="103"/>
      <c r="AL2346" s="103"/>
      <c r="AM2346" s="104"/>
      <c r="AS2346" s="103"/>
      <c r="AT2346" s="104"/>
    </row>
    <row r="2347" spans="1:46" x14ac:dyDescent="0.25">
      <c r="A2347" s="1">
        <v>44715</v>
      </c>
      <c r="C2347" s="1" t="s">
        <v>102</v>
      </c>
      <c r="D2347" t="s">
        <v>107</v>
      </c>
      <c r="I2347" s="18">
        <v>-800</v>
      </c>
      <c r="Q2347" s="103"/>
      <c r="R2347" s="104"/>
      <c r="X2347" s="103"/>
      <c r="AE2347" s="103"/>
      <c r="AL2347" s="103"/>
      <c r="AM2347" s="104"/>
      <c r="AS2347" s="103"/>
      <c r="AT2347" s="104"/>
    </row>
    <row r="2348" spans="1:46" x14ac:dyDescent="0.25">
      <c r="A2348" s="1">
        <v>44718</v>
      </c>
      <c r="B2348" s="100">
        <v>43103948895</v>
      </c>
      <c r="C2348" t="s">
        <v>101</v>
      </c>
      <c r="D2348" t="s">
        <v>97</v>
      </c>
      <c r="E2348">
        <v>200</v>
      </c>
      <c r="F2348" t="s">
        <v>32</v>
      </c>
      <c r="G2348">
        <v>0.877</v>
      </c>
      <c r="H2348">
        <v>0</v>
      </c>
      <c r="I2348">
        <v>-175.4</v>
      </c>
      <c r="Q2348" s="103"/>
      <c r="R2348" s="104"/>
      <c r="X2348" s="103"/>
      <c r="AE2348" s="103"/>
      <c r="AL2348" s="103"/>
      <c r="AM2348" s="104"/>
      <c r="AS2348" s="103"/>
      <c r="AT2348" s="104"/>
    </row>
    <row r="2349" spans="1:46" x14ac:dyDescent="0.25">
      <c r="A2349" s="1">
        <v>44718</v>
      </c>
      <c r="B2349" s="100">
        <v>43103951637</v>
      </c>
      <c r="C2349" t="s">
        <v>101</v>
      </c>
      <c r="D2349" t="s">
        <v>97</v>
      </c>
      <c r="E2349">
        <v>200</v>
      </c>
      <c r="F2349" t="s">
        <v>32</v>
      </c>
      <c r="G2349">
        <v>0.88570000000000004</v>
      </c>
      <c r="H2349">
        <v>0</v>
      </c>
      <c r="I2349">
        <v>-177.14</v>
      </c>
      <c r="Q2349" s="103"/>
      <c r="R2349" s="104"/>
      <c r="X2349" s="103"/>
      <c r="AE2349" s="103"/>
      <c r="AL2349" s="103"/>
      <c r="AM2349" s="104"/>
      <c r="AS2349" s="103"/>
      <c r="AT2349" s="104"/>
    </row>
    <row r="2350" spans="1:46" x14ac:dyDescent="0.25">
      <c r="A2350" s="1">
        <v>44718</v>
      </c>
      <c r="B2350" s="100">
        <v>43103999027</v>
      </c>
      <c r="C2350" t="s">
        <v>101</v>
      </c>
      <c r="D2350" t="s">
        <v>97</v>
      </c>
      <c r="E2350">
        <v>200</v>
      </c>
      <c r="F2350" t="s">
        <v>32</v>
      </c>
      <c r="G2350">
        <v>0.89639999999999997</v>
      </c>
      <c r="H2350">
        <v>0</v>
      </c>
      <c r="I2350">
        <v>-179.28</v>
      </c>
      <c r="Q2350" s="103"/>
      <c r="R2350" s="104"/>
      <c r="X2350" s="103"/>
      <c r="AE2350" s="103"/>
      <c r="AL2350" s="103"/>
      <c r="AM2350" s="104"/>
      <c r="AS2350" s="103"/>
      <c r="AT2350" s="104"/>
    </row>
    <row r="2351" spans="1:46" x14ac:dyDescent="0.25">
      <c r="A2351" s="1">
        <v>44718</v>
      </c>
      <c r="B2351" s="100">
        <v>43104064133</v>
      </c>
      <c r="C2351" t="s">
        <v>101</v>
      </c>
      <c r="D2351" t="s">
        <v>97</v>
      </c>
      <c r="E2351">
        <v>200</v>
      </c>
      <c r="F2351" t="s">
        <v>32</v>
      </c>
      <c r="G2351">
        <v>0.90990000000000004</v>
      </c>
      <c r="H2351">
        <v>0</v>
      </c>
      <c r="I2351">
        <v>-181.98</v>
      </c>
      <c r="Q2351" s="103"/>
      <c r="R2351" s="104"/>
      <c r="X2351" s="103"/>
      <c r="AE2351" s="103"/>
      <c r="AL2351" s="103"/>
      <c r="AM2351" s="104"/>
      <c r="AS2351" s="103"/>
      <c r="AT2351" s="104"/>
    </row>
    <row r="2352" spans="1:46" x14ac:dyDescent="0.25">
      <c r="A2352" s="1">
        <v>44718</v>
      </c>
      <c r="B2352" s="100">
        <v>43104055125</v>
      </c>
      <c r="C2352" t="s">
        <v>101</v>
      </c>
      <c r="D2352" t="s">
        <v>97</v>
      </c>
      <c r="E2352">
        <v>200</v>
      </c>
      <c r="F2352" t="s">
        <v>32</v>
      </c>
      <c r="G2352">
        <v>0.91990000000000005</v>
      </c>
      <c r="H2352">
        <v>0</v>
      </c>
      <c r="I2352">
        <v>-183.98</v>
      </c>
      <c r="Q2352" s="103"/>
      <c r="R2352" s="104"/>
      <c r="X2352" s="103"/>
      <c r="AE2352" s="103"/>
      <c r="AL2352" s="103"/>
      <c r="AM2352" s="104"/>
      <c r="AS2352" s="103"/>
      <c r="AT2352" s="104"/>
    </row>
    <row r="2353" spans="1:46" x14ac:dyDescent="0.25">
      <c r="A2353" s="1">
        <v>44718</v>
      </c>
      <c r="B2353" s="100">
        <v>43104112380</v>
      </c>
      <c r="C2353" t="s">
        <v>101</v>
      </c>
      <c r="D2353" t="s">
        <v>97</v>
      </c>
      <c r="E2353">
        <v>400</v>
      </c>
      <c r="F2353" t="s">
        <v>32</v>
      </c>
      <c r="G2353">
        <v>0.86960000000000004</v>
      </c>
      <c r="H2353">
        <v>0</v>
      </c>
      <c r="I2353">
        <v>-347.84</v>
      </c>
      <c r="Q2353" s="103"/>
      <c r="R2353" s="104"/>
      <c r="X2353" s="103"/>
      <c r="AE2353" s="103"/>
      <c r="AL2353" s="103"/>
      <c r="AM2353" s="104"/>
      <c r="AS2353" s="103"/>
      <c r="AT2353" s="104"/>
    </row>
    <row r="2354" spans="1:46" x14ac:dyDescent="0.25">
      <c r="A2354" s="1">
        <v>44718</v>
      </c>
      <c r="B2354" s="100">
        <v>43104291758</v>
      </c>
      <c r="C2354" t="s">
        <v>101</v>
      </c>
      <c r="D2354" t="s">
        <v>98</v>
      </c>
      <c r="E2354">
        <v>1400</v>
      </c>
      <c r="F2354" t="s">
        <v>32</v>
      </c>
      <c r="G2354">
        <v>0.86509999999999998</v>
      </c>
      <c r="H2354">
        <v>0</v>
      </c>
      <c r="I2354">
        <v>1210.93</v>
      </c>
      <c r="Q2354" s="103"/>
      <c r="R2354" s="104"/>
      <c r="X2354" s="103"/>
      <c r="AE2354" s="103"/>
      <c r="AL2354" s="103"/>
      <c r="AM2354" s="104"/>
      <c r="AS2354" s="103"/>
      <c r="AT2354" s="104"/>
    </row>
    <row r="2355" spans="1:46" x14ac:dyDescent="0.25">
      <c r="A2355" s="1">
        <v>44718</v>
      </c>
      <c r="B2355" s="100">
        <v>43104490385</v>
      </c>
      <c r="C2355" t="s">
        <v>101</v>
      </c>
      <c r="D2355" t="s">
        <v>97</v>
      </c>
      <c r="E2355">
        <v>400</v>
      </c>
      <c r="F2355" t="s">
        <v>32</v>
      </c>
      <c r="G2355">
        <v>0.88780000000000003</v>
      </c>
      <c r="H2355">
        <v>0</v>
      </c>
      <c r="I2355">
        <v>-355.12</v>
      </c>
      <c r="Q2355" s="103"/>
      <c r="R2355" s="104"/>
      <c r="X2355" s="103"/>
      <c r="AE2355" s="103"/>
      <c r="AL2355" s="103"/>
      <c r="AM2355" s="104"/>
      <c r="AS2355" s="103"/>
      <c r="AT2355" s="104"/>
    </row>
    <row r="2356" spans="1:46" x14ac:dyDescent="0.25">
      <c r="A2356" s="1">
        <v>44718</v>
      </c>
      <c r="B2356" s="100">
        <v>43104546015</v>
      </c>
      <c r="C2356" t="s">
        <v>101</v>
      </c>
      <c r="D2356" t="s">
        <v>97</v>
      </c>
      <c r="E2356">
        <v>400</v>
      </c>
      <c r="F2356" t="s">
        <v>32</v>
      </c>
      <c r="G2356">
        <v>0.88700000000000001</v>
      </c>
      <c r="H2356">
        <v>0</v>
      </c>
      <c r="I2356">
        <v>-354.8</v>
      </c>
      <c r="Q2356" s="103"/>
      <c r="R2356" s="104"/>
      <c r="X2356" s="103"/>
      <c r="AE2356" s="103"/>
      <c r="AL2356" s="103"/>
      <c r="AM2356" s="104"/>
      <c r="AS2356" s="103"/>
      <c r="AT2356" s="104"/>
    </row>
    <row r="2357" spans="1:46" x14ac:dyDescent="0.25">
      <c r="A2357" s="1">
        <v>44718</v>
      </c>
      <c r="B2357" s="100">
        <v>43104555645</v>
      </c>
      <c r="C2357" t="s">
        <v>101</v>
      </c>
      <c r="D2357" t="s">
        <v>97</v>
      </c>
      <c r="E2357">
        <v>400</v>
      </c>
      <c r="F2357" t="s">
        <v>32</v>
      </c>
      <c r="G2357">
        <v>0.87229999999999996</v>
      </c>
      <c r="H2357">
        <v>0</v>
      </c>
      <c r="I2357">
        <v>-348.92</v>
      </c>
      <c r="Q2357" s="103"/>
      <c r="R2357" s="104"/>
      <c r="X2357" s="103"/>
      <c r="AE2357" s="103"/>
      <c r="AL2357" s="103"/>
      <c r="AM2357" s="104"/>
      <c r="AS2357" s="103"/>
      <c r="AT2357" s="104"/>
    </row>
    <row r="2358" spans="1:46" x14ac:dyDescent="0.25">
      <c r="A2358" s="1">
        <v>44718</v>
      </c>
      <c r="B2358" s="100">
        <v>43104517485</v>
      </c>
      <c r="C2358" t="s">
        <v>101</v>
      </c>
      <c r="D2358" t="s">
        <v>98</v>
      </c>
      <c r="E2358">
        <v>441</v>
      </c>
      <c r="F2358" t="s">
        <v>32</v>
      </c>
      <c r="G2358">
        <v>0.82489999999999997</v>
      </c>
      <c r="H2358">
        <v>0</v>
      </c>
      <c r="I2358">
        <v>363.69</v>
      </c>
      <c r="Q2358" s="103"/>
      <c r="R2358" s="104"/>
      <c r="X2358" s="103"/>
      <c r="AE2358" s="103"/>
      <c r="AL2358" s="103"/>
      <c r="AM2358" s="104"/>
      <c r="AS2358" s="103"/>
      <c r="AT2358" s="104"/>
    </row>
    <row r="2359" spans="1:46" x14ac:dyDescent="0.25">
      <c r="A2359" s="1">
        <v>44718</v>
      </c>
      <c r="B2359" s="100">
        <v>43104517502</v>
      </c>
      <c r="C2359" t="s">
        <v>101</v>
      </c>
      <c r="D2359" t="s">
        <v>98</v>
      </c>
      <c r="E2359">
        <v>759</v>
      </c>
      <c r="F2359" t="s">
        <v>32</v>
      </c>
      <c r="G2359">
        <v>0.82410000000000005</v>
      </c>
      <c r="H2359">
        <v>0</v>
      </c>
      <c r="I2359">
        <v>625.38</v>
      </c>
      <c r="Q2359" s="103"/>
      <c r="R2359" s="104"/>
      <c r="X2359" s="103"/>
      <c r="AE2359" s="103"/>
      <c r="AL2359" s="103"/>
      <c r="AM2359" s="104"/>
      <c r="AS2359" s="103"/>
      <c r="AT2359" s="104"/>
    </row>
    <row r="2360" spans="1:46" x14ac:dyDescent="0.25">
      <c r="A2360" s="1">
        <v>44718</v>
      </c>
      <c r="B2360" s="100">
        <v>43105046030</v>
      </c>
      <c r="C2360" t="s">
        <v>101</v>
      </c>
      <c r="D2360" t="s">
        <v>97</v>
      </c>
      <c r="E2360">
        <v>100</v>
      </c>
      <c r="F2360" t="s">
        <v>33</v>
      </c>
      <c r="G2360">
        <v>2.79</v>
      </c>
      <c r="H2360">
        <v>0</v>
      </c>
      <c r="I2360">
        <v>-279</v>
      </c>
      <c r="Q2360" s="103"/>
      <c r="R2360" s="104"/>
      <c r="X2360" s="103"/>
      <c r="AE2360" s="103"/>
      <c r="AL2360" s="103"/>
      <c r="AM2360" s="104"/>
      <c r="AS2360" s="103"/>
      <c r="AT2360" s="104"/>
    </row>
    <row r="2361" spans="1:46" x14ac:dyDescent="0.25">
      <c r="A2361" s="1">
        <v>44718</v>
      </c>
      <c r="B2361" s="100">
        <v>43105062730</v>
      </c>
      <c r="C2361" t="s">
        <v>101</v>
      </c>
      <c r="D2361" t="s">
        <v>97</v>
      </c>
      <c r="E2361">
        <v>100</v>
      </c>
      <c r="F2361" t="s">
        <v>33</v>
      </c>
      <c r="G2361">
        <v>2.8050000000000002</v>
      </c>
      <c r="H2361">
        <v>0</v>
      </c>
      <c r="I2361">
        <v>-280.5</v>
      </c>
      <c r="Q2361" s="103"/>
      <c r="R2361" s="104"/>
      <c r="X2361" s="103"/>
      <c r="AE2361" s="103"/>
      <c r="AL2361" s="103"/>
      <c r="AM2361" s="104"/>
      <c r="AS2361" s="103"/>
      <c r="AT2361" s="104"/>
    </row>
    <row r="2362" spans="1:46" x14ac:dyDescent="0.25">
      <c r="A2362" s="1">
        <v>44718</v>
      </c>
      <c r="B2362" s="100">
        <v>43105069113</v>
      </c>
      <c r="C2362" t="s">
        <v>101</v>
      </c>
      <c r="D2362" t="s">
        <v>97</v>
      </c>
      <c r="E2362">
        <v>100</v>
      </c>
      <c r="F2362" t="s">
        <v>33</v>
      </c>
      <c r="G2362">
        <v>2.8064</v>
      </c>
      <c r="H2362">
        <v>0</v>
      </c>
      <c r="I2362">
        <v>-280.64</v>
      </c>
      <c r="Q2362" s="103"/>
      <c r="R2362" s="104"/>
      <c r="X2362" s="103"/>
      <c r="AE2362" s="103"/>
      <c r="AL2362" s="103"/>
      <c r="AM2362" s="104"/>
      <c r="AS2362" s="103"/>
      <c r="AT2362" s="104"/>
    </row>
    <row r="2363" spans="1:46" x14ac:dyDescent="0.25">
      <c r="A2363" s="1">
        <v>44718</v>
      </c>
      <c r="B2363" s="100">
        <v>43105170034</v>
      </c>
      <c r="C2363" t="s">
        <v>101</v>
      </c>
      <c r="D2363" t="s">
        <v>98</v>
      </c>
      <c r="E2363">
        <v>300</v>
      </c>
      <c r="F2363" t="s">
        <v>33</v>
      </c>
      <c r="G2363">
        <v>2.7416</v>
      </c>
      <c r="H2363">
        <v>0</v>
      </c>
      <c r="I2363">
        <v>822.42</v>
      </c>
      <c r="Q2363" s="103"/>
      <c r="R2363" s="104"/>
      <c r="X2363" s="103"/>
      <c r="AE2363" s="103"/>
      <c r="AL2363" s="103"/>
      <c r="AM2363" s="104"/>
      <c r="AS2363" s="103"/>
      <c r="AT2363" s="104"/>
    </row>
    <row r="2364" spans="1:46" x14ac:dyDescent="0.25">
      <c r="A2364" s="1">
        <v>44718</v>
      </c>
      <c r="C2364" s="1" t="s">
        <v>102</v>
      </c>
      <c r="D2364" t="s">
        <v>98</v>
      </c>
      <c r="E2364">
        <v>800</v>
      </c>
      <c r="F2364" t="s">
        <v>25</v>
      </c>
      <c r="G2364" s="18">
        <v>2.2000000000000002</v>
      </c>
      <c r="H2364" s="18">
        <v>0.04</v>
      </c>
      <c r="I2364" s="18">
        <v>1759.96</v>
      </c>
      <c r="Q2364" s="103"/>
      <c r="R2364" s="104"/>
      <c r="X2364" s="103"/>
      <c r="AE2364" s="103"/>
      <c r="AL2364" s="103"/>
      <c r="AM2364" s="104"/>
      <c r="AS2364" s="103"/>
      <c r="AT2364" s="104"/>
    </row>
    <row r="2365" spans="1:46" x14ac:dyDescent="0.25">
      <c r="A2365" s="1">
        <v>44718</v>
      </c>
      <c r="C2365" s="1" t="s">
        <v>102</v>
      </c>
      <c r="D2365" t="s">
        <v>97</v>
      </c>
      <c r="E2365">
        <v>150</v>
      </c>
      <c r="F2365" t="s">
        <v>25</v>
      </c>
      <c r="G2365" s="18">
        <v>2.2370000000000001</v>
      </c>
      <c r="I2365" s="18">
        <v>-335.55</v>
      </c>
      <c r="Q2365" s="103"/>
      <c r="R2365" s="104"/>
      <c r="X2365" s="103"/>
      <c r="AE2365" s="103"/>
      <c r="AL2365" s="103"/>
      <c r="AM2365" s="104"/>
      <c r="AS2365" s="103"/>
      <c r="AT2365" s="104"/>
    </row>
    <row r="2366" spans="1:46" x14ac:dyDescent="0.25">
      <c r="A2366" s="1">
        <v>44718</v>
      </c>
      <c r="C2366" s="1" t="s">
        <v>102</v>
      </c>
      <c r="D2366" t="s">
        <v>97</v>
      </c>
      <c r="E2366">
        <v>50</v>
      </c>
      <c r="F2366" t="s">
        <v>25</v>
      </c>
      <c r="G2366" s="18">
        <v>2.2400000000000002</v>
      </c>
      <c r="I2366" s="18">
        <v>-112</v>
      </c>
      <c r="Q2366" s="103"/>
      <c r="R2366" s="104"/>
      <c r="X2366" s="103"/>
      <c r="AE2366" s="103"/>
      <c r="AL2366" s="103"/>
      <c r="AM2366" s="104"/>
      <c r="AS2366" s="103"/>
      <c r="AT2366" s="104"/>
    </row>
    <row r="2367" spans="1:46" x14ac:dyDescent="0.25">
      <c r="A2367" s="1">
        <v>44718</v>
      </c>
      <c r="C2367" s="1" t="s">
        <v>102</v>
      </c>
      <c r="D2367" t="s">
        <v>97</v>
      </c>
      <c r="E2367">
        <v>50</v>
      </c>
      <c r="F2367" t="s">
        <v>25</v>
      </c>
      <c r="G2367" s="18">
        <v>2.2454000000000001</v>
      </c>
      <c r="I2367" s="18">
        <v>-112.27</v>
      </c>
      <c r="Q2367" s="103"/>
      <c r="R2367" s="104"/>
      <c r="X2367" s="103"/>
      <c r="AE2367" s="103"/>
      <c r="AL2367" s="103"/>
      <c r="AM2367" s="104"/>
      <c r="AS2367" s="103"/>
      <c r="AT2367" s="104"/>
    </row>
    <row r="2368" spans="1:46" x14ac:dyDescent="0.25">
      <c r="A2368" s="1">
        <v>44718</v>
      </c>
      <c r="C2368" s="1" t="s">
        <v>102</v>
      </c>
      <c r="D2368" t="s">
        <v>97</v>
      </c>
      <c r="E2368">
        <v>150</v>
      </c>
      <c r="F2368" t="s">
        <v>25</v>
      </c>
      <c r="G2368" s="18">
        <v>2.2250000000000001</v>
      </c>
      <c r="I2368" s="18">
        <v>-333.75</v>
      </c>
      <c r="Q2368" s="103"/>
      <c r="R2368" s="104"/>
      <c r="X2368" s="103"/>
      <c r="AE2368" s="103"/>
      <c r="AL2368" s="103"/>
      <c r="AM2368" s="104"/>
      <c r="AS2368" s="103"/>
      <c r="AT2368" s="104"/>
    </row>
    <row r="2369" spans="1:46" x14ac:dyDescent="0.25">
      <c r="A2369" s="1">
        <v>44718</v>
      </c>
      <c r="C2369" s="1" t="s">
        <v>102</v>
      </c>
      <c r="D2369" t="s">
        <v>97</v>
      </c>
      <c r="E2369">
        <v>100</v>
      </c>
      <c r="F2369" t="s">
        <v>25</v>
      </c>
      <c r="G2369" s="18">
        <v>2.1800000000000002</v>
      </c>
      <c r="I2369" s="18">
        <v>-218</v>
      </c>
      <c r="Q2369" s="103"/>
      <c r="R2369" s="104"/>
      <c r="X2369" s="103"/>
      <c r="AE2369" s="103"/>
      <c r="AL2369" s="103"/>
      <c r="AM2369" s="104"/>
      <c r="AS2369" s="103"/>
      <c r="AT2369" s="104"/>
    </row>
    <row r="2370" spans="1:46" x14ac:dyDescent="0.25">
      <c r="A2370" s="1">
        <v>44718</v>
      </c>
      <c r="C2370" s="1" t="s">
        <v>102</v>
      </c>
      <c r="D2370" t="s">
        <v>97</v>
      </c>
      <c r="E2370">
        <v>50</v>
      </c>
      <c r="F2370" t="s">
        <v>25</v>
      </c>
      <c r="G2370" s="18">
        <v>2.2092999999999998</v>
      </c>
      <c r="I2370" s="18">
        <v>-110.47</v>
      </c>
      <c r="Q2370" s="103"/>
      <c r="R2370" s="104"/>
      <c r="X2370" s="103"/>
      <c r="AE2370" s="103"/>
      <c r="AL2370" s="103"/>
      <c r="AM2370" s="104"/>
      <c r="AS2370" s="103"/>
      <c r="AT2370" s="104"/>
    </row>
    <row r="2371" spans="1:46" x14ac:dyDescent="0.25">
      <c r="A2371" s="1">
        <v>44718</v>
      </c>
      <c r="C2371" s="1" t="s">
        <v>102</v>
      </c>
      <c r="D2371" t="s">
        <v>97</v>
      </c>
      <c r="E2371">
        <v>150</v>
      </c>
      <c r="F2371" t="s">
        <v>25</v>
      </c>
      <c r="G2371" s="18">
        <v>2.2624</v>
      </c>
      <c r="I2371" s="18">
        <v>-339.36</v>
      </c>
      <c r="Q2371" s="103"/>
      <c r="R2371" s="104"/>
      <c r="X2371" s="103"/>
      <c r="AE2371" s="103"/>
      <c r="AL2371" s="103"/>
      <c r="AM2371" s="104"/>
      <c r="AS2371" s="103"/>
      <c r="AT2371" s="104"/>
    </row>
    <row r="2372" spans="1:46" x14ac:dyDescent="0.25">
      <c r="A2372" s="1">
        <v>44718</v>
      </c>
      <c r="C2372" s="1" t="s">
        <v>102</v>
      </c>
      <c r="D2372" t="s">
        <v>97</v>
      </c>
      <c r="E2372">
        <v>50</v>
      </c>
      <c r="F2372" t="s">
        <v>25</v>
      </c>
      <c r="G2372" s="18">
        <v>2.2427999999999999</v>
      </c>
      <c r="I2372" s="18">
        <v>-112.14</v>
      </c>
      <c r="Q2372" s="103"/>
      <c r="R2372" s="104"/>
      <c r="X2372" s="103"/>
      <c r="AE2372" s="103"/>
      <c r="AL2372" s="103"/>
      <c r="AM2372" s="104"/>
      <c r="AS2372" s="103"/>
      <c r="AT2372" s="104"/>
    </row>
    <row r="2373" spans="1:46" x14ac:dyDescent="0.25">
      <c r="A2373" s="1">
        <v>44718</v>
      </c>
      <c r="C2373" s="1" t="s">
        <v>102</v>
      </c>
      <c r="D2373" t="s">
        <v>97</v>
      </c>
      <c r="E2373">
        <v>50</v>
      </c>
      <c r="F2373" t="s">
        <v>25</v>
      </c>
      <c r="G2373" s="18">
        <v>2.2465000000000002</v>
      </c>
      <c r="I2373" s="18">
        <v>-112.33</v>
      </c>
      <c r="Q2373" s="103"/>
      <c r="R2373" s="104"/>
      <c r="X2373" s="103"/>
      <c r="AE2373" s="103"/>
      <c r="AL2373" s="103"/>
      <c r="AM2373" s="104"/>
      <c r="AS2373" s="103"/>
      <c r="AT2373" s="104"/>
    </row>
    <row r="2374" spans="1:46" x14ac:dyDescent="0.25">
      <c r="A2374" s="1">
        <v>44718</v>
      </c>
      <c r="C2374" s="1" t="s">
        <v>102</v>
      </c>
      <c r="D2374" t="s">
        <v>98</v>
      </c>
      <c r="E2374">
        <v>50</v>
      </c>
      <c r="F2374" t="s">
        <v>26</v>
      </c>
      <c r="G2374" s="18">
        <v>6.7695999999999996</v>
      </c>
      <c r="H2374" s="18">
        <v>0.01</v>
      </c>
      <c r="I2374" s="18">
        <v>338.47</v>
      </c>
      <c r="Q2374" s="103"/>
      <c r="R2374" s="104"/>
      <c r="X2374" s="103"/>
      <c r="AE2374" s="103"/>
      <c r="AL2374" s="103"/>
      <c r="AM2374" s="104"/>
      <c r="AS2374" s="103"/>
      <c r="AT2374" s="104"/>
    </row>
    <row r="2375" spans="1:46" x14ac:dyDescent="0.25">
      <c r="A2375" s="1">
        <v>44718</v>
      </c>
      <c r="C2375" s="1" t="s">
        <v>102</v>
      </c>
      <c r="D2375" t="s">
        <v>98</v>
      </c>
      <c r="E2375">
        <v>50</v>
      </c>
      <c r="F2375" t="s">
        <v>26</v>
      </c>
      <c r="G2375" s="18">
        <v>6.7500999999999998</v>
      </c>
      <c r="H2375" s="18">
        <v>0.01</v>
      </c>
      <c r="I2375" s="18">
        <v>337.5</v>
      </c>
      <c r="Q2375" s="103"/>
      <c r="R2375" s="104"/>
      <c r="X2375" s="103"/>
      <c r="AE2375" s="103"/>
      <c r="AL2375" s="103"/>
      <c r="AM2375" s="104"/>
      <c r="AS2375" s="103"/>
      <c r="AT2375" s="104"/>
    </row>
    <row r="2376" spans="1:46" x14ac:dyDescent="0.25">
      <c r="A2376" s="1">
        <v>44718</v>
      </c>
      <c r="C2376" s="1" t="s">
        <v>102</v>
      </c>
      <c r="D2376" t="s">
        <v>98</v>
      </c>
      <c r="E2376">
        <v>50</v>
      </c>
      <c r="F2376" t="s">
        <v>26</v>
      </c>
      <c r="G2376" s="18">
        <v>6.8490000000000002</v>
      </c>
      <c r="H2376" s="18">
        <v>0.01</v>
      </c>
      <c r="I2376" s="18">
        <v>342.44</v>
      </c>
      <c r="Q2376" s="103"/>
      <c r="R2376" s="104"/>
      <c r="X2376" s="103"/>
      <c r="AE2376" s="103"/>
      <c r="AL2376" s="103"/>
      <c r="AM2376" s="104"/>
      <c r="AS2376" s="103"/>
      <c r="AT2376" s="104"/>
    </row>
    <row r="2377" spans="1:46" x14ac:dyDescent="0.25">
      <c r="A2377" s="1">
        <v>44718</v>
      </c>
      <c r="C2377" s="1" t="s">
        <v>102</v>
      </c>
      <c r="D2377" t="s">
        <v>97</v>
      </c>
      <c r="E2377">
        <v>150</v>
      </c>
      <c r="F2377" t="s">
        <v>26</v>
      </c>
      <c r="G2377" s="18">
        <v>6.7728000000000002</v>
      </c>
      <c r="I2377" s="18">
        <v>-1015.92</v>
      </c>
      <c r="Q2377" s="103"/>
      <c r="R2377" s="104"/>
      <c r="X2377" s="103"/>
      <c r="AE2377" s="103"/>
      <c r="AL2377" s="103"/>
      <c r="AM2377" s="104"/>
      <c r="AS2377" s="103"/>
      <c r="AT2377" s="104"/>
    </row>
    <row r="2378" spans="1:46" x14ac:dyDescent="0.25">
      <c r="A2378" s="1">
        <v>44718</v>
      </c>
      <c r="C2378" s="1" t="s">
        <v>102</v>
      </c>
      <c r="D2378" t="s">
        <v>98</v>
      </c>
      <c r="E2378">
        <v>50</v>
      </c>
      <c r="F2378" t="s">
        <v>181</v>
      </c>
      <c r="G2378" s="18">
        <v>19.032800000000002</v>
      </c>
      <c r="H2378" s="18">
        <v>0.02</v>
      </c>
      <c r="I2378" s="18">
        <v>951.62</v>
      </c>
      <c r="Q2378" s="103"/>
      <c r="R2378" s="104"/>
      <c r="X2378" s="103"/>
      <c r="AE2378" s="103"/>
      <c r="AL2378" s="103"/>
      <c r="AM2378" s="104"/>
      <c r="AS2378" s="103"/>
      <c r="AT2378" s="104"/>
    </row>
    <row r="2379" spans="1:46" x14ac:dyDescent="0.25">
      <c r="A2379" s="1">
        <v>44718</v>
      </c>
      <c r="C2379" s="1" t="s">
        <v>102</v>
      </c>
      <c r="D2379" t="s">
        <v>97</v>
      </c>
      <c r="E2379">
        <v>10</v>
      </c>
      <c r="F2379" t="s">
        <v>181</v>
      </c>
      <c r="G2379" s="18">
        <v>19.216000000000001</v>
      </c>
      <c r="I2379" s="18">
        <v>-192.16</v>
      </c>
      <c r="Q2379" s="103"/>
      <c r="R2379" s="104"/>
      <c r="X2379" s="103"/>
      <c r="AE2379" s="103"/>
      <c r="AL2379" s="103"/>
      <c r="AM2379" s="104"/>
      <c r="AS2379" s="103"/>
      <c r="AT2379" s="104"/>
    </row>
    <row r="2380" spans="1:46" x14ac:dyDescent="0.25">
      <c r="A2380" s="1">
        <v>44718</v>
      </c>
      <c r="C2380" s="1" t="s">
        <v>102</v>
      </c>
      <c r="D2380" t="s">
        <v>97</v>
      </c>
      <c r="E2380">
        <v>10</v>
      </c>
      <c r="F2380" t="s">
        <v>181</v>
      </c>
      <c r="G2380" s="18">
        <v>19.309999999999999</v>
      </c>
      <c r="I2380" s="18">
        <v>-193.1</v>
      </c>
      <c r="Q2380" s="103"/>
      <c r="R2380" s="104"/>
      <c r="X2380" s="103"/>
      <c r="AE2380" s="103"/>
      <c r="AL2380" s="103"/>
      <c r="AM2380" s="104"/>
      <c r="AS2380" s="103"/>
      <c r="AT2380" s="104"/>
    </row>
    <row r="2381" spans="1:46" x14ac:dyDescent="0.25">
      <c r="A2381" s="1">
        <v>44718</v>
      </c>
      <c r="C2381" s="1" t="s">
        <v>102</v>
      </c>
      <c r="D2381" t="s">
        <v>97</v>
      </c>
      <c r="E2381">
        <v>10</v>
      </c>
      <c r="F2381" t="s">
        <v>181</v>
      </c>
      <c r="G2381" s="18">
        <v>19.385000000000002</v>
      </c>
      <c r="I2381" s="18">
        <v>-193.85</v>
      </c>
      <c r="Q2381" s="103"/>
      <c r="R2381" s="104"/>
      <c r="X2381" s="103"/>
      <c r="AE2381" s="103"/>
      <c r="AL2381" s="103"/>
      <c r="AM2381" s="104"/>
      <c r="AS2381" s="103"/>
      <c r="AT2381" s="104"/>
    </row>
    <row r="2382" spans="1:46" x14ac:dyDescent="0.25">
      <c r="A2382" s="1">
        <v>44718</v>
      </c>
      <c r="C2382" s="1" t="s">
        <v>102</v>
      </c>
      <c r="D2382" t="s">
        <v>97</v>
      </c>
      <c r="E2382">
        <v>10</v>
      </c>
      <c r="F2382" t="s">
        <v>181</v>
      </c>
      <c r="G2382" s="18">
        <v>19.545000000000002</v>
      </c>
      <c r="I2382" s="18">
        <v>-195.45</v>
      </c>
      <c r="Q2382" s="103"/>
      <c r="R2382" s="104"/>
      <c r="X2382" s="103"/>
      <c r="AE2382" s="103"/>
      <c r="AL2382" s="103"/>
      <c r="AM2382" s="104"/>
      <c r="AS2382" s="103"/>
      <c r="AT2382" s="104"/>
    </row>
    <row r="2383" spans="1:46" x14ac:dyDescent="0.25">
      <c r="A2383" s="1">
        <v>44718</v>
      </c>
      <c r="C2383" s="1" t="s">
        <v>102</v>
      </c>
      <c r="D2383" t="s">
        <v>97</v>
      </c>
      <c r="E2383">
        <v>10</v>
      </c>
      <c r="F2383" t="s">
        <v>181</v>
      </c>
      <c r="G2383" s="18">
        <v>19.62</v>
      </c>
      <c r="I2383" s="18">
        <v>-196.2</v>
      </c>
      <c r="Q2383" s="103"/>
      <c r="R2383" s="104"/>
      <c r="X2383" s="103"/>
      <c r="AE2383" s="103"/>
      <c r="AL2383" s="103"/>
      <c r="AM2383" s="104"/>
      <c r="AS2383" s="103"/>
      <c r="AT2383" s="104"/>
    </row>
    <row r="2384" spans="1:46" x14ac:dyDescent="0.25">
      <c r="A2384" s="1">
        <v>44719</v>
      </c>
      <c r="B2384" s="100">
        <v>43137449728</v>
      </c>
      <c r="C2384" t="s">
        <v>101</v>
      </c>
      <c r="D2384" t="s">
        <v>97</v>
      </c>
      <c r="E2384">
        <v>100</v>
      </c>
      <c r="F2384" t="s">
        <v>34</v>
      </c>
      <c r="G2384">
        <v>4.0753000000000004</v>
      </c>
      <c r="H2384">
        <v>0</v>
      </c>
      <c r="I2384">
        <v>-407.53</v>
      </c>
      <c r="Q2384" s="103"/>
      <c r="R2384" s="104"/>
      <c r="X2384" s="103"/>
      <c r="AE2384" s="103"/>
      <c r="AL2384" s="103"/>
      <c r="AM2384" s="104"/>
      <c r="AS2384" s="103"/>
      <c r="AT2384" s="104"/>
    </row>
    <row r="2385" spans="1:46" x14ac:dyDescent="0.25">
      <c r="A2385" s="1">
        <v>44719</v>
      </c>
      <c r="B2385" s="100">
        <v>43137602192</v>
      </c>
      <c r="C2385" t="s">
        <v>101</v>
      </c>
      <c r="D2385" t="s">
        <v>97</v>
      </c>
      <c r="E2385">
        <v>100</v>
      </c>
      <c r="F2385" t="s">
        <v>34</v>
      </c>
      <c r="G2385">
        <v>3.9550000000000001</v>
      </c>
      <c r="H2385">
        <v>0</v>
      </c>
      <c r="I2385">
        <v>-395.5</v>
      </c>
      <c r="Q2385" s="103"/>
      <c r="R2385" s="104"/>
      <c r="X2385" s="103"/>
      <c r="AE2385" s="103"/>
      <c r="AL2385" s="103"/>
      <c r="AM2385" s="104"/>
      <c r="AS2385" s="103"/>
      <c r="AT2385" s="104"/>
    </row>
    <row r="2386" spans="1:46" x14ac:dyDescent="0.25">
      <c r="A2386" s="1">
        <v>44719</v>
      </c>
      <c r="B2386" s="100">
        <v>43137709171</v>
      </c>
      <c r="C2386" t="s">
        <v>101</v>
      </c>
      <c r="D2386" t="s">
        <v>97</v>
      </c>
      <c r="E2386">
        <v>100</v>
      </c>
      <c r="F2386" t="s">
        <v>34</v>
      </c>
      <c r="G2386">
        <v>4.08</v>
      </c>
      <c r="H2386">
        <v>0</v>
      </c>
      <c r="I2386">
        <v>-408</v>
      </c>
      <c r="Q2386" s="103"/>
      <c r="R2386" s="104"/>
      <c r="X2386" s="103"/>
      <c r="AE2386" s="103"/>
      <c r="AL2386" s="103"/>
      <c r="AM2386" s="104"/>
      <c r="AS2386" s="103"/>
      <c r="AT2386" s="104"/>
    </row>
    <row r="2387" spans="1:46" x14ac:dyDescent="0.25">
      <c r="A2387" s="1">
        <v>44719</v>
      </c>
      <c r="B2387" s="100">
        <v>43137645792</v>
      </c>
      <c r="C2387" t="s">
        <v>101</v>
      </c>
      <c r="D2387" t="s">
        <v>97</v>
      </c>
      <c r="E2387">
        <v>100</v>
      </c>
      <c r="F2387" t="s">
        <v>34</v>
      </c>
      <c r="G2387">
        <v>4.0250000000000004</v>
      </c>
      <c r="H2387">
        <v>0</v>
      </c>
      <c r="I2387">
        <v>-402.5</v>
      </c>
      <c r="Q2387" s="103"/>
      <c r="R2387" s="104"/>
      <c r="X2387" s="103"/>
      <c r="AE2387" s="103"/>
      <c r="AL2387" s="103"/>
      <c r="AM2387" s="104"/>
      <c r="AS2387" s="103"/>
      <c r="AT2387" s="104"/>
    </row>
    <row r="2388" spans="1:46" x14ac:dyDescent="0.25">
      <c r="A2388" s="1">
        <v>44719</v>
      </c>
      <c r="B2388" s="100">
        <v>43137643466</v>
      </c>
      <c r="C2388" t="s">
        <v>101</v>
      </c>
      <c r="D2388" t="s">
        <v>97</v>
      </c>
      <c r="E2388">
        <v>100</v>
      </c>
      <c r="F2388" t="s">
        <v>34</v>
      </c>
      <c r="G2388">
        <v>3.9496000000000002</v>
      </c>
      <c r="H2388">
        <v>0</v>
      </c>
      <c r="I2388">
        <v>-394.96</v>
      </c>
      <c r="Q2388" s="103"/>
      <c r="R2388" s="104"/>
      <c r="X2388" s="103"/>
      <c r="AE2388" s="103"/>
      <c r="AL2388" s="103"/>
      <c r="AM2388" s="104"/>
      <c r="AS2388" s="103"/>
      <c r="AT2388" s="104"/>
    </row>
    <row r="2389" spans="1:46" x14ac:dyDescent="0.25">
      <c r="A2389" s="1">
        <v>44719</v>
      </c>
      <c r="B2389" s="100">
        <v>43137744011</v>
      </c>
      <c r="C2389" t="s">
        <v>101</v>
      </c>
      <c r="D2389" t="s">
        <v>98</v>
      </c>
      <c r="E2389">
        <v>100</v>
      </c>
      <c r="F2389" t="s">
        <v>34</v>
      </c>
      <c r="G2389">
        <v>3.88</v>
      </c>
      <c r="H2389">
        <v>0</v>
      </c>
      <c r="I2389">
        <v>387.98</v>
      </c>
      <c r="Q2389" s="103"/>
      <c r="R2389" s="104"/>
      <c r="X2389" s="103"/>
      <c r="AE2389" s="103"/>
      <c r="AL2389" s="103"/>
      <c r="AM2389" s="104"/>
      <c r="AS2389" s="103"/>
      <c r="AT2389" s="104"/>
    </row>
    <row r="2390" spans="1:46" x14ac:dyDescent="0.25">
      <c r="A2390" s="1">
        <v>44719</v>
      </c>
      <c r="B2390" s="100">
        <v>43137761244</v>
      </c>
      <c r="C2390" t="s">
        <v>101</v>
      </c>
      <c r="D2390" t="s">
        <v>98</v>
      </c>
      <c r="E2390">
        <v>10</v>
      </c>
      <c r="F2390" t="s">
        <v>34</v>
      </c>
      <c r="G2390">
        <v>3.87</v>
      </c>
      <c r="H2390">
        <v>0</v>
      </c>
      <c r="I2390">
        <v>38.700000000000003</v>
      </c>
      <c r="Q2390" s="103"/>
      <c r="R2390" s="104"/>
      <c r="X2390" s="103"/>
      <c r="AE2390" s="103"/>
      <c r="AL2390" s="103"/>
      <c r="AM2390" s="104"/>
      <c r="AS2390" s="103"/>
      <c r="AT2390" s="104"/>
    </row>
    <row r="2391" spans="1:46" x14ac:dyDescent="0.25">
      <c r="A2391" s="1">
        <v>44719</v>
      </c>
      <c r="B2391" s="100">
        <v>43137761260</v>
      </c>
      <c r="C2391" t="s">
        <v>101</v>
      </c>
      <c r="D2391" t="s">
        <v>98</v>
      </c>
      <c r="E2391">
        <v>90</v>
      </c>
      <c r="F2391" t="s">
        <v>34</v>
      </c>
      <c r="G2391">
        <v>3.86</v>
      </c>
      <c r="H2391">
        <v>0</v>
      </c>
      <c r="I2391">
        <v>347.38</v>
      </c>
      <c r="Q2391" s="103"/>
      <c r="R2391" s="104"/>
      <c r="X2391" s="103"/>
      <c r="AE2391" s="103"/>
      <c r="AL2391" s="103"/>
      <c r="AM2391" s="104"/>
      <c r="AS2391" s="103"/>
      <c r="AT2391" s="104"/>
    </row>
    <row r="2392" spans="1:46" x14ac:dyDescent="0.25">
      <c r="A2392" s="1">
        <v>44719</v>
      </c>
      <c r="B2392" s="100">
        <v>43137794306</v>
      </c>
      <c r="C2392" t="s">
        <v>101</v>
      </c>
      <c r="D2392" t="s">
        <v>98</v>
      </c>
      <c r="E2392">
        <v>100</v>
      </c>
      <c r="F2392" t="s">
        <v>34</v>
      </c>
      <c r="G2392">
        <v>3.83</v>
      </c>
      <c r="H2392">
        <v>0</v>
      </c>
      <c r="I2392">
        <v>382.98</v>
      </c>
      <c r="Q2392" s="103"/>
      <c r="R2392" s="104"/>
      <c r="X2392" s="103"/>
      <c r="AE2392" s="103"/>
      <c r="AL2392" s="103"/>
      <c r="AM2392" s="104"/>
      <c r="AS2392" s="103"/>
      <c r="AT2392" s="104"/>
    </row>
    <row r="2393" spans="1:46" x14ac:dyDescent="0.25">
      <c r="A2393" s="1">
        <v>44719</v>
      </c>
      <c r="B2393" s="100">
        <v>43137762509</v>
      </c>
      <c r="C2393" t="s">
        <v>101</v>
      </c>
      <c r="D2393" t="s">
        <v>98</v>
      </c>
      <c r="E2393">
        <v>200</v>
      </c>
      <c r="F2393" t="s">
        <v>34</v>
      </c>
      <c r="G2393">
        <v>3.855</v>
      </c>
      <c r="H2393">
        <v>0</v>
      </c>
      <c r="I2393">
        <v>770.95</v>
      </c>
      <c r="Q2393" s="103"/>
      <c r="R2393" s="104"/>
      <c r="X2393" s="103"/>
      <c r="AE2393" s="103"/>
      <c r="AL2393" s="103"/>
      <c r="AM2393" s="104"/>
      <c r="AS2393" s="103"/>
      <c r="AT2393" s="104"/>
    </row>
    <row r="2394" spans="1:46" x14ac:dyDescent="0.25">
      <c r="A2394" s="1">
        <v>44719</v>
      </c>
      <c r="B2394" s="100">
        <v>43137787918</v>
      </c>
      <c r="C2394" t="s">
        <v>101</v>
      </c>
      <c r="D2394" t="s">
        <v>97</v>
      </c>
      <c r="E2394">
        <v>100</v>
      </c>
      <c r="F2394" t="s">
        <v>34</v>
      </c>
      <c r="G2394">
        <v>3.9268000000000001</v>
      </c>
      <c r="H2394">
        <v>0</v>
      </c>
      <c r="I2394">
        <v>-392.68</v>
      </c>
      <c r="Q2394" s="103"/>
      <c r="R2394" s="104"/>
      <c r="X2394" s="103"/>
      <c r="AE2394" s="103"/>
      <c r="AL2394" s="103"/>
      <c r="AM2394" s="104"/>
      <c r="AS2394" s="103"/>
      <c r="AT2394" s="104"/>
    </row>
    <row r="2395" spans="1:46" x14ac:dyDescent="0.25">
      <c r="A2395" s="1">
        <v>44719</v>
      </c>
      <c r="B2395" s="100">
        <v>43137777032</v>
      </c>
      <c r="C2395" t="s">
        <v>101</v>
      </c>
      <c r="D2395" t="s">
        <v>97</v>
      </c>
      <c r="E2395">
        <v>100</v>
      </c>
      <c r="F2395" t="s">
        <v>34</v>
      </c>
      <c r="G2395">
        <v>3.93</v>
      </c>
      <c r="H2395">
        <v>0</v>
      </c>
      <c r="I2395">
        <v>-393</v>
      </c>
      <c r="Q2395" s="103"/>
      <c r="R2395" s="104"/>
      <c r="X2395" s="103"/>
      <c r="AE2395" s="103"/>
      <c r="AL2395" s="103"/>
      <c r="AM2395" s="104"/>
      <c r="AS2395" s="103"/>
      <c r="AT2395" s="104"/>
    </row>
    <row r="2396" spans="1:46" x14ac:dyDescent="0.25">
      <c r="A2396" s="1">
        <v>44719</v>
      </c>
      <c r="B2396" s="100">
        <v>43137818257</v>
      </c>
      <c r="C2396" t="s">
        <v>101</v>
      </c>
      <c r="D2396" t="s">
        <v>97</v>
      </c>
      <c r="E2396">
        <v>100</v>
      </c>
      <c r="F2396" t="s">
        <v>34</v>
      </c>
      <c r="G2396">
        <v>3.9445999999999999</v>
      </c>
      <c r="H2396">
        <v>0</v>
      </c>
      <c r="I2396">
        <v>-394.46</v>
      </c>
      <c r="Q2396" s="103"/>
      <c r="R2396" s="104"/>
      <c r="X2396" s="103"/>
      <c r="AE2396" s="103"/>
      <c r="AL2396" s="103"/>
      <c r="AM2396" s="104"/>
      <c r="AS2396" s="103"/>
      <c r="AT2396" s="104"/>
    </row>
    <row r="2397" spans="1:46" x14ac:dyDescent="0.25">
      <c r="A2397" s="1">
        <v>44719</v>
      </c>
      <c r="B2397" s="100">
        <v>43137832713</v>
      </c>
      <c r="C2397" t="s">
        <v>101</v>
      </c>
      <c r="D2397" t="s">
        <v>97</v>
      </c>
      <c r="E2397">
        <v>100</v>
      </c>
      <c r="F2397" t="s">
        <v>34</v>
      </c>
      <c r="G2397">
        <v>3.93</v>
      </c>
      <c r="H2397">
        <v>0</v>
      </c>
      <c r="I2397">
        <v>-393</v>
      </c>
      <c r="Q2397" s="103"/>
      <c r="R2397" s="104"/>
      <c r="X2397" s="103"/>
      <c r="AE2397" s="103"/>
      <c r="AL2397" s="103"/>
      <c r="AM2397" s="104"/>
      <c r="AS2397" s="103"/>
      <c r="AT2397" s="104"/>
    </row>
    <row r="2398" spans="1:46" x14ac:dyDescent="0.25">
      <c r="A2398" s="1">
        <v>44719</v>
      </c>
      <c r="B2398" s="100">
        <v>43138230932</v>
      </c>
      <c r="C2398" t="s">
        <v>101</v>
      </c>
      <c r="D2398" t="s">
        <v>97</v>
      </c>
      <c r="E2398">
        <v>100</v>
      </c>
      <c r="F2398" t="s">
        <v>34</v>
      </c>
      <c r="G2398">
        <v>3.8683000000000001</v>
      </c>
      <c r="H2398">
        <v>0</v>
      </c>
      <c r="I2398">
        <v>-386.83</v>
      </c>
      <c r="Q2398" s="103"/>
      <c r="R2398" s="104"/>
      <c r="X2398" s="103"/>
      <c r="AE2398" s="103"/>
      <c r="AL2398" s="103"/>
      <c r="AM2398" s="104"/>
      <c r="AS2398" s="103"/>
      <c r="AT2398" s="104"/>
    </row>
    <row r="2399" spans="1:46" x14ac:dyDescent="0.25">
      <c r="A2399" s="1">
        <v>44719</v>
      </c>
      <c r="B2399" s="100">
        <v>43138438166</v>
      </c>
      <c r="C2399" t="s">
        <v>101</v>
      </c>
      <c r="D2399" t="s">
        <v>98</v>
      </c>
      <c r="E2399">
        <v>500</v>
      </c>
      <c r="F2399" t="s">
        <v>34</v>
      </c>
      <c r="G2399">
        <v>3.71</v>
      </c>
      <c r="H2399">
        <v>0</v>
      </c>
      <c r="I2399">
        <v>1854.89</v>
      </c>
      <c r="Q2399" s="103"/>
      <c r="R2399" s="104"/>
      <c r="X2399" s="103"/>
      <c r="AE2399" s="103"/>
      <c r="AL2399" s="103"/>
      <c r="AM2399" s="104"/>
      <c r="AS2399" s="103"/>
      <c r="AT2399" s="104"/>
    </row>
    <row r="2400" spans="1:46" x14ac:dyDescent="0.25">
      <c r="A2400" s="1">
        <v>44719</v>
      </c>
      <c r="C2400" s="1" t="s">
        <v>102</v>
      </c>
      <c r="D2400" t="s">
        <v>98</v>
      </c>
      <c r="E2400">
        <v>150</v>
      </c>
      <c r="F2400" t="s">
        <v>26</v>
      </c>
      <c r="G2400" s="18">
        <v>7.0708000000000002</v>
      </c>
      <c r="H2400" s="18">
        <v>0.02</v>
      </c>
      <c r="I2400" s="18">
        <v>1060.5999999999999</v>
      </c>
      <c r="Q2400" s="103"/>
      <c r="R2400" s="104"/>
      <c r="X2400" s="103"/>
      <c r="AE2400" s="103"/>
      <c r="AL2400" s="103"/>
      <c r="AM2400" s="104"/>
      <c r="AS2400" s="103"/>
      <c r="AT2400" s="104"/>
    </row>
    <row r="2401" spans="1:46" x14ac:dyDescent="0.25">
      <c r="A2401" s="1">
        <v>44719</v>
      </c>
      <c r="C2401" s="1" t="s">
        <v>102</v>
      </c>
      <c r="D2401" t="s">
        <v>97</v>
      </c>
      <c r="E2401">
        <v>150</v>
      </c>
      <c r="F2401" t="s">
        <v>26</v>
      </c>
      <c r="G2401" s="18">
        <v>7.22</v>
      </c>
      <c r="I2401" s="18">
        <v>-1083</v>
      </c>
      <c r="Q2401" s="103"/>
      <c r="R2401" s="104"/>
      <c r="X2401" s="103"/>
      <c r="AE2401" s="103"/>
      <c r="AL2401" s="103"/>
      <c r="AM2401" s="104"/>
      <c r="AS2401" s="103"/>
      <c r="AT2401" s="104"/>
    </row>
    <row r="2402" spans="1:46" x14ac:dyDescent="0.25">
      <c r="A2402" s="1">
        <v>44719</v>
      </c>
      <c r="C2402" s="1" t="s">
        <v>102</v>
      </c>
      <c r="D2402" t="s">
        <v>98</v>
      </c>
      <c r="E2402">
        <v>50</v>
      </c>
      <c r="F2402" t="s">
        <v>26</v>
      </c>
      <c r="G2402" s="18">
        <v>7.38</v>
      </c>
      <c r="H2402" s="18">
        <v>0.01</v>
      </c>
      <c r="I2402" s="18">
        <v>368.99</v>
      </c>
      <c r="Q2402" s="103"/>
      <c r="R2402" s="104"/>
      <c r="X2402" s="103"/>
      <c r="AE2402" s="103"/>
      <c r="AL2402" s="103"/>
      <c r="AM2402" s="104"/>
      <c r="AS2402" s="103"/>
      <c r="AT2402" s="104"/>
    </row>
    <row r="2403" spans="1:46" x14ac:dyDescent="0.25">
      <c r="A2403" s="1">
        <v>44719</v>
      </c>
      <c r="C2403" s="1" t="s">
        <v>102</v>
      </c>
      <c r="D2403" t="s">
        <v>98</v>
      </c>
      <c r="E2403">
        <v>50</v>
      </c>
      <c r="F2403" t="s">
        <v>26</v>
      </c>
      <c r="G2403" s="18">
        <v>7.3018999999999998</v>
      </c>
      <c r="H2403" s="18">
        <v>0.01</v>
      </c>
      <c r="I2403" s="18">
        <v>365.09</v>
      </c>
      <c r="Q2403" s="103"/>
      <c r="R2403" s="104"/>
      <c r="X2403" s="103"/>
      <c r="AE2403" s="103"/>
      <c r="AL2403" s="103"/>
      <c r="AM2403" s="104"/>
      <c r="AS2403" s="103"/>
      <c r="AT2403" s="104"/>
    </row>
    <row r="2404" spans="1:46" x14ac:dyDescent="0.25">
      <c r="A2404" s="1">
        <v>44719</v>
      </c>
      <c r="C2404" s="1" t="s">
        <v>102</v>
      </c>
      <c r="D2404" t="s">
        <v>98</v>
      </c>
      <c r="E2404">
        <v>50</v>
      </c>
      <c r="F2404" t="s">
        <v>26</v>
      </c>
      <c r="G2404" s="18">
        <v>7.33</v>
      </c>
      <c r="H2404" s="18">
        <v>0.01</v>
      </c>
      <c r="I2404" s="18">
        <v>366.49</v>
      </c>
      <c r="Q2404" s="103"/>
      <c r="R2404" s="104"/>
      <c r="X2404" s="103"/>
      <c r="AE2404" s="103"/>
      <c r="AL2404" s="103"/>
      <c r="AM2404" s="104"/>
      <c r="AS2404" s="103"/>
      <c r="AT2404" s="104"/>
    </row>
    <row r="2405" spans="1:46" x14ac:dyDescent="0.25">
      <c r="A2405" s="1">
        <v>44719</v>
      </c>
      <c r="C2405" s="1" t="s">
        <v>102</v>
      </c>
      <c r="D2405" t="s">
        <v>97</v>
      </c>
      <c r="E2405">
        <v>150</v>
      </c>
      <c r="F2405" t="s">
        <v>26</v>
      </c>
      <c r="G2405" s="18">
        <v>7.21</v>
      </c>
      <c r="I2405" s="18">
        <v>-1081.5</v>
      </c>
      <c r="Q2405" s="103"/>
      <c r="R2405" s="104"/>
      <c r="X2405" s="103"/>
      <c r="AE2405" s="103"/>
      <c r="AL2405" s="103"/>
      <c r="AM2405" s="104"/>
      <c r="AS2405" s="103"/>
      <c r="AT2405" s="104"/>
    </row>
    <row r="2406" spans="1:46" x14ac:dyDescent="0.25">
      <c r="A2406" s="1">
        <v>44719</v>
      </c>
      <c r="C2406" s="1" t="s">
        <v>102</v>
      </c>
      <c r="D2406" t="s">
        <v>98</v>
      </c>
      <c r="E2406">
        <v>200</v>
      </c>
      <c r="F2406" t="s">
        <v>26</v>
      </c>
      <c r="G2406" s="18">
        <v>7.2422000000000004</v>
      </c>
      <c r="H2406" s="18">
        <v>0.03</v>
      </c>
      <c r="I2406" s="18">
        <v>1448.41</v>
      </c>
      <c r="Q2406" s="103"/>
      <c r="R2406" s="104"/>
      <c r="X2406" s="103"/>
      <c r="AE2406" s="103"/>
      <c r="AL2406" s="103"/>
      <c r="AM2406" s="104"/>
      <c r="AS2406" s="103"/>
      <c r="AT2406" s="104"/>
    </row>
    <row r="2407" spans="1:46" x14ac:dyDescent="0.25">
      <c r="A2407" s="1">
        <v>44719</v>
      </c>
      <c r="C2407" s="1" t="s">
        <v>102</v>
      </c>
      <c r="D2407" t="s">
        <v>98</v>
      </c>
      <c r="E2407">
        <v>50</v>
      </c>
      <c r="F2407" t="s">
        <v>26</v>
      </c>
      <c r="G2407" s="18">
        <v>7.1616</v>
      </c>
      <c r="H2407" s="18">
        <v>0.01</v>
      </c>
      <c r="I2407" s="18">
        <v>358.07</v>
      </c>
      <c r="Q2407" s="103"/>
      <c r="R2407" s="104"/>
      <c r="X2407" s="103"/>
      <c r="AE2407" s="103"/>
      <c r="AL2407" s="103"/>
      <c r="AM2407" s="104"/>
      <c r="AS2407" s="103"/>
      <c r="AT2407" s="104"/>
    </row>
    <row r="2408" spans="1:46" x14ac:dyDescent="0.25">
      <c r="A2408" s="1">
        <v>44719</v>
      </c>
      <c r="C2408" s="1" t="s">
        <v>102</v>
      </c>
      <c r="D2408" t="s">
        <v>97</v>
      </c>
      <c r="E2408">
        <v>50</v>
      </c>
      <c r="F2408" t="s">
        <v>26</v>
      </c>
      <c r="G2408" s="18">
        <v>7.0557999999999996</v>
      </c>
      <c r="I2408" s="18">
        <v>-352.79</v>
      </c>
      <c r="Q2408" s="103"/>
      <c r="R2408" s="104"/>
      <c r="X2408" s="103"/>
      <c r="AE2408" s="103"/>
      <c r="AL2408" s="103"/>
      <c r="AM2408" s="104"/>
      <c r="AS2408" s="103"/>
      <c r="AT2408" s="104"/>
    </row>
    <row r="2409" spans="1:46" x14ac:dyDescent="0.25">
      <c r="A2409" s="1">
        <v>44719</v>
      </c>
      <c r="C2409" s="1" t="s">
        <v>102</v>
      </c>
      <c r="D2409" t="s">
        <v>97</v>
      </c>
      <c r="E2409">
        <v>50</v>
      </c>
      <c r="F2409" t="s">
        <v>26</v>
      </c>
      <c r="G2409" s="18">
        <v>7.11</v>
      </c>
      <c r="I2409" s="18">
        <v>-355.5</v>
      </c>
      <c r="Q2409" s="103"/>
      <c r="R2409" s="104"/>
      <c r="X2409" s="103"/>
      <c r="AE2409" s="103"/>
      <c r="AL2409" s="103"/>
      <c r="AM2409" s="104"/>
      <c r="AS2409" s="103"/>
      <c r="AT2409" s="104"/>
    </row>
    <row r="2410" spans="1:46" x14ac:dyDescent="0.25">
      <c r="A2410" s="1">
        <v>44719</v>
      </c>
      <c r="C2410" s="1" t="s">
        <v>102</v>
      </c>
      <c r="D2410" t="s">
        <v>97</v>
      </c>
      <c r="E2410">
        <v>50</v>
      </c>
      <c r="F2410" t="s">
        <v>26</v>
      </c>
      <c r="G2410" s="18">
        <v>7.1227</v>
      </c>
      <c r="I2410" s="18">
        <v>-356.14</v>
      </c>
      <c r="Q2410" s="103"/>
      <c r="R2410" s="104"/>
      <c r="X2410" s="103"/>
      <c r="AE2410" s="103"/>
      <c r="AL2410" s="103"/>
      <c r="AM2410" s="104"/>
      <c r="AS2410" s="103"/>
      <c r="AT2410" s="104"/>
    </row>
    <row r="2411" spans="1:46" x14ac:dyDescent="0.25">
      <c r="A2411" s="1">
        <v>44719</v>
      </c>
      <c r="C2411" s="1" t="s">
        <v>102</v>
      </c>
      <c r="D2411" t="s">
        <v>97</v>
      </c>
      <c r="E2411">
        <v>100</v>
      </c>
      <c r="F2411" t="s">
        <v>26</v>
      </c>
      <c r="G2411" s="18">
        <v>7.1227</v>
      </c>
      <c r="I2411" s="18">
        <v>-712.27</v>
      </c>
      <c r="Q2411" s="103"/>
      <c r="R2411" s="104"/>
      <c r="X2411" s="103"/>
      <c r="AE2411" s="103"/>
      <c r="AL2411" s="103"/>
      <c r="AM2411" s="104"/>
      <c r="AS2411" s="103"/>
      <c r="AT2411" s="104"/>
    </row>
    <row r="2412" spans="1:46" x14ac:dyDescent="0.25">
      <c r="A2412" s="1">
        <v>44720</v>
      </c>
      <c r="B2412" s="100">
        <v>43163342734</v>
      </c>
      <c r="C2412" t="s">
        <v>101</v>
      </c>
      <c r="D2412" t="s">
        <v>97</v>
      </c>
      <c r="E2412">
        <v>50</v>
      </c>
      <c r="F2412" t="s">
        <v>35</v>
      </c>
      <c r="G2412">
        <v>9.5684000000000005</v>
      </c>
      <c r="H2412">
        <v>0</v>
      </c>
      <c r="I2412">
        <v>-478.42</v>
      </c>
      <c r="Q2412" s="103"/>
      <c r="R2412" s="104"/>
      <c r="X2412" s="103"/>
      <c r="AE2412" s="103"/>
      <c r="AL2412" s="103"/>
      <c r="AM2412" s="104"/>
      <c r="AS2412" s="103"/>
      <c r="AT2412" s="104"/>
    </row>
    <row r="2413" spans="1:46" x14ac:dyDescent="0.25">
      <c r="A2413" s="1">
        <v>44720</v>
      </c>
      <c r="B2413" s="100">
        <v>43163273775</v>
      </c>
      <c r="C2413" t="s">
        <v>101</v>
      </c>
      <c r="D2413" t="s">
        <v>97</v>
      </c>
      <c r="E2413">
        <v>50</v>
      </c>
      <c r="F2413" t="s">
        <v>35</v>
      </c>
      <c r="G2413">
        <v>9.6412999999999993</v>
      </c>
      <c r="H2413">
        <v>0</v>
      </c>
      <c r="I2413">
        <v>-482.07</v>
      </c>
      <c r="Q2413" s="103"/>
      <c r="R2413" s="104"/>
      <c r="X2413" s="103"/>
      <c r="AE2413" s="103"/>
      <c r="AL2413" s="103"/>
      <c r="AM2413" s="104"/>
      <c r="AS2413" s="103"/>
      <c r="AT2413" s="104"/>
    </row>
    <row r="2414" spans="1:46" x14ac:dyDescent="0.25">
      <c r="A2414" s="1">
        <v>44720</v>
      </c>
      <c r="B2414" s="100">
        <v>43163446741</v>
      </c>
      <c r="C2414" t="s">
        <v>101</v>
      </c>
      <c r="D2414" t="s">
        <v>97</v>
      </c>
      <c r="E2414">
        <v>50</v>
      </c>
      <c r="F2414" t="s">
        <v>35</v>
      </c>
      <c r="G2414">
        <v>9.7690000000000001</v>
      </c>
      <c r="H2414">
        <v>0</v>
      </c>
      <c r="I2414">
        <v>-488.45</v>
      </c>
      <c r="Q2414" s="103"/>
      <c r="R2414" s="104"/>
      <c r="X2414" s="103"/>
      <c r="AE2414" s="103"/>
      <c r="AL2414" s="103"/>
      <c r="AM2414" s="104"/>
      <c r="AS2414" s="103"/>
      <c r="AT2414" s="104"/>
    </row>
    <row r="2415" spans="1:46" x14ac:dyDescent="0.25">
      <c r="A2415" s="1">
        <v>44720</v>
      </c>
      <c r="B2415" s="100">
        <v>43163591272</v>
      </c>
      <c r="C2415" t="s">
        <v>101</v>
      </c>
      <c r="D2415" t="s">
        <v>97</v>
      </c>
      <c r="E2415">
        <v>50</v>
      </c>
      <c r="F2415" t="s">
        <v>35</v>
      </c>
      <c r="G2415">
        <v>9.61</v>
      </c>
      <c r="H2415">
        <v>0</v>
      </c>
      <c r="I2415">
        <v>-480.5</v>
      </c>
      <c r="Q2415" s="103"/>
      <c r="R2415" s="104"/>
      <c r="X2415" s="103"/>
      <c r="AE2415" s="103"/>
      <c r="AL2415" s="103"/>
      <c r="AM2415" s="104"/>
      <c r="AS2415" s="103"/>
      <c r="AT2415" s="104"/>
    </row>
    <row r="2416" spans="1:46" x14ac:dyDescent="0.25">
      <c r="A2416" s="1">
        <v>44720</v>
      </c>
      <c r="B2416" s="100">
        <v>43163530795</v>
      </c>
      <c r="C2416" t="s">
        <v>101</v>
      </c>
      <c r="D2416" t="s">
        <v>97</v>
      </c>
      <c r="E2416">
        <v>50</v>
      </c>
      <c r="F2416" t="s">
        <v>35</v>
      </c>
      <c r="G2416">
        <v>9.4196000000000009</v>
      </c>
      <c r="H2416">
        <v>0</v>
      </c>
      <c r="I2416">
        <v>-470.98</v>
      </c>
      <c r="Q2416" s="103"/>
      <c r="R2416" s="104"/>
      <c r="X2416" s="103"/>
      <c r="AE2416" s="103"/>
      <c r="AL2416" s="103"/>
      <c r="AM2416" s="104"/>
      <c r="AS2416" s="103"/>
      <c r="AT2416" s="104"/>
    </row>
    <row r="2417" spans="1:46" x14ac:dyDescent="0.25">
      <c r="A2417" s="1">
        <v>44720</v>
      </c>
      <c r="B2417" s="100">
        <v>43163559480</v>
      </c>
      <c r="C2417" t="s">
        <v>101</v>
      </c>
      <c r="D2417" t="s">
        <v>98</v>
      </c>
      <c r="E2417">
        <v>50</v>
      </c>
      <c r="F2417" t="s">
        <v>35</v>
      </c>
      <c r="G2417">
        <v>9.31</v>
      </c>
      <c r="H2417">
        <v>0</v>
      </c>
      <c r="I2417">
        <v>465.48</v>
      </c>
      <c r="Q2417" s="103"/>
      <c r="R2417" s="104"/>
      <c r="X2417" s="103"/>
      <c r="AE2417" s="103"/>
      <c r="AL2417" s="103"/>
      <c r="AM2417" s="104"/>
      <c r="AS2417" s="103"/>
      <c r="AT2417" s="104"/>
    </row>
    <row r="2418" spans="1:46" x14ac:dyDescent="0.25">
      <c r="A2418" s="1">
        <v>44720</v>
      </c>
      <c r="B2418" s="100">
        <v>43163565627</v>
      </c>
      <c r="C2418" t="s">
        <v>101</v>
      </c>
      <c r="D2418" t="s">
        <v>98</v>
      </c>
      <c r="E2418">
        <v>50</v>
      </c>
      <c r="F2418" t="s">
        <v>35</v>
      </c>
      <c r="G2418">
        <v>9.25</v>
      </c>
      <c r="H2418">
        <v>0</v>
      </c>
      <c r="I2418">
        <v>462.48</v>
      </c>
      <c r="Q2418" s="103"/>
      <c r="R2418" s="104"/>
      <c r="X2418" s="103"/>
      <c r="AE2418" s="103"/>
      <c r="AL2418" s="103"/>
      <c r="AM2418" s="104"/>
      <c r="AS2418" s="103"/>
      <c r="AT2418" s="104"/>
    </row>
    <row r="2419" spans="1:46" x14ac:dyDescent="0.25">
      <c r="A2419" s="1">
        <v>44720</v>
      </c>
      <c r="B2419" s="100">
        <v>43163569526</v>
      </c>
      <c r="C2419" t="s">
        <v>101</v>
      </c>
      <c r="D2419" t="s">
        <v>97</v>
      </c>
      <c r="E2419">
        <v>50</v>
      </c>
      <c r="F2419" t="s">
        <v>35</v>
      </c>
      <c r="G2419">
        <v>9.4852000000000007</v>
      </c>
      <c r="H2419">
        <v>0</v>
      </c>
      <c r="I2419">
        <v>-474.26</v>
      </c>
      <c r="Q2419" s="103"/>
      <c r="R2419" s="104"/>
      <c r="X2419" s="103"/>
      <c r="AE2419" s="103"/>
      <c r="AL2419" s="103"/>
      <c r="AM2419" s="104"/>
      <c r="AS2419" s="103"/>
      <c r="AT2419" s="104"/>
    </row>
    <row r="2420" spans="1:46" x14ac:dyDescent="0.25">
      <c r="A2420" s="1">
        <v>44720</v>
      </c>
      <c r="B2420" s="100">
        <v>43163590625</v>
      </c>
      <c r="C2420" t="s">
        <v>101</v>
      </c>
      <c r="D2420" t="s">
        <v>97</v>
      </c>
      <c r="E2420">
        <v>50</v>
      </c>
      <c r="F2420" t="s">
        <v>35</v>
      </c>
      <c r="G2420">
        <v>9.5149000000000008</v>
      </c>
      <c r="H2420">
        <v>0</v>
      </c>
      <c r="I2420">
        <v>-475.75</v>
      </c>
      <c r="Q2420" s="103"/>
      <c r="R2420" s="104"/>
      <c r="X2420" s="103"/>
      <c r="AE2420" s="103"/>
      <c r="AL2420" s="103"/>
      <c r="AM2420" s="104"/>
      <c r="AS2420" s="103"/>
      <c r="AT2420" s="104"/>
    </row>
    <row r="2421" spans="1:46" x14ac:dyDescent="0.25">
      <c r="A2421" s="1">
        <v>44720</v>
      </c>
      <c r="B2421" s="100">
        <v>43163667275</v>
      </c>
      <c r="C2421" t="s">
        <v>101</v>
      </c>
      <c r="D2421" t="s">
        <v>98</v>
      </c>
      <c r="E2421">
        <v>50</v>
      </c>
      <c r="F2421" t="s">
        <v>35</v>
      </c>
      <c r="G2421">
        <v>10.029999999999999</v>
      </c>
      <c r="H2421">
        <v>0</v>
      </c>
      <c r="I2421">
        <v>501.48</v>
      </c>
      <c r="Q2421" s="103"/>
      <c r="R2421" s="104"/>
      <c r="X2421" s="103"/>
      <c r="AE2421" s="103"/>
      <c r="AL2421" s="103"/>
      <c r="AM2421" s="104"/>
      <c r="AS2421" s="103"/>
      <c r="AT2421" s="104"/>
    </row>
    <row r="2422" spans="1:46" x14ac:dyDescent="0.25">
      <c r="A2422" s="1">
        <v>44720</v>
      </c>
      <c r="B2422" s="100">
        <v>43163670083</v>
      </c>
      <c r="C2422" t="s">
        <v>101</v>
      </c>
      <c r="D2422" t="s">
        <v>98</v>
      </c>
      <c r="E2422">
        <v>50</v>
      </c>
      <c r="F2422" t="s">
        <v>35</v>
      </c>
      <c r="G2422">
        <v>10.029999999999999</v>
      </c>
      <c r="H2422">
        <v>0</v>
      </c>
      <c r="I2422">
        <v>501.48</v>
      </c>
      <c r="Q2422" s="103"/>
      <c r="R2422" s="104"/>
      <c r="X2422" s="103"/>
      <c r="AE2422" s="103"/>
      <c r="AL2422" s="103"/>
      <c r="AM2422" s="104"/>
      <c r="AS2422" s="103"/>
      <c r="AT2422" s="104"/>
    </row>
    <row r="2423" spans="1:46" x14ac:dyDescent="0.25">
      <c r="A2423" s="1">
        <v>44720</v>
      </c>
      <c r="B2423" s="100">
        <v>43163738697</v>
      </c>
      <c r="C2423" t="s">
        <v>101</v>
      </c>
      <c r="D2423" t="s">
        <v>98</v>
      </c>
      <c r="E2423">
        <v>50</v>
      </c>
      <c r="F2423" t="s">
        <v>35</v>
      </c>
      <c r="G2423">
        <v>10.199999999999999</v>
      </c>
      <c r="H2423">
        <v>0</v>
      </c>
      <c r="I2423">
        <v>509.98</v>
      </c>
      <c r="Q2423" s="103"/>
      <c r="R2423" s="104"/>
      <c r="X2423" s="103"/>
      <c r="AE2423" s="103"/>
      <c r="AL2423" s="103"/>
      <c r="AM2423" s="104"/>
      <c r="AS2423" s="103"/>
      <c r="AT2423" s="104"/>
    </row>
    <row r="2424" spans="1:46" x14ac:dyDescent="0.25">
      <c r="A2424" s="1">
        <v>44720</v>
      </c>
      <c r="B2424" s="100">
        <v>43163821877</v>
      </c>
      <c r="C2424" t="s">
        <v>101</v>
      </c>
      <c r="D2424" t="s">
        <v>98</v>
      </c>
      <c r="E2424">
        <v>50</v>
      </c>
      <c r="F2424" t="s">
        <v>35</v>
      </c>
      <c r="G2424">
        <v>10.190799999999999</v>
      </c>
      <c r="H2424">
        <v>0</v>
      </c>
      <c r="I2424">
        <v>509.52</v>
      </c>
      <c r="Q2424" s="103"/>
      <c r="R2424" s="104"/>
      <c r="X2424" s="103"/>
      <c r="AE2424" s="103"/>
      <c r="AL2424" s="103"/>
      <c r="AM2424" s="104"/>
      <c r="AS2424" s="103"/>
      <c r="AT2424" s="104"/>
    </row>
    <row r="2425" spans="1:46" x14ac:dyDescent="0.25">
      <c r="A2425" s="1">
        <v>44720</v>
      </c>
      <c r="B2425" s="100">
        <v>43163905165</v>
      </c>
      <c r="C2425" t="s">
        <v>101</v>
      </c>
      <c r="D2425" t="s">
        <v>98</v>
      </c>
      <c r="E2425">
        <v>50</v>
      </c>
      <c r="F2425" t="s">
        <v>35</v>
      </c>
      <c r="G2425">
        <v>10.185</v>
      </c>
      <c r="H2425">
        <v>0</v>
      </c>
      <c r="I2425">
        <v>509.23</v>
      </c>
      <c r="Q2425" s="103"/>
      <c r="R2425" s="104"/>
      <c r="X2425" s="103"/>
      <c r="AE2425" s="103"/>
      <c r="AL2425" s="103"/>
      <c r="AM2425" s="104"/>
      <c r="AS2425" s="103"/>
      <c r="AT2425" s="104"/>
    </row>
    <row r="2426" spans="1:46" x14ac:dyDescent="0.25">
      <c r="A2426" s="1">
        <v>44720</v>
      </c>
      <c r="B2426" s="100">
        <v>43164402805</v>
      </c>
      <c r="C2426" t="s">
        <v>101</v>
      </c>
      <c r="D2426" t="s">
        <v>97</v>
      </c>
      <c r="E2426">
        <v>50</v>
      </c>
      <c r="F2426" t="s">
        <v>35</v>
      </c>
      <c r="G2426">
        <v>10.58</v>
      </c>
      <c r="H2426">
        <v>0</v>
      </c>
      <c r="I2426">
        <v>-529</v>
      </c>
      <c r="Q2426" s="103"/>
      <c r="R2426" s="104"/>
      <c r="X2426" s="103"/>
      <c r="AE2426" s="103"/>
      <c r="AL2426" s="103"/>
      <c r="AM2426" s="104"/>
      <c r="AS2426" s="103"/>
      <c r="AT2426" s="104"/>
    </row>
    <row r="2427" spans="1:46" x14ac:dyDescent="0.25">
      <c r="A2427" s="1">
        <v>44720</v>
      </c>
      <c r="B2427" s="100">
        <v>43164401068</v>
      </c>
      <c r="C2427" t="s">
        <v>101</v>
      </c>
      <c r="D2427" t="s">
        <v>97</v>
      </c>
      <c r="E2427">
        <v>50</v>
      </c>
      <c r="F2427" t="s">
        <v>35</v>
      </c>
      <c r="G2427">
        <v>10.6808</v>
      </c>
      <c r="H2427">
        <v>0</v>
      </c>
      <c r="I2427">
        <v>-534.04</v>
      </c>
      <c r="Q2427" s="103"/>
      <c r="R2427" s="104"/>
      <c r="X2427" s="103"/>
      <c r="AE2427" s="103"/>
      <c r="AL2427" s="103"/>
      <c r="AM2427" s="104"/>
      <c r="AS2427" s="103"/>
      <c r="AT2427" s="104"/>
    </row>
    <row r="2428" spans="1:46" x14ac:dyDescent="0.25">
      <c r="A2428" s="1">
        <v>44720</v>
      </c>
      <c r="B2428" s="100">
        <v>43164467337</v>
      </c>
      <c r="C2428" t="s">
        <v>101</v>
      </c>
      <c r="D2428" t="s">
        <v>98</v>
      </c>
      <c r="E2428">
        <v>100</v>
      </c>
      <c r="F2428" t="s">
        <v>35</v>
      </c>
      <c r="G2428">
        <v>10.865</v>
      </c>
      <c r="H2428">
        <v>0</v>
      </c>
      <c r="I2428">
        <v>1086.47</v>
      </c>
      <c r="Q2428" s="103"/>
      <c r="R2428" s="104"/>
      <c r="X2428" s="103"/>
      <c r="AE2428" s="103"/>
      <c r="AL2428" s="103"/>
      <c r="AM2428" s="104"/>
      <c r="AS2428" s="103"/>
      <c r="AT2428" s="104"/>
    </row>
    <row r="2429" spans="1:46" x14ac:dyDescent="0.25">
      <c r="A2429" s="1">
        <v>44720</v>
      </c>
      <c r="B2429" s="100">
        <v>43164648027</v>
      </c>
      <c r="C2429" t="s">
        <v>101</v>
      </c>
      <c r="D2429" t="s">
        <v>97</v>
      </c>
      <c r="E2429">
        <v>50</v>
      </c>
      <c r="F2429" t="s">
        <v>35</v>
      </c>
      <c r="G2429">
        <v>11.88</v>
      </c>
      <c r="H2429">
        <v>0</v>
      </c>
      <c r="I2429">
        <v>-594</v>
      </c>
      <c r="Q2429" s="103"/>
      <c r="R2429" s="104"/>
      <c r="X2429" s="103"/>
      <c r="AE2429" s="103"/>
      <c r="AL2429" s="103"/>
      <c r="AM2429" s="104"/>
      <c r="AS2429" s="103"/>
      <c r="AT2429" s="104"/>
    </row>
    <row r="2430" spans="1:46" x14ac:dyDescent="0.25">
      <c r="A2430" s="1">
        <v>44720</v>
      </c>
      <c r="B2430" s="100">
        <v>43164710339</v>
      </c>
      <c r="C2430" t="s">
        <v>101</v>
      </c>
      <c r="D2430" t="s">
        <v>98</v>
      </c>
      <c r="E2430">
        <v>50</v>
      </c>
      <c r="F2430" t="s">
        <v>35</v>
      </c>
      <c r="G2430">
        <v>11.24</v>
      </c>
      <c r="H2430">
        <v>0</v>
      </c>
      <c r="I2430">
        <v>561.98</v>
      </c>
      <c r="Q2430" s="103"/>
      <c r="R2430" s="104"/>
      <c r="X2430" s="103"/>
      <c r="AE2430" s="103"/>
      <c r="AL2430" s="103"/>
      <c r="AM2430" s="104"/>
      <c r="AS2430" s="103"/>
      <c r="AT2430" s="104"/>
    </row>
    <row r="2431" spans="1:46" x14ac:dyDescent="0.25">
      <c r="A2431" s="1">
        <v>44720</v>
      </c>
      <c r="C2431" s="1" t="s">
        <v>102</v>
      </c>
      <c r="D2431" t="s">
        <v>98</v>
      </c>
      <c r="E2431">
        <v>300</v>
      </c>
      <c r="F2431" t="s">
        <v>31</v>
      </c>
      <c r="G2431" s="18">
        <v>2.72</v>
      </c>
      <c r="H2431" s="18">
        <v>0.02</v>
      </c>
      <c r="I2431" s="18">
        <v>815.98</v>
      </c>
      <c r="Q2431" s="103"/>
      <c r="R2431" s="104"/>
      <c r="X2431" s="103"/>
      <c r="AE2431" s="103"/>
      <c r="AL2431" s="103"/>
      <c r="AM2431" s="104"/>
      <c r="AS2431" s="103"/>
      <c r="AT2431" s="104"/>
    </row>
    <row r="2432" spans="1:46" x14ac:dyDescent="0.25">
      <c r="A2432" s="1">
        <v>44720</v>
      </c>
      <c r="C2432" s="1" t="s">
        <v>102</v>
      </c>
      <c r="D2432" t="s">
        <v>97</v>
      </c>
      <c r="E2432">
        <v>150</v>
      </c>
      <c r="F2432" t="s">
        <v>31</v>
      </c>
      <c r="G2432" s="18">
        <v>2.8149999999999999</v>
      </c>
      <c r="I2432" s="18">
        <v>-422.25</v>
      </c>
      <c r="Q2432" s="103"/>
      <c r="R2432" s="104"/>
      <c r="X2432" s="103"/>
      <c r="AE2432" s="103"/>
      <c r="AL2432" s="103"/>
      <c r="AM2432" s="104"/>
      <c r="AS2432" s="103"/>
      <c r="AT2432" s="104"/>
    </row>
    <row r="2433" spans="1:46" x14ac:dyDescent="0.25">
      <c r="A2433" s="1">
        <v>44720</v>
      </c>
      <c r="C2433" s="1" t="s">
        <v>102</v>
      </c>
      <c r="D2433" t="s">
        <v>97</v>
      </c>
      <c r="E2433">
        <v>150</v>
      </c>
      <c r="F2433" t="s">
        <v>31</v>
      </c>
      <c r="G2433" s="18">
        <v>2.83</v>
      </c>
      <c r="I2433" s="18">
        <v>-424.5</v>
      </c>
      <c r="Q2433" s="103"/>
      <c r="R2433" s="104"/>
      <c r="X2433" s="103"/>
      <c r="AE2433" s="103"/>
      <c r="AL2433" s="103"/>
      <c r="AM2433" s="104"/>
      <c r="AS2433" s="103"/>
      <c r="AT2433" s="104"/>
    </row>
    <row r="2434" spans="1:46" x14ac:dyDescent="0.25">
      <c r="A2434" s="1">
        <v>44720</v>
      </c>
      <c r="C2434" s="1" t="s">
        <v>102</v>
      </c>
      <c r="D2434" t="s">
        <v>98</v>
      </c>
      <c r="E2434">
        <v>50</v>
      </c>
      <c r="F2434" t="s">
        <v>35</v>
      </c>
      <c r="G2434" s="18">
        <v>11.8994</v>
      </c>
      <c r="H2434" s="18">
        <v>0.01</v>
      </c>
      <c r="I2434" s="18">
        <v>594.96</v>
      </c>
      <c r="Q2434" s="103"/>
      <c r="R2434" s="104"/>
      <c r="X2434" s="103"/>
      <c r="AE2434" s="103"/>
      <c r="AL2434" s="103"/>
      <c r="AM2434" s="104"/>
      <c r="AS2434" s="103"/>
      <c r="AT2434" s="104"/>
    </row>
    <row r="2435" spans="1:46" x14ac:dyDescent="0.25">
      <c r="A2435" s="1">
        <v>44720</v>
      </c>
      <c r="C2435" s="1" t="s">
        <v>102</v>
      </c>
      <c r="D2435" t="s">
        <v>97</v>
      </c>
      <c r="E2435">
        <v>50</v>
      </c>
      <c r="F2435" t="s">
        <v>35</v>
      </c>
      <c r="G2435" s="18">
        <v>11.6272</v>
      </c>
      <c r="I2435" s="18">
        <v>-581.36</v>
      </c>
      <c r="Q2435" s="103"/>
      <c r="R2435" s="104"/>
      <c r="X2435" s="103"/>
      <c r="AE2435" s="103"/>
      <c r="AL2435" s="103"/>
      <c r="AM2435" s="104"/>
      <c r="AS2435" s="103"/>
      <c r="AT2435" s="104"/>
    </row>
    <row r="2436" spans="1:46" x14ac:dyDescent="0.25">
      <c r="A2436" s="1">
        <v>44720</v>
      </c>
      <c r="C2436" s="1" t="s">
        <v>102</v>
      </c>
      <c r="D2436" t="s">
        <v>98</v>
      </c>
      <c r="E2436">
        <v>50</v>
      </c>
      <c r="F2436" t="s">
        <v>26</v>
      </c>
      <c r="G2436" s="18">
        <v>10.18</v>
      </c>
      <c r="H2436" s="18">
        <v>0.01</v>
      </c>
      <c r="I2436" s="18">
        <v>508.99</v>
      </c>
      <c r="Q2436" s="103"/>
      <c r="R2436" s="104"/>
      <c r="X2436" s="103"/>
      <c r="AE2436" s="103"/>
      <c r="AL2436" s="103"/>
      <c r="AM2436" s="104"/>
      <c r="AS2436" s="103"/>
      <c r="AT2436" s="104"/>
    </row>
    <row r="2437" spans="1:46" x14ac:dyDescent="0.25">
      <c r="A2437" s="1">
        <v>44720</v>
      </c>
      <c r="C2437" s="1" t="s">
        <v>102</v>
      </c>
      <c r="D2437" t="s">
        <v>98</v>
      </c>
      <c r="E2437">
        <v>50</v>
      </c>
      <c r="F2437" t="s">
        <v>26</v>
      </c>
      <c r="G2437" s="18">
        <v>10.425000000000001</v>
      </c>
      <c r="H2437" s="18">
        <v>0.01</v>
      </c>
      <c r="I2437" s="18">
        <v>521.24</v>
      </c>
      <c r="Q2437" s="103"/>
      <c r="R2437" s="104"/>
      <c r="X2437" s="103"/>
      <c r="AE2437" s="103"/>
      <c r="AL2437" s="103"/>
      <c r="AM2437" s="104"/>
      <c r="AS2437" s="103"/>
      <c r="AT2437" s="104"/>
    </row>
    <row r="2438" spans="1:46" x14ac:dyDescent="0.25">
      <c r="A2438" s="1">
        <v>44720</v>
      </c>
      <c r="C2438" s="1" t="s">
        <v>102</v>
      </c>
      <c r="D2438" t="s">
        <v>97</v>
      </c>
      <c r="E2438">
        <v>50</v>
      </c>
      <c r="F2438" t="s">
        <v>26</v>
      </c>
      <c r="G2438" s="18">
        <v>10.217599999999999</v>
      </c>
      <c r="I2438" s="18">
        <v>-510.88</v>
      </c>
      <c r="Q2438" s="103"/>
      <c r="R2438" s="104"/>
      <c r="X2438" s="103"/>
      <c r="AE2438" s="103"/>
      <c r="AL2438" s="103"/>
      <c r="AM2438" s="104"/>
      <c r="AS2438" s="103"/>
      <c r="AT2438" s="104"/>
    </row>
    <row r="2439" spans="1:46" x14ac:dyDescent="0.25">
      <c r="A2439" s="1">
        <v>44720</v>
      </c>
      <c r="C2439" s="1" t="s">
        <v>102</v>
      </c>
      <c r="D2439" t="s">
        <v>97</v>
      </c>
      <c r="E2439">
        <v>2</v>
      </c>
      <c r="F2439" t="s">
        <v>26</v>
      </c>
      <c r="G2439" s="18">
        <v>10.205</v>
      </c>
      <c r="I2439" s="18">
        <v>-20.41</v>
      </c>
      <c r="Q2439" s="103"/>
      <c r="R2439" s="104"/>
      <c r="X2439" s="103"/>
      <c r="AE2439" s="103"/>
      <c r="AL2439" s="103"/>
      <c r="AM2439" s="104"/>
      <c r="AS2439" s="103"/>
      <c r="AT2439" s="104"/>
    </row>
    <row r="2440" spans="1:46" x14ac:dyDescent="0.25">
      <c r="A2440" s="1">
        <v>44720</v>
      </c>
      <c r="C2440" s="1" t="s">
        <v>102</v>
      </c>
      <c r="D2440" t="s">
        <v>97</v>
      </c>
      <c r="E2440">
        <v>48</v>
      </c>
      <c r="F2440" t="s">
        <v>26</v>
      </c>
      <c r="G2440" s="18">
        <v>10.205</v>
      </c>
      <c r="I2440" s="18">
        <v>-489.84</v>
      </c>
      <c r="Q2440" s="103"/>
      <c r="R2440" s="104"/>
      <c r="X2440" s="103"/>
      <c r="AE2440" s="103"/>
      <c r="AL2440" s="103"/>
      <c r="AM2440" s="104"/>
      <c r="AS2440" s="103"/>
      <c r="AT2440" s="104"/>
    </row>
    <row r="2441" spans="1:46" x14ac:dyDescent="0.25">
      <c r="A2441" s="1">
        <v>44720</v>
      </c>
      <c r="C2441" s="1" t="s">
        <v>102</v>
      </c>
      <c r="D2441" t="s">
        <v>98</v>
      </c>
      <c r="E2441">
        <v>50</v>
      </c>
      <c r="F2441" t="s">
        <v>26</v>
      </c>
      <c r="G2441" s="18">
        <v>10.282299999999999</v>
      </c>
      <c r="H2441" s="18">
        <v>0.01</v>
      </c>
      <c r="I2441" s="18">
        <v>514.11</v>
      </c>
      <c r="Q2441" s="103"/>
      <c r="R2441" s="104"/>
      <c r="X2441" s="103"/>
      <c r="AE2441" s="103"/>
      <c r="AL2441" s="103"/>
      <c r="AM2441" s="104"/>
      <c r="AS2441" s="103"/>
      <c r="AT2441" s="104"/>
    </row>
    <row r="2442" spans="1:46" x14ac:dyDescent="0.25">
      <c r="A2442" s="1">
        <v>44720</v>
      </c>
      <c r="C2442" s="1" t="s">
        <v>102</v>
      </c>
      <c r="D2442" t="s">
        <v>97</v>
      </c>
      <c r="E2442">
        <v>50</v>
      </c>
      <c r="F2442" t="s">
        <v>26</v>
      </c>
      <c r="G2442" s="18">
        <v>10.950200000000001</v>
      </c>
      <c r="I2442" s="18">
        <v>-547.51</v>
      </c>
      <c r="Q2442" s="103"/>
      <c r="R2442" s="104"/>
      <c r="X2442" s="103"/>
      <c r="AE2442" s="103"/>
      <c r="AL2442" s="103"/>
      <c r="AM2442" s="104"/>
      <c r="AS2442" s="103"/>
      <c r="AT2442" s="104"/>
    </row>
    <row r="2443" spans="1:46" x14ac:dyDescent="0.25">
      <c r="A2443" s="1">
        <v>44720</v>
      </c>
      <c r="C2443" s="1" t="s">
        <v>102</v>
      </c>
      <c r="D2443" t="s">
        <v>98</v>
      </c>
      <c r="E2443">
        <v>8</v>
      </c>
      <c r="F2443" t="s">
        <v>35</v>
      </c>
      <c r="G2443" s="18">
        <v>10.34</v>
      </c>
      <c r="I2443" s="18">
        <v>82.72</v>
      </c>
      <c r="Q2443" s="103"/>
      <c r="R2443" s="104"/>
      <c r="X2443" s="103"/>
      <c r="AE2443" s="103"/>
      <c r="AL2443" s="103"/>
      <c r="AM2443" s="104"/>
      <c r="AS2443" s="103"/>
      <c r="AT2443" s="104"/>
    </row>
    <row r="2444" spans="1:46" x14ac:dyDescent="0.25">
      <c r="A2444" s="1">
        <v>44720</v>
      </c>
      <c r="C2444" s="1" t="s">
        <v>102</v>
      </c>
      <c r="D2444" t="s">
        <v>98</v>
      </c>
      <c r="E2444">
        <v>2</v>
      </c>
      <c r="F2444" t="s">
        <v>35</v>
      </c>
      <c r="G2444" s="18">
        <v>10.5108</v>
      </c>
      <c r="I2444" s="18">
        <v>21.02</v>
      </c>
      <c r="Q2444" s="103"/>
      <c r="R2444" s="104"/>
      <c r="X2444" s="103"/>
      <c r="AE2444" s="103"/>
      <c r="AL2444" s="103"/>
      <c r="AM2444" s="104"/>
      <c r="AS2444" s="103"/>
      <c r="AT2444" s="104"/>
    </row>
    <row r="2445" spans="1:46" x14ac:dyDescent="0.25">
      <c r="A2445" s="1">
        <v>44720</v>
      </c>
      <c r="C2445" s="1" t="s">
        <v>102</v>
      </c>
      <c r="D2445" t="s">
        <v>97</v>
      </c>
      <c r="E2445">
        <v>10</v>
      </c>
      <c r="F2445" t="s">
        <v>35</v>
      </c>
      <c r="G2445" s="18">
        <v>11.32</v>
      </c>
      <c r="I2445" s="18">
        <v>-113.2</v>
      </c>
      <c r="Q2445" s="103"/>
      <c r="R2445" s="104"/>
      <c r="X2445" s="103"/>
      <c r="AE2445" s="103"/>
      <c r="AL2445" s="103"/>
      <c r="AM2445" s="104"/>
      <c r="AS2445" s="103"/>
      <c r="AT2445" s="104"/>
    </row>
    <row r="2446" spans="1:46" x14ac:dyDescent="0.25">
      <c r="A2446" s="1">
        <v>44721</v>
      </c>
      <c r="B2446" s="100">
        <v>43186957380</v>
      </c>
      <c r="C2446" t="s">
        <v>101</v>
      </c>
      <c r="D2446" t="s">
        <v>97</v>
      </c>
      <c r="E2446">
        <v>50</v>
      </c>
      <c r="F2446" t="s">
        <v>35</v>
      </c>
      <c r="G2446">
        <v>9.39</v>
      </c>
      <c r="H2446">
        <v>0</v>
      </c>
      <c r="I2446">
        <v>-469.5</v>
      </c>
      <c r="Q2446" s="103"/>
      <c r="R2446" s="104"/>
      <c r="X2446" s="103"/>
      <c r="AE2446" s="103"/>
      <c r="AL2446" s="103"/>
      <c r="AM2446" s="104"/>
      <c r="AS2446" s="103"/>
      <c r="AT2446" s="104"/>
    </row>
    <row r="2447" spans="1:46" x14ac:dyDescent="0.25">
      <c r="A2447" s="1">
        <v>44721</v>
      </c>
      <c r="B2447" s="100">
        <v>43187099988</v>
      </c>
      <c r="C2447" t="s">
        <v>101</v>
      </c>
      <c r="D2447" t="s">
        <v>97</v>
      </c>
      <c r="E2447">
        <v>100</v>
      </c>
      <c r="F2447" t="s">
        <v>35</v>
      </c>
      <c r="G2447">
        <v>9.58</v>
      </c>
      <c r="H2447">
        <v>0</v>
      </c>
      <c r="I2447">
        <v>-958</v>
      </c>
      <c r="Q2447" s="103"/>
      <c r="R2447" s="104"/>
      <c r="X2447" s="103"/>
      <c r="AE2447" s="103"/>
      <c r="AL2447" s="103"/>
      <c r="AM2447" s="104"/>
      <c r="AS2447" s="103"/>
      <c r="AT2447" s="104"/>
    </row>
    <row r="2448" spans="1:46" x14ac:dyDescent="0.25">
      <c r="A2448" s="1">
        <v>44721</v>
      </c>
      <c r="B2448" s="100">
        <v>43187156743</v>
      </c>
      <c r="C2448" t="s">
        <v>101</v>
      </c>
      <c r="D2448" t="s">
        <v>97</v>
      </c>
      <c r="E2448">
        <v>100</v>
      </c>
      <c r="F2448" t="s">
        <v>35</v>
      </c>
      <c r="G2448">
        <v>9.23</v>
      </c>
      <c r="H2448">
        <v>0</v>
      </c>
      <c r="I2448">
        <v>-923</v>
      </c>
      <c r="Q2448" s="103"/>
      <c r="R2448" s="104"/>
      <c r="X2448" s="103"/>
      <c r="AE2448" s="103"/>
      <c r="AL2448" s="103"/>
      <c r="AM2448" s="104"/>
      <c r="AS2448" s="103"/>
      <c r="AT2448" s="104"/>
    </row>
    <row r="2449" spans="1:46" x14ac:dyDescent="0.25">
      <c r="A2449" s="1">
        <v>44721</v>
      </c>
      <c r="B2449" s="100">
        <v>43187759325</v>
      </c>
      <c r="C2449" t="s">
        <v>101</v>
      </c>
      <c r="D2449" t="s">
        <v>97</v>
      </c>
      <c r="E2449">
        <v>50</v>
      </c>
      <c r="F2449" t="s">
        <v>35</v>
      </c>
      <c r="G2449">
        <v>9.1715</v>
      </c>
      <c r="H2449">
        <v>0</v>
      </c>
      <c r="I2449">
        <v>-458.58</v>
      </c>
      <c r="Q2449" s="103"/>
      <c r="R2449" s="104"/>
      <c r="X2449" s="103"/>
      <c r="AE2449" s="103"/>
      <c r="AL2449" s="103"/>
      <c r="AM2449" s="104"/>
      <c r="AS2449" s="103"/>
      <c r="AT2449" s="104"/>
    </row>
    <row r="2450" spans="1:46" x14ac:dyDescent="0.25">
      <c r="A2450" s="1">
        <v>44721</v>
      </c>
      <c r="B2450" s="100">
        <v>43187801863</v>
      </c>
      <c r="C2450" t="s">
        <v>101</v>
      </c>
      <c r="D2450" t="s">
        <v>97</v>
      </c>
      <c r="E2450">
        <v>50</v>
      </c>
      <c r="F2450" t="s">
        <v>35</v>
      </c>
      <c r="G2450">
        <v>9.27</v>
      </c>
      <c r="H2450">
        <v>0</v>
      </c>
      <c r="I2450">
        <v>-463.5</v>
      </c>
      <c r="Q2450" s="103"/>
      <c r="R2450" s="104"/>
      <c r="X2450" s="103"/>
      <c r="AE2450" s="103"/>
      <c r="AL2450" s="103"/>
      <c r="AM2450" s="104"/>
      <c r="AS2450" s="103"/>
      <c r="AT2450" s="104"/>
    </row>
    <row r="2451" spans="1:46" x14ac:dyDescent="0.25">
      <c r="A2451" s="1">
        <v>44721</v>
      </c>
      <c r="B2451" s="100">
        <v>43187823523</v>
      </c>
      <c r="C2451" t="s">
        <v>101</v>
      </c>
      <c r="D2451" t="s">
        <v>98</v>
      </c>
      <c r="E2451">
        <v>100</v>
      </c>
      <c r="F2451" t="s">
        <v>35</v>
      </c>
      <c r="G2451">
        <v>9.6199999999999992</v>
      </c>
      <c r="H2451">
        <v>0</v>
      </c>
      <c r="I2451">
        <v>961.97</v>
      </c>
      <c r="Q2451" s="103"/>
      <c r="R2451" s="104"/>
      <c r="X2451" s="103"/>
      <c r="AE2451" s="103"/>
      <c r="AL2451" s="103"/>
      <c r="AM2451" s="104"/>
      <c r="AS2451" s="103"/>
      <c r="AT2451" s="104"/>
    </row>
    <row r="2452" spans="1:46" x14ac:dyDescent="0.25">
      <c r="A2452" s="1">
        <v>44721</v>
      </c>
      <c r="B2452" s="100">
        <v>43187896778</v>
      </c>
      <c r="C2452" t="s">
        <v>101</v>
      </c>
      <c r="D2452" t="s">
        <v>98</v>
      </c>
      <c r="E2452">
        <v>100</v>
      </c>
      <c r="F2452" t="s">
        <v>35</v>
      </c>
      <c r="G2452">
        <v>9.73</v>
      </c>
      <c r="H2452">
        <v>0</v>
      </c>
      <c r="I2452">
        <v>972.97</v>
      </c>
      <c r="Q2452" s="103"/>
      <c r="R2452" s="104"/>
      <c r="X2452" s="103"/>
      <c r="AE2452" s="103"/>
      <c r="AL2452" s="103"/>
      <c r="AM2452" s="104"/>
      <c r="AS2452" s="103"/>
      <c r="AT2452" s="104"/>
    </row>
    <row r="2453" spans="1:46" x14ac:dyDescent="0.25">
      <c r="A2453" s="1">
        <v>44721</v>
      </c>
      <c r="B2453" s="100">
        <v>43187926177</v>
      </c>
      <c r="C2453" t="s">
        <v>101</v>
      </c>
      <c r="D2453" t="s">
        <v>98</v>
      </c>
      <c r="E2453">
        <v>100</v>
      </c>
      <c r="F2453" t="s">
        <v>35</v>
      </c>
      <c r="G2453">
        <v>9.9499999999999993</v>
      </c>
      <c r="H2453">
        <v>0</v>
      </c>
      <c r="I2453">
        <v>994.97</v>
      </c>
      <c r="Q2453" s="103"/>
      <c r="R2453" s="104"/>
      <c r="X2453" s="103"/>
      <c r="AE2453" s="103"/>
      <c r="AL2453" s="103"/>
      <c r="AM2453" s="104"/>
      <c r="AS2453" s="103"/>
      <c r="AT2453" s="104"/>
    </row>
    <row r="2454" spans="1:46" x14ac:dyDescent="0.25">
      <c r="A2454" s="1">
        <v>44721</v>
      </c>
      <c r="B2454" s="100">
        <v>43188016198</v>
      </c>
      <c r="C2454" t="s">
        <v>101</v>
      </c>
      <c r="D2454" t="s">
        <v>97</v>
      </c>
      <c r="E2454">
        <v>50</v>
      </c>
      <c r="F2454" t="s">
        <v>35</v>
      </c>
      <c r="G2454">
        <v>9.7855000000000008</v>
      </c>
      <c r="H2454">
        <v>0</v>
      </c>
      <c r="I2454">
        <v>-489.28</v>
      </c>
      <c r="Q2454" s="103"/>
      <c r="R2454" s="104"/>
      <c r="X2454" s="103"/>
      <c r="AE2454" s="103"/>
      <c r="AL2454" s="103"/>
      <c r="AM2454" s="104"/>
      <c r="AS2454" s="103"/>
      <c r="AT2454" s="104"/>
    </row>
    <row r="2455" spans="1:46" x14ac:dyDescent="0.25">
      <c r="A2455" s="1">
        <v>44721</v>
      </c>
      <c r="B2455" s="100">
        <v>43188078147</v>
      </c>
      <c r="C2455" t="s">
        <v>101</v>
      </c>
      <c r="D2455" t="s">
        <v>98</v>
      </c>
      <c r="E2455">
        <v>50</v>
      </c>
      <c r="F2455" t="s">
        <v>35</v>
      </c>
      <c r="G2455">
        <v>9.98</v>
      </c>
      <c r="H2455">
        <v>0</v>
      </c>
      <c r="I2455">
        <v>498.98</v>
      </c>
      <c r="Q2455" s="103"/>
      <c r="R2455" s="104"/>
      <c r="X2455" s="103"/>
      <c r="AE2455" s="103"/>
      <c r="AL2455" s="103"/>
      <c r="AM2455" s="104"/>
      <c r="AS2455" s="103"/>
      <c r="AT2455" s="104"/>
    </row>
    <row r="2456" spans="1:46" x14ac:dyDescent="0.25">
      <c r="A2456" s="1">
        <v>44721</v>
      </c>
      <c r="B2456" s="100">
        <v>43188085880</v>
      </c>
      <c r="C2456" t="s">
        <v>101</v>
      </c>
      <c r="D2456" t="s">
        <v>98</v>
      </c>
      <c r="E2456">
        <v>50</v>
      </c>
      <c r="F2456" t="s">
        <v>35</v>
      </c>
      <c r="G2456">
        <v>10.039999999999999</v>
      </c>
      <c r="H2456">
        <v>0</v>
      </c>
      <c r="I2456">
        <v>501.98</v>
      </c>
      <c r="Q2456" s="103"/>
      <c r="R2456" s="104"/>
      <c r="X2456" s="103"/>
      <c r="AE2456" s="103"/>
      <c r="AL2456" s="103"/>
      <c r="AM2456" s="104"/>
      <c r="AS2456" s="103"/>
      <c r="AT2456" s="104"/>
    </row>
    <row r="2457" spans="1:46" x14ac:dyDescent="0.25">
      <c r="A2457" s="1">
        <v>44721</v>
      </c>
      <c r="C2457" s="1" t="s">
        <v>102</v>
      </c>
      <c r="D2457" t="s">
        <v>98</v>
      </c>
      <c r="E2457">
        <v>100</v>
      </c>
      <c r="F2457" t="s">
        <v>34</v>
      </c>
      <c r="G2457" s="18">
        <v>4.7317</v>
      </c>
      <c r="H2457" s="18">
        <v>0.01</v>
      </c>
      <c r="I2457" s="18">
        <v>473.16</v>
      </c>
      <c r="Q2457" s="103"/>
      <c r="R2457" s="104"/>
      <c r="X2457" s="103"/>
      <c r="AE2457" s="103"/>
      <c r="AL2457" s="103"/>
      <c r="AM2457" s="104"/>
      <c r="AS2457" s="103"/>
      <c r="AT2457" s="104"/>
    </row>
    <row r="2458" spans="1:46" x14ac:dyDescent="0.25">
      <c r="A2458" s="1">
        <v>44721</v>
      </c>
      <c r="C2458" s="1" t="s">
        <v>102</v>
      </c>
      <c r="D2458" t="s">
        <v>98</v>
      </c>
      <c r="E2458">
        <v>100</v>
      </c>
      <c r="F2458" t="s">
        <v>34</v>
      </c>
      <c r="G2458" s="18">
        <v>4.7477</v>
      </c>
      <c r="H2458" s="18">
        <v>0.01</v>
      </c>
      <c r="I2458" s="18">
        <v>474.76</v>
      </c>
      <c r="Q2458" s="103"/>
      <c r="R2458" s="104"/>
      <c r="X2458" s="103"/>
      <c r="AE2458" s="103"/>
      <c r="AL2458" s="103"/>
      <c r="AM2458" s="104"/>
      <c r="AS2458" s="103"/>
      <c r="AT2458" s="104"/>
    </row>
    <row r="2459" spans="1:46" x14ac:dyDescent="0.25">
      <c r="A2459" s="1">
        <v>44721</v>
      </c>
      <c r="C2459" s="1" t="s">
        <v>102</v>
      </c>
      <c r="D2459" t="s">
        <v>97</v>
      </c>
      <c r="E2459">
        <v>50</v>
      </c>
      <c r="F2459" t="s">
        <v>34</v>
      </c>
      <c r="G2459" s="18">
        <v>4.7064000000000004</v>
      </c>
      <c r="I2459" s="18">
        <v>-235.32</v>
      </c>
      <c r="Q2459" s="103"/>
      <c r="R2459" s="104"/>
      <c r="X2459" s="103"/>
      <c r="AE2459" s="103"/>
      <c r="AL2459" s="103"/>
      <c r="AM2459" s="104"/>
      <c r="AS2459" s="103"/>
      <c r="AT2459" s="104"/>
    </row>
    <row r="2460" spans="1:46" x14ac:dyDescent="0.25">
      <c r="A2460" s="1">
        <v>44721</v>
      </c>
      <c r="C2460" s="1" t="s">
        <v>102</v>
      </c>
      <c r="D2460" t="s">
        <v>97</v>
      </c>
      <c r="E2460">
        <v>50</v>
      </c>
      <c r="F2460" t="s">
        <v>34</v>
      </c>
      <c r="G2460" s="18">
        <v>4.7099000000000002</v>
      </c>
      <c r="I2460" s="18">
        <v>-235.5</v>
      </c>
      <c r="Q2460" s="103"/>
      <c r="R2460" s="104"/>
      <c r="X2460" s="103"/>
      <c r="AE2460" s="103"/>
      <c r="AL2460" s="103"/>
      <c r="AM2460" s="104"/>
      <c r="AS2460" s="103"/>
      <c r="AT2460" s="104"/>
    </row>
    <row r="2461" spans="1:46" x14ac:dyDescent="0.25">
      <c r="A2461" s="1">
        <v>44721</v>
      </c>
      <c r="C2461" s="1" t="s">
        <v>102</v>
      </c>
      <c r="D2461" t="s">
        <v>98</v>
      </c>
      <c r="E2461">
        <v>100</v>
      </c>
      <c r="F2461" t="s">
        <v>34</v>
      </c>
      <c r="G2461" s="18">
        <v>4.72</v>
      </c>
      <c r="H2461" s="18">
        <v>0.01</v>
      </c>
      <c r="I2461" s="18">
        <v>471.99</v>
      </c>
      <c r="Q2461" s="103"/>
      <c r="R2461" s="104"/>
      <c r="X2461" s="103"/>
      <c r="AE2461" s="103"/>
      <c r="AL2461" s="103"/>
      <c r="AM2461" s="104"/>
      <c r="AS2461" s="103"/>
      <c r="AT2461" s="104"/>
    </row>
    <row r="2462" spans="1:46" x14ac:dyDescent="0.25">
      <c r="A2462" s="1">
        <v>44721</v>
      </c>
      <c r="C2462" s="1" t="s">
        <v>102</v>
      </c>
      <c r="D2462" t="s">
        <v>97</v>
      </c>
      <c r="E2462">
        <v>50</v>
      </c>
      <c r="F2462" t="s">
        <v>34</v>
      </c>
      <c r="G2462" s="18">
        <v>4.59</v>
      </c>
      <c r="I2462" s="18">
        <v>-229.5</v>
      </c>
      <c r="Q2462" s="103"/>
      <c r="R2462" s="104"/>
      <c r="X2462" s="103"/>
      <c r="AE2462" s="103"/>
      <c r="AL2462" s="103"/>
      <c r="AM2462" s="104"/>
      <c r="AS2462" s="103"/>
      <c r="AT2462" s="104"/>
    </row>
    <row r="2463" spans="1:46" x14ac:dyDescent="0.25">
      <c r="A2463" s="1">
        <v>44721</v>
      </c>
      <c r="C2463" s="1" t="s">
        <v>102</v>
      </c>
      <c r="D2463" t="s">
        <v>98</v>
      </c>
      <c r="E2463">
        <v>50</v>
      </c>
      <c r="F2463" t="s">
        <v>34</v>
      </c>
      <c r="G2463" s="18">
        <v>4.72</v>
      </c>
      <c r="H2463" s="18">
        <v>0.01</v>
      </c>
      <c r="I2463" s="18">
        <v>235.99</v>
      </c>
      <c r="Q2463" s="103"/>
      <c r="R2463" s="104"/>
      <c r="X2463" s="103"/>
      <c r="AE2463" s="103"/>
      <c r="AL2463" s="103"/>
      <c r="AM2463" s="104"/>
      <c r="AS2463" s="103"/>
      <c r="AT2463" s="104"/>
    </row>
    <row r="2464" spans="1:46" x14ac:dyDescent="0.25">
      <c r="A2464" s="1">
        <v>44721</v>
      </c>
      <c r="C2464" s="1" t="s">
        <v>102</v>
      </c>
      <c r="D2464" t="s">
        <v>98</v>
      </c>
      <c r="E2464">
        <v>100</v>
      </c>
      <c r="F2464" t="s">
        <v>34</v>
      </c>
      <c r="G2464" s="18">
        <v>4.7300000000000004</v>
      </c>
      <c r="H2464" s="18">
        <v>0.01</v>
      </c>
      <c r="I2464" s="18">
        <v>472.99</v>
      </c>
      <c r="Q2464" s="103"/>
      <c r="R2464" s="104"/>
      <c r="X2464" s="103"/>
      <c r="AE2464" s="103"/>
      <c r="AL2464" s="103"/>
      <c r="AM2464" s="104"/>
      <c r="AS2464" s="103"/>
      <c r="AT2464" s="104"/>
    </row>
    <row r="2465" spans="1:46" x14ac:dyDescent="0.25">
      <c r="A2465" s="1">
        <v>44721</v>
      </c>
      <c r="C2465" s="1" t="s">
        <v>102</v>
      </c>
      <c r="D2465" t="s">
        <v>97</v>
      </c>
      <c r="E2465">
        <v>50</v>
      </c>
      <c r="F2465" t="s">
        <v>34</v>
      </c>
      <c r="G2465" s="18">
        <v>4.4450000000000003</v>
      </c>
      <c r="I2465" s="18">
        <v>-222.25</v>
      </c>
      <c r="Q2465" s="103"/>
      <c r="R2465" s="104"/>
      <c r="X2465" s="103"/>
      <c r="AE2465" s="103"/>
      <c r="AL2465" s="103"/>
      <c r="AM2465" s="104"/>
      <c r="AS2465" s="103"/>
      <c r="AT2465" s="104"/>
    </row>
    <row r="2466" spans="1:46" x14ac:dyDescent="0.25">
      <c r="A2466" s="1">
        <v>44721</v>
      </c>
      <c r="C2466" s="1" t="s">
        <v>102</v>
      </c>
      <c r="D2466" t="s">
        <v>97</v>
      </c>
      <c r="E2466">
        <v>50</v>
      </c>
      <c r="F2466" t="s">
        <v>34</v>
      </c>
      <c r="G2466" s="18">
        <v>4.4466000000000001</v>
      </c>
      <c r="I2466" s="18">
        <v>-222.33</v>
      </c>
      <c r="Q2466" s="103"/>
      <c r="R2466" s="104"/>
      <c r="X2466" s="103"/>
      <c r="AE2466" s="103"/>
      <c r="AL2466" s="103"/>
      <c r="AM2466" s="104"/>
      <c r="AS2466" s="103"/>
      <c r="AT2466" s="104"/>
    </row>
    <row r="2467" spans="1:46" x14ac:dyDescent="0.25">
      <c r="A2467" s="1">
        <v>44721</v>
      </c>
      <c r="C2467" s="1" t="s">
        <v>102</v>
      </c>
      <c r="D2467" t="s">
        <v>97</v>
      </c>
      <c r="E2467">
        <v>150</v>
      </c>
      <c r="F2467" t="s">
        <v>34</v>
      </c>
      <c r="G2467" s="18">
        <v>4.5340999999999996</v>
      </c>
      <c r="I2467" s="18">
        <v>-680.12</v>
      </c>
      <c r="Q2467" s="103"/>
      <c r="R2467" s="104"/>
      <c r="X2467" s="103"/>
      <c r="AE2467" s="103"/>
      <c r="AL2467" s="103"/>
      <c r="AM2467" s="104"/>
      <c r="AS2467" s="103"/>
      <c r="AT2467" s="104"/>
    </row>
    <row r="2468" spans="1:46" x14ac:dyDescent="0.25">
      <c r="A2468" s="1">
        <v>44721</v>
      </c>
      <c r="C2468" s="1" t="s">
        <v>102</v>
      </c>
      <c r="D2468" t="s">
        <v>97</v>
      </c>
      <c r="E2468">
        <v>50</v>
      </c>
      <c r="F2468" t="s">
        <v>34</v>
      </c>
      <c r="G2468" s="18">
        <v>4.5399000000000003</v>
      </c>
      <c r="I2468" s="18">
        <v>-227</v>
      </c>
      <c r="Q2468" s="103"/>
      <c r="R2468" s="104"/>
      <c r="X2468" s="103"/>
      <c r="AE2468" s="103"/>
      <c r="AL2468" s="103"/>
      <c r="AM2468" s="104"/>
      <c r="AS2468" s="103"/>
      <c r="AT2468" s="104"/>
    </row>
    <row r="2469" spans="1:46" x14ac:dyDescent="0.25">
      <c r="A2469" s="1">
        <v>44721</v>
      </c>
      <c r="C2469" s="1" t="s">
        <v>102</v>
      </c>
      <c r="D2469" t="s">
        <v>98</v>
      </c>
      <c r="E2469">
        <v>50</v>
      </c>
      <c r="F2469" t="s">
        <v>34</v>
      </c>
      <c r="G2469" s="18">
        <v>4.4248000000000003</v>
      </c>
      <c r="H2469" s="18">
        <v>0.01</v>
      </c>
      <c r="I2469" s="18">
        <v>221.23</v>
      </c>
      <c r="Q2469" s="103"/>
      <c r="R2469" s="104"/>
      <c r="X2469" s="103"/>
      <c r="AE2469" s="103"/>
      <c r="AL2469" s="103"/>
      <c r="AM2469" s="104"/>
      <c r="AS2469" s="103"/>
      <c r="AT2469" s="104"/>
    </row>
    <row r="2470" spans="1:46" x14ac:dyDescent="0.25">
      <c r="A2470" s="1">
        <v>44721</v>
      </c>
      <c r="C2470" s="1" t="s">
        <v>102</v>
      </c>
      <c r="D2470" t="s">
        <v>98</v>
      </c>
      <c r="E2470">
        <v>150</v>
      </c>
      <c r="F2470" t="s">
        <v>34</v>
      </c>
      <c r="G2470" s="18">
        <v>4.4416000000000002</v>
      </c>
      <c r="H2470" s="18">
        <v>0.02</v>
      </c>
      <c r="I2470" s="18">
        <v>666.22</v>
      </c>
      <c r="Q2470" s="103"/>
      <c r="R2470" s="104"/>
      <c r="X2470" s="103"/>
      <c r="AE2470" s="103"/>
      <c r="AL2470" s="103"/>
      <c r="AM2470" s="104"/>
      <c r="AS2470" s="103"/>
      <c r="AT2470" s="104"/>
    </row>
    <row r="2471" spans="1:46" x14ac:dyDescent="0.25">
      <c r="A2471" s="1">
        <v>44721</v>
      </c>
      <c r="C2471" s="1" t="s">
        <v>102</v>
      </c>
      <c r="D2471" t="s">
        <v>97</v>
      </c>
      <c r="E2471">
        <v>50</v>
      </c>
      <c r="F2471" t="s">
        <v>34</v>
      </c>
      <c r="G2471" s="18">
        <v>4.6664000000000003</v>
      </c>
      <c r="I2471" s="18">
        <v>-233.32</v>
      </c>
      <c r="Q2471" s="103"/>
      <c r="R2471" s="104"/>
      <c r="X2471" s="103"/>
      <c r="AE2471" s="103"/>
      <c r="AL2471" s="103"/>
      <c r="AM2471" s="104"/>
      <c r="AS2471" s="103"/>
      <c r="AT2471" s="104"/>
    </row>
    <row r="2472" spans="1:46" x14ac:dyDescent="0.25">
      <c r="A2472" s="1">
        <v>44721</v>
      </c>
      <c r="C2472" s="1" t="s">
        <v>102</v>
      </c>
      <c r="D2472" t="s">
        <v>97</v>
      </c>
      <c r="E2472">
        <v>50</v>
      </c>
      <c r="F2472" t="s">
        <v>34</v>
      </c>
      <c r="G2472" s="18">
        <v>4.6700999999999997</v>
      </c>
      <c r="I2472" s="18">
        <v>-233.51</v>
      </c>
      <c r="Q2472" s="103"/>
      <c r="R2472" s="104"/>
      <c r="X2472" s="103"/>
      <c r="AE2472" s="103"/>
      <c r="AL2472" s="103"/>
      <c r="AM2472" s="104"/>
      <c r="AS2472" s="103"/>
      <c r="AT2472" s="104"/>
    </row>
    <row r="2473" spans="1:46" x14ac:dyDescent="0.25">
      <c r="A2473" s="1">
        <v>44721</v>
      </c>
      <c r="C2473" s="1" t="s">
        <v>102</v>
      </c>
      <c r="D2473" t="s">
        <v>98</v>
      </c>
      <c r="E2473">
        <v>50</v>
      </c>
      <c r="F2473" t="s">
        <v>34</v>
      </c>
      <c r="G2473" s="18">
        <v>4.74</v>
      </c>
      <c r="H2473" s="18">
        <v>0.01</v>
      </c>
      <c r="I2473" s="18">
        <v>236.99</v>
      </c>
      <c r="Q2473" s="103"/>
      <c r="R2473" s="104"/>
      <c r="X2473" s="103"/>
      <c r="AE2473" s="103"/>
      <c r="AL2473" s="103"/>
      <c r="AM2473" s="104"/>
      <c r="AS2473" s="103"/>
      <c r="AT2473" s="104"/>
    </row>
    <row r="2474" spans="1:46" x14ac:dyDescent="0.25">
      <c r="A2474" s="1">
        <v>44721</v>
      </c>
      <c r="C2474" s="1" t="s">
        <v>102</v>
      </c>
      <c r="D2474" t="s">
        <v>97</v>
      </c>
      <c r="E2474">
        <v>150</v>
      </c>
      <c r="F2474" t="s">
        <v>34</v>
      </c>
      <c r="G2474" s="18">
        <v>4.6050000000000004</v>
      </c>
      <c r="I2474" s="18">
        <v>-690.75</v>
      </c>
      <c r="Q2474" s="103"/>
      <c r="R2474" s="104"/>
      <c r="X2474" s="103"/>
      <c r="AE2474" s="103"/>
      <c r="AL2474" s="103"/>
      <c r="AM2474" s="104"/>
      <c r="AS2474" s="103"/>
      <c r="AT2474" s="104"/>
    </row>
    <row r="2475" spans="1:46" x14ac:dyDescent="0.25">
      <c r="A2475" s="1">
        <v>44722</v>
      </c>
      <c r="B2475" s="100">
        <v>43219326327</v>
      </c>
      <c r="C2475" t="s">
        <v>101</v>
      </c>
      <c r="D2475" t="s">
        <v>97</v>
      </c>
      <c r="E2475">
        <v>50</v>
      </c>
      <c r="F2475" t="s">
        <v>35</v>
      </c>
      <c r="G2475">
        <v>9.0649999999999995</v>
      </c>
      <c r="H2475">
        <v>0</v>
      </c>
      <c r="I2475">
        <v>-453.25</v>
      </c>
      <c r="Q2475" s="103"/>
      <c r="R2475" s="104"/>
      <c r="X2475" s="103"/>
      <c r="AE2475" s="103"/>
      <c r="AL2475" s="103"/>
      <c r="AM2475" s="104"/>
      <c r="AS2475" s="103"/>
      <c r="AT2475" s="104"/>
    </row>
    <row r="2476" spans="1:46" x14ac:dyDescent="0.25">
      <c r="A2476" s="1">
        <v>44722</v>
      </c>
      <c r="B2476" s="100">
        <v>43219213646</v>
      </c>
      <c r="C2476" t="s">
        <v>101</v>
      </c>
      <c r="D2476" t="s">
        <v>97</v>
      </c>
      <c r="E2476">
        <v>50</v>
      </c>
      <c r="F2476" t="s">
        <v>35</v>
      </c>
      <c r="G2476">
        <v>8.8160000000000007</v>
      </c>
      <c r="H2476">
        <v>0</v>
      </c>
      <c r="I2476">
        <v>-440.8</v>
      </c>
      <c r="Q2476" s="103"/>
      <c r="R2476" s="104"/>
      <c r="X2476" s="103"/>
      <c r="AE2476" s="103"/>
      <c r="AL2476" s="103"/>
      <c r="AM2476" s="104"/>
      <c r="AS2476" s="103"/>
      <c r="AT2476" s="104"/>
    </row>
    <row r="2477" spans="1:46" x14ac:dyDescent="0.25">
      <c r="A2477" s="1">
        <v>44722</v>
      </c>
      <c r="B2477" s="100">
        <v>43219368772</v>
      </c>
      <c r="C2477" t="s">
        <v>101</v>
      </c>
      <c r="D2477" t="s">
        <v>97</v>
      </c>
      <c r="E2477">
        <v>50</v>
      </c>
      <c r="F2477" t="s">
        <v>35</v>
      </c>
      <c r="G2477">
        <v>8.9001999999999999</v>
      </c>
      <c r="H2477">
        <v>0</v>
      </c>
      <c r="I2477">
        <v>-445.01</v>
      </c>
      <c r="Q2477" s="103"/>
      <c r="R2477" s="104"/>
      <c r="X2477" s="103"/>
      <c r="AE2477" s="103"/>
      <c r="AL2477" s="103"/>
      <c r="AM2477" s="104"/>
      <c r="AS2477" s="103"/>
      <c r="AT2477" s="104"/>
    </row>
    <row r="2478" spans="1:46" x14ac:dyDescent="0.25">
      <c r="A2478" s="1">
        <v>44722</v>
      </c>
      <c r="B2478" s="100">
        <v>43219613675</v>
      </c>
      <c r="C2478" t="s">
        <v>101</v>
      </c>
      <c r="D2478" t="s">
        <v>97</v>
      </c>
      <c r="E2478">
        <v>50</v>
      </c>
      <c r="F2478" t="s">
        <v>35</v>
      </c>
      <c r="G2478">
        <v>8.8283000000000005</v>
      </c>
      <c r="H2478">
        <v>0</v>
      </c>
      <c r="I2478">
        <v>-441.42</v>
      </c>
      <c r="Q2478" s="103"/>
      <c r="R2478" s="104"/>
      <c r="X2478" s="103"/>
      <c r="AE2478" s="103"/>
      <c r="AL2478" s="103"/>
      <c r="AM2478" s="104"/>
      <c r="AS2478" s="103"/>
      <c r="AT2478" s="104"/>
    </row>
    <row r="2479" spans="1:46" x14ac:dyDescent="0.25">
      <c r="A2479" s="1">
        <v>44722</v>
      </c>
      <c r="B2479" s="100">
        <v>43219625594</v>
      </c>
      <c r="C2479" t="s">
        <v>101</v>
      </c>
      <c r="D2479" t="s">
        <v>97</v>
      </c>
      <c r="E2479">
        <v>50</v>
      </c>
      <c r="F2479" t="s">
        <v>35</v>
      </c>
      <c r="G2479">
        <v>8.7949999999999999</v>
      </c>
      <c r="H2479">
        <v>0</v>
      </c>
      <c r="I2479">
        <v>-439.75</v>
      </c>
      <c r="Q2479" s="103"/>
      <c r="R2479" s="104"/>
      <c r="X2479" s="103"/>
      <c r="AE2479" s="103"/>
      <c r="AL2479" s="103"/>
      <c r="AM2479" s="104"/>
      <c r="AS2479" s="103"/>
      <c r="AT2479" s="104"/>
    </row>
    <row r="2480" spans="1:46" x14ac:dyDescent="0.25">
      <c r="A2480" s="1">
        <v>44722</v>
      </c>
      <c r="B2480" s="100">
        <v>43219797593</v>
      </c>
      <c r="C2480" t="s">
        <v>101</v>
      </c>
      <c r="D2480" t="s">
        <v>97</v>
      </c>
      <c r="E2480">
        <v>50</v>
      </c>
      <c r="F2480" t="s">
        <v>35</v>
      </c>
      <c r="G2480">
        <v>8.9763000000000002</v>
      </c>
      <c r="H2480">
        <v>0</v>
      </c>
      <c r="I2480">
        <v>-448.82</v>
      </c>
      <c r="Q2480" s="103"/>
      <c r="R2480" s="104"/>
      <c r="X2480" s="103"/>
      <c r="AE2480" s="103"/>
      <c r="AL2480" s="103"/>
      <c r="AM2480" s="104"/>
      <c r="AS2480" s="103"/>
      <c r="AT2480" s="104"/>
    </row>
    <row r="2481" spans="1:46" x14ac:dyDescent="0.25">
      <c r="A2481" s="1">
        <v>44722</v>
      </c>
      <c r="B2481" s="100">
        <v>43219764530</v>
      </c>
      <c r="C2481" t="s">
        <v>101</v>
      </c>
      <c r="D2481" t="s">
        <v>97</v>
      </c>
      <c r="E2481">
        <v>50</v>
      </c>
      <c r="F2481" t="s">
        <v>35</v>
      </c>
      <c r="G2481">
        <v>8.9215999999999998</v>
      </c>
      <c r="H2481">
        <v>0</v>
      </c>
      <c r="I2481">
        <v>-446.08</v>
      </c>
      <c r="Q2481" s="103"/>
      <c r="R2481" s="104"/>
      <c r="X2481" s="103"/>
      <c r="AE2481" s="103"/>
      <c r="AL2481" s="103"/>
      <c r="AM2481" s="104"/>
      <c r="AS2481" s="103"/>
      <c r="AT2481" s="104"/>
    </row>
    <row r="2482" spans="1:46" x14ac:dyDescent="0.25">
      <c r="A2482" s="1">
        <v>44722</v>
      </c>
      <c r="B2482" s="100">
        <v>43219886291</v>
      </c>
      <c r="C2482" t="s">
        <v>101</v>
      </c>
      <c r="D2482" t="s">
        <v>97</v>
      </c>
      <c r="E2482">
        <v>50</v>
      </c>
      <c r="F2482" t="s">
        <v>35</v>
      </c>
      <c r="G2482">
        <v>8.8550000000000004</v>
      </c>
      <c r="H2482">
        <v>0</v>
      </c>
      <c r="I2482">
        <v>-442.75</v>
      </c>
      <c r="Q2482" s="103"/>
      <c r="R2482" s="104"/>
      <c r="X2482" s="103"/>
      <c r="AE2482" s="103"/>
      <c r="AL2482" s="103"/>
      <c r="AM2482" s="104"/>
      <c r="AS2482" s="103"/>
      <c r="AT2482" s="104"/>
    </row>
    <row r="2483" spans="1:46" x14ac:dyDescent="0.25">
      <c r="A2483" s="1">
        <v>44722</v>
      </c>
      <c r="B2483" s="100">
        <v>43219902388</v>
      </c>
      <c r="C2483" t="s">
        <v>101</v>
      </c>
      <c r="D2483" t="s">
        <v>98</v>
      </c>
      <c r="E2483">
        <v>50</v>
      </c>
      <c r="F2483" t="s">
        <v>35</v>
      </c>
      <c r="G2483">
        <v>9.08</v>
      </c>
      <c r="H2483">
        <v>0</v>
      </c>
      <c r="I2483">
        <v>453.98</v>
      </c>
      <c r="Q2483" s="103"/>
      <c r="R2483" s="104"/>
      <c r="X2483" s="103"/>
      <c r="AE2483" s="103"/>
      <c r="AL2483" s="103"/>
      <c r="AM2483" s="104"/>
      <c r="AS2483" s="103"/>
      <c r="AT2483" s="104"/>
    </row>
    <row r="2484" spans="1:46" x14ac:dyDescent="0.25">
      <c r="A2484" s="1">
        <v>44722</v>
      </c>
      <c r="B2484" s="100">
        <v>43219988797</v>
      </c>
      <c r="C2484" t="s">
        <v>101</v>
      </c>
      <c r="D2484" t="s">
        <v>98</v>
      </c>
      <c r="E2484">
        <v>100</v>
      </c>
      <c r="F2484" t="s">
        <v>35</v>
      </c>
      <c r="G2484">
        <v>9.18</v>
      </c>
      <c r="H2484">
        <v>0</v>
      </c>
      <c r="I2484">
        <v>917.97</v>
      </c>
      <c r="Q2484" s="103"/>
      <c r="R2484" s="104"/>
      <c r="X2484" s="103"/>
      <c r="AE2484" s="103"/>
      <c r="AL2484" s="103"/>
      <c r="AM2484" s="104"/>
      <c r="AS2484" s="103"/>
      <c r="AT2484" s="104"/>
    </row>
    <row r="2485" spans="1:46" x14ac:dyDescent="0.25">
      <c r="A2485" s="1">
        <v>44722</v>
      </c>
      <c r="B2485" s="100">
        <v>43220133122</v>
      </c>
      <c r="C2485" t="s">
        <v>101</v>
      </c>
      <c r="D2485" t="s">
        <v>97</v>
      </c>
      <c r="E2485">
        <v>100</v>
      </c>
      <c r="F2485" t="s">
        <v>35</v>
      </c>
      <c r="G2485">
        <v>9.0649999999999995</v>
      </c>
      <c r="H2485">
        <v>0</v>
      </c>
      <c r="I2485">
        <v>-906.5</v>
      </c>
      <c r="Q2485" s="103"/>
      <c r="R2485" s="104"/>
      <c r="X2485" s="103"/>
      <c r="AE2485" s="103"/>
      <c r="AL2485" s="103"/>
      <c r="AM2485" s="104"/>
      <c r="AS2485" s="103"/>
      <c r="AT2485" s="104"/>
    </row>
    <row r="2486" spans="1:46" x14ac:dyDescent="0.25">
      <c r="A2486" s="1">
        <v>44722</v>
      </c>
      <c r="B2486" s="100">
        <v>43220246900</v>
      </c>
      <c r="C2486" t="s">
        <v>101</v>
      </c>
      <c r="D2486" t="s">
        <v>98</v>
      </c>
      <c r="E2486">
        <v>50</v>
      </c>
      <c r="F2486" t="s">
        <v>35</v>
      </c>
      <c r="G2486">
        <v>9.0686</v>
      </c>
      <c r="H2486">
        <v>0</v>
      </c>
      <c r="I2486">
        <v>453.41</v>
      </c>
      <c r="Q2486" s="103"/>
      <c r="R2486" s="104"/>
      <c r="X2486" s="103"/>
      <c r="AE2486" s="103"/>
      <c r="AL2486" s="103"/>
      <c r="AM2486" s="104"/>
      <c r="AS2486" s="103"/>
      <c r="AT2486" s="104"/>
    </row>
    <row r="2487" spans="1:46" x14ac:dyDescent="0.25">
      <c r="A2487" s="1">
        <v>44722</v>
      </c>
      <c r="B2487" s="100">
        <v>43220246641</v>
      </c>
      <c r="C2487" t="s">
        <v>101</v>
      </c>
      <c r="D2487" t="s">
        <v>98</v>
      </c>
      <c r="E2487">
        <v>100</v>
      </c>
      <c r="F2487" t="s">
        <v>35</v>
      </c>
      <c r="G2487">
        <v>9.0998000000000001</v>
      </c>
      <c r="H2487">
        <v>0</v>
      </c>
      <c r="I2487">
        <v>909.95</v>
      </c>
      <c r="Q2487" s="103"/>
      <c r="R2487" s="104"/>
      <c r="X2487" s="103"/>
      <c r="AE2487" s="103"/>
      <c r="AL2487" s="103"/>
      <c r="AM2487" s="104"/>
      <c r="AS2487" s="103"/>
      <c r="AT2487" s="104"/>
    </row>
    <row r="2488" spans="1:46" x14ac:dyDescent="0.25">
      <c r="A2488" s="1">
        <v>44722</v>
      </c>
      <c r="B2488" s="100">
        <v>43220361977</v>
      </c>
      <c r="C2488" t="s">
        <v>101</v>
      </c>
      <c r="D2488" t="s">
        <v>98</v>
      </c>
      <c r="E2488">
        <v>200</v>
      </c>
      <c r="F2488" t="s">
        <v>35</v>
      </c>
      <c r="G2488">
        <v>9.125</v>
      </c>
      <c r="H2488">
        <v>0</v>
      </c>
      <c r="I2488">
        <v>1824.93</v>
      </c>
      <c r="Q2488" s="103"/>
      <c r="R2488" s="104"/>
      <c r="X2488" s="103"/>
      <c r="AE2488" s="103"/>
      <c r="AL2488" s="103"/>
      <c r="AM2488" s="104"/>
      <c r="AS2488" s="103"/>
      <c r="AT2488" s="104"/>
    </row>
    <row r="2489" spans="1:46" x14ac:dyDescent="0.25">
      <c r="A2489" s="1">
        <v>44722</v>
      </c>
      <c r="C2489" s="1" t="s">
        <v>102</v>
      </c>
      <c r="D2489" t="s">
        <v>98</v>
      </c>
      <c r="E2489">
        <v>450</v>
      </c>
      <c r="F2489" t="s">
        <v>179</v>
      </c>
      <c r="G2489" s="18">
        <v>0.86570000000000003</v>
      </c>
      <c r="H2489" s="18">
        <v>0.01</v>
      </c>
      <c r="I2489" s="18">
        <v>389.57</v>
      </c>
      <c r="Q2489" s="103"/>
      <c r="R2489" s="104"/>
      <c r="X2489" s="103"/>
      <c r="AE2489" s="103"/>
      <c r="AL2489" s="103"/>
      <c r="AM2489" s="104"/>
      <c r="AS2489" s="103"/>
      <c r="AT2489" s="104"/>
    </row>
    <row r="2490" spans="1:46" x14ac:dyDescent="0.25">
      <c r="A2490" s="1">
        <v>44722</v>
      </c>
      <c r="C2490" s="1" t="s">
        <v>102</v>
      </c>
      <c r="D2490" t="s">
        <v>97</v>
      </c>
      <c r="E2490">
        <v>150</v>
      </c>
      <c r="F2490" t="s">
        <v>179</v>
      </c>
      <c r="G2490" s="18">
        <v>0.89300000000000002</v>
      </c>
      <c r="I2490" s="18">
        <v>-133.94999999999999</v>
      </c>
      <c r="Q2490" s="103"/>
      <c r="R2490" s="104"/>
      <c r="X2490" s="103"/>
      <c r="AE2490" s="103"/>
      <c r="AL2490" s="103"/>
      <c r="AM2490" s="104"/>
      <c r="AS2490" s="103"/>
      <c r="AT2490" s="104"/>
    </row>
    <row r="2491" spans="1:46" x14ac:dyDescent="0.25">
      <c r="A2491" s="1">
        <v>44722</v>
      </c>
      <c r="C2491" s="1" t="s">
        <v>102</v>
      </c>
      <c r="D2491" t="s">
        <v>97</v>
      </c>
      <c r="E2491">
        <v>150</v>
      </c>
      <c r="F2491" t="s">
        <v>179</v>
      </c>
      <c r="G2491" s="18">
        <v>0.89419999999999999</v>
      </c>
      <c r="I2491" s="18">
        <v>-134.13</v>
      </c>
      <c r="Q2491" s="103"/>
      <c r="R2491" s="104"/>
      <c r="X2491" s="103"/>
      <c r="AE2491" s="103"/>
      <c r="AL2491" s="103"/>
      <c r="AM2491" s="104"/>
      <c r="AS2491" s="103"/>
      <c r="AT2491" s="104"/>
    </row>
    <row r="2492" spans="1:46" x14ac:dyDescent="0.25">
      <c r="A2492" s="1">
        <v>44722</v>
      </c>
      <c r="C2492" s="1" t="s">
        <v>102</v>
      </c>
      <c r="D2492" t="s">
        <v>98</v>
      </c>
      <c r="E2492">
        <v>50</v>
      </c>
      <c r="F2492" t="s">
        <v>180</v>
      </c>
      <c r="G2492" s="18">
        <v>7.7011000000000003</v>
      </c>
      <c r="H2492" s="18">
        <v>0.01</v>
      </c>
      <c r="I2492" s="18">
        <v>385.05</v>
      </c>
      <c r="Q2492" s="103"/>
      <c r="R2492" s="104"/>
      <c r="X2492" s="103"/>
      <c r="AE2492" s="103"/>
      <c r="AL2492" s="103"/>
      <c r="AM2492" s="104"/>
      <c r="AS2492" s="103"/>
      <c r="AT2492" s="104"/>
    </row>
    <row r="2493" spans="1:46" x14ac:dyDescent="0.25">
      <c r="A2493" s="1">
        <v>44722</v>
      </c>
      <c r="C2493" s="1" t="s">
        <v>102</v>
      </c>
      <c r="D2493" t="s">
        <v>97</v>
      </c>
      <c r="E2493">
        <v>150</v>
      </c>
      <c r="F2493" t="s">
        <v>179</v>
      </c>
      <c r="G2493" s="18">
        <v>0.88239999999999996</v>
      </c>
      <c r="I2493" s="18">
        <v>-132.36000000000001</v>
      </c>
      <c r="Q2493" s="103"/>
      <c r="R2493" s="104"/>
      <c r="X2493" s="103"/>
      <c r="AE2493" s="103"/>
      <c r="AL2493" s="103"/>
      <c r="AM2493" s="104"/>
      <c r="AS2493" s="103"/>
      <c r="AT2493" s="104"/>
    </row>
    <row r="2494" spans="1:46" x14ac:dyDescent="0.25">
      <c r="A2494" s="1">
        <v>44722</v>
      </c>
      <c r="C2494" s="1" t="s">
        <v>102</v>
      </c>
      <c r="D2494" t="s">
        <v>97</v>
      </c>
      <c r="E2494">
        <v>50</v>
      </c>
      <c r="F2494" t="s">
        <v>180</v>
      </c>
      <c r="G2494" s="18">
        <v>8.1298999999999992</v>
      </c>
      <c r="I2494" s="18">
        <v>-406.5</v>
      </c>
      <c r="Q2494" s="103"/>
      <c r="R2494" s="104"/>
      <c r="X2494" s="103"/>
      <c r="AE2494" s="103"/>
      <c r="AL2494" s="103"/>
      <c r="AM2494" s="104"/>
      <c r="AS2494" s="103"/>
      <c r="AT2494" s="104"/>
    </row>
    <row r="2495" spans="1:46" x14ac:dyDescent="0.25">
      <c r="A2495" s="1">
        <v>44725</v>
      </c>
      <c r="B2495" s="100">
        <v>43250038794</v>
      </c>
      <c r="C2495" t="s">
        <v>101</v>
      </c>
      <c r="D2495" t="s">
        <v>97</v>
      </c>
      <c r="E2495">
        <v>100</v>
      </c>
      <c r="F2495" t="s">
        <v>35</v>
      </c>
      <c r="G2495">
        <v>15.0397</v>
      </c>
      <c r="H2495">
        <v>0</v>
      </c>
      <c r="I2495">
        <v>-1503.97</v>
      </c>
      <c r="Q2495" s="103"/>
      <c r="R2495" s="104"/>
      <c r="X2495" s="103"/>
      <c r="AE2495" s="103"/>
      <c r="AL2495" s="103"/>
      <c r="AM2495" s="104"/>
      <c r="AS2495" s="103"/>
      <c r="AT2495" s="104"/>
    </row>
    <row r="2496" spans="1:46" x14ac:dyDescent="0.25">
      <c r="A2496" s="1">
        <v>44725</v>
      </c>
      <c r="B2496" s="100">
        <v>43249999940</v>
      </c>
      <c r="C2496" t="s">
        <v>101</v>
      </c>
      <c r="D2496" t="s">
        <v>98</v>
      </c>
      <c r="E2496">
        <v>50</v>
      </c>
      <c r="F2496" t="s">
        <v>35</v>
      </c>
      <c r="G2496">
        <v>15.793200000000001</v>
      </c>
      <c r="H2496">
        <v>0</v>
      </c>
      <c r="I2496">
        <v>789.63</v>
      </c>
      <c r="Q2496" s="103"/>
      <c r="R2496" s="104"/>
      <c r="X2496" s="103"/>
      <c r="AE2496" s="103"/>
      <c r="AL2496" s="103"/>
      <c r="AM2496" s="104"/>
      <c r="AS2496" s="103"/>
      <c r="AT2496" s="104"/>
    </row>
    <row r="2497" spans="1:46" x14ac:dyDescent="0.25">
      <c r="A2497" s="1">
        <v>44725</v>
      </c>
      <c r="B2497" s="100">
        <v>43250154765</v>
      </c>
      <c r="C2497" t="s">
        <v>101</v>
      </c>
      <c r="D2497" t="s">
        <v>98</v>
      </c>
      <c r="E2497">
        <v>50</v>
      </c>
      <c r="F2497" t="s">
        <v>35</v>
      </c>
      <c r="G2497">
        <v>16.298300000000001</v>
      </c>
      <c r="H2497">
        <v>0</v>
      </c>
      <c r="I2497">
        <v>814.89</v>
      </c>
      <c r="Q2497" s="103"/>
      <c r="R2497" s="104"/>
      <c r="X2497" s="103"/>
      <c r="AE2497" s="103"/>
      <c r="AL2497" s="103"/>
      <c r="AM2497" s="104"/>
      <c r="AS2497" s="103"/>
      <c r="AT2497" s="104"/>
    </row>
    <row r="2498" spans="1:46" x14ac:dyDescent="0.25">
      <c r="A2498" s="1">
        <v>44725</v>
      </c>
      <c r="B2498" s="100">
        <v>43250357136</v>
      </c>
      <c r="C2498" t="s">
        <v>101</v>
      </c>
      <c r="D2498" t="s">
        <v>97</v>
      </c>
      <c r="E2498">
        <v>50</v>
      </c>
      <c r="F2498" t="s">
        <v>35</v>
      </c>
      <c r="G2498">
        <v>14.43</v>
      </c>
      <c r="H2498">
        <v>0</v>
      </c>
      <c r="I2498">
        <v>-721.5</v>
      </c>
      <c r="Q2498" s="103"/>
      <c r="R2498" s="104"/>
      <c r="X2498" s="103"/>
      <c r="AE2498" s="103"/>
      <c r="AL2498" s="103"/>
      <c r="AM2498" s="104"/>
      <c r="AS2498" s="103"/>
      <c r="AT2498" s="104"/>
    </row>
    <row r="2499" spans="1:46" x14ac:dyDescent="0.25">
      <c r="A2499" s="1">
        <v>44725</v>
      </c>
      <c r="B2499" s="100">
        <v>43250579797</v>
      </c>
      <c r="C2499" t="s">
        <v>101</v>
      </c>
      <c r="D2499" t="s">
        <v>97</v>
      </c>
      <c r="E2499">
        <v>50</v>
      </c>
      <c r="F2499" t="s">
        <v>35</v>
      </c>
      <c r="G2499">
        <v>14.518700000000001</v>
      </c>
      <c r="H2499">
        <v>0</v>
      </c>
      <c r="I2499">
        <v>-725.94</v>
      </c>
      <c r="Q2499" s="103"/>
      <c r="R2499" s="104"/>
      <c r="X2499" s="103"/>
      <c r="AE2499" s="103"/>
      <c r="AL2499" s="103"/>
      <c r="AM2499" s="104"/>
      <c r="AS2499" s="103"/>
      <c r="AT2499" s="104"/>
    </row>
    <row r="2500" spans="1:46" x14ac:dyDescent="0.25">
      <c r="A2500" s="1">
        <v>44725</v>
      </c>
      <c r="B2500" s="100">
        <v>43250548737</v>
      </c>
      <c r="C2500" t="s">
        <v>101</v>
      </c>
      <c r="D2500" t="s">
        <v>98</v>
      </c>
      <c r="E2500">
        <v>50</v>
      </c>
      <c r="F2500" t="s">
        <v>35</v>
      </c>
      <c r="G2500">
        <v>14.984999999999999</v>
      </c>
      <c r="H2500">
        <v>0</v>
      </c>
      <c r="I2500">
        <v>749.22</v>
      </c>
      <c r="Q2500" s="103"/>
      <c r="R2500" s="104"/>
      <c r="X2500" s="103"/>
      <c r="AE2500" s="103"/>
      <c r="AL2500" s="103"/>
      <c r="AM2500" s="104"/>
      <c r="AS2500" s="103"/>
      <c r="AT2500" s="104"/>
    </row>
    <row r="2501" spans="1:46" x14ac:dyDescent="0.25">
      <c r="A2501" s="1">
        <v>44725</v>
      </c>
      <c r="B2501" s="100">
        <v>43250707885</v>
      </c>
      <c r="C2501" t="s">
        <v>101</v>
      </c>
      <c r="D2501" t="s">
        <v>97</v>
      </c>
      <c r="E2501">
        <v>50</v>
      </c>
      <c r="F2501" t="s">
        <v>35</v>
      </c>
      <c r="G2501">
        <v>14.8141</v>
      </c>
      <c r="H2501">
        <v>0</v>
      </c>
      <c r="I2501">
        <v>-740.71</v>
      </c>
      <c r="Q2501" s="103"/>
      <c r="R2501" s="104"/>
      <c r="X2501" s="103"/>
      <c r="AE2501" s="103"/>
      <c r="AL2501" s="103"/>
      <c r="AM2501" s="104"/>
      <c r="AS2501" s="103"/>
      <c r="AT2501" s="104"/>
    </row>
    <row r="2502" spans="1:46" x14ac:dyDescent="0.25">
      <c r="A2502" s="1">
        <v>44725</v>
      </c>
      <c r="B2502" s="100">
        <v>43250762337</v>
      </c>
      <c r="C2502" t="s">
        <v>101</v>
      </c>
      <c r="D2502" t="s">
        <v>98</v>
      </c>
      <c r="E2502">
        <v>50</v>
      </c>
      <c r="F2502" t="s">
        <v>35</v>
      </c>
      <c r="G2502">
        <v>15.205</v>
      </c>
      <c r="H2502">
        <v>0</v>
      </c>
      <c r="I2502">
        <v>760.22</v>
      </c>
      <c r="Q2502" s="103"/>
      <c r="R2502" s="104"/>
      <c r="X2502" s="103"/>
      <c r="AE2502" s="103"/>
      <c r="AL2502" s="103"/>
      <c r="AM2502" s="104"/>
      <c r="AS2502" s="103"/>
      <c r="AT2502" s="104"/>
    </row>
    <row r="2503" spans="1:46" x14ac:dyDescent="0.25">
      <c r="A2503" s="1">
        <v>44725</v>
      </c>
      <c r="B2503" s="100">
        <v>43250897750</v>
      </c>
      <c r="C2503" t="s">
        <v>101</v>
      </c>
      <c r="D2503" t="s">
        <v>97</v>
      </c>
      <c r="E2503">
        <v>25</v>
      </c>
      <c r="F2503" t="s">
        <v>35</v>
      </c>
      <c r="G2503">
        <v>14.845000000000001</v>
      </c>
      <c r="H2503">
        <v>0</v>
      </c>
      <c r="I2503">
        <v>-371.13</v>
      </c>
      <c r="Q2503" s="103"/>
      <c r="R2503" s="104"/>
      <c r="X2503" s="103"/>
      <c r="AE2503" s="103"/>
      <c r="AL2503" s="103"/>
      <c r="AM2503" s="104"/>
      <c r="AS2503" s="103"/>
      <c r="AT2503" s="104"/>
    </row>
    <row r="2504" spans="1:46" x14ac:dyDescent="0.25">
      <c r="A2504" s="1">
        <v>44725</v>
      </c>
      <c r="B2504" s="100">
        <v>43250968559</v>
      </c>
      <c r="C2504" t="s">
        <v>101</v>
      </c>
      <c r="D2504" t="s">
        <v>98</v>
      </c>
      <c r="E2504">
        <v>25</v>
      </c>
      <c r="F2504" t="s">
        <v>35</v>
      </c>
      <c r="G2504">
        <v>14.9</v>
      </c>
      <c r="H2504">
        <v>0</v>
      </c>
      <c r="I2504">
        <v>372.49</v>
      </c>
      <c r="Q2504" s="103"/>
      <c r="R2504" s="104"/>
      <c r="X2504" s="103"/>
      <c r="AE2504" s="103"/>
      <c r="AL2504" s="103"/>
      <c r="AM2504" s="104"/>
      <c r="AS2504" s="103"/>
      <c r="AT2504" s="104"/>
    </row>
    <row r="2505" spans="1:46" x14ac:dyDescent="0.25">
      <c r="A2505" s="1">
        <v>44725</v>
      </c>
      <c r="B2505" s="100">
        <v>43251069244</v>
      </c>
      <c r="C2505" t="s">
        <v>101</v>
      </c>
      <c r="D2505" t="s">
        <v>98</v>
      </c>
      <c r="E2505">
        <v>25</v>
      </c>
      <c r="F2505" t="s">
        <v>35</v>
      </c>
      <c r="G2505">
        <v>15.14</v>
      </c>
      <c r="H2505">
        <v>0</v>
      </c>
      <c r="I2505">
        <v>378.49</v>
      </c>
      <c r="Q2505" s="103"/>
      <c r="R2505" s="104"/>
      <c r="X2505" s="103"/>
      <c r="AE2505" s="103"/>
      <c r="AL2505" s="103"/>
      <c r="AM2505" s="104"/>
      <c r="AS2505" s="103"/>
      <c r="AT2505" s="104"/>
    </row>
    <row r="2506" spans="1:46" x14ac:dyDescent="0.25">
      <c r="A2506" s="1">
        <v>44725</v>
      </c>
      <c r="B2506" s="100">
        <v>43251174492</v>
      </c>
      <c r="C2506" t="s">
        <v>101</v>
      </c>
      <c r="D2506" t="s">
        <v>98</v>
      </c>
      <c r="E2506">
        <v>25</v>
      </c>
      <c r="F2506" t="s">
        <v>35</v>
      </c>
      <c r="G2506">
        <v>15.42</v>
      </c>
      <c r="H2506">
        <v>0</v>
      </c>
      <c r="I2506">
        <v>385.49</v>
      </c>
      <c r="Q2506" s="103"/>
      <c r="R2506" s="104"/>
      <c r="X2506" s="103"/>
      <c r="AE2506" s="103"/>
      <c r="AL2506" s="103"/>
      <c r="AM2506" s="104"/>
      <c r="AS2506" s="103"/>
      <c r="AT2506" s="104"/>
    </row>
    <row r="2507" spans="1:46" x14ac:dyDescent="0.25">
      <c r="A2507" s="1">
        <v>44725</v>
      </c>
      <c r="C2507" s="1" t="s">
        <v>102</v>
      </c>
      <c r="D2507" t="s">
        <v>98</v>
      </c>
      <c r="E2507">
        <v>50</v>
      </c>
      <c r="F2507" t="s">
        <v>178</v>
      </c>
      <c r="G2507" s="18">
        <v>13.612</v>
      </c>
      <c r="H2507" s="18">
        <v>0.02</v>
      </c>
      <c r="I2507" s="18">
        <v>680.58</v>
      </c>
      <c r="Q2507" s="103"/>
      <c r="R2507" s="104"/>
      <c r="X2507" s="103"/>
      <c r="AE2507" s="103"/>
      <c r="AL2507" s="103"/>
      <c r="AM2507" s="104"/>
      <c r="AS2507" s="103"/>
      <c r="AT2507" s="104"/>
    </row>
    <row r="2508" spans="1:46" x14ac:dyDescent="0.25">
      <c r="A2508" s="1">
        <v>44725</v>
      </c>
      <c r="C2508" s="1" t="s">
        <v>102</v>
      </c>
      <c r="D2508" t="s">
        <v>98</v>
      </c>
      <c r="E2508">
        <v>50</v>
      </c>
      <c r="F2508" t="s">
        <v>178</v>
      </c>
      <c r="G2508" s="18">
        <v>13.360099999999999</v>
      </c>
      <c r="H2508" s="18">
        <v>0.02</v>
      </c>
      <c r="I2508" s="18">
        <v>667.99</v>
      </c>
      <c r="Q2508" s="103"/>
      <c r="R2508" s="104"/>
      <c r="X2508" s="103"/>
      <c r="AE2508" s="103"/>
      <c r="AL2508" s="103"/>
      <c r="AM2508" s="104"/>
      <c r="AS2508" s="103"/>
      <c r="AT2508" s="104"/>
    </row>
    <row r="2509" spans="1:46" x14ac:dyDescent="0.25">
      <c r="A2509" s="1">
        <v>44725</v>
      </c>
      <c r="C2509" s="1" t="s">
        <v>102</v>
      </c>
      <c r="D2509" t="s">
        <v>97</v>
      </c>
      <c r="E2509">
        <v>10</v>
      </c>
      <c r="F2509" t="s">
        <v>178</v>
      </c>
      <c r="G2509" s="18">
        <v>13.98</v>
      </c>
      <c r="I2509" s="18">
        <v>-139.80000000000001</v>
      </c>
      <c r="Q2509" s="103"/>
      <c r="R2509" s="104"/>
      <c r="X2509" s="103"/>
      <c r="AE2509" s="103"/>
      <c r="AL2509" s="103"/>
      <c r="AM2509" s="104"/>
      <c r="AS2509" s="103"/>
      <c r="AT2509" s="104"/>
    </row>
    <row r="2510" spans="1:46" x14ac:dyDescent="0.25">
      <c r="A2510" s="1">
        <v>44725</v>
      </c>
      <c r="C2510" s="1" t="s">
        <v>102</v>
      </c>
      <c r="D2510" t="s">
        <v>97</v>
      </c>
      <c r="E2510">
        <v>10</v>
      </c>
      <c r="F2510" t="s">
        <v>178</v>
      </c>
      <c r="G2510" s="18">
        <v>13.994999999999999</v>
      </c>
      <c r="I2510" s="18">
        <v>-139.94999999999999</v>
      </c>
      <c r="Q2510" s="103"/>
      <c r="R2510" s="104"/>
      <c r="X2510" s="103"/>
      <c r="AE2510" s="103"/>
      <c r="AL2510" s="103"/>
      <c r="AM2510" s="104"/>
      <c r="AS2510" s="103"/>
      <c r="AT2510" s="104"/>
    </row>
    <row r="2511" spans="1:46" x14ac:dyDescent="0.25">
      <c r="A2511" s="1">
        <v>44725</v>
      </c>
      <c r="C2511" s="1" t="s">
        <v>102</v>
      </c>
      <c r="D2511" t="s">
        <v>97</v>
      </c>
      <c r="E2511">
        <v>10</v>
      </c>
      <c r="F2511" t="s">
        <v>178</v>
      </c>
      <c r="G2511" s="18">
        <v>14.0082</v>
      </c>
      <c r="I2511" s="18">
        <v>-140.08000000000001</v>
      </c>
      <c r="Q2511" s="103"/>
      <c r="R2511" s="104"/>
      <c r="X2511" s="103"/>
      <c r="AE2511" s="103"/>
      <c r="AL2511" s="103"/>
      <c r="AM2511" s="104"/>
      <c r="AS2511" s="103"/>
      <c r="AT2511" s="104"/>
    </row>
    <row r="2512" spans="1:46" x14ac:dyDescent="0.25">
      <c r="A2512" s="1">
        <v>44725</v>
      </c>
      <c r="C2512" s="1" t="s">
        <v>102</v>
      </c>
      <c r="D2512" t="s">
        <v>98</v>
      </c>
      <c r="E2512">
        <v>50</v>
      </c>
      <c r="F2512" t="s">
        <v>178</v>
      </c>
      <c r="G2512" s="18">
        <v>14.76</v>
      </c>
      <c r="H2512" s="18">
        <v>0.02</v>
      </c>
      <c r="I2512" s="18">
        <v>737.98</v>
      </c>
      <c r="Q2512" s="103"/>
      <c r="R2512" s="104"/>
      <c r="X2512" s="103"/>
      <c r="AE2512" s="103"/>
      <c r="AL2512" s="103"/>
      <c r="AM2512" s="104"/>
      <c r="AS2512" s="103"/>
      <c r="AT2512" s="104"/>
    </row>
    <row r="2513" spans="1:46" x14ac:dyDescent="0.25">
      <c r="A2513" s="1">
        <v>44725</v>
      </c>
      <c r="C2513" s="1" t="s">
        <v>102</v>
      </c>
      <c r="D2513" t="s">
        <v>97</v>
      </c>
      <c r="E2513">
        <v>10</v>
      </c>
      <c r="F2513" t="s">
        <v>178</v>
      </c>
      <c r="G2513" s="18">
        <v>13.776</v>
      </c>
      <c r="I2513" s="18">
        <v>-137.76</v>
      </c>
      <c r="Q2513" s="103"/>
      <c r="R2513" s="104"/>
      <c r="X2513" s="103"/>
      <c r="AE2513" s="103"/>
      <c r="AL2513" s="103"/>
      <c r="AM2513" s="104"/>
      <c r="AS2513" s="103"/>
      <c r="AT2513" s="104"/>
    </row>
    <row r="2514" spans="1:46" x14ac:dyDescent="0.25">
      <c r="A2514" s="1">
        <v>44725</v>
      </c>
      <c r="C2514" s="1" t="s">
        <v>102</v>
      </c>
      <c r="D2514" t="s">
        <v>97</v>
      </c>
      <c r="E2514">
        <v>10</v>
      </c>
      <c r="F2514" t="s">
        <v>178</v>
      </c>
      <c r="G2514" s="18">
        <v>13.791</v>
      </c>
      <c r="I2514" s="18">
        <v>-137.91</v>
      </c>
      <c r="Q2514" s="103"/>
      <c r="R2514" s="104"/>
      <c r="X2514" s="103"/>
      <c r="AE2514" s="103"/>
      <c r="AL2514" s="103"/>
      <c r="AM2514" s="104"/>
      <c r="AS2514" s="103"/>
      <c r="AT2514" s="104"/>
    </row>
    <row r="2515" spans="1:46" x14ac:dyDescent="0.25">
      <c r="A2515" s="1">
        <v>44725</v>
      </c>
      <c r="C2515" s="1" t="s">
        <v>102</v>
      </c>
      <c r="D2515" t="s">
        <v>97</v>
      </c>
      <c r="E2515">
        <v>10</v>
      </c>
      <c r="F2515" t="s">
        <v>178</v>
      </c>
      <c r="G2515" s="18">
        <v>13.4399</v>
      </c>
      <c r="I2515" s="18">
        <v>-134.4</v>
      </c>
      <c r="Q2515" s="103"/>
      <c r="R2515" s="104"/>
      <c r="X2515" s="103"/>
      <c r="AE2515" s="103"/>
      <c r="AL2515" s="103"/>
      <c r="AM2515" s="104"/>
      <c r="AS2515" s="103"/>
      <c r="AT2515" s="104"/>
    </row>
    <row r="2516" spans="1:46" x14ac:dyDescent="0.25">
      <c r="A2516" s="1">
        <v>44725</v>
      </c>
      <c r="C2516" s="1" t="s">
        <v>102</v>
      </c>
      <c r="D2516" t="s">
        <v>97</v>
      </c>
      <c r="E2516">
        <v>10</v>
      </c>
      <c r="F2516" t="s">
        <v>178</v>
      </c>
      <c r="G2516" s="18">
        <v>13.383699999999999</v>
      </c>
      <c r="I2516" s="18">
        <v>-133.84</v>
      </c>
      <c r="Q2516" s="103"/>
      <c r="R2516" s="104"/>
      <c r="X2516" s="103"/>
      <c r="AE2516" s="103"/>
      <c r="AL2516" s="103"/>
      <c r="AM2516" s="104"/>
      <c r="AS2516" s="103"/>
      <c r="AT2516" s="104"/>
    </row>
    <row r="2517" spans="1:46" x14ac:dyDescent="0.25">
      <c r="A2517" s="1">
        <v>44725</v>
      </c>
      <c r="C2517" s="1" t="s">
        <v>102</v>
      </c>
      <c r="D2517" t="s">
        <v>98</v>
      </c>
      <c r="E2517">
        <v>12</v>
      </c>
      <c r="F2517" t="s">
        <v>178</v>
      </c>
      <c r="G2517" s="18">
        <v>14</v>
      </c>
      <c r="I2517" s="18">
        <v>168</v>
      </c>
      <c r="Q2517" s="103"/>
      <c r="R2517" s="104"/>
      <c r="X2517" s="103"/>
      <c r="AE2517" s="103"/>
      <c r="AL2517" s="103"/>
      <c r="AM2517" s="104"/>
      <c r="AS2517" s="103"/>
      <c r="AT2517" s="104"/>
    </row>
    <row r="2518" spans="1:46" x14ac:dyDescent="0.25">
      <c r="A2518" s="1">
        <v>44725</v>
      </c>
      <c r="C2518" s="1" t="s">
        <v>102</v>
      </c>
      <c r="D2518" t="s">
        <v>98</v>
      </c>
      <c r="E2518">
        <v>38</v>
      </c>
      <c r="F2518" t="s">
        <v>178</v>
      </c>
      <c r="G2518" s="18">
        <v>14</v>
      </c>
      <c r="H2518" s="18">
        <v>0.01</v>
      </c>
      <c r="I2518" s="18">
        <v>531.99</v>
      </c>
      <c r="Q2518" s="103"/>
      <c r="R2518" s="104"/>
      <c r="X2518" s="103"/>
      <c r="AE2518" s="103"/>
      <c r="AL2518" s="103"/>
      <c r="AM2518" s="104"/>
      <c r="AS2518" s="103"/>
      <c r="AT2518" s="104"/>
    </row>
    <row r="2519" spans="1:46" x14ac:dyDescent="0.25">
      <c r="A2519" s="1">
        <v>44725</v>
      </c>
      <c r="C2519" s="1" t="s">
        <v>102</v>
      </c>
      <c r="D2519" t="s">
        <v>97</v>
      </c>
      <c r="E2519">
        <v>10</v>
      </c>
      <c r="F2519" t="s">
        <v>178</v>
      </c>
      <c r="G2519" s="18">
        <v>13.7857</v>
      </c>
      <c r="I2519" s="18">
        <v>-137.86000000000001</v>
      </c>
      <c r="Q2519" s="103"/>
      <c r="R2519" s="104"/>
      <c r="X2519" s="103"/>
      <c r="AE2519" s="103"/>
      <c r="AL2519" s="103"/>
      <c r="AM2519" s="104"/>
      <c r="AS2519" s="103"/>
      <c r="AT2519" s="104"/>
    </row>
    <row r="2520" spans="1:46" x14ac:dyDescent="0.25">
      <c r="A2520" s="1">
        <v>44725</v>
      </c>
      <c r="C2520" s="1" t="s">
        <v>102</v>
      </c>
      <c r="D2520" t="s">
        <v>97</v>
      </c>
      <c r="E2520">
        <v>10</v>
      </c>
      <c r="F2520" t="s">
        <v>178</v>
      </c>
      <c r="G2520" s="18">
        <v>13.898199999999999</v>
      </c>
      <c r="I2520" s="18">
        <v>-138.97999999999999</v>
      </c>
      <c r="Q2520" s="103"/>
      <c r="R2520" s="104"/>
      <c r="X2520" s="103"/>
      <c r="AE2520" s="103"/>
      <c r="AL2520" s="103"/>
      <c r="AM2520" s="104"/>
      <c r="AS2520" s="103"/>
      <c r="AT2520" s="104"/>
    </row>
    <row r="2521" spans="1:46" x14ac:dyDescent="0.25">
      <c r="A2521" s="1">
        <v>44725</v>
      </c>
      <c r="C2521" s="1" t="s">
        <v>102</v>
      </c>
      <c r="D2521" t="s">
        <v>97</v>
      </c>
      <c r="E2521">
        <v>10</v>
      </c>
      <c r="F2521" t="s">
        <v>178</v>
      </c>
      <c r="G2521" s="18">
        <v>13.7372</v>
      </c>
      <c r="I2521" s="18">
        <v>-137.37</v>
      </c>
      <c r="Q2521" s="103"/>
      <c r="R2521" s="104"/>
      <c r="X2521" s="103"/>
      <c r="AE2521" s="103"/>
      <c r="AL2521" s="103"/>
      <c r="AM2521" s="104"/>
      <c r="AS2521" s="103"/>
      <c r="AT2521" s="104"/>
    </row>
    <row r="2522" spans="1:46" x14ac:dyDescent="0.25">
      <c r="A2522" s="1">
        <v>44725</v>
      </c>
      <c r="C2522" s="1" t="s">
        <v>102</v>
      </c>
      <c r="D2522" t="s">
        <v>97</v>
      </c>
      <c r="E2522">
        <v>10</v>
      </c>
      <c r="F2522" t="s">
        <v>178</v>
      </c>
      <c r="G2522" s="18">
        <v>13.6822</v>
      </c>
      <c r="I2522" s="18">
        <v>-136.82</v>
      </c>
      <c r="Q2522" s="103"/>
      <c r="R2522" s="104"/>
      <c r="X2522" s="103"/>
      <c r="AE2522" s="103"/>
      <c r="AL2522" s="103"/>
      <c r="AM2522" s="104"/>
      <c r="AS2522" s="103"/>
      <c r="AT2522" s="104"/>
    </row>
    <row r="2523" spans="1:46" x14ac:dyDescent="0.25">
      <c r="A2523" s="1">
        <v>44725</v>
      </c>
      <c r="C2523" s="1" t="s">
        <v>102</v>
      </c>
      <c r="D2523" t="s">
        <v>97</v>
      </c>
      <c r="E2523">
        <v>10</v>
      </c>
      <c r="F2523" t="s">
        <v>178</v>
      </c>
      <c r="G2523" s="18">
        <v>14.1516</v>
      </c>
      <c r="I2523" s="18">
        <v>-141.52000000000001</v>
      </c>
      <c r="Q2523" s="103"/>
      <c r="R2523" s="104"/>
      <c r="X2523" s="103"/>
      <c r="AE2523" s="103"/>
      <c r="AL2523" s="103"/>
      <c r="AM2523" s="104"/>
      <c r="AS2523" s="103"/>
      <c r="AT2523" s="104"/>
    </row>
    <row r="2524" spans="1:46" x14ac:dyDescent="0.25">
      <c r="A2524" s="1">
        <v>44725</v>
      </c>
      <c r="C2524" s="1" t="s">
        <v>102</v>
      </c>
      <c r="D2524" t="s">
        <v>97</v>
      </c>
      <c r="E2524">
        <v>10</v>
      </c>
      <c r="F2524" t="s">
        <v>178</v>
      </c>
      <c r="G2524" s="18">
        <v>14.1311</v>
      </c>
      <c r="I2524" s="18">
        <v>-141.31</v>
      </c>
      <c r="Q2524" s="103"/>
      <c r="R2524" s="104"/>
      <c r="X2524" s="103"/>
      <c r="AE2524" s="103"/>
      <c r="AL2524" s="103"/>
      <c r="AM2524" s="104"/>
      <c r="AS2524" s="103"/>
      <c r="AT2524" s="104"/>
    </row>
    <row r="2525" spans="1:46" x14ac:dyDescent="0.25">
      <c r="A2525" s="1">
        <v>44725</v>
      </c>
      <c r="C2525" s="1" t="s">
        <v>102</v>
      </c>
      <c r="D2525" t="s">
        <v>97</v>
      </c>
      <c r="E2525">
        <v>10</v>
      </c>
      <c r="F2525" t="s">
        <v>178</v>
      </c>
      <c r="G2525" s="18">
        <v>14.44</v>
      </c>
      <c r="I2525" s="18">
        <v>-144.4</v>
      </c>
      <c r="Q2525" s="103"/>
      <c r="R2525" s="104"/>
      <c r="X2525" s="103"/>
      <c r="AE2525" s="103"/>
      <c r="AL2525" s="103"/>
      <c r="AM2525" s="104"/>
      <c r="AS2525" s="103"/>
      <c r="AT2525" s="104"/>
    </row>
    <row r="2526" spans="1:46" x14ac:dyDescent="0.25">
      <c r="A2526" s="1">
        <v>44725</v>
      </c>
      <c r="C2526" s="1" t="s">
        <v>102</v>
      </c>
      <c r="D2526" t="s">
        <v>97</v>
      </c>
      <c r="E2526">
        <v>10</v>
      </c>
      <c r="F2526" t="s">
        <v>178</v>
      </c>
      <c r="G2526" s="18">
        <v>14.39</v>
      </c>
      <c r="I2526" s="18">
        <v>-143.9</v>
      </c>
      <c r="Q2526" s="103"/>
      <c r="R2526" s="104"/>
      <c r="X2526" s="103"/>
      <c r="AE2526" s="103"/>
      <c r="AL2526" s="103"/>
      <c r="AM2526" s="104"/>
      <c r="AS2526" s="103"/>
      <c r="AT2526" s="104"/>
    </row>
    <row r="2527" spans="1:46" x14ac:dyDescent="0.25">
      <c r="A2527" s="1">
        <v>44725</v>
      </c>
      <c r="C2527" s="1" t="s">
        <v>102</v>
      </c>
      <c r="D2527" t="s">
        <v>97</v>
      </c>
      <c r="E2527">
        <v>10</v>
      </c>
      <c r="F2527" t="s">
        <v>178</v>
      </c>
      <c r="G2527" s="18">
        <v>14.28</v>
      </c>
      <c r="I2527" s="18">
        <v>-142.80000000000001</v>
      </c>
      <c r="Q2527" s="103"/>
      <c r="R2527" s="104"/>
      <c r="X2527" s="103"/>
      <c r="AE2527" s="103"/>
      <c r="AL2527" s="103"/>
      <c r="AM2527" s="104"/>
      <c r="AS2527" s="103"/>
      <c r="AT2527" s="104"/>
    </row>
    <row r="2528" spans="1:46" x14ac:dyDescent="0.25">
      <c r="A2528" s="1">
        <v>44725</v>
      </c>
      <c r="C2528" s="1" t="s">
        <v>102</v>
      </c>
      <c r="D2528" t="s">
        <v>97</v>
      </c>
      <c r="E2528">
        <v>10</v>
      </c>
      <c r="F2528" t="s">
        <v>178</v>
      </c>
      <c r="G2528" s="18">
        <v>14.099</v>
      </c>
      <c r="I2528" s="18">
        <v>-140.99</v>
      </c>
      <c r="Q2528" s="103"/>
      <c r="R2528" s="104"/>
      <c r="X2528" s="103"/>
      <c r="AE2528" s="103"/>
      <c r="AL2528" s="103"/>
      <c r="AM2528" s="104"/>
      <c r="AS2528" s="103"/>
      <c r="AT2528" s="104"/>
    </row>
    <row r="2529" spans="1:46" x14ac:dyDescent="0.25">
      <c r="A2529" s="1">
        <v>44725</v>
      </c>
      <c r="C2529" s="1" t="s">
        <v>102</v>
      </c>
      <c r="D2529" t="s">
        <v>97</v>
      </c>
      <c r="E2529">
        <v>10</v>
      </c>
      <c r="F2529" t="s">
        <v>178</v>
      </c>
      <c r="G2529" s="18">
        <v>14.175000000000001</v>
      </c>
      <c r="I2529" s="18">
        <v>-141.75</v>
      </c>
      <c r="Q2529" s="103"/>
      <c r="R2529" s="104"/>
      <c r="X2529" s="103"/>
      <c r="AE2529" s="103"/>
      <c r="AL2529" s="103"/>
      <c r="AM2529" s="104"/>
      <c r="AS2529" s="103"/>
      <c r="AT2529" s="104"/>
    </row>
    <row r="2530" spans="1:46" x14ac:dyDescent="0.25">
      <c r="A2530" s="1">
        <v>44725</v>
      </c>
      <c r="C2530" s="1" t="s">
        <v>102</v>
      </c>
      <c r="D2530" t="s">
        <v>97</v>
      </c>
      <c r="E2530">
        <v>10</v>
      </c>
      <c r="F2530" t="s">
        <v>178</v>
      </c>
      <c r="G2530" s="18">
        <v>14.34</v>
      </c>
      <c r="I2530" s="18">
        <v>-143.4</v>
      </c>
      <c r="Q2530" s="103"/>
      <c r="R2530" s="104"/>
      <c r="X2530" s="103"/>
      <c r="AE2530" s="103"/>
      <c r="AL2530" s="103"/>
      <c r="AM2530" s="104"/>
      <c r="AS2530" s="103"/>
      <c r="AT2530" s="104"/>
    </row>
    <row r="2531" spans="1:46" x14ac:dyDescent="0.25">
      <c r="A2531" s="1">
        <v>44725</v>
      </c>
      <c r="C2531" s="1" t="s">
        <v>102</v>
      </c>
      <c r="D2531" t="s">
        <v>97</v>
      </c>
      <c r="E2531">
        <v>10</v>
      </c>
      <c r="F2531" t="s">
        <v>178</v>
      </c>
      <c r="G2531" s="18">
        <v>14.4773</v>
      </c>
      <c r="I2531" s="18">
        <v>-144.77000000000001</v>
      </c>
      <c r="Q2531" s="103"/>
      <c r="R2531" s="104"/>
      <c r="X2531" s="103"/>
      <c r="AE2531" s="103"/>
      <c r="AL2531" s="103"/>
      <c r="AM2531" s="104"/>
      <c r="AS2531" s="103"/>
      <c r="AT2531" s="104"/>
    </row>
    <row r="2532" spans="1:46" x14ac:dyDescent="0.25">
      <c r="A2532" s="1">
        <v>44726</v>
      </c>
      <c r="B2532" s="100">
        <v>43277874303</v>
      </c>
      <c r="C2532" t="s">
        <v>101</v>
      </c>
      <c r="D2532" t="s">
        <v>97</v>
      </c>
      <c r="E2532">
        <v>25</v>
      </c>
      <c r="F2532" t="s">
        <v>35</v>
      </c>
      <c r="G2532">
        <v>16.05</v>
      </c>
      <c r="H2532">
        <v>0</v>
      </c>
      <c r="I2532">
        <v>-401.25</v>
      </c>
      <c r="Q2532" s="103"/>
      <c r="R2532" s="104"/>
      <c r="X2532" s="103"/>
      <c r="AE2532" s="103"/>
      <c r="AL2532" s="103"/>
      <c r="AM2532" s="104"/>
      <c r="AS2532" s="103"/>
      <c r="AT2532" s="104"/>
    </row>
    <row r="2533" spans="1:46" x14ac:dyDescent="0.25">
      <c r="A2533" s="1">
        <v>44726</v>
      </c>
      <c r="B2533" s="100">
        <v>43278059917</v>
      </c>
      <c r="C2533" t="s">
        <v>101</v>
      </c>
      <c r="D2533" t="s">
        <v>97</v>
      </c>
      <c r="E2533">
        <v>25</v>
      </c>
      <c r="F2533" t="s">
        <v>35</v>
      </c>
      <c r="G2533">
        <v>16.491900000000001</v>
      </c>
      <c r="H2533">
        <v>0</v>
      </c>
      <c r="I2533">
        <v>-412.3</v>
      </c>
      <c r="Q2533" s="103"/>
      <c r="R2533" s="104"/>
      <c r="X2533" s="103"/>
      <c r="AE2533" s="103"/>
      <c r="AL2533" s="103"/>
      <c r="AM2533" s="104"/>
      <c r="AS2533" s="103"/>
      <c r="AT2533" s="104"/>
    </row>
    <row r="2534" spans="1:46" x14ac:dyDescent="0.25">
      <c r="A2534" s="1">
        <v>44726</v>
      </c>
      <c r="B2534" s="100">
        <v>43278028383</v>
      </c>
      <c r="C2534" t="s">
        <v>101</v>
      </c>
      <c r="D2534" t="s">
        <v>97</v>
      </c>
      <c r="E2534">
        <v>25</v>
      </c>
      <c r="F2534" t="s">
        <v>35</v>
      </c>
      <c r="G2534">
        <v>16.799900000000001</v>
      </c>
      <c r="H2534">
        <v>0</v>
      </c>
      <c r="I2534">
        <v>-420</v>
      </c>
      <c r="Q2534" s="103"/>
      <c r="R2534" s="104"/>
      <c r="X2534" s="103"/>
      <c r="AE2534" s="103"/>
      <c r="AL2534" s="103"/>
      <c r="AM2534" s="104"/>
      <c r="AS2534" s="103"/>
      <c r="AT2534" s="104"/>
    </row>
    <row r="2535" spans="1:46" x14ac:dyDescent="0.25">
      <c r="A2535" s="1">
        <v>44726</v>
      </c>
      <c r="B2535" s="100">
        <v>43278090125</v>
      </c>
      <c r="C2535" t="s">
        <v>101</v>
      </c>
      <c r="D2535" t="s">
        <v>97</v>
      </c>
      <c r="E2535">
        <v>25</v>
      </c>
      <c r="F2535" t="s">
        <v>35</v>
      </c>
      <c r="G2535">
        <v>16.78</v>
      </c>
      <c r="H2535">
        <v>0</v>
      </c>
      <c r="I2535">
        <v>-419.5</v>
      </c>
      <c r="Q2535" s="103"/>
      <c r="R2535" s="104"/>
      <c r="X2535" s="103"/>
      <c r="AE2535" s="103"/>
      <c r="AL2535" s="103"/>
      <c r="AM2535" s="104"/>
      <c r="AS2535" s="103"/>
      <c r="AT2535" s="104"/>
    </row>
    <row r="2536" spans="1:46" x14ac:dyDescent="0.25">
      <c r="A2536" s="1">
        <v>44726</v>
      </c>
      <c r="B2536" s="100">
        <v>43278281038</v>
      </c>
      <c r="C2536" t="s">
        <v>101</v>
      </c>
      <c r="D2536" t="s">
        <v>97</v>
      </c>
      <c r="E2536">
        <v>25</v>
      </c>
      <c r="F2536" t="s">
        <v>35</v>
      </c>
      <c r="G2536">
        <v>16.2499</v>
      </c>
      <c r="H2536">
        <v>0</v>
      </c>
      <c r="I2536">
        <v>-406.25</v>
      </c>
      <c r="Q2536" s="103"/>
      <c r="R2536" s="104"/>
      <c r="X2536" s="103"/>
      <c r="AE2536" s="103"/>
      <c r="AL2536" s="103"/>
      <c r="AM2536" s="104"/>
      <c r="AS2536" s="103"/>
      <c r="AT2536" s="104"/>
    </row>
    <row r="2537" spans="1:46" x14ac:dyDescent="0.25">
      <c r="A2537" s="1">
        <v>44726</v>
      </c>
      <c r="B2537" s="100">
        <v>43278273035</v>
      </c>
      <c r="C2537" t="s">
        <v>101</v>
      </c>
      <c r="D2537" t="s">
        <v>97</v>
      </c>
      <c r="E2537">
        <v>25</v>
      </c>
      <c r="F2537" t="s">
        <v>35</v>
      </c>
      <c r="G2537">
        <v>16.21</v>
      </c>
      <c r="H2537">
        <v>0</v>
      </c>
      <c r="I2537">
        <v>-405.25</v>
      </c>
      <c r="Q2537" s="103"/>
      <c r="R2537" s="104"/>
      <c r="X2537" s="103"/>
      <c r="AE2537" s="103"/>
      <c r="AL2537" s="103"/>
      <c r="AM2537" s="104"/>
      <c r="AS2537" s="103"/>
      <c r="AT2537" s="104"/>
    </row>
    <row r="2538" spans="1:46" x14ac:dyDescent="0.25">
      <c r="A2538" s="1">
        <v>44726</v>
      </c>
      <c r="B2538" s="100">
        <v>43278603409</v>
      </c>
      <c r="C2538" t="s">
        <v>101</v>
      </c>
      <c r="D2538" t="s">
        <v>98</v>
      </c>
      <c r="E2538">
        <v>50</v>
      </c>
      <c r="F2538" t="s">
        <v>35</v>
      </c>
      <c r="G2538">
        <v>15.11</v>
      </c>
      <c r="H2538">
        <v>0</v>
      </c>
      <c r="I2538">
        <v>755.47</v>
      </c>
      <c r="Q2538" s="103"/>
      <c r="R2538" s="104"/>
      <c r="X2538" s="103"/>
      <c r="AE2538" s="103"/>
      <c r="AL2538" s="103"/>
      <c r="AM2538" s="104"/>
      <c r="AS2538" s="103"/>
      <c r="AT2538" s="104"/>
    </row>
    <row r="2539" spans="1:46" x14ac:dyDescent="0.25">
      <c r="A2539" s="1">
        <v>44726</v>
      </c>
      <c r="B2539" s="100">
        <v>43278608250</v>
      </c>
      <c r="C2539" t="s">
        <v>101</v>
      </c>
      <c r="D2539" t="s">
        <v>98</v>
      </c>
      <c r="E2539">
        <v>25</v>
      </c>
      <c r="F2539" t="s">
        <v>35</v>
      </c>
      <c r="G2539">
        <v>15.11</v>
      </c>
      <c r="H2539">
        <v>0</v>
      </c>
      <c r="I2539">
        <v>377.74</v>
      </c>
      <c r="Q2539" s="103"/>
      <c r="R2539" s="104"/>
      <c r="X2539" s="103"/>
      <c r="AE2539" s="103"/>
      <c r="AL2539" s="103"/>
      <c r="AM2539" s="104"/>
      <c r="AS2539" s="103"/>
      <c r="AT2539" s="104"/>
    </row>
    <row r="2540" spans="1:46" x14ac:dyDescent="0.25">
      <c r="A2540" s="1">
        <v>44726</v>
      </c>
      <c r="B2540" s="100">
        <v>43278612096</v>
      </c>
      <c r="C2540" t="s">
        <v>101</v>
      </c>
      <c r="D2540" t="s">
        <v>98</v>
      </c>
      <c r="E2540">
        <v>25</v>
      </c>
      <c r="F2540" t="s">
        <v>35</v>
      </c>
      <c r="G2540">
        <v>15.11</v>
      </c>
      <c r="H2540">
        <v>0</v>
      </c>
      <c r="I2540">
        <v>377.74</v>
      </c>
      <c r="Q2540" s="103"/>
      <c r="R2540" s="104"/>
      <c r="X2540" s="103"/>
      <c r="AE2540" s="103"/>
      <c r="AL2540" s="103"/>
      <c r="AM2540" s="104"/>
      <c r="AS2540" s="103"/>
      <c r="AT2540" s="104"/>
    </row>
    <row r="2541" spans="1:46" x14ac:dyDescent="0.25">
      <c r="A2541" s="1">
        <v>44726</v>
      </c>
      <c r="B2541" s="100">
        <v>43278615876</v>
      </c>
      <c r="C2541" t="s">
        <v>101</v>
      </c>
      <c r="D2541" t="s">
        <v>98</v>
      </c>
      <c r="E2541">
        <v>25</v>
      </c>
      <c r="F2541" t="s">
        <v>35</v>
      </c>
      <c r="G2541">
        <v>15.11</v>
      </c>
      <c r="H2541">
        <v>0</v>
      </c>
      <c r="I2541">
        <v>377.74</v>
      </c>
      <c r="Q2541" s="103"/>
      <c r="R2541" s="104"/>
      <c r="X2541" s="103"/>
      <c r="AE2541" s="103"/>
      <c r="AL2541" s="103"/>
      <c r="AM2541" s="104"/>
      <c r="AS2541" s="103"/>
      <c r="AT2541" s="104"/>
    </row>
    <row r="2542" spans="1:46" x14ac:dyDescent="0.25">
      <c r="A2542" s="1">
        <v>44726</v>
      </c>
      <c r="B2542" s="100">
        <v>43278646306</v>
      </c>
      <c r="C2542" t="s">
        <v>101</v>
      </c>
      <c r="D2542" t="s">
        <v>97</v>
      </c>
      <c r="E2542">
        <v>50</v>
      </c>
      <c r="F2542" t="s">
        <v>35</v>
      </c>
      <c r="G2542">
        <v>15.583399999999999</v>
      </c>
      <c r="H2542">
        <v>0</v>
      </c>
      <c r="I2542">
        <v>-779.17</v>
      </c>
      <c r="Q2542" s="103"/>
      <c r="R2542" s="104"/>
      <c r="X2542" s="103"/>
      <c r="AE2542" s="103"/>
      <c r="AL2542" s="103"/>
      <c r="AM2542" s="104"/>
      <c r="AS2542" s="103"/>
      <c r="AT2542" s="104"/>
    </row>
    <row r="2543" spans="1:46" x14ac:dyDescent="0.25">
      <c r="A2543" s="1">
        <v>44726</v>
      </c>
      <c r="B2543" s="100">
        <v>43278667676</v>
      </c>
      <c r="C2543" t="s">
        <v>101</v>
      </c>
      <c r="D2543" t="s">
        <v>97</v>
      </c>
      <c r="E2543">
        <v>50</v>
      </c>
      <c r="F2543" t="s">
        <v>35</v>
      </c>
      <c r="G2543">
        <v>15.605</v>
      </c>
      <c r="H2543">
        <v>0</v>
      </c>
      <c r="I2543">
        <v>-780.25</v>
      </c>
      <c r="Q2543" s="103"/>
      <c r="R2543" s="104"/>
      <c r="X2543" s="103"/>
      <c r="AE2543" s="103"/>
      <c r="AL2543" s="103"/>
      <c r="AM2543" s="104"/>
      <c r="AS2543" s="103"/>
      <c r="AT2543" s="104"/>
    </row>
    <row r="2544" spans="1:46" x14ac:dyDescent="0.25">
      <c r="A2544" s="1">
        <v>44726</v>
      </c>
      <c r="B2544" s="100">
        <v>43278761534</v>
      </c>
      <c r="C2544" t="s">
        <v>101</v>
      </c>
      <c r="D2544" t="s">
        <v>98</v>
      </c>
      <c r="E2544">
        <v>15</v>
      </c>
      <c r="F2544" t="s">
        <v>35</v>
      </c>
      <c r="G2544">
        <v>14.87</v>
      </c>
      <c r="H2544">
        <v>0</v>
      </c>
      <c r="I2544">
        <v>223.04</v>
      </c>
      <c r="Q2544" s="103"/>
      <c r="R2544" s="104"/>
      <c r="X2544" s="103"/>
      <c r="AE2544" s="103"/>
      <c r="AL2544" s="103"/>
      <c r="AM2544" s="104"/>
      <c r="AS2544" s="103"/>
      <c r="AT2544" s="104"/>
    </row>
    <row r="2545" spans="1:46" x14ac:dyDescent="0.25">
      <c r="A2545" s="1">
        <v>44726</v>
      </c>
      <c r="B2545" s="100">
        <v>43278761549</v>
      </c>
      <c r="C2545" t="s">
        <v>101</v>
      </c>
      <c r="D2545" t="s">
        <v>98</v>
      </c>
      <c r="E2545">
        <v>35</v>
      </c>
      <c r="F2545" t="s">
        <v>35</v>
      </c>
      <c r="G2545">
        <v>14.82</v>
      </c>
      <c r="H2545">
        <v>0</v>
      </c>
      <c r="I2545">
        <v>518.67999999999995</v>
      </c>
      <c r="Q2545" s="103"/>
      <c r="R2545" s="104"/>
      <c r="X2545" s="103"/>
      <c r="AE2545" s="103"/>
      <c r="AL2545" s="103"/>
      <c r="AM2545" s="104"/>
      <c r="AS2545" s="103"/>
      <c r="AT2545" s="104"/>
    </row>
    <row r="2546" spans="1:46" x14ac:dyDescent="0.25">
      <c r="A2546" s="1">
        <v>44726</v>
      </c>
      <c r="B2546" s="100">
        <v>43278761994</v>
      </c>
      <c r="C2546" t="s">
        <v>101</v>
      </c>
      <c r="D2546" t="s">
        <v>98</v>
      </c>
      <c r="E2546">
        <v>50</v>
      </c>
      <c r="F2546" t="s">
        <v>35</v>
      </c>
      <c r="G2546">
        <v>14.78</v>
      </c>
      <c r="H2546">
        <v>0</v>
      </c>
      <c r="I2546">
        <v>738.97</v>
      </c>
      <c r="Q2546" s="103"/>
      <c r="R2546" s="104"/>
      <c r="X2546" s="103"/>
      <c r="AE2546" s="103"/>
      <c r="AL2546" s="103"/>
      <c r="AM2546" s="104"/>
      <c r="AS2546" s="103"/>
      <c r="AT2546" s="104"/>
    </row>
    <row r="2547" spans="1:46" x14ac:dyDescent="0.25">
      <c r="A2547" s="1">
        <v>44726</v>
      </c>
      <c r="B2547" s="100">
        <v>43278981578</v>
      </c>
      <c r="C2547" t="s">
        <v>101</v>
      </c>
      <c r="D2547" t="s">
        <v>97</v>
      </c>
      <c r="E2547">
        <v>50</v>
      </c>
      <c r="F2547" t="s">
        <v>35</v>
      </c>
      <c r="G2547">
        <v>15.3232</v>
      </c>
      <c r="H2547">
        <v>0</v>
      </c>
      <c r="I2547">
        <v>-766.16</v>
      </c>
      <c r="Q2547" s="103"/>
      <c r="R2547" s="104"/>
      <c r="X2547" s="103"/>
      <c r="AE2547" s="103"/>
      <c r="AL2547" s="103"/>
      <c r="AM2547" s="104"/>
      <c r="AS2547" s="103"/>
      <c r="AT2547" s="104"/>
    </row>
    <row r="2548" spans="1:46" x14ac:dyDescent="0.25">
      <c r="A2548" s="1">
        <v>44726</v>
      </c>
      <c r="B2548" s="100">
        <v>43279369445</v>
      </c>
      <c r="C2548" t="s">
        <v>101</v>
      </c>
      <c r="D2548" t="s">
        <v>97</v>
      </c>
      <c r="E2548">
        <v>25</v>
      </c>
      <c r="F2548" t="s">
        <v>35</v>
      </c>
      <c r="G2548">
        <v>15.58</v>
      </c>
      <c r="H2548">
        <v>0</v>
      </c>
      <c r="I2548">
        <v>-389.5</v>
      </c>
      <c r="Q2548" s="103"/>
      <c r="R2548" s="104"/>
      <c r="X2548" s="103"/>
      <c r="AE2548" s="103"/>
      <c r="AL2548" s="103"/>
      <c r="AM2548" s="104"/>
      <c r="AS2548" s="103"/>
      <c r="AT2548" s="104"/>
    </row>
    <row r="2549" spans="1:46" x14ac:dyDescent="0.25">
      <c r="A2549" s="1">
        <v>44726</v>
      </c>
      <c r="B2549" s="100">
        <v>43279393214</v>
      </c>
      <c r="C2549" t="s">
        <v>101</v>
      </c>
      <c r="D2549" t="s">
        <v>98</v>
      </c>
      <c r="E2549">
        <v>50</v>
      </c>
      <c r="F2549" t="s">
        <v>35</v>
      </c>
      <c r="G2549">
        <v>15.18</v>
      </c>
      <c r="H2549">
        <v>0</v>
      </c>
      <c r="I2549">
        <v>758.97</v>
      </c>
      <c r="Q2549" s="103"/>
      <c r="R2549" s="104"/>
      <c r="X2549" s="103"/>
      <c r="AE2549" s="103"/>
      <c r="AL2549" s="103"/>
      <c r="AM2549" s="104"/>
      <c r="AS2549" s="103"/>
      <c r="AT2549" s="104"/>
    </row>
    <row r="2550" spans="1:46" x14ac:dyDescent="0.25">
      <c r="A2550" s="1">
        <v>44726</v>
      </c>
      <c r="B2550" s="100">
        <v>43279577996</v>
      </c>
      <c r="C2550" t="s">
        <v>101</v>
      </c>
      <c r="D2550" t="s">
        <v>98</v>
      </c>
      <c r="E2550">
        <v>50</v>
      </c>
      <c r="F2550" t="s">
        <v>35</v>
      </c>
      <c r="G2550">
        <v>15.01</v>
      </c>
      <c r="H2550">
        <v>0</v>
      </c>
      <c r="I2550">
        <v>750.47</v>
      </c>
      <c r="Q2550" s="103"/>
      <c r="R2550" s="104"/>
      <c r="X2550" s="103"/>
      <c r="AE2550" s="103"/>
      <c r="AL2550" s="103"/>
      <c r="AM2550" s="104"/>
      <c r="AS2550" s="103"/>
      <c r="AT2550" s="104"/>
    </row>
    <row r="2551" spans="1:46" x14ac:dyDescent="0.25">
      <c r="A2551" s="1">
        <v>44726</v>
      </c>
      <c r="C2551" s="1" t="s">
        <v>102</v>
      </c>
      <c r="D2551" t="s">
        <v>98</v>
      </c>
      <c r="E2551">
        <v>10</v>
      </c>
      <c r="F2551" t="s">
        <v>35</v>
      </c>
      <c r="G2551" s="18">
        <v>14.7896</v>
      </c>
      <c r="I2551" s="18">
        <v>147.9</v>
      </c>
      <c r="Q2551" s="103"/>
      <c r="R2551" s="104"/>
      <c r="X2551" s="103"/>
      <c r="AE2551" s="103"/>
      <c r="AL2551" s="103"/>
      <c r="AM2551" s="104"/>
      <c r="AS2551" s="103"/>
      <c r="AT2551" s="104"/>
    </row>
    <row r="2552" spans="1:46" x14ac:dyDescent="0.25">
      <c r="A2552" s="1">
        <v>44726</v>
      </c>
      <c r="C2552" s="1" t="s">
        <v>102</v>
      </c>
      <c r="D2552" t="s">
        <v>98</v>
      </c>
      <c r="E2552">
        <v>10</v>
      </c>
      <c r="F2552" t="s">
        <v>35</v>
      </c>
      <c r="G2552" s="18">
        <v>14.8</v>
      </c>
      <c r="I2552" s="18">
        <v>148</v>
      </c>
      <c r="Q2552" s="103"/>
      <c r="R2552" s="104"/>
      <c r="X2552" s="103"/>
      <c r="AE2552" s="103"/>
      <c r="AL2552" s="103"/>
      <c r="AM2552" s="104"/>
      <c r="AS2552" s="103"/>
      <c r="AT2552" s="104"/>
    </row>
    <row r="2553" spans="1:46" x14ac:dyDescent="0.25">
      <c r="A2553" s="1">
        <v>44726</v>
      </c>
      <c r="C2553" s="1" t="s">
        <v>102</v>
      </c>
      <c r="D2553" t="s">
        <v>98</v>
      </c>
      <c r="E2553">
        <v>10</v>
      </c>
      <c r="F2553" t="s">
        <v>35</v>
      </c>
      <c r="G2553" s="18">
        <v>14.79</v>
      </c>
      <c r="I2553" s="18">
        <v>147.9</v>
      </c>
      <c r="Q2553" s="103"/>
      <c r="R2553" s="104"/>
      <c r="X2553" s="103"/>
      <c r="AE2553" s="103"/>
      <c r="AL2553" s="103"/>
      <c r="AM2553" s="104"/>
      <c r="AS2553" s="103"/>
      <c r="AT2553" s="104"/>
    </row>
    <row r="2554" spans="1:46" x14ac:dyDescent="0.25">
      <c r="A2554" s="1">
        <v>44726</v>
      </c>
      <c r="C2554" s="1" t="s">
        <v>102</v>
      </c>
      <c r="D2554" t="s">
        <v>98</v>
      </c>
      <c r="E2554">
        <v>10</v>
      </c>
      <c r="F2554" t="s">
        <v>35</v>
      </c>
      <c r="G2554" s="18">
        <v>14.77</v>
      </c>
      <c r="I2554" s="18">
        <v>147.69999999999999</v>
      </c>
      <c r="Q2554" s="103"/>
      <c r="R2554" s="104"/>
      <c r="X2554" s="103"/>
      <c r="AE2554" s="103"/>
      <c r="AL2554" s="103"/>
      <c r="AM2554" s="104"/>
      <c r="AS2554" s="103"/>
      <c r="AT2554" s="104"/>
    </row>
    <row r="2555" spans="1:46" x14ac:dyDescent="0.25">
      <c r="A2555" s="1">
        <v>44726</v>
      </c>
      <c r="C2555" s="1" t="s">
        <v>102</v>
      </c>
      <c r="D2555" t="s">
        <v>98</v>
      </c>
      <c r="E2555">
        <v>10</v>
      </c>
      <c r="F2555" t="s">
        <v>35</v>
      </c>
      <c r="G2555" s="18">
        <v>14.8161</v>
      </c>
      <c r="I2555" s="18">
        <v>148.16</v>
      </c>
      <c r="Q2555" s="103"/>
      <c r="R2555" s="104"/>
      <c r="X2555" s="103"/>
      <c r="AE2555" s="103"/>
      <c r="AL2555" s="103"/>
      <c r="AM2555" s="104"/>
      <c r="AS2555" s="103"/>
      <c r="AT2555" s="104"/>
    </row>
    <row r="2556" spans="1:46" x14ac:dyDescent="0.25">
      <c r="A2556" s="1">
        <v>44726</v>
      </c>
      <c r="C2556" s="1" t="s">
        <v>102</v>
      </c>
      <c r="D2556" t="s">
        <v>97</v>
      </c>
      <c r="E2556">
        <v>50</v>
      </c>
      <c r="F2556" t="s">
        <v>35</v>
      </c>
      <c r="G2556" s="18">
        <v>14.4712</v>
      </c>
      <c r="I2556" s="18">
        <v>-723.56</v>
      </c>
      <c r="Q2556" s="103"/>
      <c r="R2556" s="104"/>
      <c r="X2556" s="103"/>
      <c r="AE2556" s="103"/>
      <c r="AL2556" s="103"/>
      <c r="AM2556" s="104"/>
      <c r="AS2556" s="103"/>
      <c r="AT2556" s="104"/>
    </row>
    <row r="2557" spans="1:46" x14ac:dyDescent="0.25">
      <c r="A2557" s="1">
        <v>44726</v>
      </c>
      <c r="C2557" s="1" t="s">
        <v>102</v>
      </c>
      <c r="D2557" t="s">
        <v>98</v>
      </c>
      <c r="E2557">
        <v>50</v>
      </c>
      <c r="F2557" t="s">
        <v>35</v>
      </c>
      <c r="G2557" s="18">
        <v>14.712999999999999</v>
      </c>
      <c r="H2557" s="18">
        <v>0.02</v>
      </c>
      <c r="I2557" s="18">
        <v>735.63</v>
      </c>
      <c r="Q2557" s="103"/>
      <c r="R2557" s="104"/>
      <c r="X2557" s="103"/>
      <c r="AE2557" s="103"/>
      <c r="AL2557" s="103"/>
      <c r="AM2557" s="104"/>
      <c r="AS2557" s="103"/>
      <c r="AT2557" s="104"/>
    </row>
    <row r="2558" spans="1:46" x14ac:dyDescent="0.25">
      <c r="A2558" s="1">
        <v>44726</v>
      </c>
      <c r="C2558" s="1" t="s">
        <v>102</v>
      </c>
      <c r="D2558" t="s">
        <v>97</v>
      </c>
      <c r="E2558">
        <v>50</v>
      </c>
      <c r="F2558" t="s">
        <v>35</v>
      </c>
      <c r="G2558" s="18">
        <v>14.7895</v>
      </c>
      <c r="I2558" s="18">
        <v>-739.48</v>
      </c>
      <c r="Q2558" s="103"/>
      <c r="R2558" s="104"/>
      <c r="X2558" s="103"/>
      <c r="AE2558" s="103"/>
      <c r="AL2558" s="103"/>
      <c r="AM2558" s="104"/>
      <c r="AS2558" s="103"/>
      <c r="AT2558" s="104"/>
    </row>
    <row r="2559" spans="1:46" x14ac:dyDescent="0.25">
      <c r="A2559" s="1">
        <v>44726</v>
      </c>
      <c r="C2559" s="1" t="s">
        <v>102</v>
      </c>
      <c r="D2559" t="s">
        <v>98</v>
      </c>
      <c r="E2559">
        <v>50</v>
      </c>
      <c r="F2559" t="s">
        <v>27</v>
      </c>
      <c r="G2559" s="18">
        <v>8.0382999999999996</v>
      </c>
      <c r="H2559" s="18">
        <v>0.01</v>
      </c>
      <c r="I2559" s="18">
        <v>401.91</v>
      </c>
      <c r="Q2559" s="103"/>
      <c r="R2559" s="104"/>
      <c r="X2559" s="103"/>
      <c r="AE2559" s="103"/>
      <c r="AL2559" s="103"/>
      <c r="AM2559" s="104"/>
      <c r="AS2559" s="103"/>
      <c r="AT2559" s="104"/>
    </row>
    <row r="2560" spans="1:46" x14ac:dyDescent="0.25">
      <c r="A2560" s="1">
        <v>44726</v>
      </c>
      <c r="C2560" s="1" t="s">
        <v>102</v>
      </c>
      <c r="D2560" t="s">
        <v>98</v>
      </c>
      <c r="E2560">
        <v>50</v>
      </c>
      <c r="F2560" t="s">
        <v>27</v>
      </c>
      <c r="G2560" s="18">
        <v>8.0204000000000004</v>
      </c>
      <c r="H2560" s="18">
        <v>0.01</v>
      </c>
      <c r="I2560" s="18">
        <v>401.01</v>
      </c>
      <c r="Q2560" s="103"/>
      <c r="R2560" s="104"/>
      <c r="X2560" s="103"/>
      <c r="AE2560" s="103"/>
      <c r="AL2560" s="103"/>
      <c r="AM2560" s="104"/>
      <c r="AS2560" s="103"/>
      <c r="AT2560" s="104"/>
    </row>
    <row r="2561" spans="1:46" x14ac:dyDescent="0.25">
      <c r="A2561" s="1">
        <v>44726</v>
      </c>
      <c r="C2561" s="1" t="s">
        <v>102</v>
      </c>
      <c r="D2561" t="s">
        <v>98</v>
      </c>
      <c r="E2561">
        <v>50</v>
      </c>
      <c r="F2561" t="s">
        <v>27</v>
      </c>
      <c r="G2561" s="18">
        <v>8.0749999999999993</v>
      </c>
      <c r="H2561" s="18">
        <v>0.01</v>
      </c>
      <c r="I2561" s="18">
        <v>403.74</v>
      </c>
      <c r="Q2561" s="103"/>
      <c r="R2561" s="104"/>
      <c r="X2561" s="103"/>
      <c r="AE2561" s="103"/>
      <c r="AL2561" s="103"/>
      <c r="AM2561" s="104"/>
      <c r="AS2561" s="103"/>
      <c r="AT2561" s="104"/>
    </row>
    <row r="2562" spans="1:46" x14ac:dyDescent="0.25">
      <c r="A2562" s="1">
        <v>44726</v>
      </c>
      <c r="C2562" s="1" t="s">
        <v>102</v>
      </c>
      <c r="D2562" t="s">
        <v>97</v>
      </c>
      <c r="E2562">
        <v>50</v>
      </c>
      <c r="F2562" t="s">
        <v>27</v>
      </c>
      <c r="G2562" s="18">
        <v>7.9535</v>
      </c>
      <c r="I2562" s="18">
        <v>-397.68</v>
      </c>
      <c r="Q2562" s="103"/>
      <c r="R2562" s="104"/>
      <c r="X2562" s="103"/>
      <c r="AE2562" s="103"/>
      <c r="AL2562" s="103"/>
      <c r="AM2562" s="104"/>
      <c r="AS2562" s="103"/>
      <c r="AT2562" s="104"/>
    </row>
    <row r="2563" spans="1:46" x14ac:dyDescent="0.25">
      <c r="A2563" s="1">
        <v>44726</v>
      </c>
      <c r="C2563" s="1" t="s">
        <v>102</v>
      </c>
      <c r="D2563" t="s">
        <v>98</v>
      </c>
      <c r="E2563">
        <v>1</v>
      </c>
      <c r="F2563" t="s">
        <v>27</v>
      </c>
      <c r="G2563" s="18">
        <v>8.1199999999999992</v>
      </c>
      <c r="I2563" s="18">
        <v>8.1199999999999992</v>
      </c>
      <c r="Q2563" s="103"/>
      <c r="R2563" s="104"/>
      <c r="X2563" s="103"/>
      <c r="AE2563" s="103"/>
      <c r="AL2563" s="103"/>
      <c r="AM2563" s="104"/>
      <c r="AS2563" s="103"/>
      <c r="AT2563" s="104"/>
    </row>
    <row r="2564" spans="1:46" x14ac:dyDescent="0.25">
      <c r="A2564" s="1">
        <v>44726</v>
      </c>
      <c r="C2564" s="1" t="s">
        <v>102</v>
      </c>
      <c r="D2564" t="s">
        <v>98</v>
      </c>
      <c r="E2564">
        <v>50</v>
      </c>
      <c r="F2564" t="s">
        <v>27</v>
      </c>
      <c r="G2564" s="18">
        <v>7.91</v>
      </c>
      <c r="H2564" s="18">
        <v>0.01</v>
      </c>
      <c r="I2564" s="18">
        <v>395.49</v>
      </c>
      <c r="Q2564" s="103"/>
      <c r="R2564" s="104"/>
      <c r="X2564" s="103"/>
      <c r="AE2564" s="103"/>
      <c r="AL2564" s="103"/>
      <c r="AM2564" s="104"/>
      <c r="AS2564" s="103"/>
      <c r="AT2564" s="104"/>
    </row>
    <row r="2565" spans="1:46" x14ac:dyDescent="0.25">
      <c r="A2565" s="1">
        <v>44726</v>
      </c>
      <c r="C2565" s="1" t="s">
        <v>102</v>
      </c>
      <c r="D2565" t="s">
        <v>97</v>
      </c>
      <c r="E2565">
        <v>1</v>
      </c>
      <c r="F2565" t="s">
        <v>27</v>
      </c>
      <c r="G2565" s="18">
        <v>7.65</v>
      </c>
      <c r="I2565" s="18">
        <v>-7.65</v>
      </c>
      <c r="Q2565" s="103"/>
      <c r="R2565" s="104"/>
      <c r="X2565" s="103"/>
      <c r="AE2565" s="103"/>
      <c r="AL2565" s="103"/>
      <c r="AM2565" s="104"/>
      <c r="AS2565" s="103"/>
      <c r="AT2565" s="104"/>
    </row>
    <row r="2566" spans="1:46" x14ac:dyDescent="0.25">
      <c r="A2566" s="1">
        <v>44726</v>
      </c>
      <c r="C2566" s="1" t="s">
        <v>102</v>
      </c>
      <c r="D2566" t="s">
        <v>97</v>
      </c>
      <c r="E2566">
        <v>50</v>
      </c>
      <c r="F2566" t="s">
        <v>27</v>
      </c>
      <c r="G2566" s="18">
        <v>7.7283999999999997</v>
      </c>
      <c r="I2566" s="18">
        <v>-386.42</v>
      </c>
      <c r="Q2566" s="103"/>
      <c r="R2566" s="104"/>
      <c r="X2566" s="103"/>
      <c r="AE2566" s="103"/>
      <c r="AL2566" s="103"/>
      <c r="AM2566" s="104"/>
      <c r="AS2566" s="103"/>
      <c r="AT2566" s="104"/>
    </row>
    <row r="2567" spans="1:46" x14ac:dyDescent="0.25">
      <c r="A2567" s="1">
        <v>44726</v>
      </c>
      <c r="C2567" s="1" t="s">
        <v>102</v>
      </c>
      <c r="D2567" t="s">
        <v>97</v>
      </c>
      <c r="E2567">
        <v>50</v>
      </c>
      <c r="F2567" t="s">
        <v>27</v>
      </c>
      <c r="G2567" s="18">
        <v>7.83</v>
      </c>
      <c r="I2567" s="18">
        <v>-391.5</v>
      </c>
      <c r="Q2567" s="103"/>
      <c r="R2567" s="104"/>
      <c r="X2567" s="103"/>
      <c r="AE2567" s="103"/>
      <c r="AL2567" s="103"/>
      <c r="AM2567" s="104"/>
      <c r="AS2567" s="103"/>
      <c r="AT2567" s="104"/>
    </row>
    <row r="2568" spans="1:46" x14ac:dyDescent="0.25">
      <c r="A2568" s="1">
        <v>44726</v>
      </c>
      <c r="C2568" s="1" t="s">
        <v>102</v>
      </c>
      <c r="D2568" t="s">
        <v>97</v>
      </c>
      <c r="E2568">
        <v>50</v>
      </c>
      <c r="F2568" t="s">
        <v>27</v>
      </c>
      <c r="G2568" s="18">
        <v>7.8095999999999997</v>
      </c>
      <c r="I2568" s="18">
        <v>-390.48</v>
      </c>
      <c r="Q2568" s="103"/>
      <c r="R2568" s="104"/>
      <c r="X2568" s="103"/>
      <c r="AE2568" s="103"/>
      <c r="AL2568" s="103"/>
      <c r="AM2568" s="104"/>
      <c r="AS2568" s="103"/>
      <c r="AT2568" s="104"/>
    </row>
    <row r="2569" spans="1:46" x14ac:dyDescent="0.25">
      <c r="A2569" s="1">
        <v>44726</v>
      </c>
      <c r="C2569" s="1" t="s">
        <v>102</v>
      </c>
      <c r="D2569" t="s">
        <v>98</v>
      </c>
      <c r="E2569">
        <v>150</v>
      </c>
      <c r="F2569" t="s">
        <v>26</v>
      </c>
      <c r="G2569" s="18">
        <v>12.8078</v>
      </c>
      <c r="H2569" s="18">
        <v>0.04</v>
      </c>
      <c r="I2569" s="18">
        <v>1921.13</v>
      </c>
      <c r="Q2569" s="103"/>
      <c r="R2569" s="104"/>
      <c r="X2569" s="103"/>
      <c r="AE2569" s="103"/>
      <c r="AL2569" s="103"/>
      <c r="AM2569" s="104"/>
      <c r="AS2569" s="103"/>
      <c r="AT2569" s="104"/>
    </row>
    <row r="2570" spans="1:46" x14ac:dyDescent="0.25">
      <c r="A2570" s="1">
        <v>44726</v>
      </c>
      <c r="C2570" s="1" t="s">
        <v>102</v>
      </c>
      <c r="D2570" t="s">
        <v>97</v>
      </c>
      <c r="E2570">
        <v>147</v>
      </c>
      <c r="F2570" t="s">
        <v>26</v>
      </c>
      <c r="G2570" s="18">
        <v>12.3184</v>
      </c>
      <c r="I2570" s="18">
        <v>-1810.8</v>
      </c>
      <c r="Q2570" s="103"/>
      <c r="R2570" s="104"/>
      <c r="X2570" s="103"/>
      <c r="AE2570" s="103"/>
      <c r="AL2570" s="103"/>
      <c r="AM2570" s="104"/>
      <c r="AS2570" s="103"/>
      <c r="AT2570" s="104"/>
    </row>
    <row r="2571" spans="1:46" x14ac:dyDescent="0.25">
      <c r="A2571" s="1">
        <v>44726</v>
      </c>
      <c r="C2571" s="1" t="s">
        <v>102</v>
      </c>
      <c r="D2571" t="s">
        <v>97</v>
      </c>
      <c r="E2571">
        <v>3</v>
      </c>
      <c r="F2571" t="s">
        <v>26</v>
      </c>
      <c r="G2571" s="18">
        <v>12.31</v>
      </c>
      <c r="I2571" s="18">
        <v>-36.93</v>
      </c>
      <c r="Q2571" s="103"/>
      <c r="R2571" s="104"/>
      <c r="X2571" s="103"/>
      <c r="AE2571" s="103"/>
      <c r="AL2571" s="103"/>
      <c r="AM2571" s="104"/>
      <c r="AS2571" s="103"/>
      <c r="AT2571" s="104"/>
    </row>
    <row r="2572" spans="1:46" x14ac:dyDescent="0.25">
      <c r="A2572" s="1">
        <v>44727</v>
      </c>
      <c r="B2572" s="100">
        <v>43315938446</v>
      </c>
      <c r="C2572" t="s">
        <v>101</v>
      </c>
      <c r="D2572" t="s">
        <v>97</v>
      </c>
      <c r="E2572">
        <v>100</v>
      </c>
      <c r="F2572" t="s">
        <v>36</v>
      </c>
      <c r="G2572">
        <v>3.0680000000000001</v>
      </c>
      <c r="H2572">
        <v>0</v>
      </c>
      <c r="I2572">
        <v>-306.8</v>
      </c>
      <c r="Q2572" s="103"/>
      <c r="R2572" s="104"/>
      <c r="X2572" s="103"/>
      <c r="AE2572" s="103"/>
      <c r="AL2572" s="103"/>
      <c r="AM2572" s="104"/>
      <c r="AS2572" s="103"/>
      <c r="AT2572" s="104"/>
    </row>
    <row r="2573" spans="1:46" x14ac:dyDescent="0.25">
      <c r="A2573" s="1">
        <v>44727</v>
      </c>
      <c r="B2573" s="100">
        <v>43315953602</v>
      </c>
      <c r="C2573" t="s">
        <v>101</v>
      </c>
      <c r="D2573" t="s">
        <v>97</v>
      </c>
      <c r="E2573">
        <v>100</v>
      </c>
      <c r="F2573" t="s">
        <v>36</v>
      </c>
      <c r="G2573">
        <v>3.145</v>
      </c>
      <c r="H2573">
        <v>0</v>
      </c>
      <c r="I2573">
        <v>-314.5</v>
      </c>
      <c r="Q2573" s="103"/>
      <c r="R2573" s="104"/>
      <c r="X2573" s="103"/>
      <c r="AE2573" s="103"/>
      <c r="AL2573" s="103"/>
      <c r="AM2573" s="104"/>
      <c r="AS2573" s="103"/>
      <c r="AT2573" s="104"/>
    </row>
    <row r="2574" spans="1:46" x14ac:dyDescent="0.25">
      <c r="A2574" s="1">
        <v>44727</v>
      </c>
      <c r="B2574" s="100">
        <v>43315990006</v>
      </c>
      <c r="C2574" t="s">
        <v>101</v>
      </c>
      <c r="D2574" t="s">
        <v>97</v>
      </c>
      <c r="E2574">
        <v>100</v>
      </c>
      <c r="F2574" t="s">
        <v>36</v>
      </c>
      <c r="G2574">
        <v>3.1364999999999998</v>
      </c>
      <c r="H2574">
        <v>0</v>
      </c>
      <c r="I2574">
        <v>-313.64999999999998</v>
      </c>
      <c r="Q2574" s="103"/>
      <c r="R2574" s="104"/>
      <c r="X2574" s="103"/>
      <c r="AE2574" s="103"/>
      <c r="AL2574" s="103"/>
      <c r="AM2574" s="104"/>
      <c r="AS2574" s="103"/>
      <c r="AT2574" s="104"/>
    </row>
    <row r="2575" spans="1:46" x14ac:dyDescent="0.25">
      <c r="A2575" s="1">
        <v>44727</v>
      </c>
      <c r="B2575" s="100">
        <v>43316124493</v>
      </c>
      <c r="C2575" t="s">
        <v>101</v>
      </c>
      <c r="D2575" t="s">
        <v>97</v>
      </c>
      <c r="E2575">
        <v>100</v>
      </c>
      <c r="F2575" t="s">
        <v>36</v>
      </c>
      <c r="G2575">
        <v>3.0727000000000002</v>
      </c>
      <c r="H2575">
        <v>0</v>
      </c>
      <c r="I2575">
        <v>-307.27</v>
      </c>
      <c r="Q2575" s="103"/>
      <c r="R2575" s="104"/>
      <c r="X2575" s="103"/>
      <c r="AE2575" s="103"/>
      <c r="AL2575" s="103"/>
      <c r="AM2575" s="104"/>
      <c r="AS2575" s="103"/>
      <c r="AT2575" s="104"/>
    </row>
    <row r="2576" spans="1:46" x14ac:dyDescent="0.25">
      <c r="A2576" s="1">
        <v>44727</v>
      </c>
      <c r="B2576" s="100">
        <v>43316186214</v>
      </c>
      <c r="C2576" t="s">
        <v>101</v>
      </c>
      <c r="D2576" t="s">
        <v>98</v>
      </c>
      <c r="E2576">
        <v>100</v>
      </c>
      <c r="F2576" t="s">
        <v>36</v>
      </c>
      <c r="G2576">
        <v>3.0600999999999998</v>
      </c>
      <c r="H2576">
        <v>0</v>
      </c>
      <c r="I2576">
        <v>305.99</v>
      </c>
      <c r="Q2576" s="103"/>
      <c r="R2576" s="104"/>
      <c r="X2576" s="103"/>
      <c r="AE2576" s="103"/>
      <c r="AL2576" s="103"/>
      <c r="AM2576" s="104"/>
      <c r="AS2576" s="103"/>
      <c r="AT2576" s="104"/>
    </row>
    <row r="2577" spans="1:46" x14ac:dyDescent="0.25">
      <c r="A2577" s="1">
        <v>44727</v>
      </c>
      <c r="B2577" s="100">
        <v>43316188139</v>
      </c>
      <c r="C2577" t="s">
        <v>101</v>
      </c>
      <c r="D2577" t="s">
        <v>98</v>
      </c>
      <c r="E2577">
        <v>100</v>
      </c>
      <c r="F2577" t="s">
        <v>36</v>
      </c>
      <c r="G2577">
        <v>3.0705</v>
      </c>
      <c r="H2577">
        <v>0</v>
      </c>
      <c r="I2577">
        <v>307.02999999999997</v>
      </c>
      <c r="Q2577" s="103"/>
      <c r="R2577" s="104"/>
      <c r="X2577" s="103"/>
      <c r="AE2577" s="103"/>
      <c r="AL2577" s="103"/>
      <c r="AM2577" s="104"/>
      <c r="AS2577" s="103"/>
      <c r="AT2577" s="104"/>
    </row>
    <row r="2578" spans="1:46" x14ac:dyDescent="0.25">
      <c r="A2578" s="1">
        <v>44727</v>
      </c>
      <c r="B2578" s="100">
        <v>43316216604</v>
      </c>
      <c r="C2578" t="s">
        <v>101</v>
      </c>
      <c r="D2578" t="s">
        <v>98</v>
      </c>
      <c r="E2578">
        <v>200</v>
      </c>
      <c r="F2578" t="s">
        <v>36</v>
      </c>
      <c r="G2578">
        <v>3.0049999999999999</v>
      </c>
      <c r="H2578">
        <v>0</v>
      </c>
      <c r="I2578">
        <v>600.96</v>
      </c>
      <c r="Q2578" s="103"/>
      <c r="R2578" s="104"/>
      <c r="X2578" s="103"/>
      <c r="AE2578" s="103"/>
      <c r="AL2578" s="103"/>
      <c r="AM2578" s="104"/>
      <c r="AS2578" s="103"/>
      <c r="AT2578" s="104"/>
    </row>
    <row r="2579" spans="1:46" x14ac:dyDescent="0.25">
      <c r="A2579" s="1">
        <v>44727</v>
      </c>
      <c r="B2579" s="100">
        <v>43316866089</v>
      </c>
      <c r="C2579" t="s">
        <v>101</v>
      </c>
      <c r="D2579" t="s">
        <v>97</v>
      </c>
      <c r="E2579">
        <v>100</v>
      </c>
      <c r="F2579" t="s">
        <v>36</v>
      </c>
      <c r="G2579">
        <v>2.9388999999999998</v>
      </c>
      <c r="H2579">
        <v>0</v>
      </c>
      <c r="I2579">
        <v>-293.89</v>
      </c>
      <c r="Q2579" s="103"/>
      <c r="R2579" s="104"/>
      <c r="X2579" s="103"/>
      <c r="AE2579" s="103"/>
      <c r="AL2579" s="103"/>
      <c r="AM2579" s="104"/>
      <c r="AS2579" s="103"/>
      <c r="AT2579" s="104"/>
    </row>
    <row r="2580" spans="1:46" x14ac:dyDescent="0.25">
      <c r="A2580" s="1">
        <v>44727</v>
      </c>
      <c r="B2580" s="100">
        <v>43316915307</v>
      </c>
      <c r="C2580" t="s">
        <v>101</v>
      </c>
      <c r="D2580" t="s">
        <v>97</v>
      </c>
      <c r="E2580">
        <v>100</v>
      </c>
      <c r="F2580" t="s">
        <v>36</v>
      </c>
      <c r="G2580">
        <v>2.968</v>
      </c>
      <c r="H2580">
        <v>0</v>
      </c>
      <c r="I2580">
        <v>-296.8</v>
      </c>
      <c r="Q2580" s="103"/>
      <c r="R2580" s="104"/>
      <c r="X2580" s="103"/>
      <c r="AE2580" s="103"/>
      <c r="AL2580" s="103"/>
      <c r="AM2580" s="104"/>
      <c r="AS2580" s="103"/>
      <c r="AT2580" s="104"/>
    </row>
    <row r="2581" spans="1:46" x14ac:dyDescent="0.25">
      <c r="A2581" s="1">
        <v>44727</v>
      </c>
      <c r="B2581" s="100">
        <v>43316955416</v>
      </c>
      <c r="C2581" t="s">
        <v>101</v>
      </c>
      <c r="D2581" t="s">
        <v>97</v>
      </c>
      <c r="E2581">
        <v>100</v>
      </c>
      <c r="F2581" t="s">
        <v>36</v>
      </c>
      <c r="G2581">
        <v>2.9380999999999999</v>
      </c>
      <c r="H2581">
        <v>0</v>
      </c>
      <c r="I2581">
        <v>-293.81</v>
      </c>
      <c r="Q2581" s="103"/>
      <c r="R2581" s="104"/>
      <c r="X2581" s="103"/>
      <c r="AE2581" s="103"/>
      <c r="AL2581" s="103"/>
      <c r="AM2581" s="104"/>
      <c r="AS2581" s="103"/>
      <c r="AT2581" s="104"/>
    </row>
    <row r="2582" spans="1:46" x14ac:dyDescent="0.25">
      <c r="A2582" s="1">
        <v>44727</v>
      </c>
      <c r="B2582" s="100">
        <v>43317048551</v>
      </c>
      <c r="C2582" t="s">
        <v>101</v>
      </c>
      <c r="D2582" t="s">
        <v>98</v>
      </c>
      <c r="E2582">
        <v>100</v>
      </c>
      <c r="F2582" t="s">
        <v>36</v>
      </c>
      <c r="G2582">
        <v>2.9106000000000001</v>
      </c>
      <c r="H2582">
        <v>0</v>
      </c>
      <c r="I2582">
        <v>291.04000000000002</v>
      </c>
      <c r="Q2582" s="103"/>
      <c r="R2582" s="104"/>
      <c r="X2582" s="103"/>
      <c r="AE2582" s="103"/>
      <c r="AL2582" s="103"/>
      <c r="AM2582" s="104"/>
      <c r="AS2582" s="103"/>
      <c r="AT2582" s="104"/>
    </row>
    <row r="2583" spans="1:46" x14ac:dyDescent="0.25">
      <c r="A2583" s="1">
        <v>44727</v>
      </c>
      <c r="B2583" s="100">
        <v>43317085618</v>
      </c>
      <c r="C2583" t="s">
        <v>101</v>
      </c>
      <c r="D2583" t="s">
        <v>98</v>
      </c>
      <c r="E2583">
        <v>200</v>
      </c>
      <c r="F2583" t="s">
        <v>36</v>
      </c>
      <c r="G2583">
        <v>2.9794999999999998</v>
      </c>
      <c r="H2583">
        <v>0</v>
      </c>
      <c r="I2583">
        <v>595.86</v>
      </c>
      <c r="Q2583" s="103"/>
      <c r="R2583" s="104"/>
      <c r="X2583" s="103"/>
      <c r="AE2583" s="103"/>
      <c r="AL2583" s="103"/>
      <c r="AM2583" s="104"/>
      <c r="AS2583" s="103"/>
      <c r="AT2583" s="104"/>
    </row>
    <row r="2584" spans="1:46" x14ac:dyDescent="0.25">
      <c r="A2584" s="1">
        <v>44727</v>
      </c>
      <c r="B2584" s="100">
        <v>43317179739</v>
      </c>
      <c r="C2584" t="s">
        <v>101</v>
      </c>
      <c r="D2584" t="s">
        <v>97</v>
      </c>
      <c r="E2584">
        <v>50</v>
      </c>
      <c r="F2584" t="s">
        <v>37</v>
      </c>
      <c r="G2584">
        <v>3.125</v>
      </c>
      <c r="H2584">
        <v>0</v>
      </c>
      <c r="I2584">
        <v>-156.25</v>
      </c>
      <c r="Q2584" s="103"/>
      <c r="R2584" s="104"/>
      <c r="X2584" s="103"/>
      <c r="AE2584" s="103"/>
      <c r="AL2584" s="103"/>
      <c r="AM2584" s="104"/>
      <c r="AS2584" s="103"/>
      <c r="AT2584" s="104"/>
    </row>
    <row r="2585" spans="1:46" x14ac:dyDescent="0.25">
      <c r="A2585" s="1">
        <v>44727</v>
      </c>
      <c r="B2585" s="100">
        <v>43317251021</v>
      </c>
      <c r="C2585" t="s">
        <v>101</v>
      </c>
      <c r="D2585" t="s">
        <v>97</v>
      </c>
      <c r="E2585">
        <v>50</v>
      </c>
      <c r="F2585" t="s">
        <v>37</v>
      </c>
      <c r="G2585">
        <v>3.13</v>
      </c>
      <c r="H2585">
        <v>0</v>
      </c>
      <c r="I2585">
        <v>-156.5</v>
      </c>
      <c r="Q2585" s="103"/>
      <c r="R2585" s="104"/>
      <c r="X2585" s="103"/>
      <c r="AE2585" s="103"/>
      <c r="AL2585" s="103"/>
      <c r="AM2585" s="104"/>
      <c r="AS2585" s="103"/>
      <c r="AT2585" s="104"/>
    </row>
    <row r="2586" spans="1:46" x14ac:dyDescent="0.25">
      <c r="A2586" s="1">
        <v>44727</v>
      </c>
      <c r="B2586" s="100">
        <v>43317285712</v>
      </c>
      <c r="C2586" t="s">
        <v>101</v>
      </c>
      <c r="D2586" t="s">
        <v>97</v>
      </c>
      <c r="E2586">
        <v>50</v>
      </c>
      <c r="F2586" t="s">
        <v>37</v>
      </c>
      <c r="G2586">
        <v>3.0697000000000001</v>
      </c>
      <c r="H2586">
        <v>0</v>
      </c>
      <c r="I2586">
        <v>-153.49</v>
      </c>
      <c r="Q2586" s="103"/>
      <c r="R2586" s="104"/>
      <c r="X2586" s="103"/>
      <c r="AE2586" s="103"/>
      <c r="AL2586" s="103"/>
      <c r="AM2586" s="104"/>
      <c r="AS2586" s="103"/>
      <c r="AT2586" s="104"/>
    </row>
    <row r="2587" spans="1:46" x14ac:dyDescent="0.25">
      <c r="A2587" s="1">
        <v>44727</v>
      </c>
      <c r="B2587" s="100">
        <v>43317286207</v>
      </c>
      <c r="C2587" t="s">
        <v>101</v>
      </c>
      <c r="D2587" t="s">
        <v>97</v>
      </c>
      <c r="E2587">
        <v>50</v>
      </c>
      <c r="F2587" t="s">
        <v>37</v>
      </c>
      <c r="G2587">
        <v>3.07</v>
      </c>
      <c r="H2587">
        <v>0</v>
      </c>
      <c r="I2587">
        <v>-153.5</v>
      </c>
      <c r="Q2587" s="103"/>
      <c r="R2587" s="104"/>
      <c r="X2587" s="103"/>
      <c r="AE2587" s="103"/>
      <c r="AL2587" s="103"/>
      <c r="AM2587" s="104"/>
      <c r="AS2587" s="103"/>
      <c r="AT2587" s="104"/>
    </row>
    <row r="2588" spans="1:46" x14ac:dyDescent="0.25">
      <c r="A2588" s="1">
        <v>44727</v>
      </c>
      <c r="B2588" s="100">
        <v>43317342747</v>
      </c>
      <c r="C2588" t="s">
        <v>101</v>
      </c>
      <c r="D2588" t="s">
        <v>97</v>
      </c>
      <c r="E2588">
        <v>100</v>
      </c>
      <c r="F2588" t="s">
        <v>37</v>
      </c>
      <c r="G2588">
        <v>3.0150000000000001</v>
      </c>
      <c r="H2588">
        <v>0</v>
      </c>
      <c r="I2588">
        <v>-301.5</v>
      </c>
      <c r="Q2588" s="103"/>
      <c r="R2588" s="104"/>
      <c r="X2588" s="103"/>
      <c r="AE2588" s="103"/>
      <c r="AL2588" s="103"/>
      <c r="AM2588" s="104"/>
      <c r="AS2588" s="103"/>
      <c r="AT2588" s="104"/>
    </row>
    <row r="2589" spans="1:46" x14ac:dyDescent="0.25">
      <c r="A2589" s="1">
        <v>44727</v>
      </c>
      <c r="B2589" s="100">
        <v>43317363417</v>
      </c>
      <c r="C2589" t="s">
        <v>101</v>
      </c>
      <c r="D2589" t="s">
        <v>98</v>
      </c>
      <c r="E2589">
        <v>100</v>
      </c>
      <c r="F2589" t="s">
        <v>37</v>
      </c>
      <c r="G2589">
        <v>2.99</v>
      </c>
      <c r="H2589">
        <v>0</v>
      </c>
      <c r="I2589">
        <v>298.98</v>
      </c>
      <c r="Q2589" s="103"/>
      <c r="R2589" s="104"/>
      <c r="X2589" s="103"/>
      <c r="AE2589" s="103"/>
      <c r="AL2589" s="103"/>
      <c r="AM2589" s="104"/>
      <c r="AS2589" s="103"/>
      <c r="AT2589" s="104"/>
    </row>
    <row r="2590" spans="1:46" x14ac:dyDescent="0.25">
      <c r="A2590" s="1">
        <v>44727</v>
      </c>
      <c r="B2590" s="100">
        <v>43317370930</v>
      </c>
      <c r="C2590" t="s">
        <v>101</v>
      </c>
      <c r="D2590" t="s">
        <v>98</v>
      </c>
      <c r="E2590">
        <v>100</v>
      </c>
      <c r="F2590" t="s">
        <v>37</v>
      </c>
      <c r="G2590">
        <v>2.9803000000000002</v>
      </c>
      <c r="H2590">
        <v>0</v>
      </c>
      <c r="I2590">
        <v>298.01</v>
      </c>
      <c r="Q2590" s="103"/>
      <c r="R2590" s="104"/>
      <c r="X2590" s="103"/>
      <c r="AE2590" s="103"/>
      <c r="AL2590" s="103"/>
      <c r="AM2590" s="104"/>
      <c r="AS2590" s="103"/>
      <c r="AT2590" s="104"/>
    </row>
    <row r="2591" spans="1:46" x14ac:dyDescent="0.25">
      <c r="A2591" s="1">
        <v>44727</v>
      </c>
      <c r="B2591" s="100">
        <v>43317389813</v>
      </c>
      <c r="C2591" t="s">
        <v>101</v>
      </c>
      <c r="D2591" t="s">
        <v>97</v>
      </c>
      <c r="E2591">
        <v>100</v>
      </c>
      <c r="F2591" t="s">
        <v>37</v>
      </c>
      <c r="G2591">
        <v>3.0249999999999999</v>
      </c>
      <c r="H2591">
        <v>0</v>
      </c>
      <c r="I2591">
        <v>-302.5</v>
      </c>
      <c r="Q2591" s="103"/>
      <c r="R2591" s="104"/>
      <c r="X2591" s="103"/>
      <c r="AE2591" s="103"/>
      <c r="AL2591" s="103"/>
      <c r="AM2591" s="104"/>
      <c r="AS2591" s="103"/>
      <c r="AT2591" s="104"/>
    </row>
    <row r="2592" spans="1:46" x14ac:dyDescent="0.25">
      <c r="A2592" s="1">
        <v>44727</v>
      </c>
      <c r="B2592" s="100">
        <v>43317383335</v>
      </c>
      <c r="C2592" t="s">
        <v>101</v>
      </c>
      <c r="D2592" t="s">
        <v>97</v>
      </c>
      <c r="E2592">
        <v>100</v>
      </c>
      <c r="F2592" t="s">
        <v>37</v>
      </c>
      <c r="G2592">
        <v>3.0299</v>
      </c>
      <c r="H2592">
        <v>0</v>
      </c>
      <c r="I2592">
        <v>-302.99</v>
      </c>
      <c r="Q2592" s="103"/>
      <c r="R2592" s="104"/>
      <c r="X2592" s="103"/>
      <c r="AE2592" s="103"/>
      <c r="AL2592" s="103"/>
      <c r="AM2592" s="104"/>
      <c r="AS2592" s="103"/>
      <c r="AT2592" s="104"/>
    </row>
    <row r="2593" spans="1:46" x14ac:dyDescent="0.25">
      <c r="A2593" s="1">
        <v>44727</v>
      </c>
      <c r="B2593" s="100">
        <v>43317550851</v>
      </c>
      <c r="C2593" t="s">
        <v>101</v>
      </c>
      <c r="D2593" t="s">
        <v>98</v>
      </c>
      <c r="E2593">
        <v>100</v>
      </c>
      <c r="F2593" t="s">
        <v>37</v>
      </c>
      <c r="G2593">
        <v>2.96</v>
      </c>
      <c r="H2593">
        <v>0</v>
      </c>
      <c r="I2593">
        <v>295.98</v>
      </c>
      <c r="Q2593" s="103"/>
      <c r="R2593" s="104"/>
      <c r="X2593" s="103"/>
      <c r="AE2593" s="103"/>
      <c r="AL2593" s="103"/>
      <c r="AM2593" s="104"/>
      <c r="AS2593" s="103"/>
      <c r="AT2593" s="104"/>
    </row>
    <row r="2594" spans="1:46" x14ac:dyDescent="0.25">
      <c r="A2594" s="1">
        <v>44727</v>
      </c>
      <c r="B2594" s="100">
        <v>43317551447</v>
      </c>
      <c r="C2594" t="s">
        <v>101</v>
      </c>
      <c r="D2594" t="s">
        <v>98</v>
      </c>
      <c r="E2594">
        <v>100</v>
      </c>
      <c r="F2594" t="s">
        <v>37</v>
      </c>
      <c r="G2594">
        <v>2.94</v>
      </c>
      <c r="H2594">
        <v>0</v>
      </c>
      <c r="I2594">
        <v>293.98</v>
      </c>
      <c r="Q2594" s="103"/>
      <c r="R2594" s="104"/>
      <c r="X2594" s="103"/>
      <c r="AE2594" s="103"/>
      <c r="AL2594" s="103"/>
      <c r="AM2594" s="104"/>
      <c r="AS2594" s="103"/>
      <c r="AT2594" s="104"/>
    </row>
    <row r="2595" spans="1:46" x14ac:dyDescent="0.25">
      <c r="A2595" s="1">
        <v>44727</v>
      </c>
      <c r="B2595" s="100">
        <v>43317560850</v>
      </c>
      <c r="C2595" t="s">
        <v>101</v>
      </c>
      <c r="D2595" t="s">
        <v>98</v>
      </c>
      <c r="E2595">
        <v>100</v>
      </c>
      <c r="F2595" t="s">
        <v>37</v>
      </c>
      <c r="G2595">
        <v>2.915</v>
      </c>
      <c r="H2595">
        <v>0</v>
      </c>
      <c r="I2595">
        <v>291.48</v>
      </c>
      <c r="Q2595" s="103"/>
      <c r="R2595" s="104"/>
      <c r="X2595" s="103"/>
      <c r="AE2595" s="103"/>
      <c r="AL2595" s="103"/>
      <c r="AM2595" s="104"/>
      <c r="AS2595" s="103"/>
      <c r="AT2595" s="104"/>
    </row>
    <row r="2596" spans="1:46" x14ac:dyDescent="0.25">
      <c r="A2596" s="1">
        <v>44727</v>
      </c>
      <c r="C2596" s="1" t="s">
        <v>102</v>
      </c>
      <c r="D2596" t="s">
        <v>98</v>
      </c>
      <c r="E2596">
        <v>150</v>
      </c>
      <c r="F2596" t="s">
        <v>37</v>
      </c>
      <c r="G2596" s="18">
        <v>3.2412000000000001</v>
      </c>
      <c r="H2596" s="18">
        <v>0.01</v>
      </c>
      <c r="I2596" s="18">
        <v>486.17</v>
      </c>
      <c r="Q2596" s="103"/>
      <c r="R2596" s="104"/>
      <c r="X2596" s="103"/>
      <c r="AE2596" s="103"/>
      <c r="AL2596" s="103"/>
      <c r="AM2596" s="104"/>
      <c r="AS2596" s="103"/>
      <c r="AT2596" s="104"/>
    </row>
    <row r="2597" spans="1:46" x14ac:dyDescent="0.25">
      <c r="A2597" s="1">
        <v>44727</v>
      </c>
      <c r="C2597" s="1" t="s">
        <v>102</v>
      </c>
      <c r="D2597" t="s">
        <v>97</v>
      </c>
      <c r="E2597">
        <v>150</v>
      </c>
      <c r="F2597" t="s">
        <v>37</v>
      </c>
      <c r="G2597" s="18">
        <v>3.34</v>
      </c>
      <c r="I2597" s="18">
        <v>-501</v>
      </c>
      <c r="Q2597" s="103"/>
      <c r="R2597" s="104"/>
      <c r="X2597" s="103"/>
      <c r="AE2597" s="103"/>
      <c r="AL2597" s="103"/>
      <c r="AM2597" s="104"/>
      <c r="AS2597" s="103"/>
      <c r="AT2597" s="104"/>
    </row>
    <row r="2598" spans="1:46" x14ac:dyDescent="0.25">
      <c r="A2598" s="1">
        <v>44727</v>
      </c>
      <c r="C2598" s="1" t="s">
        <v>102</v>
      </c>
      <c r="D2598" t="s">
        <v>98</v>
      </c>
      <c r="E2598">
        <v>200</v>
      </c>
      <c r="F2598" t="s">
        <v>37</v>
      </c>
      <c r="G2598" s="18">
        <v>3.2201</v>
      </c>
      <c r="H2598" s="18">
        <v>0.01</v>
      </c>
      <c r="I2598" s="18">
        <v>644.01</v>
      </c>
      <c r="Q2598" s="103"/>
      <c r="R2598" s="104"/>
      <c r="X2598" s="103"/>
      <c r="AE2598" s="103"/>
      <c r="AL2598" s="103"/>
      <c r="AM2598" s="104"/>
      <c r="AS2598" s="103"/>
      <c r="AT2598" s="104"/>
    </row>
    <row r="2599" spans="1:46" x14ac:dyDescent="0.25">
      <c r="A2599" s="1">
        <v>44727</v>
      </c>
      <c r="C2599" s="1" t="s">
        <v>102</v>
      </c>
      <c r="D2599" t="s">
        <v>97</v>
      </c>
      <c r="E2599">
        <v>50</v>
      </c>
      <c r="F2599" t="s">
        <v>37</v>
      </c>
      <c r="G2599" s="18">
        <v>3.3195000000000001</v>
      </c>
      <c r="I2599" s="18">
        <v>-165.98</v>
      </c>
      <c r="Q2599" s="103"/>
      <c r="R2599" s="104"/>
      <c r="X2599" s="103"/>
      <c r="AE2599" s="103"/>
      <c r="AL2599" s="103"/>
      <c r="AM2599" s="104"/>
      <c r="AS2599" s="103"/>
      <c r="AT2599" s="104"/>
    </row>
    <row r="2600" spans="1:46" x14ac:dyDescent="0.25">
      <c r="A2600" s="1">
        <v>44727</v>
      </c>
      <c r="C2600" s="1" t="s">
        <v>102</v>
      </c>
      <c r="D2600" t="s">
        <v>97</v>
      </c>
      <c r="E2600">
        <v>50</v>
      </c>
      <c r="F2600" t="s">
        <v>37</v>
      </c>
      <c r="G2600" s="18">
        <v>3.3134999999999999</v>
      </c>
      <c r="I2600" s="18">
        <v>-165.68</v>
      </c>
      <c r="Q2600" s="103"/>
      <c r="R2600" s="104"/>
      <c r="X2600" s="103"/>
      <c r="AE2600" s="103"/>
      <c r="AL2600" s="103"/>
      <c r="AM2600" s="104"/>
      <c r="AS2600" s="103"/>
      <c r="AT2600" s="104"/>
    </row>
    <row r="2601" spans="1:46" x14ac:dyDescent="0.25">
      <c r="A2601" s="1">
        <v>44727</v>
      </c>
      <c r="C2601" s="1" t="s">
        <v>102</v>
      </c>
      <c r="D2601" t="s">
        <v>97</v>
      </c>
      <c r="E2601">
        <v>50</v>
      </c>
      <c r="F2601" t="s">
        <v>37</v>
      </c>
      <c r="G2601" s="18">
        <v>3.4948000000000001</v>
      </c>
      <c r="I2601" s="18">
        <v>-174.74</v>
      </c>
      <c r="Q2601" s="103"/>
      <c r="R2601" s="104"/>
      <c r="X2601" s="103"/>
      <c r="AE2601" s="103"/>
      <c r="AL2601" s="103"/>
      <c r="AM2601" s="104"/>
      <c r="AS2601" s="103"/>
      <c r="AT2601" s="104"/>
    </row>
    <row r="2602" spans="1:46" x14ac:dyDescent="0.25">
      <c r="A2602" s="1">
        <v>44727</v>
      </c>
      <c r="C2602" s="1" t="s">
        <v>102</v>
      </c>
      <c r="D2602" t="s">
        <v>97</v>
      </c>
      <c r="E2602">
        <v>50</v>
      </c>
      <c r="F2602" t="s">
        <v>37</v>
      </c>
      <c r="G2602" s="18">
        <v>3.444</v>
      </c>
      <c r="I2602" s="18">
        <v>-172.2</v>
      </c>
      <c r="Q2602" s="103"/>
      <c r="R2602" s="104"/>
      <c r="X2602" s="103"/>
      <c r="AE2602" s="103"/>
      <c r="AL2602" s="103"/>
      <c r="AM2602" s="104"/>
      <c r="AS2602" s="103"/>
      <c r="AT2602" s="104"/>
    </row>
    <row r="2603" spans="1:46" x14ac:dyDescent="0.25">
      <c r="A2603" s="1">
        <v>44727</v>
      </c>
      <c r="C2603" s="1" t="s">
        <v>102</v>
      </c>
      <c r="D2603" t="s">
        <v>98</v>
      </c>
      <c r="E2603">
        <v>2</v>
      </c>
      <c r="F2603" t="s">
        <v>37</v>
      </c>
      <c r="G2603" s="18">
        <v>3.3801000000000001</v>
      </c>
      <c r="I2603" s="18">
        <v>6.76</v>
      </c>
      <c r="Q2603" s="103"/>
      <c r="R2603" s="104"/>
      <c r="X2603" s="103"/>
      <c r="AE2603" s="103"/>
      <c r="AL2603" s="103"/>
      <c r="AM2603" s="104"/>
      <c r="AS2603" s="103"/>
      <c r="AT2603" s="104"/>
    </row>
    <row r="2604" spans="1:46" x14ac:dyDescent="0.25">
      <c r="A2604" s="1">
        <v>44727</v>
      </c>
      <c r="C2604" s="1" t="s">
        <v>102</v>
      </c>
      <c r="D2604" t="s">
        <v>98</v>
      </c>
      <c r="E2604">
        <v>148</v>
      </c>
      <c r="F2604" t="s">
        <v>37</v>
      </c>
      <c r="G2604" s="18">
        <v>3.3801000000000001</v>
      </c>
      <c r="H2604" s="18">
        <v>0.01</v>
      </c>
      <c r="I2604" s="18">
        <v>500.24</v>
      </c>
      <c r="Q2604" s="103"/>
      <c r="R2604" s="104"/>
      <c r="X2604" s="103"/>
      <c r="AE2604" s="103"/>
      <c r="AL2604" s="103"/>
      <c r="AM2604" s="104"/>
      <c r="AS2604" s="103"/>
      <c r="AT2604" s="104"/>
    </row>
    <row r="2605" spans="1:46" x14ac:dyDescent="0.25">
      <c r="A2605" s="1">
        <v>44727</v>
      </c>
      <c r="C2605" s="1" t="s">
        <v>102</v>
      </c>
      <c r="D2605" t="s">
        <v>98</v>
      </c>
      <c r="E2605">
        <v>120</v>
      </c>
      <c r="F2605" t="s">
        <v>37</v>
      </c>
      <c r="G2605" s="18">
        <v>3.35</v>
      </c>
      <c r="H2605" s="18">
        <v>0.01</v>
      </c>
      <c r="I2605" s="18">
        <v>401.99</v>
      </c>
      <c r="Q2605" s="103"/>
      <c r="R2605" s="104"/>
      <c r="X2605" s="103"/>
      <c r="AE2605" s="103"/>
      <c r="AL2605" s="103"/>
      <c r="AM2605" s="104"/>
      <c r="AS2605" s="103"/>
      <c r="AT2605" s="104"/>
    </row>
    <row r="2606" spans="1:46" x14ac:dyDescent="0.25">
      <c r="A2606" s="1">
        <v>44727</v>
      </c>
      <c r="C2606" s="1" t="s">
        <v>102</v>
      </c>
      <c r="D2606" t="s">
        <v>98</v>
      </c>
      <c r="E2606">
        <v>30</v>
      </c>
      <c r="F2606" t="s">
        <v>37</v>
      </c>
      <c r="G2606" s="18">
        <v>3.35</v>
      </c>
      <c r="I2606" s="18">
        <v>100.5</v>
      </c>
      <c r="Q2606" s="103"/>
      <c r="R2606" s="104"/>
      <c r="X2606" s="103"/>
      <c r="AE2606" s="103"/>
      <c r="AL2606" s="103"/>
      <c r="AM2606" s="104"/>
      <c r="AS2606" s="103"/>
      <c r="AT2606" s="104"/>
    </row>
    <row r="2607" spans="1:46" x14ac:dyDescent="0.25">
      <c r="A2607" s="1">
        <v>44727</v>
      </c>
      <c r="C2607" s="1" t="s">
        <v>102</v>
      </c>
      <c r="D2607" t="s">
        <v>98</v>
      </c>
      <c r="E2607">
        <v>150</v>
      </c>
      <c r="F2607" t="s">
        <v>37</v>
      </c>
      <c r="G2607" s="18">
        <v>3.31</v>
      </c>
      <c r="H2607" s="18">
        <v>0.01</v>
      </c>
      <c r="I2607" s="18">
        <v>496.49</v>
      </c>
      <c r="Q2607" s="103"/>
      <c r="R2607" s="104"/>
      <c r="X2607" s="103"/>
      <c r="AE2607" s="103"/>
      <c r="AL2607" s="103"/>
      <c r="AM2607" s="104"/>
      <c r="AS2607" s="103"/>
      <c r="AT2607" s="104"/>
    </row>
    <row r="2608" spans="1:46" x14ac:dyDescent="0.25">
      <c r="A2608" s="1">
        <v>44727</v>
      </c>
      <c r="C2608" s="1" t="s">
        <v>102</v>
      </c>
      <c r="D2608" t="s">
        <v>98</v>
      </c>
      <c r="E2608">
        <v>1</v>
      </c>
      <c r="F2608" t="s">
        <v>37</v>
      </c>
      <c r="G2608" s="18">
        <v>3.35</v>
      </c>
      <c r="I2608" s="18">
        <v>3.35</v>
      </c>
      <c r="Q2608" s="103"/>
      <c r="R2608" s="104"/>
      <c r="X2608" s="103"/>
      <c r="AE2608" s="103"/>
      <c r="AL2608" s="103"/>
      <c r="AM2608" s="104"/>
      <c r="AS2608" s="103"/>
      <c r="AT2608" s="104"/>
    </row>
    <row r="2609" spans="1:46" x14ac:dyDescent="0.25">
      <c r="A2609" s="1">
        <v>44727</v>
      </c>
      <c r="C2609" s="1" t="s">
        <v>102</v>
      </c>
      <c r="D2609" t="s">
        <v>98</v>
      </c>
      <c r="E2609">
        <v>48</v>
      </c>
      <c r="F2609" t="s">
        <v>37</v>
      </c>
      <c r="G2609" s="18">
        <v>3.35</v>
      </c>
      <c r="I2609" s="18">
        <v>160.80000000000001</v>
      </c>
      <c r="Q2609" s="103"/>
      <c r="R2609" s="104"/>
      <c r="X2609" s="103"/>
      <c r="AE2609" s="103"/>
      <c r="AL2609" s="103"/>
      <c r="AM2609" s="104"/>
      <c r="AS2609" s="103"/>
      <c r="AT2609" s="104"/>
    </row>
    <row r="2610" spans="1:46" x14ac:dyDescent="0.25">
      <c r="A2610" s="1">
        <v>44727</v>
      </c>
      <c r="C2610" s="1" t="s">
        <v>102</v>
      </c>
      <c r="D2610" t="s">
        <v>98</v>
      </c>
      <c r="E2610">
        <v>1</v>
      </c>
      <c r="F2610" t="s">
        <v>37</v>
      </c>
      <c r="G2610" s="18">
        <v>3.35</v>
      </c>
      <c r="I2610" s="18">
        <v>3.35</v>
      </c>
      <c r="Q2610" s="103"/>
      <c r="R2610" s="104"/>
      <c r="X2610" s="103"/>
      <c r="AE2610" s="103"/>
      <c r="AL2610" s="103"/>
      <c r="AM2610" s="104"/>
      <c r="AS2610" s="103"/>
      <c r="AT2610" s="104"/>
    </row>
    <row r="2611" spans="1:46" x14ac:dyDescent="0.25">
      <c r="A2611" s="1">
        <v>44727</v>
      </c>
      <c r="C2611" s="1" t="s">
        <v>102</v>
      </c>
      <c r="D2611" t="s">
        <v>97</v>
      </c>
      <c r="E2611">
        <v>150</v>
      </c>
      <c r="F2611" t="s">
        <v>37</v>
      </c>
      <c r="G2611" s="18">
        <v>3.1695000000000002</v>
      </c>
      <c r="I2611" s="18">
        <v>-475.43</v>
      </c>
      <c r="Q2611" s="103"/>
      <c r="R2611" s="104"/>
      <c r="X2611" s="103"/>
      <c r="AE2611" s="103"/>
      <c r="AL2611" s="103"/>
      <c r="AM2611" s="104"/>
      <c r="AS2611" s="103"/>
      <c r="AT2611" s="104"/>
    </row>
    <row r="2612" spans="1:46" x14ac:dyDescent="0.25">
      <c r="A2612" s="1">
        <v>44727</v>
      </c>
      <c r="C2612" s="1" t="s">
        <v>102</v>
      </c>
      <c r="D2612" t="s">
        <v>97</v>
      </c>
      <c r="E2612">
        <v>150</v>
      </c>
      <c r="F2612" t="s">
        <v>37</v>
      </c>
      <c r="G2612" s="18">
        <v>3.0550000000000002</v>
      </c>
      <c r="I2612" s="18">
        <v>-458.25</v>
      </c>
      <c r="Q2612" s="103"/>
      <c r="R2612" s="104"/>
      <c r="X2612" s="103"/>
      <c r="AE2612" s="103"/>
      <c r="AL2612" s="103"/>
      <c r="AM2612" s="104"/>
      <c r="AS2612" s="103"/>
      <c r="AT2612" s="104"/>
    </row>
    <row r="2613" spans="1:46" x14ac:dyDescent="0.25">
      <c r="A2613" s="1">
        <v>44727</v>
      </c>
      <c r="C2613" s="1" t="s">
        <v>102</v>
      </c>
      <c r="D2613" t="s">
        <v>97</v>
      </c>
      <c r="E2613">
        <v>100</v>
      </c>
      <c r="F2613" t="s">
        <v>37</v>
      </c>
      <c r="G2613" s="18">
        <v>3.12</v>
      </c>
      <c r="I2613" s="18">
        <v>-312</v>
      </c>
      <c r="Q2613" s="103"/>
      <c r="R2613" s="104"/>
      <c r="X2613" s="103"/>
      <c r="AE2613" s="103"/>
      <c r="AL2613" s="103"/>
      <c r="AM2613" s="104"/>
      <c r="AS2613" s="103"/>
      <c r="AT2613" s="104"/>
    </row>
    <row r="2614" spans="1:46" x14ac:dyDescent="0.25">
      <c r="A2614" s="1">
        <v>44727</v>
      </c>
      <c r="C2614" s="1" t="s">
        <v>102</v>
      </c>
      <c r="D2614" t="s">
        <v>97</v>
      </c>
      <c r="E2614">
        <v>50</v>
      </c>
      <c r="F2614" t="s">
        <v>37</v>
      </c>
      <c r="G2614" s="18">
        <v>3.12</v>
      </c>
      <c r="I2614" s="18">
        <v>-156</v>
      </c>
      <c r="Q2614" s="103"/>
      <c r="R2614" s="104"/>
      <c r="X2614" s="103"/>
      <c r="AE2614" s="103"/>
      <c r="AL2614" s="103"/>
      <c r="AM2614" s="104"/>
      <c r="AS2614" s="103"/>
      <c r="AT2614" s="104"/>
    </row>
    <row r="2615" spans="1:46" x14ac:dyDescent="0.25">
      <c r="A2615" s="1">
        <v>44727</v>
      </c>
      <c r="C2615" s="1" t="s">
        <v>102</v>
      </c>
      <c r="D2615" t="s">
        <v>97</v>
      </c>
      <c r="E2615">
        <v>50</v>
      </c>
      <c r="F2615" t="s">
        <v>37</v>
      </c>
      <c r="G2615" s="18">
        <v>3.0918999999999999</v>
      </c>
      <c r="I2615" s="18">
        <v>-154.6</v>
      </c>
      <c r="Q2615" s="103"/>
      <c r="R2615" s="104"/>
      <c r="X2615" s="103"/>
      <c r="AE2615" s="103"/>
      <c r="AL2615" s="103"/>
      <c r="AM2615" s="104"/>
      <c r="AS2615" s="103"/>
      <c r="AT2615" s="104"/>
    </row>
    <row r="2616" spans="1:46" x14ac:dyDescent="0.25">
      <c r="A2616" s="1">
        <v>44727</v>
      </c>
      <c r="C2616" s="1" t="s">
        <v>102</v>
      </c>
      <c r="D2616" t="s">
        <v>98</v>
      </c>
      <c r="E2616">
        <v>50</v>
      </c>
      <c r="F2616" t="s">
        <v>26</v>
      </c>
      <c r="G2616" s="18">
        <v>10.55</v>
      </c>
      <c r="H2616" s="18">
        <v>0.01</v>
      </c>
      <c r="I2616" s="18">
        <v>527.49</v>
      </c>
      <c r="Q2616" s="103"/>
      <c r="R2616" s="104"/>
      <c r="X2616" s="103"/>
      <c r="AE2616" s="103"/>
      <c r="AL2616" s="103"/>
      <c r="AM2616" s="104"/>
      <c r="AS2616" s="103"/>
      <c r="AT2616" s="104"/>
    </row>
    <row r="2617" spans="1:46" x14ac:dyDescent="0.25">
      <c r="A2617" s="1">
        <v>44727</v>
      </c>
      <c r="C2617" s="1" t="s">
        <v>102</v>
      </c>
      <c r="D2617" t="s">
        <v>97</v>
      </c>
      <c r="E2617">
        <v>50</v>
      </c>
      <c r="F2617" t="s">
        <v>26</v>
      </c>
      <c r="G2617" s="18">
        <v>10.0289</v>
      </c>
      <c r="I2617" s="18">
        <v>-501.45</v>
      </c>
      <c r="Q2617" s="103"/>
      <c r="R2617" s="104"/>
      <c r="X2617" s="103"/>
      <c r="AE2617" s="103"/>
      <c r="AL2617" s="103"/>
      <c r="AM2617" s="104"/>
      <c r="AS2617" s="103"/>
      <c r="AT2617" s="104"/>
    </row>
    <row r="2618" spans="1:46" x14ac:dyDescent="0.25">
      <c r="A2618" s="1">
        <v>44728</v>
      </c>
      <c r="B2618" s="100">
        <v>43350058326</v>
      </c>
      <c r="C2618" t="s">
        <v>101</v>
      </c>
      <c r="D2618" t="s">
        <v>97</v>
      </c>
      <c r="E2618">
        <v>100</v>
      </c>
      <c r="F2618" t="s">
        <v>38</v>
      </c>
      <c r="G2618">
        <v>3.09</v>
      </c>
      <c r="H2618">
        <v>0</v>
      </c>
      <c r="I2618">
        <v>-309</v>
      </c>
      <c r="Q2618" s="103"/>
      <c r="R2618" s="104"/>
      <c r="X2618" s="103"/>
      <c r="AE2618" s="103"/>
      <c r="AL2618" s="103"/>
      <c r="AM2618" s="104"/>
      <c r="AS2618" s="103"/>
      <c r="AT2618" s="104"/>
    </row>
    <row r="2619" spans="1:46" x14ac:dyDescent="0.25">
      <c r="A2619" s="1">
        <v>44728</v>
      </c>
      <c r="B2619" s="100">
        <v>43350105821</v>
      </c>
      <c r="C2619" t="s">
        <v>101</v>
      </c>
      <c r="D2619" t="s">
        <v>97</v>
      </c>
      <c r="E2619">
        <v>100</v>
      </c>
      <c r="F2619" t="s">
        <v>38</v>
      </c>
      <c r="G2619">
        <v>2.9998999999999998</v>
      </c>
      <c r="H2619">
        <v>0</v>
      </c>
      <c r="I2619">
        <v>-299.99</v>
      </c>
      <c r="Q2619" s="103"/>
      <c r="R2619" s="104"/>
      <c r="X2619" s="103"/>
      <c r="AE2619" s="103"/>
      <c r="AL2619" s="103"/>
      <c r="AM2619" s="104"/>
      <c r="AS2619" s="103"/>
      <c r="AT2619" s="104"/>
    </row>
    <row r="2620" spans="1:46" x14ac:dyDescent="0.25">
      <c r="A2620" s="1">
        <v>44728</v>
      </c>
      <c r="B2620" s="100">
        <v>43350125475</v>
      </c>
      <c r="C2620" t="s">
        <v>101</v>
      </c>
      <c r="D2620" t="s">
        <v>97</v>
      </c>
      <c r="E2620">
        <v>100</v>
      </c>
      <c r="F2620" t="s">
        <v>38</v>
      </c>
      <c r="G2620">
        <v>2.9499</v>
      </c>
      <c r="H2620">
        <v>0</v>
      </c>
      <c r="I2620">
        <v>-294.99</v>
      </c>
      <c r="Q2620" s="103"/>
      <c r="R2620" s="104"/>
      <c r="X2620" s="103"/>
      <c r="AE2620" s="103"/>
      <c r="AL2620" s="103"/>
      <c r="AM2620" s="104"/>
      <c r="AS2620" s="103"/>
      <c r="AT2620" s="104"/>
    </row>
    <row r="2621" spans="1:46" x14ac:dyDescent="0.25">
      <c r="A2621" s="1">
        <v>44728</v>
      </c>
      <c r="B2621" s="100">
        <v>43350178927</v>
      </c>
      <c r="C2621" t="s">
        <v>101</v>
      </c>
      <c r="D2621" t="s">
        <v>97</v>
      </c>
      <c r="E2621">
        <v>100</v>
      </c>
      <c r="F2621" t="s">
        <v>38</v>
      </c>
      <c r="G2621">
        <v>2.85</v>
      </c>
      <c r="H2621">
        <v>0</v>
      </c>
      <c r="I2621">
        <v>-285</v>
      </c>
      <c r="Q2621" s="103"/>
      <c r="R2621" s="104"/>
      <c r="X2621" s="103"/>
      <c r="AE2621" s="103"/>
      <c r="AL2621" s="103"/>
      <c r="AM2621" s="104"/>
      <c r="AS2621" s="103"/>
      <c r="AT2621" s="104"/>
    </row>
    <row r="2622" spans="1:46" x14ac:dyDescent="0.25">
      <c r="A2622" s="1">
        <v>44728</v>
      </c>
      <c r="B2622" s="100">
        <v>43350203826</v>
      </c>
      <c r="C2622" t="s">
        <v>101</v>
      </c>
      <c r="D2622" t="s">
        <v>97</v>
      </c>
      <c r="E2622">
        <v>100</v>
      </c>
      <c r="F2622" t="s">
        <v>38</v>
      </c>
      <c r="G2622">
        <v>2.8450000000000002</v>
      </c>
      <c r="H2622">
        <v>0</v>
      </c>
      <c r="I2622">
        <v>-284.5</v>
      </c>
      <c r="Q2622" s="103"/>
      <c r="R2622" s="104"/>
      <c r="X2622" s="103"/>
      <c r="AE2622" s="103"/>
      <c r="AL2622" s="103"/>
      <c r="AM2622" s="104"/>
      <c r="AS2622" s="103"/>
      <c r="AT2622" s="104"/>
    </row>
    <row r="2623" spans="1:46" x14ac:dyDescent="0.25">
      <c r="A2623" s="1">
        <v>44728</v>
      </c>
      <c r="B2623" s="100">
        <v>43350404655</v>
      </c>
      <c r="C2623" t="s">
        <v>101</v>
      </c>
      <c r="D2623" t="s">
        <v>97</v>
      </c>
      <c r="E2623">
        <v>100</v>
      </c>
      <c r="F2623" t="s">
        <v>38</v>
      </c>
      <c r="G2623">
        <v>2.91</v>
      </c>
      <c r="H2623">
        <v>0</v>
      </c>
      <c r="I2623">
        <v>-291</v>
      </c>
      <c r="Q2623" s="103"/>
      <c r="R2623" s="104"/>
      <c r="X2623" s="103"/>
      <c r="AE2623" s="103"/>
      <c r="AL2623" s="103"/>
      <c r="AM2623" s="104"/>
      <c r="AS2623" s="103"/>
      <c r="AT2623" s="104"/>
    </row>
    <row r="2624" spans="1:46" x14ac:dyDescent="0.25">
      <c r="A2624" s="1">
        <v>44728</v>
      </c>
      <c r="B2624" s="100">
        <v>43350409963</v>
      </c>
      <c r="C2624" t="s">
        <v>101</v>
      </c>
      <c r="D2624" t="s">
        <v>97</v>
      </c>
      <c r="E2624">
        <v>100</v>
      </c>
      <c r="F2624" t="s">
        <v>38</v>
      </c>
      <c r="G2624">
        <v>2.9298999999999999</v>
      </c>
      <c r="H2624">
        <v>0</v>
      </c>
      <c r="I2624">
        <v>-292.99</v>
      </c>
      <c r="Q2624" s="103"/>
      <c r="R2624" s="104"/>
      <c r="X2624" s="103"/>
      <c r="AE2624" s="103"/>
      <c r="AL2624" s="103"/>
      <c r="AM2624" s="104"/>
      <c r="AS2624" s="103"/>
      <c r="AT2624" s="104"/>
    </row>
    <row r="2625" spans="1:46" x14ac:dyDescent="0.25">
      <c r="A2625" s="1">
        <v>44728</v>
      </c>
      <c r="B2625" s="100">
        <v>43350474340</v>
      </c>
      <c r="C2625" t="s">
        <v>101</v>
      </c>
      <c r="D2625" t="s">
        <v>98</v>
      </c>
      <c r="E2625">
        <v>200</v>
      </c>
      <c r="F2625" t="s">
        <v>38</v>
      </c>
      <c r="G2625">
        <v>3.0834999999999999</v>
      </c>
      <c r="H2625">
        <v>0</v>
      </c>
      <c r="I2625">
        <v>616.66</v>
      </c>
      <c r="Q2625" s="103"/>
      <c r="R2625" s="104"/>
      <c r="X2625" s="103"/>
      <c r="AE2625" s="103"/>
      <c r="AL2625" s="103"/>
      <c r="AM2625" s="104"/>
      <c r="AS2625" s="103"/>
      <c r="AT2625" s="104"/>
    </row>
    <row r="2626" spans="1:46" x14ac:dyDescent="0.25">
      <c r="A2626" s="1">
        <v>44728</v>
      </c>
      <c r="B2626" s="100">
        <v>43350521113</v>
      </c>
      <c r="C2626" t="s">
        <v>101</v>
      </c>
      <c r="D2626" t="s">
        <v>97</v>
      </c>
      <c r="E2626">
        <v>200</v>
      </c>
      <c r="F2626" t="s">
        <v>38</v>
      </c>
      <c r="G2626">
        <v>2.9599000000000002</v>
      </c>
      <c r="H2626">
        <v>0</v>
      </c>
      <c r="I2626">
        <v>-591.98</v>
      </c>
      <c r="Q2626" s="103"/>
      <c r="R2626" s="104"/>
      <c r="X2626" s="103"/>
      <c r="AE2626" s="103"/>
      <c r="AL2626" s="103"/>
      <c r="AM2626" s="104"/>
      <c r="AS2626" s="103"/>
      <c r="AT2626" s="104"/>
    </row>
    <row r="2627" spans="1:46" x14ac:dyDescent="0.25">
      <c r="A2627" s="1">
        <v>44728</v>
      </c>
      <c r="B2627" s="100">
        <v>43350570497</v>
      </c>
      <c r="C2627" t="s">
        <v>101</v>
      </c>
      <c r="D2627" t="s">
        <v>98</v>
      </c>
      <c r="E2627">
        <v>200</v>
      </c>
      <c r="F2627" t="s">
        <v>38</v>
      </c>
      <c r="G2627">
        <v>2.9922</v>
      </c>
      <c r="H2627">
        <v>0</v>
      </c>
      <c r="I2627">
        <v>598.4</v>
      </c>
      <c r="Q2627" s="103"/>
      <c r="R2627" s="104"/>
      <c r="X2627" s="103"/>
      <c r="AE2627" s="103"/>
      <c r="AL2627" s="103"/>
      <c r="AM2627" s="104"/>
      <c r="AS2627" s="103"/>
      <c r="AT2627" s="104"/>
    </row>
    <row r="2628" spans="1:46" x14ac:dyDescent="0.25">
      <c r="A2628" s="1">
        <v>44728</v>
      </c>
      <c r="B2628" s="100">
        <v>43350621506</v>
      </c>
      <c r="C2628" t="s">
        <v>101</v>
      </c>
      <c r="D2628" t="s">
        <v>97</v>
      </c>
      <c r="E2628">
        <v>200</v>
      </c>
      <c r="F2628" t="s">
        <v>38</v>
      </c>
      <c r="G2628">
        <v>3.0249999999999999</v>
      </c>
      <c r="H2628">
        <v>0</v>
      </c>
      <c r="I2628">
        <v>-605</v>
      </c>
      <c r="Q2628" s="103"/>
      <c r="R2628" s="104"/>
      <c r="X2628" s="103"/>
      <c r="AE2628" s="103"/>
      <c r="AL2628" s="103"/>
      <c r="AM2628" s="104"/>
      <c r="AS2628" s="103"/>
      <c r="AT2628" s="104"/>
    </row>
    <row r="2629" spans="1:46" x14ac:dyDescent="0.25">
      <c r="A2629" s="1">
        <v>44728</v>
      </c>
      <c r="B2629" s="100">
        <v>43350780588</v>
      </c>
      <c r="C2629" t="s">
        <v>101</v>
      </c>
      <c r="D2629" t="s">
        <v>97</v>
      </c>
      <c r="E2629">
        <v>200</v>
      </c>
      <c r="F2629" t="s">
        <v>38</v>
      </c>
      <c r="G2629">
        <v>2.9950000000000001</v>
      </c>
      <c r="H2629">
        <v>0</v>
      </c>
      <c r="I2629">
        <v>-599</v>
      </c>
      <c r="Q2629" s="103"/>
      <c r="R2629" s="104"/>
      <c r="X2629" s="103"/>
      <c r="AE2629" s="103"/>
      <c r="AL2629" s="103"/>
      <c r="AM2629" s="104"/>
      <c r="AS2629" s="103"/>
      <c r="AT2629" s="104"/>
    </row>
    <row r="2630" spans="1:46" x14ac:dyDescent="0.25">
      <c r="A2630" s="1">
        <v>44728</v>
      </c>
      <c r="B2630" s="100">
        <v>43350975210</v>
      </c>
      <c r="C2630" t="s">
        <v>101</v>
      </c>
      <c r="D2630" t="s">
        <v>98</v>
      </c>
      <c r="E2630">
        <v>200</v>
      </c>
      <c r="F2630" t="s">
        <v>38</v>
      </c>
      <c r="G2630">
        <v>2.875</v>
      </c>
      <c r="H2630">
        <v>0</v>
      </c>
      <c r="I2630">
        <v>574.96</v>
      </c>
      <c r="Q2630" s="103"/>
      <c r="R2630" s="104"/>
      <c r="X2630" s="103"/>
      <c r="AE2630" s="103"/>
      <c r="AL2630" s="103"/>
      <c r="AM2630" s="104"/>
      <c r="AS2630" s="103"/>
      <c r="AT2630" s="104"/>
    </row>
    <row r="2631" spans="1:46" x14ac:dyDescent="0.25">
      <c r="A2631" s="1">
        <v>44728</v>
      </c>
      <c r="B2631" s="100">
        <v>43350960040</v>
      </c>
      <c r="C2631" t="s">
        <v>101</v>
      </c>
      <c r="D2631" t="s">
        <v>98</v>
      </c>
      <c r="E2631">
        <v>200</v>
      </c>
      <c r="F2631" t="s">
        <v>38</v>
      </c>
      <c r="G2631">
        <v>2.84</v>
      </c>
      <c r="H2631">
        <v>0</v>
      </c>
      <c r="I2631">
        <v>567.96</v>
      </c>
      <c r="Q2631" s="103"/>
      <c r="R2631" s="104"/>
      <c r="X2631" s="103"/>
      <c r="AE2631" s="103"/>
      <c r="AL2631" s="103"/>
      <c r="AM2631" s="104"/>
      <c r="AS2631" s="103"/>
      <c r="AT2631" s="104"/>
    </row>
    <row r="2632" spans="1:46" x14ac:dyDescent="0.25">
      <c r="A2632" s="1">
        <v>44728</v>
      </c>
      <c r="B2632" s="100">
        <v>43351088726</v>
      </c>
      <c r="C2632" t="s">
        <v>101</v>
      </c>
      <c r="D2632" t="s">
        <v>97</v>
      </c>
      <c r="E2632">
        <v>200</v>
      </c>
      <c r="F2632" t="s">
        <v>38</v>
      </c>
      <c r="G2632">
        <v>2.875</v>
      </c>
      <c r="H2632">
        <v>0</v>
      </c>
      <c r="I2632">
        <v>-575</v>
      </c>
      <c r="Q2632" s="103"/>
      <c r="R2632" s="104"/>
      <c r="X2632" s="103"/>
      <c r="AE2632" s="103"/>
      <c r="AL2632" s="103"/>
      <c r="AM2632" s="104"/>
      <c r="AS2632" s="103"/>
      <c r="AT2632" s="104"/>
    </row>
    <row r="2633" spans="1:46" x14ac:dyDescent="0.25">
      <c r="A2633" s="1">
        <v>44728</v>
      </c>
      <c r="B2633" s="100">
        <v>43351237252</v>
      </c>
      <c r="C2633" t="s">
        <v>101</v>
      </c>
      <c r="D2633" t="s">
        <v>98</v>
      </c>
      <c r="E2633">
        <v>200</v>
      </c>
      <c r="F2633" t="s">
        <v>38</v>
      </c>
      <c r="G2633">
        <v>3.1400999999999999</v>
      </c>
      <c r="H2633">
        <v>0</v>
      </c>
      <c r="I2633">
        <v>627.98</v>
      </c>
      <c r="Q2633" s="103"/>
      <c r="R2633" s="104"/>
      <c r="X2633" s="103"/>
      <c r="AE2633" s="103"/>
      <c r="AL2633" s="103"/>
      <c r="AM2633" s="104"/>
      <c r="AS2633" s="103"/>
      <c r="AT2633" s="104"/>
    </row>
    <row r="2634" spans="1:46" x14ac:dyDescent="0.25">
      <c r="A2634" s="1">
        <v>44728</v>
      </c>
      <c r="B2634" s="100">
        <v>43351263766</v>
      </c>
      <c r="C2634" t="s">
        <v>101</v>
      </c>
      <c r="D2634" t="s">
        <v>98</v>
      </c>
      <c r="E2634">
        <v>200</v>
      </c>
      <c r="F2634" t="s">
        <v>38</v>
      </c>
      <c r="G2634">
        <v>3.2050000000000001</v>
      </c>
      <c r="H2634">
        <v>0</v>
      </c>
      <c r="I2634">
        <v>640.96</v>
      </c>
      <c r="Q2634" s="103"/>
      <c r="R2634" s="104"/>
      <c r="X2634" s="103"/>
      <c r="AE2634" s="103"/>
      <c r="AL2634" s="103"/>
      <c r="AM2634" s="104"/>
      <c r="AS2634" s="103"/>
      <c r="AT2634" s="104"/>
    </row>
    <row r="2635" spans="1:46" x14ac:dyDescent="0.25">
      <c r="A2635" s="1">
        <v>44728</v>
      </c>
      <c r="B2635" s="100">
        <v>43351353727</v>
      </c>
      <c r="C2635" t="s">
        <v>101</v>
      </c>
      <c r="D2635" t="s">
        <v>98</v>
      </c>
      <c r="E2635">
        <v>200</v>
      </c>
      <c r="F2635" t="s">
        <v>38</v>
      </c>
      <c r="G2635">
        <v>3.2122000000000002</v>
      </c>
      <c r="H2635">
        <v>0</v>
      </c>
      <c r="I2635">
        <v>642.4</v>
      </c>
      <c r="Q2635" s="103"/>
      <c r="R2635" s="104"/>
      <c r="X2635" s="103"/>
      <c r="AE2635" s="103"/>
      <c r="AL2635" s="103"/>
      <c r="AM2635" s="104"/>
      <c r="AS2635" s="103"/>
      <c r="AT2635" s="104"/>
    </row>
    <row r="2636" spans="1:46" x14ac:dyDescent="0.25">
      <c r="A2636" s="1">
        <v>44728</v>
      </c>
      <c r="B2636" s="100">
        <v>43351327286</v>
      </c>
      <c r="C2636" t="s">
        <v>101</v>
      </c>
      <c r="D2636" t="s">
        <v>98</v>
      </c>
      <c r="E2636">
        <v>100</v>
      </c>
      <c r="F2636" t="s">
        <v>38</v>
      </c>
      <c r="G2636">
        <v>3.27</v>
      </c>
      <c r="H2636">
        <v>0</v>
      </c>
      <c r="I2636">
        <v>326.98</v>
      </c>
      <c r="Q2636" s="103"/>
      <c r="R2636" s="104"/>
      <c r="X2636" s="103"/>
      <c r="AE2636" s="103"/>
      <c r="AL2636" s="103"/>
      <c r="AM2636" s="104"/>
      <c r="AS2636" s="103"/>
      <c r="AT2636" s="104"/>
    </row>
    <row r="2637" spans="1:46" x14ac:dyDescent="0.25">
      <c r="A2637" s="1">
        <v>44728</v>
      </c>
      <c r="B2637" s="100">
        <v>43351402706</v>
      </c>
      <c r="C2637" t="s">
        <v>101</v>
      </c>
      <c r="D2637" t="s">
        <v>97</v>
      </c>
      <c r="E2637">
        <v>15</v>
      </c>
      <c r="F2637" t="s">
        <v>38</v>
      </c>
      <c r="G2637">
        <v>3.1549999999999998</v>
      </c>
      <c r="H2637">
        <v>0</v>
      </c>
      <c r="I2637">
        <v>-47.33</v>
      </c>
      <c r="Q2637" s="103"/>
      <c r="R2637" s="104"/>
      <c r="X2637" s="103"/>
      <c r="AE2637" s="103"/>
      <c r="AL2637" s="103"/>
      <c r="AM2637" s="104"/>
      <c r="AS2637" s="103"/>
      <c r="AT2637" s="104"/>
    </row>
    <row r="2638" spans="1:46" x14ac:dyDescent="0.25">
      <c r="A2638" s="1">
        <v>44728</v>
      </c>
      <c r="B2638" s="100">
        <v>43351471846</v>
      </c>
      <c r="C2638" t="s">
        <v>101</v>
      </c>
      <c r="D2638" t="s">
        <v>97</v>
      </c>
      <c r="E2638">
        <v>15</v>
      </c>
      <c r="F2638" t="s">
        <v>38</v>
      </c>
      <c r="G2638">
        <v>3.0661</v>
      </c>
      <c r="H2638">
        <v>0</v>
      </c>
      <c r="I2638">
        <v>-45.99</v>
      </c>
      <c r="Q2638" s="103"/>
      <c r="R2638" s="104"/>
      <c r="X2638" s="103"/>
      <c r="AE2638" s="103"/>
      <c r="AL2638" s="103"/>
      <c r="AM2638" s="104"/>
      <c r="AS2638" s="103"/>
      <c r="AT2638" s="104"/>
    </row>
    <row r="2639" spans="1:46" x14ac:dyDescent="0.25">
      <c r="A2639" s="1">
        <v>44728</v>
      </c>
      <c r="B2639" s="100">
        <v>43351511399</v>
      </c>
      <c r="C2639" t="s">
        <v>101</v>
      </c>
      <c r="D2639" t="s">
        <v>97</v>
      </c>
      <c r="E2639">
        <v>20</v>
      </c>
      <c r="F2639" t="s">
        <v>38</v>
      </c>
      <c r="G2639">
        <v>3.0750000000000002</v>
      </c>
      <c r="H2639">
        <v>0</v>
      </c>
      <c r="I2639">
        <v>-61.5</v>
      </c>
      <c r="Q2639" s="103"/>
      <c r="R2639" s="104"/>
      <c r="X2639" s="103"/>
      <c r="AE2639" s="103"/>
      <c r="AL2639" s="103"/>
      <c r="AM2639" s="104"/>
      <c r="AS2639" s="103"/>
      <c r="AT2639" s="104"/>
    </row>
    <row r="2640" spans="1:46" x14ac:dyDescent="0.25">
      <c r="A2640" s="1">
        <v>44728</v>
      </c>
      <c r="B2640" s="100">
        <v>43351920728</v>
      </c>
      <c r="C2640" t="s">
        <v>101</v>
      </c>
      <c r="D2640" t="s">
        <v>98</v>
      </c>
      <c r="E2640">
        <v>50</v>
      </c>
      <c r="F2640" t="s">
        <v>38</v>
      </c>
      <c r="G2640">
        <v>2.9518</v>
      </c>
      <c r="H2640">
        <v>0</v>
      </c>
      <c r="I2640">
        <v>147.58000000000001</v>
      </c>
      <c r="Q2640" s="103"/>
      <c r="R2640" s="104"/>
      <c r="X2640" s="103"/>
      <c r="AE2640" s="103"/>
      <c r="AL2640" s="103"/>
      <c r="AM2640" s="104"/>
      <c r="AS2640" s="103"/>
      <c r="AT2640" s="104"/>
    </row>
    <row r="2641" spans="1:46" x14ac:dyDescent="0.25">
      <c r="A2641" s="1">
        <v>44728</v>
      </c>
      <c r="C2641" s="1" t="s">
        <v>102</v>
      </c>
      <c r="D2641" t="s">
        <v>98</v>
      </c>
      <c r="E2641">
        <v>150</v>
      </c>
      <c r="F2641" t="s">
        <v>176</v>
      </c>
      <c r="G2641" s="18">
        <v>2.4811999999999999</v>
      </c>
      <c r="H2641" s="18">
        <v>0.01</v>
      </c>
      <c r="I2641" s="18">
        <v>372.17</v>
      </c>
      <c r="Q2641" s="103"/>
      <c r="R2641" s="104"/>
      <c r="X2641" s="103"/>
      <c r="AE2641" s="103"/>
      <c r="AL2641" s="103"/>
      <c r="AM2641" s="104"/>
      <c r="AS2641" s="103"/>
      <c r="AT2641" s="104"/>
    </row>
    <row r="2642" spans="1:46" x14ac:dyDescent="0.25">
      <c r="A2642" s="1">
        <v>44728</v>
      </c>
      <c r="C2642" s="1" t="s">
        <v>102</v>
      </c>
      <c r="D2642" t="s">
        <v>98</v>
      </c>
      <c r="E2642">
        <v>150</v>
      </c>
      <c r="F2642" t="s">
        <v>176</v>
      </c>
      <c r="G2642" s="18">
        <v>2.5748000000000002</v>
      </c>
      <c r="H2642" s="18">
        <v>0.01</v>
      </c>
      <c r="I2642" s="18">
        <v>386.21</v>
      </c>
      <c r="Q2642" s="103"/>
      <c r="R2642" s="104"/>
      <c r="X2642" s="103"/>
      <c r="AE2642" s="103"/>
      <c r="AL2642" s="103"/>
      <c r="AM2642" s="104"/>
      <c r="AS2642" s="103"/>
      <c r="AT2642" s="104"/>
    </row>
    <row r="2643" spans="1:46" x14ac:dyDescent="0.25">
      <c r="A2643" s="1">
        <v>44728</v>
      </c>
      <c r="C2643" s="1" t="s">
        <v>102</v>
      </c>
      <c r="D2643" t="s">
        <v>97</v>
      </c>
      <c r="E2643">
        <v>150</v>
      </c>
      <c r="F2643" t="s">
        <v>176</v>
      </c>
      <c r="G2643" s="18">
        <v>2.8184</v>
      </c>
      <c r="I2643" s="18">
        <v>-422.76</v>
      </c>
      <c r="Q2643" s="103"/>
      <c r="R2643" s="104"/>
      <c r="X2643" s="103"/>
      <c r="AE2643" s="103"/>
      <c r="AL2643" s="103"/>
      <c r="AM2643" s="104"/>
      <c r="AS2643" s="103"/>
      <c r="AT2643" s="104"/>
    </row>
    <row r="2644" spans="1:46" x14ac:dyDescent="0.25">
      <c r="A2644" s="1">
        <v>44728</v>
      </c>
      <c r="C2644" s="1" t="s">
        <v>102</v>
      </c>
      <c r="D2644" t="s">
        <v>97</v>
      </c>
      <c r="E2644">
        <v>150</v>
      </c>
      <c r="F2644" t="s">
        <v>176</v>
      </c>
      <c r="G2644" s="18">
        <v>2.7149999999999999</v>
      </c>
      <c r="I2644" s="18">
        <v>-407.25</v>
      </c>
      <c r="Q2644" s="103"/>
      <c r="R2644" s="104"/>
      <c r="X2644" s="103"/>
      <c r="AE2644" s="103"/>
      <c r="AL2644" s="103"/>
      <c r="AM2644" s="104"/>
      <c r="AS2644" s="103"/>
      <c r="AT2644" s="104"/>
    </row>
    <row r="2645" spans="1:46" x14ac:dyDescent="0.25">
      <c r="A2645" s="1">
        <v>44728</v>
      </c>
      <c r="C2645" s="1" t="s">
        <v>102</v>
      </c>
      <c r="D2645" t="s">
        <v>97</v>
      </c>
      <c r="E2645">
        <v>50</v>
      </c>
      <c r="F2645" t="s">
        <v>36</v>
      </c>
      <c r="G2645" s="18">
        <v>8.32</v>
      </c>
      <c r="I2645" s="18">
        <v>-416</v>
      </c>
      <c r="Q2645" s="103"/>
      <c r="R2645" s="104"/>
      <c r="X2645" s="103"/>
      <c r="AE2645" s="103"/>
      <c r="AL2645" s="103"/>
      <c r="AM2645" s="104"/>
      <c r="AS2645" s="103"/>
      <c r="AT2645" s="104"/>
    </row>
    <row r="2646" spans="1:46" x14ac:dyDescent="0.25">
      <c r="A2646" s="1">
        <v>44728</v>
      </c>
      <c r="C2646" s="1" t="s">
        <v>102</v>
      </c>
      <c r="D2646" t="s">
        <v>98</v>
      </c>
      <c r="E2646">
        <v>150</v>
      </c>
      <c r="F2646" t="s">
        <v>36</v>
      </c>
      <c r="G2646" s="18">
        <v>8.0393000000000008</v>
      </c>
      <c r="H2646" s="18">
        <v>0.03</v>
      </c>
      <c r="I2646" s="18">
        <v>1205.8699999999999</v>
      </c>
      <c r="Q2646" s="103"/>
      <c r="R2646" s="104"/>
      <c r="X2646" s="103"/>
      <c r="AE2646" s="103"/>
      <c r="AL2646" s="103"/>
      <c r="AM2646" s="104"/>
      <c r="AS2646" s="103"/>
      <c r="AT2646" s="104"/>
    </row>
    <row r="2647" spans="1:46" x14ac:dyDescent="0.25">
      <c r="A2647" s="1">
        <v>44728</v>
      </c>
      <c r="C2647" s="1" t="s">
        <v>102</v>
      </c>
      <c r="D2647" t="s">
        <v>98</v>
      </c>
      <c r="E2647">
        <v>15</v>
      </c>
      <c r="F2647" t="s">
        <v>36</v>
      </c>
      <c r="G2647" s="18">
        <v>8.0540000000000003</v>
      </c>
      <c r="I2647" s="18">
        <v>120.81</v>
      </c>
      <c r="Q2647" s="103"/>
      <c r="R2647" s="104"/>
      <c r="X2647" s="103"/>
      <c r="AE2647" s="103"/>
      <c r="AL2647" s="103"/>
      <c r="AM2647" s="104"/>
      <c r="AS2647" s="103"/>
      <c r="AT2647" s="104"/>
    </row>
    <row r="2648" spans="1:46" x14ac:dyDescent="0.25">
      <c r="A2648" s="1">
        <v>44728</v>
      </c>
      <c r="C2648" s="1" t="s">
        <v>102</v>
      </c>
      <c r="D2648" t="s">
        <v>98</v>
      </c>
      <c r="E2648">
        <v>135</v>
      </c>
      <c r="F2648" t="s">
        <v>36</v>
      </c>
      <c r="G2648" s="18">
        <v>8.0540000000000003</v>
      </c>
      <c r="H2648" s="18">
        <v>0.02</v>
      </c>
      <c r="I2648" s="18">
        <v>1087.27</v>
      </c>
      <c r="Q2648" s="103"/>
      <c r="R2648" s="104"/>
      <c r="X2648" s="103"/>
      <c r="AE2648" s="103"/>
      <c r="AL2648" s="103"/>
      <c r="AM2648" s="104"/>
      <c r="AS2648" s="103"/>
      <c r="AT2648" s="104"/>
    </row>
    <row r="2649" spans="1:46" x14ac:dyDescent="0.25">
      <c r="A2649" s="1">
        <v>44728</v>
      </c>
      <c r="C2649" s="1" t="s">
        <v>102</v>
      </c>
      <c r="D2649" t="s">
        <v>98</v>
      </c>
      <c r="E2649">
        <v>50</v>
      </c>
      <c r="F2649" t="s">
        <v>36</v>
      </c>
      <c r="G2649" s="18">
        <v>8.2653999999999996</v>
      </c>
      <c r="H2649" s="18">
        <v>0.01</v>
      </c>
      <c r="I2649" s="18">
        <v>413.26</v>
      </c>
      <c r="Q2649" s="103"/>
      <c r="R2649" s="104"/>
      <c r="X2649" s="103"/>
      <c r="AE2649" s="103"/>
      <c r="AL2649" s="103"/>
      <c r="AM2649" s="104"/>
      <c r="AS2649" s="103"/>
      <c r="AT2649" s="104"/>
    </row>
    <row r="2650" spans="1:46" x14ac:dyDescent="0.25">
      <c r="A2650" s="1">
        <v>44728</v>
      </c>
      <c r="C2650" s="1" t="s">
        <v>102</v>
      </c>
      <c r="D2650" t="s">
        <v>97</v>
      </c>
      <c r="E2650">
        <v>150</v>
      </c>
      <c r="F2650" t="s">
        <v>36</v>
      </c>
      <c r="G2650" s="18">
        <v>7.94</v>
      </c>
      <c r="I2650" s="18">
        <v>-1191</v>
      </c>
      <c r="Q2650" s="103"/>
      <c r="R2650" s="104"/>
      <c r="X2650" s="103"/>
      <c r="AE2650" s="103"/>
      <c r="AL2650" s="103"/>
      <c r="AM2650" s="104"/>
      <c r="AS2650" s="103"/>
      <c r="AT2650" s="104"/>
    </row>
    <row r="2651" spans="1:46" x14ac:dyDescent="0.25">
      <c r="A2651" s="1">
        <v>44728</v>
      </c>
      <c r="C2651" s="1" t="s">
        <v>102</v>
      </c>
      <c r="D2651" t="s">
        <v>97</v>
      </c>
      <c r="E2651">
        <v>150</v>
      </c>
      <c r="F2651" t="s">
        <v>36</v>
      </c>
      <c r="G2651" s="18">
        <v>7.8902000000000001</v>
      </c>
      <c r="I2651" s="18">
        <v>-1183.53</v>
      </c>
      <c r="Q2651" s="103"/>
      <c r="R2651" s="104"/>
      <c r="X2651" s="103"/>
      <c r="AE2651" s="103"/>
      <c r="AL2651" s="103"/>
      <c r="AM2651" s="104"/>
      <c r="AS2651" s="103"/>
      <c r="AT2651" s="104"/>
    </row>
    <row r="2652" spans="1:46" x14ac:dyDescent="0.25">
      <c r="A2652" s="1">
        <v>44728</v>
      </c>
      <c r="C2652" s="1" t="s">
        <v>102</v>
      </c>
      <c r="D2652" t="s">
        <v>98</v>
      </c>
      <c r="E2652">
        <v>10</v>
      </c>
      <c r="F2652" t="s">
        <v>26</v>
      </c>
      <c r="G2652" s="18">
        <v>12.42</v>
      </c>
      <c r="I2652" s="18">
        <v>124.2</v>
      </c>
      <c r="Q2652" s="103"/>
      <c r="R2652" s="104"/>
      <c r="X2652" s="103"/>
      <c r="AE2652" s="103"/>
      <c r="AL2652" s="103"/>
      <c r="AM2652" s="104"/>
      <c r="AS2652" s="103"/>
      <c r="AT2652" s="104"/>
    </row>
    <row r="2653" spans="1:46" x14ac:dyDescent="0.25">
      <c r="A2653" s="1">
        <v>44728</v>
      </c>
      <c r="C2653" s="1" t="s">
        <v>102</v>
      </c>
      <c r="D2653" t="s">
        <v>98</v>
      </c>
      <c r="E2653">
        <v>10</v>
      </c>
      <c r="F2653" t="s">
        <v>26</v>
      </c>
      <c r="G2653" s="18">
        <v>12.0715</v>
      </c>
      <c r="I2653" s="18">
        <v>120.72</v>
      </c>
      <c r="Q2653" s="103"/>
      <c r="R2653" s="104"/>
      <c r="X2653" s="103"/>
      <c r="AE2653" s="103"/>
      <c r="AL2653" s="103"/>
      <c r="AM2653" s="104"/>
      <c r="AS2653" s="103"/>
      <c r="AT2653" s="104"/>
    </row>
    <row r="2654" spans="1:46" x14ac:dyDescent="0.25">
      <c r="A2654" s="1">
        <v>44728</v>
      </c>
      <c r="C2654" s="1" t="s">
        <v>102</v>
      </c>
      <c r="D2654" t="s">
        <v>97</v>
      </c>
      <c r="E2654">
        <v>10</v>
      </c>
      <c r="F2654" t="s">
        <v>26</v>
      </c>
      <c r="G2654" s="18">
        <v>11.935</v>
      </c>
      <c r="I2654" s="18">
        <v>-119.35</v>
      </c>
      <c r="Q2654" s="103"/>
      <c r="R2654" s="104"/>
      <c r="X2654" s="103"/>
      <c r="AE2654" s="103"/>
      <c r="AL2654" s="103"/>
      <c r="AM2654" s="104"/>
      <c r="AS2654" s="103"/>
      <c r="AT2654" s="104"/>
    </row>
    <row r="2655" spans="1:46" x14ac:dyDescent="0.25">
      <c r="A2655" s="1">
        <v>44728</v>
      </c>
      <c r="C2655" s="1" t="s">
        <v>102</v>
      </c>
      <c r="D2655" t="s">
        <v>97</v>
      </c>
      <c r="E2655">
        <v>10</v>
      </c>
      <c r="F2655" t="s">
        <v>26</v>
      </c>
      <c r="G2655" s="18">
        <v>12.425000000000001</v>
      </c>
      <c r="I2655" s="18">
        <v>-124.25</v>
      </c>
      <c r="Q2655" s="103"/>
      <c r="R2655" s="104"/>
      <c r="X2655" s="103"/>
      <c r="AE2655" s="103"/>
      <c r="AL2655" s="103"/>
      <c r="AM2655" s="104"/>
      <c r="AS2655" s="103"/>
      <c r="AT2655" s="104"/>
    </row>
    <row r="2656" spans="1:46" x14ac:dyDescent="0.25">
      <c r="A2656" s="1">
        <v>44729</v>
      </c>
      <c r="B2656" s="100">
        <v>43378788239</v>
      </c>
      <c r="C2656" t="s">
        <v>101</v>
      </c>
      <c r="D2656" t="s">
        <v>97</v>
      </c>
      <c r="E2656">
        <v>50</v>
      </c>
      <c r="F2656" t="s">
        <v>38</v>
      </c>
      <c r="G2656">
        <v>3.4199000000000002</v>
      </c>
      <c r="H2656">
        <v>0</v>
      </c>
      <c r="I2656">
        <v>-171</v>
      </c>
      <c r="Q2656" s="103"/>
      <c r="R2656" s="104"/>
      <c r="X2656" s="103"/>
      <c r="AE2656" s="103"/>
      <c r="AL2656" s="103"/>
      <c r="AM2656" s="104"/>
      <c r="AS2656" s="103"/>
      <c r="AT2656" s="104"/>
    </row>
    <row r="2657" spans="1:46" x14ac:dyDescent="0.25">
      <c r="A2657" s="1">
        <v>44729</v>
      </c>
      <c r="B2657" s="100">
        <v>43378756841</v>
      </c>
      <c r="C2657" t="s">
        <v>101</v>
      </c>
      <c r="D2657" t="s">
        <v>97</v>
      </c>
      <c r="E2657">
        <v>50</v>
      </c>
      <c r="F2657" t="s">
        <v>38</v>
      </c>
      <c r="G2657">
        <v>3.4384999999999999</v>
      </c>
      <c r="H2657">
        <v>0</v>
      </c>
      <c r="I2657">
        <v>-171.93</v>
      </c>
      <c r="Q2657" s="103"/>
      <c r="R2657" s="104"/>
      <c r="X2657" s="103"/>
      <c r="AE2657" s="103"/>
      <c r="AL2657" s="103"/>
      <c r="AM2657" s="104"/>
      <c r="AS2657" s="103"/>
      <c r="AT2657" s="104"/>
    </row>
    <row r="2658" spans="1:46" x14ac:dyDescent="0.25">
      <c r="A2658" s="1">
        <v>44729</v>
      </c>
      <c r="B2658" s="100">
        <v>43378897604</v>
      </c>
      <c r="C2658" t="s">
        <v>101</v>
      </c>
      <c r="D2658" t="s">
        <v>97</v>
      </c>
      <c r="E2658">
        <v>100</v>
      </c>
      <c r="F2658" t="s">
        <v>38</v>
      </c>
      <c r="G2658">
        <v>3.4249999999999998</v>
      </c>
      <c r="H2658">
        <v>0</v>
      </c>
      <c r="I2658">
        <v>-342.5</v>
      </c>
      <c r="Q2658" s="103"/>
      <c r="R2658" s="104"/>
      <c r="X2658" s="103"/>
      <c r="AE2658" s="103"/>
      <c r="AL2658" s="103"/>
      <c r="AM2658" s="104"/>
      <c r="AS2658" s="103"/>
      <c r="AT2658" s="104"/>
    </row>
    <row r="2659" spans="1:46" x14ac:dyDescent="0.25">
      <c r="A2659" s="1">
        <v>44729</v>
      </c>
      <c r="B2659" s="100">
        <v>43378988295</v>
      </c>
      <c r="C2659" t="s">
        <v>101</v>
      </c>
      <c r="D2659" t="s">
        <v>97</v>
      </c>
      <c r="E2659">
        <v>100</v>
      </c>
      <c r="F2659" t="s">
        <v>38</v>
      </c>
      <c r="G2659">
        <v>3.4350000000000001</v>
      </c>
      <c r="H2659">
        <v>0</v>
      </c>
      <c r="I2659">
        <v>-343.5</v>
      </c>
      <c r="Q2659" s="103"/>
      <c r="R2659" s="104"/>
      <c r="X2659" s="103"/>
      <c r="AE2659" s="103"/>
      <c r="AL2659" s="103"/>
      <c r="AM2659" s="104"/>
      <c r="AS2659" s="103"/>
      <c r="AT2659" s="104"/>
    </row>
    <row r="2660" spans="1:46" x14ac:dyDescent="0.25">
      <c r="A2660" s="1">
        <v>44729</v>
      </c>
      <c r="B2660" s="100">
        <v>43379033841</v>
      </c>
      <c r="C2660" t="s">
        <v>101</v>
      </c>
      <c r="D2660" t="s">
        <v>98</v>
      </c>
      <c r="E2660">
        <v>300</v>
      </c>
      <c r="F2660" t="s">
        <v>38</v>
      </c>
      <c r="G2660">
        <v>3.4851999999999999</v>
      </c>
      <c r="H2660">
        <v>0</v>
      </c>
      <c r="I2660">
        <v>1045.5</v>
      </c>
      <c r="Q2660" s="103"/>
      <c r="R2660" s="104"/>
      <c r="X2660" s="103"/>
      <c r="AE2660" s="103"/>
      <c r="AL2660" s="103"/>
      <c r="AM2660" s="104"/>
      <c r="AS2660" s="103"/>
      <c r="AT2660" s="104"/>
    </row>
    <row r="2661" spans="1:46" x14ac:dyDescent="0.25">
      <c r="A2661" s="1">
        <v>44729</v>
      </c>
      <c r="C2661" s="1" t="s">
        <v>102</v>
      </c>
      <c r="D2661" t="s">
        <v>98</v>
      </c>
      <c r="E2661">
        <v>550</v>
      </c>
      <c r="F2661" t="s">
        <v>174</v>
      </c>
      <c r="G2661" s="18">
        <v>3.9518</v>
      </c>
      <c r="H2661" s="18">
        <v>0.05</v>
      </c>
      <c r="I2661" s="18">
        <v>2173.44</v>
      </c>
      <c r="Q2661" s="103"/>
      <c r="R2661" s="104"/>
      <c r="X2661" s="103"/>
      <c r="AE2661" s="103"/>
      <c r="AL2661" s="103"/>
      <c r="AM2661" s="104"/>
      <c r="AS2661" s="103"/>
      <c r="AT2661" s="104"/>
    </row>
    <row r="2662" spans="1:46" x14ac:dyDescent="0.25">
      <c r="A2662" s="1">
        <v>44729</v>
      </c>
      <c r="C2662" s="1" t="s">
        <v>102</v>
      </c>
      <c r="D2662" t="s">
        <v>98</v>
      </c>
      <c r="E2662">
        <v>150</v>
      </c>
      <c r="F2662" t="s">
        <v>174</v>
      </c>
      <c r="G2662" s="18">
        <v>3.9001000000000001</v>
      </c>
      <c r="H2662" s="18">
        <v>0.01</v>
      </c>
      <c r="I2662" s="18">
        <v>585.01</v>
      </c>
      <c r="Q2662" s="103"/>
      <c r="R2662" s="104"/>
      <c r="X2662" s="103"/>
      <c r="AE2662" s="103"/>
      <c r="AL2662" s="103"/>
      <c r="AM2662" s="104"/>
      <c r="AS2662" s="103"/>
      <c r="AT2662" s="104"/>
    </row>
    <row r="2663" spans="1:46" x14ac:dyDescent="0.25">
      <c r="A2663" s="1">
        <v>44729</v>
      </c>
      <c r="C2663" s="1" t="s">
        <v>102</v>
      </c>
      <c r="D2663" t="s">
        <v>97</v>
      </c>
      <c r="E2663">
        <v>150</v>
      </c>
      <c r="F2663" t="s">
        <v>174</v>
      </c>
      <c r="G2663" s="18">
        <v>3.6966999999999999</v>
      </c>
      <c r="I2663" s="18">
        <v>-554.51</v>
      </c>
      <c r="Q2663" s="103"/>
      <c r="R2663" s="104"/>
      <c r="X2663" s="103"/>
      <c r="AE2663" s="103"/>
      <c r="AL2663" s="103"/>
      <c r="AM2663" s="104"/>
      <c r="AS2663" s="103"/>
      <c r="AT2663" s="104"/>
    </row>
    <row r="2664" spans="1:46" x14ac:dyDescent="0.25">
      <c r="A2664" s="1">
        <v>44729</v>
      </c>
      <c r="C2664" s="1" t="s">
        <v>102</v>
      </c>
      <c r="D2664" t="s">
        <v>97</v>
      </c>
      <c r="E2664">
        <v>150</v>
      </c>
      <c r="F2664" t="s">
        <v>174</v>
      </c>
      <c r="G2664" s="18">
        <v>3.6978</v>
      </c>
      <c r="I2664" s="18">
        <v>-554.66999999999996</v>
      </c>
      <c r="Q2664" s="103"/>
      <c r="R2664" s="104"/>
      <c r="X2664" s="103"/>
      <c r="AE2664" s="103"/>
      <c r="AL2664" s="103"/>
      <c r="AM2664" s="104"/>
      <c r="AS2664" s="103"/>
      <c r="AT2664" s="104"/>
    </row>
    <row r="2665" spans="1:46" x14ac:dyDescent="0.25">
      <c r="A2665" s="1">
        <v>44729</v>
      </c>
      <c r="C2665" s="1" t="s">
        <v>102</v>
      </c>
      <c r="D2665" t="s">
        <v>97</v>
      </c>
      <c r="E2665">
        <v>50</v>
      </c>
      <c r="F2665" t="s">
        <v>174</v>
      </c>
      <c r="G2665" s="18">
        <v>3.7250000000000001</v>
      </c>
      <c r="I2665" s="18">
        <v>-186.25</v>
      </c>
      <c r="Q2665" s="103"/>
      <c r="R2665" s="104"/>
      <c r="X2665" s="103"/>
      <c r="AE2665" s="103"/>
      <c r="AL2665" s="103"/>
      <c r="AM2665" s="104"/>
      <c r="AS2665" s="103"/>
      <c r="AT2665" s="104"/>
    </row>
    <row r="2666" spans="1:46" x14ac:dyDescent="0.25">
      <c r="A2666" s="1">
        <v>44729</v>
      </c>
      <c r="C2666" s="1" t="s">
        <v>102</v>
      </c>
      <c r="D2666" t="s">
        <v>97</v>
      </c>
      <c r="E2666">
        <v>100</v>
      </c>
      <c r="F2666" t="s">
        <v>174</v>
      </c>
      <c r="G2666" s="18">
        <v>3.7250000000000001</v>
      </c>
      <c r="I2666" s="18">
        <v>-372.5</v>
      </c>
      <c r="Q2666" s="103"/>
      <c r="R2666" s="104"/>
      <c r="X2666" s="103"/>
      <c r="AE2666" s="103"/>
      <c r="AL2666" s="103"/>
      <c r="AM2666" s="104"/>
      <c r="AS2666" s="103"/>
      <c r="AT2666" s="104"/>
    </row>
    <row r="2667" spans="1:46" x14ac:dyDescent="0.25">
      <c r="A2667" s="1">
        <v>44729</v>
      </c>
      <c r="C2667" s="1" t="s">
        <v>102</v>
      </c>
      <c r="D2667" t="s">
        <v>97</v>
      </c>
      <c r="E2667">
        <v>50</v>
      </c>
      <c r="F2667" t="s">
        <v>174</v>
      </c>
      <c r="G2667" s="18">
        <v>3.7496999999999998</v>
      </c>
      <c r="I2667" s="18">
        <v>-187.49</v>
      </c>
      <c r="Q2667" s="103"/>
      <c r="R2667" s="104"/>
      <c r="X2667" s="103"/>
      <c r="AE2667" s="103"/>
      <c r="AL2667" s="103"/>
      <c r="AM2667" s="104"/>
      <c r="AS2667" s="103"/>
      <c r="AT2667" s="104"/>
    </row>
    <row r="2668" spans="1:46" x14ac:dyDescent="0.25">
      <c r="A2668" s="1">
        <v>44729</v>
      </c>
      <c r="C2668" s="1" t="s">
        <v>102</v>
      </c>
      <c r="D2668" t="s">
        <v>97</v>
      </c>
      <c r="E2668">
        <v>150</v>
      </c>
      <c r="F2668" t="s">
        <v>174</v>
      </c>
      <c r="G2668" s="18">
        <v>3.7898999999999998</v>
      </c>
      <c r="I2668" s="18">
        <v>-568.49</v>
      </c>
      <c r="Q2668" s="103"/>
      <c r="R2668" s="104"/>
      <c r="X2668" s="103"/>
      <c r="AE2668" s="103"/>
      <c r="AL2668" s="103"/>
      <c r="AM2668" s="104"/>
      <c r="AS2668" s="103"/>
      <c r="AT2668" s="104"/>
    </row>
    <row r="2669" spans="1:46" x14ac:dyDescent="0.25">
      <c r="A2669" s="1">
        <v>44729</v>
      </c>
      <c r="C2669" s="1" t="s">
        <v>102</v>
      </c>
      <c r="D2669" t="s">
        <v>97</v>
      </c>
      <c r="E2669">
        <v>50</v>
      </c>
      <c r="F2669" t="s">
        <v>174</v>
      </c>
      <c r="G2669" s="18">
        <v>3.7698999999999998</v>
      </c>
      <c r="I2669" s="18">
        <v>-188.5</v>
      </c>
      <c r="Q2669" s="103"/>
      <c r="R2669" s="104"/>
      <c r="X2669" s="103"/>
      <c r="AE2669" s="103"/>
      <c r="AL2669" s="103"/>
      <c r="AM2669" s="104"/>
      <c r="AS2669" s="103"/>
      <c r="AT2669" s="104"/>
    </row>
    <row r="2670" spans="1:46" x14ac:dyDescent="0.25">
      <c r="A2670" s="1">
        <v>44729</v>
      </c>
      <c r="C2670" s="1" t="s">
        <v>102</v>
      </c>
      <c r="D2670" t="s">
        <v>98</v>
      </c>
      <c r="E2670">
        <v>150</v>
      </c>
      <c r="F2670" t="s">
        <v>175</v>
      </c>
      <c r="G2670" s="18">
        <v>6.1359000000000004</v>
      </c>
      <c r="H2670" s="18">
        <v>0.02</v>
      </c>
      <c r="I2670" s="18">
        <v>920.37</v>
      </c>
      <c r="Q2670" s="103"/>
      <c r="R2670" s="104"/>
      <c r="X2670" s="103"/>
      <c r="AE2670" s="103"/>
      <c r="AL2670" s="103"/>
      <c r="AM2670" s="104"/>
      <c r="AS2670" s="103"/>
      <c r="AT2670" s="104"/>
    </row>
    <row r="2671" spans="1:46" x14ac:dyDescent="0.25">
      <c r="A2671" s="1">
        <v>44729</v>
      </c>
      <c r="C2671" s="1" t="s">
        <v>102</v>
      </c>
      <c r="D2671" t="s">
        <v>97</v>
      </c>
      <c r="E2671">
        <v>50</v>
      </c>
      <c r="F2671" t="s">
        <v>175</v>
      </c>
      <c r="G2671" s="18">
        <v>6.2390999999999996</v>
      </c>
      <c r="I2671" s="18">
        <v>-311.95999999999998</v>
      </c>
      <c r="Q2671" s="103"/>
      <c r="R2671" s="104"/>
      <c r="X2671" s="103"/>
      <c r="AE2671" s="103"/>
      <c r="AL2671" s="103"/>
      <c r="AM2671" s="104"/>
      <c r="AS2671" s="103"/>
      <c r="AT2671" s="104"/>
    </row>
    <row r="2672" spans="1:46" x14ac:dyDescent="0.25">
      <c r="A2672" s="1">
        <v>44729</v>
      </c>
      <c r="C2672" s="1" t="s">
        <v>102</v>
      </c>
      <c r="D2672" t="s">
        <v>97</v>
      </c>
      <c r="E2672">
        <v>50</v>
      </c>
      <c r="F2672" t="s">
        <v>175</v>
      </c>
      <c r="G2672" s="18">
        <v>6.14</v>
      </c>
      <c r="I2672" s="18">
        <v>-307</v>
      </c>
      <c r="Q2672" s="103"/>
      <c r="R2672" s="104"/>
      <c r="X2672" s="103"/>
      <c r="AE2672" s="103"/>
      <c r="AL2672" s="103"/>
      <c r="AM2672" s="104"/>
      <c r="AS2672" s="103"/>
      <c r="AT2672" s="104"/>
    </row>
    <row r="2673" spans="1:46" x14ac:dyDescent="0.25">
      <c r="A2673" s="1">
        <v>44729</v>
      </c>
      <c r="C2673" s="1" t="s">
        <v>102</v>
      </c>
      <c r="D2673" t="s">
        <v>97</v>
      </c>
      <c r="E2673">
        <v>50</v>
      </c>
      <c r="F2673" t="s">
        <v>175</v>
      </c>
      <c r="G2673" s="18">
        <v>6.2632000000000003</v>
      </c>
      <c r="I2673" s="18">
        <v>-313.16000000000003</v>
      </c>
      <c r="Q2673" s="103"/>
      <c r="R2673" s="104"/>
      <c r="X2673" s="103"/>
      <c r="AE2673" s="103"/>
      <c r="AL2673" s="103"/>
      <c r="AM2673" s="104"/>
      <c r="AS2673" s="103"/>
      <c r="AT2673" s="104"/>
    </row>
    <row r="2674" spans="1:46" x14ac:dyDescent="0.25">
      <c r="A2674" s="1">
        <v>44733</v>
      </c>
      <c r="B2674" s="100">
        <v>43407094979</v>
      </c>
      <c r="C2674" t="s">
        <v>101</v>
      </c>
      <c r="D2674" t="s">
        <v>97</v>
      </c>
      <c r="E2674">
        <v>25</v>
      </c>
      <c r="F2674" t="s">
        <v>36</v>
      </c>
      <c r="G2674">
        <v>6.96</v>
      </c>
      <c r="H2674">
        <v>0</v>
      </c>
      <c r="I2674">
        <v>-174</v>
      </c>
      <c r="Q2674" s="103"/>
      <c r="R2674" s="104"/>
      <c r="X2674" s="103"/>
      <c r="AE2674" s="103"/>
      <c r="AL2674" s="103"/>
      <c r="AM2674" s="104"/>
      <c r="AS2674" s="103"/>
      <c r="AT2674" s="104"/>
    </row>
    <row r="2675" spans="1:46" x14ac:dyDescent="0.25">
      <c r="A2675" s="1">
        <v>44733</v>
      </c>
      <c r="B2675" s="100">
        <v>43407261116</v>
      </c>
      <c r="C2675" t="s">
        <v>101</v>
      </c>
      <c r="D2675" t="s">
        <v>97</v>
      </c>
      <c r="E2675">
        <v>100</v>
      </c>
      <c r="F2675" t="s">
        <v>39</v>
      </c>
      <c r="G2675">
        <v>2.7149999999999999</v>
      </c>
      <c r="H2675">
        <v>0</v>
      </c>
      <c r="I2675">
        <v>-271.5</v>
      </c>
      <c r="Q2675" s="103"/>
      <c r="R2675" s="104"/>
      <c r="X2675" s="103"/>
      <c r="AE2675" s="103"/>
      <c r="AL2675" s="103"/>
      <c r="AM2675" s="104"/>
      <c r="AS2675" s="103"/>
      <c r="AT2675" s="104"/>
    </row>
    <row r="2676" spans="1:46" x14ac:dyDescent="0.25">
      <c r="A2676" s="1">
        <v>44733</v>
      </c>
      <c r="B2676" s="100">
        <v>43407317517</v>
      </c>
      <c r="C2676" t="s">
        <v>101</v>
      </c>
      <c r="D2676" t="s">
        <v>97</v>
      </c>
      <c r="E2676">
        <v>25</v>
      </c>
      <c r="F2676" t="s">
        <v>39</v>
      </c>
      <c r="G2676">
        <v>2.7050000000000001</v>
      </c>
      <c r="H2676">
        <v>0</v>
      </c>
      <c r="I2676">
        <v>-67.63</v>
      </c>
      <c r="Q2676" s="103"/>
      <c r="R2676" s="104"/>
      <c r="X2676" s="103"/>
      <c r="AE2676" s="103"/>
      <c r="AL2676" s="103"/>
      <c r="AM2676" s="104"/>
      <c r="AS2676" s="103"/>
      <c r="AT2676" s="104"/>
    </row>
    <row r="2677" spans="1:46" x14ac:dyDescent="0.25">
      <c r="A2677" s="1">
        <v>44733</v>
      </c>
      <c r="B2677" s="100">
        <v>43407344033</v>
      </c>
      <c r="C2677" t="s">
        <v>101</v>
      </c>
      <c r="D2677" t="s">
        <v>97</v>
      </c>
      <c r="E2677">
        <v>100</v>
      </c>
      <c r="F2677" t="s">
        <v>39</v>
      </c>
      <c r="G2677">
        <v>2.65</v>
      </c>
      <c r="H2677">
        <v>0</v>
      </c>
      <c r="I2677">
        <v>-265</v>
      </c>
      <c r="Q2677" s="103"/>
      <c r="R2677" s="104"/>
      <c r="X2677" s="103"/>
      <c r="AE2677" s="103"/>
      <c r="AL2677" s="103"/>
      <c r="AM2677" s="104"/>
      <c r="AS2677" s="103"/>
      <c r="AT2677" s="104"/>
    </row>
    <row r="2678" spans="1:46" x14ac:dyDescent="0.25">
      <c r="A2678" s="1">
        <v>44733</v>
      </c>
      <c r="B2678" s="100">
        <v>43407528633</v>
      </c>
      <c r="C2678" t="s">
        <v>101</v>
      </c>
      <c r="D2678" t="s">
        <v>97</v>
      </c>
      <c r="E2678">
        <v>25</v>
      </c>
      <c r="F2678" t="s">
        <v>36</v>
      </c>
      <c r="G2678">
        <v>6.8072999999999997</v>
      </c>
      <c r="H2678">
        <v>0</v>
      </c>
      <c r="I2678">
        <v>-170.18</v>
      </c>
      <c r="Q2678" s="103"/>
      <c r="R2678" s="104"/>
      <c r="X2678" s="103"/>
      <c r="AE2678" s="103"/>
      <c r="AL2678" s="103"/>
      <c r="AM2678" s="104"/>
      <c r="AS2678" s="103"/>
      <c r="AT2678" s="104"/>
    </row>
    <row r="2679" spans="1:46" x14ac:dyDescent="0.25">
      <c r="A2679" s="1">
        <v>44733</v>
      </c>
      <c r="B2679" s="100">
        <v>43407663304</v>
      </c>
      <c r="C2679" t="s">
        <v>101</v>
      </c>
      <c r="D2679" t="s">
        <v>97</v>
      </c>
      <c r="E2679">
        <v>100</v>
      </c>
      <c r="F2679" t="s">
        <v>39</v>
      </c>
      <c r="G2679">
        <v>2.65</v>
      </c>
      <c r="H2679">
        <v>0</v>
      </c>
      <c r="I2679">
        <v>-265</v>
      </c>
      <c r="Q2679" s="103"/>
      <c r="R2679" s="104"/>
      <c r="X2679" s="103"/>
      <c r="AE2679" s="103"/>
      <c r="AL2679" s="103"/>
      <c r="AM2679" s="104"/>
      <c r="AS2679" s="103"/>
      <c r="AT2679" s="104"/>
    </row>
    <row r="2680" spans="1:46" x14ac:dyDescent="0.25">
      <c r="A2680" s="1">
        <v>44733</v>
      </c>
      <c r="B2680" s="100">
        <v>43407657952</v>
      </c>
      <c r="C2680" t="s">
        <v>101</v>
      </c>
      <c r="D2680" t="s">
        <v>98</v>
      </c>
      <c r="E2680">
        <v>100</v>
      </c>
      <c r="F2680" t="s">
        <v>39</v>
      </c>
      <c r="G2680">
        <v>2.6006</v>
      </c>
      <c r="H2680">
        <v>0</v>
      </c>
      <c r="I2680">
        <v>260.04000000000002</v>
      </c>
      <c r="Q2680" s="103"/>
      <c r="R2680" s="104"/>
      <c r="X2680" s="103"/>
      <c r="AE2680" s="103"/>
      <c r="AL2680" s="103"/>
      <c r="AM2680" s="104"/>
      <c r="AS2680" s="103"/>
      <c r="AT2680" s="104"/>
    </row>
    <row r="2681" spans="1:46" x14ac:dyDescent="0.25">
      <c r="A2681" s="1">
        <v>44733</v>
      </c>
      <c r="B2681" s="100">
        <v>43407689712</v>
      </c>
      <c r="C2681" t="s">
        <v>101</v>
      </c>
      <c r="D2681" t="s">
        <v>98</v>
      </c>
      <c r="E2681">
        <v>100</v>
      </c>
      <c r="F2681" t="s">
        <v>39</v>
      </c>
      <c r="G2681">
        <v>2.58</v>
      </c>
      <c r="H2681">
        <v>0</v>
      </c>
      <c r="I2681">
        <v>257.98</v>
      </c>
      <c r="Q2681" s="103"/>
      <c r="R2681" s="104"/>
      <c r="X2681" s="103"/>
      <c r="AE2681" s="103"/>
      <c r="AL2681" s="103"/>
      <c r="AM2681" s="104"/>
      <c r="AS2681" s="103"/>
      <c r="AT2681" s="104"/>
    </row>
    <row r="2682" spans="1:46" x14ac:dyDescent="0.25">
      <c r="A2682" s="1">
        <v>44733</v>
      </c>
      <c r="B2682" s="100">
        <v>43407838970</v>
      </c>
      <c r="C2682" t="s">
        <v>101</v>
      </c>
      <c r="D2682" t="s">
        <v>98</v>
      </c>
      <c r="E2682">
        <v>50</v>
      </c>
      <c r="F2682" t="s">
        <v>36</v>
      </c>
      <c r="G2682">
        <v>6.5601000000000003</v>
      </c>
      <c r="H2682">
        <v>0</v>
      </c>
      <c r="I2682">
        <v>327.99</v>
      </c>
      <c r="Q2682" s="103"/>
      <c r="R2682" s="104"/>
      <c r="X2682" s="103"/>
      <c r="AE2682" s="103"/>
      <c r="AL2682" s="103"/>
      <c r="AM2682" s="104"/>
      <c r="AS2682" s="103"/>
      <c r="AT2682" s="104"/>
    </row>
    <row r="2683" spans="1:46" x14ac:dyDescent="0.25">
      <c r="A2683" s="1">
        <v>44733</v>
      </c>
      <c r="B2683" s="100">
        <v>43407941034</v>
      </c>
      <c r="C2683" t="s">
        <v>101</v>
      </c>
      <c r="D2683" t="s">
        <v>97</v>
      </c>
      <c r="E2683">
        <v>25</v>
      </c>
      <c r="F2683" t="s">
        <v>39</v>
      </c>
      <c r="G2683">
        <v>2.5548999999999999</v>
      </c>
      <c r="H2683">
        <v>0</v>
      </c>
      <c r="I2683">
        <v>-63.87</v>
      </c>
      <c r="Q2683" s="103"/>
      <c r="R2683" s="104"/>
      <c r="X2683" s="103"/>
      <c r="AE2683" s="103"/>
      <c r="AL2683" s="103"/>
      <c r="AM2683" s="104"/>
      <c r="AS2683" s="103"/>
      <c r="AT2683" s="104"/>
    </row>
    <row r="2684" spans="1:46" x14ac:dyDescent="0.25">
      <c r="A2684" s="1">
        <v>44733</v>
      </c>
      <c r="B2684" s="100">
        <v>43408030469</v>
      </c>
      <c r="C2684" t="s">
        <v>101</v>
      </c>
      <c r="D2684" t="s">
        <v>97</v>
      </c>
      <c r="E2684">
        <v>50</v>
      </c>
      <c r="F2684" t="s">
        <v>39</v>
      </c>
      <c r="G2684">
        <v>2.5449999999999999</v>
      </c>
      <c r="H2684">
        <v>0</v>
      </c>
      <c r="I2684">
        <v>-127.25</v>
      </c>
      <c r="Q2684" s="103"/>
      <c r="R2684" s="104"/>
      <c r="X2684" s="103"/>
      <c r="AE2684" s="103"/>
      <c r="AL2684" s="103"/>
      <c r="AM2684" s="104"/>
      <c r="AS2684" s="103"/>
      <c r="AT2684" s="104"/>
    </row>
    <row r="2685" spans="1:46" x14ac:dyDescent="0.25">
      <c r="A2685" s="1">
        <v>44733</v>
      </c>
      <c r="B2685" s="100">
        <v>43408011739</v>
      </c>
      <c r="C2685" t="s">
        <v>101</v>
      </c>
      <c r="D2685" t="s">
        <v>98</v>
      </c>
      <c r="E2685">
        <v>100</v>
      </c>
      <c r="F2685" t="s">
        <v>39</v>
      </c>
      <c r="G2685">
        <v>2.59</v>
      </c>
      <c r="H2685">
        <v>0</v>
      </c>
      <c r="I2685">
        <v>258.98</v>
      </c>
      <c r="Q2685" s="103"/>
      <c r="R2685" s="104"/>
      <c r="X2685" s="103"/>
      <c r="AE2685" s="103"/>
      <c r="AL2685" s="103"/>
      <c r="AM2685" s="104"/>
      <c r="AS2685" s="103"/>
      <c r="AT2685" s="104"/>
    </row>
    <row r="2686" spans="1:46" x14ac:dyDescent="0.25">
      <c r="A2686" s="1">
        <v>44733</v>
      </c>
      <c r="B2686" s="100">
        <v>43408045311</v>
      </c>
      <c r="C2686" t="s">
        <v>101</v>
      </c>
      <c r="D2686" t="s">
        <v>98</v>
      </c>
      <c r="E2686">
        <v>100</v>
      </c>
      <c r="F2686" t="s">
        <v>39</v>
      </c>
      <c r="G2686">
        <v>2.6328</v>
      </c>
      <c r="H2686">
        <v>0</v>
      </c>
      <c r="I2686">
        <v>263.26</v>
      </c>
      <c r="Q2686" s="103"/>
      <c r="R2686" s="104"/>
      <c r="X2686" s="103"/>
      <c r="AE2686" s="103"/>
      <c r="AL2686" s="103"/>
      <c r="AM2686" s="104"/>
      <c r="AS2686" s="103"/>
      <c r="AT2686" s="104"/>
    </row>
    <row r="2687" spans="1:46" x14ac:dyDescent="0.25">
      <c r="A2687" s="1">
        <v>44733</v>
      </c>
      <c r="C2687" s="1" t="s">
        <v>102</v>
      </c>
      <c r="D2687" t="s">
        <v>98</v>
      </c>
      <c r="E2687">
        <v>50</v>
      </c>
      <c r="F2687" t="s">
        <v>26</v>
      </c>
      <c r="G2687" s="18">
        <v>12.157299999999999</v>
      </c>
      <c r="H2687" s="18">
        <v>0.01</v>
      </c>
      <c r="I2687" s="18">
        <v>607.86</v>
      </c>
      <c r="Q2687" s="103"/>
      <c r="R2687" s="104"/>
      <c r="X2687" s="103"/>
      <c r="AE2687" s="103"/>
      <c r="AL2687" s="103"/>
      <c r="AM2687" s="104"/>
      <c r="AS2687" s="103"/>
      <c r="AT2687" s="104"/>
    </row>
    <row r="2688" spans="1:46" x14ac:dyDescent="0.25">
      <c r="A2688" s="1">
        <v>44733</v>
      </c>
      <c r="C2688" s="1" t="s">
        <v>102</v>
      </c>
      <c r="D2688" t="s">
        <v>97</v>
      </c>
      <c r="E2688">
        <v>50</v>
      </c>
      <c r="F2688" t="s">
        <v>26</v>
      </c>
      <c r="G2688" s="18">
        <v>12.0999</v>
      </c>
      <c r="I2688" s="18">
        <v>-605</v>
      </c>
      <c r="Q2688" s="103"/>
      <c r="R2688" s="104"/>
      <c r="X2688" s="103"/>
      <c r="AE2688" s="103"/>
      <c r="AL2688" s="103"/>
      <c r="AM2688" s="104"/>
      <c r="AS2688" s="103"/>
      <c r="AT2688" s="104"/>
    </row>
    <row r="2689" spans="1:46" x14ac:dyDescent="0.25">
      <c r="A2689" s="1">
        <v>44733</v>
      </c>
      <c r="C2689" s="1" t="s">
        <v>102</v>
      </c>
      <c r="D2689" t="s">
        <v>98</v>
      </c>
      <c r="E2689">
        <v>50</v>
      </c>
      <c r="F2689" t="s">
        <v>42</v>
      </c>
      <c r="G2689" s="18">
        <v>4.3901000000000003</v>
      </c>
      <c r="H2689" s="18">
        <v>0.01</v>
      </c>
      <c r="I2689" s="18">
        <v>219.5</v>
      </c>
      <c r="Q2689" s="103"/>
      <c r="R2689" s="104"/>
      <c r="X2689" s="103"/>
      <c r="AE2689" s="103"/>
      <c r="AL2689" s="103"/>
      <c r="AM2689" s="104"/>
      <c r="AS2689" s="103"/>
      <c r="AT2689" s="104"/>
    </row>
    <row r="2690" spans="1:46" x14ac:dyDescent="0.25">
      <c r="A2690" s="1">
        <v>44733</v>
      </c>
      <c r="C2690" s="1" t="s">
        <v>102</v>
      </c>
      <c r="D2690" t="s">
        <v>98</v>
      </c>
      <c r="E2690">
        <v>100</v>
      </c>
      <c r="F2690" t="s">
        <v>42</v>
      </c>
      <c r="G2690" s="18">
        <v>4.41</v>
      </c>
      <c r="H2690" s="18">
        <v>0.01</v>
      </c>
      <c r="I2690" s="18">
        <v>440.99</v>
      </c>
      <c r="Q2690" s="103"/>
      <c r="R2690" s="104"/>
      <c r="X2690" s="103"/>
      <c r="AE2690" s="103"/>
      <c r="AL2690" s="103"/>
      <c r="AM2690" s="104"/>
      <c r="AS2690" s="103"/>
      <c r="AT2690" s="104"/>
    </row>
    <row r="2691" spans="1:46" x14ac:dyDescent="0.25">
      <c r="A2691" s="1">
        <v>44733</v>
      </c>
      <c r="C2691" s="1" t="s">
        <v>102</v>
      </c>
      <c r="D2691" t="s">
        <v>98</v>
      </c>
      <c r="E2691">
        <v>150</v>
      </c>
      <c r="F2691" t="s">
        <v>42</v>
      </c>
      <c r="G2691" s="18">
        <v>4.4249999999999998</v>
      </c>
      <c r="H2691" s="18">
        <v>0.02</v>
      </c>
      <c r="I2691" s="18">
        <v>663.73</v>
      </c>
      <c r="Q2691" s="103"/>
      <c r="R2691" s="104"/>
      <c r="X2691" s="103"/>
      <c r="AE2691" s="103"/>
      <c r="AL2691" s="103"/>
      <c r="AM2691" s="104"/>
      <c r="AS2691" s="103"/>
      <c r="AT2691" s="104"/>
    </row>
    <row r="2692" spans="1:46" x14ac:dyDescent="0.25">
      <c r="A2692" s="1">
        <v>44733</v>
      </c>
      <c r="C2692" s="1" t="s">
        <v>102</v>
      </c>
      <c r="D2692" t="s">
        <v>97</v>
      </c>
      <c r="E2692">
        <v>50</v>
      </c>
      <c r="F2692" t="s">
        <v>42</v>
      </c>
      <c r="G2692" s="18">
        <v>4.29</v>
      </c>
      <c r="I2692" s="18">
        <v>-214.5</v>
      </c>
      <c r="Q2692" s="103"/>
      <c r="R2692" s="104"/>
      <c r="X2692" s="103"/>
      <c r="AE2692" s="103"/>
      <c r="AL2692" s="103"/>
      <c r="AM2692" s="104"/>
      <c r="AS2692" s="103"/>
      <c r="AT2692" s="104"/>
    </row>
    <row r="2693" spans="1:46" x14ac:dyDescent="0.25">
      <c r="A2693" s="1">
        <v>44733</v>
      </c>
      <c r="C2693" s="1" t="s">
        <v>102</v>
      </c>
      <c r="D2693" t="s">
        <v>98</v>
      </c>
      <c r="E2693">
        <v>50</v>
      </c>
      <c r="F2693" t="s">
        <v>42</v>
      </c>
      <c r="G2693" s="18">
        <v>4.22</v>
      </c>
      <c r="I2693" s="18">
        <v>211</v>
      </c>
      <c r="Q2693" s="103"/>
      <c r="R2693" s="104"/>
      <c r="X2693" s="103"/>
      <c r="AE2693" s="103"/>
      <c r="AL2693" s="103"/>
      <c r="AM2693" s="104"/>
      <c r="AS2693" s="103"/>
      <c r="AT2693" s="104"/>
    </row>
    <row r="2694" spans="1:46" x14ac:dyDescent="0.25">
      <c r="A2694" s="1">
        <v>44733</v>
      </c>
      <c r="C2694" s="1" t="s">
        <v>102</v>
      </c>
      <c r="D2694" t="s">
        <v>97</v>
      </c>
      <c r="E2694">
        <v>50</v>
      </c>
      <c r="F2694" t="s">
        <v>42</v>
      </c>
      <c r="G2694" s="18">
        <v>4.07</v>
      </c>
      <c r="I2694" s="18">
        <v>-203.5</v>
      </c>
      <c r="Q2694" s="103"/>
      <c r="R2694" s="104"/>
      <c r="X2694" s="103"/>
      <c r="AE2694" s="103"/>
      <c r="AL2694" s="103"/>
      <c r="AM2694" s="104"/>
      <c r="AS2694" s="103"/>
      <c r="AT2694" s="104"/>
    </row>
    <row r="2695" spans="1:46" x14ac:dyDescent="0.25">
      <c r="A2695" s="1">
        <v>44733</v>
      </c>
      <c r="C2695" s="1" t="s">
        <v>102</v>
      </c>
      <c r="D2695" t="s">
        <v>97</v>
      </c>
      <c r="E2695">
        <v>50</v>
      </c>
      <c r="F2695" t="s">
        <v>42</v>
      </c>
      <c r="G2695" s="18">
        <v>4</v>
      </c>
      <c r="I2695" s="18">
        <v>-200</v>
      </c>
      <c r="Q2695" s="103"/>
      <c r="R2695" s="104"/>
      <c r="X2695" s="103"/>
      <c r="AE2695" s="103"/>
      <c r="AL2695" s="103"/>
      <c r="AM2695" s="104"/>
      <c r="AS2695" s="103"/>
      <c r="AT2695" s="104"/>
    </row>
    <row r="2696" spans="1:46" x14ac:dyDescent="0.25">
      <c r="A2696" s="1">
        <v>44733</v>
      </c>
      <c r="C2696" s="1" t="s">
        <v>102</v>
      </c>
      <c r="D2696" t="s">
        <v>97</v>
      </c>
      <c r="E2696">
        <v>50</v>
      </c>
      <c r="F2696" t="s">
        <v>42</v>
      </c>
      <c r="G2696" s="18">
        <v>3.9</v>
      </c>
      <c r="I2696" s="18">
        <v>-195</v>
      </c>
      <c r="Q2696" s="103"/>
      <c r="R2696" s="104"/>
      <c r="X2696" s="103"/>
      <c r="AE2696" s="103"/>
      <c r="AL2696" s="103"/>
      <c r="AM2696" s="104"/>
      <c r="AS2696" s="103"/>
      <c r="AT2696" s="104"/>
    </row>
    <row r="2697" spans="1:46" x14ac:dyDescent="0.25">
      <c r="A2697" s="1">
        <v>44733</v>
      </c>
      <c r="C2697" s="1" t="s">
        <v>102</v>
      </c>
      <c r="D2697" t="s">
        <v>98</v>
      </c>
      <c r="E2697">
        <v>150</v>
      </c>
      <c r="F2697" t="s">
        <v>42</v>
      </c>
      <c r="G2697" s="18">
        <v>3.87</v>
      </c>
      <c r="H2697" s="18">
        <v>0.01</v>
      </c>
      <c r="I2697" s="18">
        <v>580.49</v>
      </c>
      <c r="Q2697" s="103"/>
      <c r="R2697" s="104"/>
      <c r="X2697" s="103"/>
      <c r="AE2697" s="103"/>
      <c r="AL2697" s="103"/>
      <c r="AM2697" s="104"/>
      <c r="AS2697" s="103"/>
      <c r="AT2697" s="104"/>
    </row>
    <row r="2698" spans="1:46" x14ac:dyDescent="0.25">
      <c r="A2698" s="1">
        <v>44733</v>
      </c>
      <c r="C2698" s="1" t="s">
        <v>102</v>
      </c>
      <c r="D2698" t="s">
        <v>97</v>
      </c>
      <c r="E2698">
        <v>50</v>
      </c>
      <c r="F2698" t="s">
        <v>42</v>
      </c>
      <c r="G2698" s="18">
        <v>3.9285000000000001</v>
      </c>
      <c r="I2698" s="18">
        <v>-196.43</v>
      </c>
      <c r="Q2698" s="103"/>
      <c r="R2698" s="104"/>
      <c r="X2698" s="103"/>
      <c r="AE2698" s="103"/>
      <c r="AL2698" s="103"/>
      <c r="AM2698" s="104"/>
      <c r="AS2698" s="103"/>
      <c r="AT2698" s="104"/>
    </row>
    <row r="2699" spans="1:46" x14ac:dyDescent="0.25">
      <c r="A2699" s="1">
        <v>44733</v>
      </c>
      <c r="C2699" s="1" t="s">
        <v>102</v>
      </c>
      <c r="D2699" t="s">
        <v>97</v>
      </c>
      <c r="E2699">
        <v>150</v>
      </c>
      <c r="F2699" t="s">
        <v>42</v>
      </c>
      <c r="G2699" s="18">
        <v>4.0381</v>
      </c>
      <c r="I2699" s="18">
        <v>-605.72</v>
      </c>
      <c r="Q2699" s="103"/>
      <c r="R2699" s="104"/>
      <c r="X2699" s="103"/>
      <c r="AE2699" s="103"/>
      <c r="AL2699" s="103"/>
      <c r="AM2699" s="104"/>
      <c r="AS2699" s="103"/>
      <c r="AT2699" s="104"/>
    </row>
    <row r="2700" spans="1:46" x14ac:dyDescent="0.25">
      <c r="A2700" s="1">
        <v>44733</v>
      </c>
      <c r="C2700" s="1" t="s">
        <v>102</v>
      </c>
      <c r="D2700" t="s">
        <v>97</v>
      </c>
      <c r="E2700">
        <v>12</v>
      </c>
      <c r="F2700" t="s">
        <v>42</v>
      </c>
      <c r="G2700" s="18">
        <v>3.9799000000000002</v>
      </c>
      <c r="I2700" s="18">
        <v>-47.76</v>
      </c>
      <c r="Q2700" s="103"/>
      <c r="R2700" s="104"/>
      <c r="X2700" s="103"/>
      <c r="AE2700" s="103"/>
      <c r="AL2700" s="103"/>
      <c r="AM2700" s="104"/>
      <c r="AS2700" s="103"/>
      <c r="AT2700" s="104"/>
    </row>
    <row r="2701" spans="1:46" x14ac:dyDescent="0.25">
      <c r="A2701" s="1">
        <v>44733</v>
      </c>
      <c r="C2701" s="1" t="s">
        <v>102</v>
      </c>
      <c r="D2701" t="s">
        <v>97</v>
      </c>
      <c r="E2701">
        <v>88</v>
      </c>
      <c r="F2701" t="s">
        <v>42</v>
      </c>
      <c r="G2701" s="18">
        <v>3.9750000000000001</v>
      </c>
      <c r="I2701" s="18">
        <v>-349.8</v>
      </c>
      <c r="Q2701" s="103"/>
      <c r="R2701" s="104"/>
      <c r="X2701" s="103"/>
      <c r="AE2701" s="103"/>
      <c r="AL2701" s="103"/>
      <c r="AM2701" s="104"/>
      <c r="AS2701" s="103"/>
      <c r="AT2701" s="104"/>
    </row>
    <row r="2702" spans="1:46" x14ac:dyDescent="0.25">
      <c r="A2702" s="1">
        <v>44734</v>
      </c>
      <c r="B2702" s="100">
        <v>43431856052</v>
      </c>
      <c r="C2702" t="s">
        <v>101</v>
      </c>
      <c r="D2702" t="s">
        <v>97</v>
      </c>
      <c r="E2702">
        <v>50</v>
      </c>
      <c r="F2702" t="s">
        <v>26</v>
      </c>
      <c r="G2702">
        <v>11.08</v>
      </c>
      <c r="H2702">
        <v>0</v>
      </c>
      <c r="I2702">
        <v>-554</v>
      </c>
      <c r="Q2702" s="103"/>
      <c r="R2702" s="104"/>
      <c r="X2702" s="103"/>
      <c r="AE2702" s="103"/>
      <c r="AL2702" s="103"/>
      <c r="AM2702" s="104"/>
      <c r="AS2702" s="103"/>
      <c r="AT2702" s="104"/>
    </row>
    <row r="2703" spans="1:46" x14ac:dyDescent="0.25">
      <c r="A2703" s="1">
        <v>44734</v>
      </c>
      <c r="B2703" s="100">
        <v>43431881909</v>
      </c>
      <c r="C2703" t="s">
        <v>101</v>
      </c>
      <c r="D2703" t="s">
        <v>97</v>
      </c>
      <c r="E2703">
        <v>50</v>
      </c>
      <c r="F2703" t="s">
        <v>26</v>
      </c>
      <c r="G2703">
        <v>10.89</v>
      </c>
      <c r="H2703">
        <v>0</v>
      </c>
      <c r="I2703">
        <v>-544.5</v>
      </c>
      <c r="Q2703" s="103"/>
      <c r="R2703" s="104"/>
      <c r="X2703" s="103"/>
      <c r="AE2703" s="103"/>
      <c r="AL2703" s="103"/>
      <c r="AM2703" s="104"/>
      <c r="AS2703" s="103"/>
      <c r="AT2703" s="104"/>
    </row>
    <row r="2704" spans="1:46" x14ac:dyDescent="0.25">
      <c r="A2704" s="1">
        <v>44734</v>
      </c>
      <c r="B2704" s="100">
        <v>43431978333</v>
      </c>
      <c r="C2704" t="s">
        <v>101</v>
      </c>
      <c r="D2704" t="s">
        <v>97</v>
      </c>
      <c r="E2704">
        <v>50</v>
      </c>
      <c r="F2704" t="s">
        <v>26</v>
      </c>
      <c r="G2704">
        <v>10.92</v>
      </c>
      <c r="H2704">
        <v>0</v>
      </c>
      <c r="I2704">
        <v>-546</v>
      </c>
      <c r="Q2704" s="103"/>
      <c r="R2704" s="104"/>
      <c r="X2704" s="103"/>
      <c r="AE2704" s="103"/>
      <c r="AL2704" s="103"/>
      <c r="AM2704" s="104"/>
      <c r="AS2704" s="103"/>
      <c r="AT2704" s="104"/>
    </row>
    <row r="2705" spans="1:46" x14ac:dyDescent="0.25">
      <c r="A2705" s="1">
        <v>44734</v>
      </c>
      <c r="B2705" s="100">
        <v>43432018866</v>
      </c>
      <c r="C2705" t="s">
        <v>101</v>
      </c>
      <c r="D2705" t="s">
        <v>97</v>
      </c>
      <c r="E2705">
        <v>50</v>
      </c>
      <c r="F2705" t="s">
        <v>26</v>
      </c>
      <c r="G2705">
        <v>10.96</v>
      </c>
      <c r="H2705">
        <v>0</v>
      </c>
      <c r="I2705">
        <v>-548</v>
      </c>
      <c r="Q2705" s="103"/>
      <c r="R2705" s="104"/>
      <c r="X2705" s="103"/>
      <c r="AE2705" s="103"/>
      <c r="AL2705" s="103"/>
      <c r="AM2705" s="104"/>
      <c r="AS2705" s="103"/>
      <c r="AT2705" s="104"/>
    </row>
    <row r="2706" spans="1:46" x14ac:dyDescent="0.25">
      <c r="A2706" s="1">
        <v>44734</v>
      </c>
      <c r="B2706" s="100">
        <v>43432070304</v>
      </c>
      <c r="C2706" t="s">
        <v>101</v>
      </c>
      <c r="D2706" t="s">
        <v>98</v>
      </c>
      <c r="E2706">
        <v>100</v>
      </c>
      <c r="F2706" t="s">
        <v>26</v>
      </c>
      <c r="G2706">
        <v>10.75</v>
      </c>
      <c r="H2706">
        <v>0</v>
      </c>
      <c r="I2706">
        <v>1074.97</v>
      </c>
      <c r="Q2706" s="103"/>
      <c r="R2706" s="104"/>
      <c r="X2706" s="103"/>
      <c r="AE2706" s="103"/>
      <c r="AL2706" s="103"/>
      <c r="AM2706" s="104"/>
      <c r="AS2706" s="103"/>
      <c r="AT2706" s="104"/>
    </row>
    <row r="2707" spans="1:46" x14ac:dyDescent="0.25">
      <c r="A2707" s="1">
        <v>44734</v>
      </c>
      <c r="B2707" s="100">
        <v>43432072579</v>
      </c>
      <c r="C2707" t="s">
        <v>101</v>
      </c>
      <c r="D2707" t="s">
        <v>98</v>
      </c>
      <c r="E2707">
        <v>100</v>
      </c>
      <c r="F2707" t="s">
        <v>26</v>
      </c>
      <c r="G2707">
        <v>10.73</v>
      </c>
      <c r="H2707">
        <v>0</v>
      </c>
      <c r="I2707">
        <v>1072.97</v>
      </c>
      <c r="Q2707" s="103"/>
      <c r="R2707" s="104"/>
      <c r="X2707" s="103"/>
      <c r="AE2707" s="103"/>
      <c r="AL2707" s="103"/>
      <c r="AM2707" s="104"/>
      <c r="AS2707" s="103"/>
      <c r="AT2707" s="104"/>
    </row>
    <row r="2708" spans="1:46" x14ac:dyDescent="0.25">
      <c r="A2708" s="1">
        <v>44734</v>
      </c>
      <c r="B2708" s="100">
        <v>43432374771</v>
      </c>
      <c r="C2708" t="s">
        <v>101</v>
      </c>
      <c r="D2708" t="s">
        <v>97</v>
      </c>
      <c r="E2708">
        <v>100</v>
      </c>
      <c r="F2708" t="s">
        <v>40</v>
      </c>
      <c r="G2708">
        <v>2.1589</v>
      </c>
      <c r="H2708">
        <v>0</v>
      </c>
      <c r="I2708">
        <v>-215.89</v>
      </c>
      <c r="Q2708" s="103"/>
      <c r="R2708" s="104"/>
      <c r="X2708" s="103"/>
      <c r="AE2708" s="103"/>
      <c r="AL2708" s="103"/>
      <c r="AM2708" s="104"/>
      <c r="AS2708" s="103"/>
      <c r="AT2708" s="104"/>
    </row>
    <row r="2709" spans="1:46" x14ac:dyDescent="0.25">
      <c r="A2709" s="1">
        <v>44734</v>
      </c>
      <c r="B2709" s="100">
        <v>43432372168</v>
      </c>
      <c r="C2709" t="s">
        <v>101</v>
      </c>
      <c r="D2709" t="s">
        <v>97</v>
      </c>
      <c r="E2709">
        <v>100</v>
      </c>
      <c r="F2709" t="s">
        <v>40</v>
      </c>
      <c r="G2709">
        <v>2.1549999999999998</v>
      </c>
      <c r="H2709">
        <v>0</v>
      </c>
      <c r="I2709">
        <v>-215.5</v>
      </c>
      <c r="Q2709" s="103"/>
      <c r="R2709" s="104"/>
      <c r="X2709" s="103"/>
      <c r="AE2709" s="103"/>
      <c r="AL2709" s="103"/>
      <c r="AM2709" s="104"/>
      <c r="AS2709" s="103"/>
      <c r="AT2709" s="104"/>
    </row>
    <row r="2710" spans="1:46" x14ac:dyDescent="0.25">
      <c r="A2710" s="1">
        <v>44734</v>
      </c>
      <c r="B2710" s="100">
        <v>43432409295</v>
      </c>
      <c r="C2710" t="s">
        <v>101</v>
      </c>
      <c r="D2710" t="s">
        <v>97</v>
      </c>
      <c r="E2710">
        <v>100</v>
      </c>
      <c r="F2710" t="s">
        <v>40</v>
      </c>
      <c r="G2710">
        <v>2.0550000000000002</v>
      </c>
      <c r="H2710">
        <v>0</v>
      </c>
      <c r="I2710">
        <v>-205.5</v>
      </c>
      <c r="Q2710" s="103"/>
      <c r="R2710" s="104"/>
      <c r="X2710" s="103"/>
      <c r="AE2710" s="103"/>
      <c r="AL2710" s="103"/>
      <c r="AM2710" s="104"/>
      <c r="AS2710" s="103"/>
      <c r="AT2710" s="104"/>
    </row>
    <row r="2711" spans="1:46" x14ac:dyDescent="0.25">
      <c r="A2711" s="1">
        <v>44734</v>
      </c>
      <c r="B2711" s="100">
        <v>43432690588</v>
      </c>
      <c r="C2711" t="s">
        <v>101</v>
      </c>
      <c r="D2711" t="s">
        <v>97</v>
      </c>
      <c r="E2711">
        <v>100</v>
      </c>
      <c r="F2711" t="s">
        <v>40</v>
      </c>
      <c r="G2711">
        <v>1.998</v>
      </c>
      <c r="H2711">
        <v>0</v>
      </c>
      <c r="I2711">
        <v>-199.8</v>
      </c>
      <c r="Q2711" s="103"/>
      <c r="R2711" s="104"/>
      <c r="X2711" s="103"/>
      <c r="AE2711" s="103"/>
      <c r="AL2711" s="103"/>
      <c r="AM2711" s="104"/>
      <c r="AS2711" s="103"/>
      <c r="AT2711" s="104"/>
    </row>
    <row r="2712" spans="1:46" x14ac:dyDescent="0.25">
      <c r="A2712" s="1">
        <v>44734</v>
      </c>
      <c r="B2712" s="100">
        <v>43432752070</v>
      </c>
      <c r="C2712" t="s">
        <v>101</v>
      </c>
      <c r="D2712" t="s">
        <v>97</v>
      </c>
      <c r="E2712">
        <v>100</v>
      </c>
      <c r="F2712" t="s">
        <v>40</v>
      </c>
      <c r="G2712">
        <v>1.9791000000000001</v>
      </c>
      <c r="H2712">
        <v>0</v>
      </c>
      <c r="I2712">
        <v>-197.91</v>
      </c>
      <c r="Q2712" s="103"/>
      <c r="R2712" s="104"/>
      <c r="X2712" s="103"/>
      <c r="AE2712" s="103"/>
      <c r="AL2712" s="103"/>
      <c r="AM2712" s="104"/>
      <c r="AS2712" s="103"/>
      <c r="AT2712" s="104"/>
    </row>
    <row r="2713" spans="1:46" x14ac:dyDescent="0.25">
      <c r="A2713" s="1">
        <v>44734</v>
      </c>
      <c r="B2713" s="100">
        <v>43432880114</v>
      </c>
      <c r="C2713" t="s">
        <v>101</v>
      </c>
      <c r="D2713" t="s">
        <v>98</v>
      </c>
      <c r="E2713">
        <v>500</v>
      </c>
      <c r="F2713" t="s">
        <v>40</v>
      </c>
      <c r="G2713">
        <v>1.9241999999999999</v>
      </c>
      <c r="H2713">
        <v>0</v>
      </c>
      <c r="I2713">
        <v>962.01</v>
      </c>
      <c r="Q2713" s="103"/>
      <c r="R2713" s="104"/>
      <c r="X2713" s="103"/>
      <c r="AE2713" s="103"/>
      <c r="AL2713" s="103"/>
      <c r="AM2713" s="104"/>
      <c r="AS2713" s="103"/>
      <c r="AT2713" s="104"/>
    </row>
    <row r="2714" spans="1:46" x14ac:dyDescent="0.25">
      <c r="A2714" s="1">
        <v>44734</v>
      </c>
      <c r="C2714" s="1" t="s">
        <v>102</v>
      </c>
      <c r="D2714" t="s">
        <v>97</v>
      </c>
      <c r="E2714">
        <v>50</v>
      </c>
      <c r="F2714" t="s">
        <v>42</v>
      </c>
      <c r="G2714" s="18">
        <v>8.49</v>
      </c>
      <c r="I2714" s="18">
        <v>-424.5</v>
      </c>
      <c r="Q2714" s="103"/>
      <c r="R2714" s="104"/>
      <c r="X2714" s="103"/>
      <c r="AE2714" s="103"/>
      <c r="AL2714" s="103"/>
      <c r="AM2714" s="104"/>
      <c r="AS2714" s="103"/>
      <c r="AT2714" s="104"/>
    </row>
    <row r="2715" spans="1:46" x14ac:dyDescent="0.25">
      <c r="A2715" s="1">
        <v>44734</v>
      </c>
      <c r="C2715" s="1" t="s">
        <v>102</v>
      </c>
      <c r="D2715" t="s">
        <v>98</v>
      </c>
      <c r="E2715">
        <v>50</v>
      </c>
      <c r="F2715" t="s">
        <v>42</v>
      </c>
      <c r="G2715" s="18">
        <v>8.51</v>
      </c>
      <c r="H2715" s="18">
        <v>0.01</v>
      </c>
      <c r="I2715" s="18">
        <v>425.49</v>
      </c>
      <c r="Q2715" s="103"/>
      <c r="R2715" s="104"/>
      <c r="X2715" s="103"/>
      <c r="AE2715" s="103"/>
      <c r="AL2715" s="103"/>
      <c r="AM2715" s="104"/>
      <c r="AS2715" s="103"/>
      <c r="AT2715" s="104"/>
    </row>
    <row r="2716" spans="1:46" x14ac:dyDescent="0.25">
      <c r="A2716" s="1">
        <v>44734</v>
      </c>
      <c r="C2716" s="1" t="s">
        <v>102</v>
      </c>
      <c r="D2716" t="s">
        <v>98</v>
      </c>
      <c r="E2716">
        <v>50</v>
      </c>
      <c r="F2716" t="s">
        <v>42</v>
      </c>
      <c r="G2716" s="18">
        <v>8.51</v>
      </c>
      <c r="H2716" s="18">
        <v>0.01</v>
      </c>
      <c r="I2716" s="18">
        <v>425.49</v>
      </c>
      <c r="Q2716" s="103"/>
      <c r="R2716" s="104"/>
      <c r="X2716" s="103"/>
      <c r="AE2716" s="103"/>
      <c r="AL2716" s="103"/>
      <c r="AM2716" s="104"/>
      <c r="AS2716" s="103"/>
      <c r="AT2716" s="104"/>
    </row>
    <row r="2717" spans="1:46" x14ac:dyDescent="0.25">
      <c r="A2717" s="1">
        <v>44734</v>
      </c>
      <c r="C2717" s="1" t="s">
        <v>102</v>
      </c>
      <c r="D2717" t="s">
        <v>98</v>
      </c>
      <c r="E2717">
        <v>300</v>
      </c>
      <c r="F2717" t="s">
        <v>42</v>
      </c>
      <c r="G2717" s="18">
        <v>8.7500999999999998</v>
      </c>
      <c r="H2717" s="18">
        <v>0.06</v>
      </c>
      <c r="I2717" s="18">
        <v>2624.97</v>
      </c>
      <c r="Q2717" s="103"/>
      <c r="R2717" s="104"/>
      <c r="X2717" s="103"/>
      <c r="AE2717" s="103"/>
      <c r="AL2717" s="103"/>
      <c r="AM2717" s="104"/>
      <c r="AS2717" s="103"/>
      <c r="AT2717" s="104"/>
    </row>
    <row r="2718" spans="1:46" x14ac:dyDescent="0.25">
      <c r="A2718" s="1">
        <v>44734</v>
      </c>
      <c r="C2718" s="1" t="s">
        <v>102</v>
      </c>
      <c r="D2718" t="s">
        <v>97</v>
      </c>
      <c r="E2718">
        <v>50</v>
      </c>
      <c r="F2718" t="s">
        <v>42</v>
      </c>
      <c r="G2718" s="18">
        <v>9.0500000000000007</v>
      </c>
      <c r="I2718" s="18">
        <v>-452.5</v>
      </c>
      <c r="Q2718" s="103"/>
      <c r="R2718" s="104"/>
      <c r="X2718" s="103"/>
      <c r="AE2718" s="103"/>
      <c r="AL2718" s="103"/>
      <c r="AM2718" s="104"/>
      <c r="AS2718" s="103"/>
      <c r="AT2718" s="104"/>
    </row>
    <row r="2719" spans="1:46" x14ac:dyDescent="0.25">
      <c r="A2719" s="1">
        <v>44734</v>
      </c>
      <c r="C2719" s="1" t="s">
        <v>102</v>
      </c>
      <c r="D2719" t="s">
        <v>97</v>
      </c>
      <c r="E2719">
        <v>50</v>
      </c>
      <c r="F2719" t="s">
        <v>42</v>
      </c>
      <c r="G2719" s="18">
        <v>9.0449999999999999</v>
      </c>
      <c r="I2719" s="18">
        <v>-452.25</v>
      </c>
      <c r="Q2719" s="103"/>
      <c r="R2719" s="104"/>
      <c r="X2719" s="103"/>
      <c r="AE2719" s="103"/>
      <c r="AL2719" s="103"/>
      <c r="AM2719" s="104"/>
      <c r="AS2719" s="103"/>
      <c r="AT2719" s="104"/>
    </row>
    <row r="2720" spans="1:46" x14ac:dyDescent="0.25">
      <c r="A2720" s="1">
        <v>44734</v>
      </c>
      <c r="C2720" s="1" t="s">
        <v>102</v>
      </c>
      <c r="D2720" t="s">
        <v>97</v>
      </c>
      <c r="E2720">
        <v>150</v>
      </c>
      <c r="F2720" t="s">
        <v>42</v>
      </c>
      <c r="G2720" s="18">
        <v>9.11</v>
      </c>
      <c r="I2720" s="18">
        <v>-1366.5</v>
      </c>
      <c r="Q2720" s="103"/>
      <c r="R2720" s="104"/>
      <c r="X2720" s="103"/>
      <c r="AE2720" s="103"/>
      <c r="AL2720" s="103"/>
      <c r="AM2720" s="104"/>
      <c r="AS2720" s="103"/>
      <c r="AT2720" s="104"/>
    </row>
    <row r="2721" spans="1:46" x14ac:dyDescent="0.25">
      <c r="A2721" s="1">
        <v>44734</v>
      </c>
      <c r="C2721" s="1" t="s">
        <v>102</v>
      </c>
      <c r="D2721" t="s">
        <v>97</v>
      </c>
      <c r="E2721">
        <v>50</v>
      </c>
      <c r="F2721" t="s">
        <v>42</v>
      </c>
      <c r="G2721" s="18">
        <v>9.0839999999999996</v>
      </c>
      <c r="I2721" s="18">
        <v>-454.2</v>
      </c>
      <c r="Q2721" s="103"/>
      <c r="R2721" s="104"/>
      <c r="X2721" s="103"/>
      <c r="AE2721" s="103"/>
      <c r="AL2721" s="103"/>
      <c r="AM2721" s="104"/>
      <c r="AS2721" s="103"/>
      <c r="AT2721" s="104"/>
    </row>
    <row r="2722" spans="1:46" x14ac:dyDescent="0.25">
      <c r="A2722" s="1">
        <v>44734</v>
      </c>
      <c r="C2722" s="1" t="s">
        <v>102</v>
      </c>
      <c r="D2722" t="s">
        <v>97</v>
      </c>
      <c r="E2722">
        <v>50</v>
      </c>
      <c r="F2722" t="s">
        <v>42</v>
      </c>
      <c r="G2722" s="18">
        <v>9.0950000000000006</v>
      </c>
      <c r="I2722" s="18">
        <v>-454.75</v>
      </c>
      <c r="Q2722" s="103"/>
      <c r="R2722" s="104"/>
      <c r="X2722" s="103"/>
      <c r="AE2722" s="103"/>
      <c r="AL2722" s="103"/>
      <c r="AM2722" s="104"/>
      <c r="AS2722" s="103"/>
      <c r="AT2722" s="104"/>
    </row>
    <row r="2723" spans="1:46" x14ac:dyDescent="0.25">
      <c r="A2723" s="1">
        <v>44734</v>
      </c>
      <c r="C2723" s="1" t="s">
        <v>102</v>
      </c>
      <c r="D2723" t="s">
        <v>98</v>
      </c>
      <c r="E2723">
        <v>50</v>
      </c>
      <c r="F2723" t="s">
        <v>42</v>
      </c>
      <c r="G2723" s="18">
        <v>9.048</v>
      </c>
      <c r="H2723" s="18">
        <v>0.01</v>
      </c>
      <c r="I2723" s="18">
        <v>452.39</v>
      </c>
      <c r="Q2723" s="103"/>
      <c r="R2723" s="104"/>
      <c r="X2723" s="103"/>
      <c r="AE2723" s="103"/>
      <c r="AL2723" s="103"/>
      <c r="AM2723" s="104"/>
      <c r="AS2723" s="103"/>
      <c r="AT2723" s="104"/>
    </row>
    <row r="2724" spans="1:46" x14ac:dyDescent="0.25">
      <c r="A2724" s="1">
        <v>44734</v>
      </c>
      <c r="C2724" s="1" t="s">
        <v>102</v>
      </c>
      <c r="D2724" t="s">
        <v>98</v>
      </c>
      <c r="E2724">
        <v>50</v>
      </c>
      <c r="F2724" t="s">
        <v>42</v>
      </c>
      <c r="G2724" s="18">
        <v>9.07</v>
      </c>
      <c r="H2724" s="18">
        <v>0.01</v>
      </c>
      <c r="I2724" s="18">
        <v>453.49</v>
      </c>
      <c r="Q2724" s="103"/>
      <c r="R2724" s="104"/>
      <c r="X2724" s="103"/>
      <c r="AE2724" s="103"/>
      <c r="AL2724" s="103"/>
      <c r="AM2724" s="104"/>
      <c r="AS2724" s="103"/>
      <c r="AT2724" s="104"/>
    </row>
    <row r="2725" spans="1:46" x14ac:dyDescent="0.25">
      <c r="A2725" s="1">
        <v>44734</v>
      </c>
      <c r="C2725" s="1" t="s">
        <v>102</v>
      </c>
      <c r="D2725" t="s">
        <v>97</v>
      </c>
      <c r="E2725">
        <v>50</v>
      </c>
      <c r="F2725" t="s">
        <v>42</v>
      </c>
      <c r="G2725" s="18">
        <v>8.51</v>
      </c>
      <c r="I2725" s="18">
        <v>-425.5</v>
      </c>
      <c r="Q2725" s="103"/>
      <c r="R2725" s="104"/>
      <c r="X2725" s="103"/>
      <c r="AE2725" s="103"/>
      <c r="AL2725" s="103"/>
      <c r="AM2725" s="104"/>
      <c r="AS2725" s="103"/>
      <c r="AT2725" s="104"/>
    </row>
    <row r="2726" spans="1:46" x14ac:dyDescent="0.25">
      <c r="A2726" s="1">
        <v>44734</v>
      </c>
      <c r="C2726" s="1" t="s">
        <v>102</v>
      </c>
      <c r="D2726" t="s">
        <v>97</v>
      </c>
      <c r="E2726">
        <v>50</v>
      </c>
      <c r="F2726" t="s">
        <v>42</v>
      </c>
      <c r="G2726" s="18">
        <v>8.67</v>
      </c>
      <c r="I2726" s="18">
        <v>-433.5</v>
      </c>
      <c r="Q2726" s="103"/>
      <c r="R2726" s="104"/>
      <c r="X2726" s="103"/>
      <c r="AE2726" s="103"/>
      <c r="AL2726" s="103"/>
      <c r="AM2726" s="104"/>
      <c r="AS2726" s="103"/>
      <c r="AT2726" s="104"/>
    </row>
    <row r="2727" spans="1:46" x14ac:dyDescent="0.25">
      <c r="A2727" s="1">
        <v>44734</v>
      </c>
      <c r="C2727" s="1" t="s">
        <v>102</v>
      </c>
      <c r="D2727" t="s">
        <v>98</v>
      </c>
      <c r="E2727">
        <v>49</v>
      </c>
      <c r="F2727" t="s">
        <v>42</v>
      </c>
      <c r="G2727" s="18">
        <v>8.2200000000000006</v>
      </c>
      <c r="H2727" s="18">
        <v>0.01</v>
      </c>
      <c r="I2727" s="18">
        <v>402.77</v>
      </c>
      <c r="Q2727" s="103"/>
      <c r="R2727" s="104"/>
      <c r="X2727" s="103"/>
      <c r="AE2727" s="103"/>
      <c r="AL2727" s="103"/>
      <c r="AM2727" s="104"/>
      <c r="AS2727" s="103"/>
      <c r="AT2727" s="104"/>
    </row>
    <row r="2728" spans="1:46" x14ac:dyDescent="0.25">
      <c r="A2728" s="1">
        <v>44734</v>
      </c>
      <c r="C2728" s="1" t="s">
        <v>102</v>
      </c>
      <c r="D2728" t="s">
        <v>98</v>
      </c>
      <c r="E2728">
        <v>1</v>
      </c>
      <c r="F2728" t="s">
        <v>42</v>
      </c>
      <c r="G2728" s="18">
        <v>8.2200000000000006</v>
      </c>
      <c r="I2728" s="18">
        <v>8.2200000000000006</v>
      </c>
      <c r="Q2728" s="103"/>
      <c r="R2728" s="104"/>
      <c r="X2728" s="103"/>
      <c r="AE2728" s="103"/>
      <c r="AL2728" s="103"/>
      <c r="AM2728" s="104"/>
      <c r="AS2728" s="103"/>
      <c r="AT2728" s="104"/>
    </row>
    <row r="2729" spans="1:46" x14ac:dyDescent="0.25">
      <c r="A2729" s="1">
        <v>44734</v>
      </c>
      <c r="C2729" s="1" t="s">
        <v>102</v>
      </c>
      <c r="D2729" t="s">
        <v>97</v>
      </c>
      <c r="E2729">
        <v>50</v>
      </c>
      <c r="F2729" t="s">
        <v>42</v>
      </c>
      <c r="G2729" s="18">
        <v>8.0399999999999991</v>
      </c>
      <c r="I2729" s="18">
        <v>-402</v>
      </c>
      <c r="Q2729" s="103"/>
      <c r="R2729" s="104"/>
      <c r="X2729" s="103"/>
      <c r="AE2729" s="103"/>
      <c r="AL2729" s="103"/>
      <c r="AM2729" s="104"/>
      <c r="AS2729" s="103"/>
      <c r="AT2729" s="104"/>
    </row>
    <row r="2730" spans="1:46" x14ac:dyDescent="0.25">
      <c r="A2730" s="1">
        <v>44735</v>
      </c>
      <c r="B2730" s="100">
        <v>43457660038</v>
      </c>
      <c r="C2730" t="s">
        <v>101</v>
      </c>
      <c r="D2730" t="s">
        <v>97</v>
      </c>
      <c r="E2730">
        <v>50</v>
      </c>
      <c r="F2730" t="s">
        <v>41</v>
      </c>
      <c r="G2730">
        <v>7.5434000000000001</v>
      </c>
      <c r="H2730">
        <v>0</v>
      </c>
      <c r="I2730">
        <v>-377.17</v>
      </c>
      <c r="Q2730" s="103"/>
      <c r="R2730" s="104"/>
      <c r="X2730" s="103"/>
      <c r="AE2730" s="103"/>
      <c r="AL2730" s="103"/>
      <c r="AM2730" s="104"/>
      <c r="AS2730" s="103"/>
      <c r="AT2730" s="104"/>
    </row>
    <row r="2731" spans="1:46" x14ac:dyDescent="0.25">
      <c r="A2731" s="1">
        <v>44735</v>
      </c>
      <c r="B2731" s="100">
        <v>43457774927</v>
      </c>
      <c r="C2731" t="s">
        <v>101</v>
      </c>
      <c r="D2731" t="s">
        <v>97</v>
      </c>
      <c r="E2731">
        <v>50</v>
      </c>
      <c r="F2731" t="s">
        <v>41</v>
      </c>
      <c r="G2731">
        <v>7.64</v>
      </c>
      <c r="H2731">
        <v>0</v>
      </c>
      <c r="I2731">
        <v>-382</v>
      </c>
      <c r="Q2731" s="103"/>
      <c r="R2731" s="104"/>
      <c r="X2731" s="103"/>
      <c r="AE2731" s="103"/>
      <c r="AL2731" s="103"/>
      <c r="AM2731" s="104"/>
      <c r="AS2731" s="103"/>
      <c r="AT2731" s="104"/>
    </row>
    <row r="2732" spans="1:46" x14ac:dyDescent="0.25">
      <c r="A2732" s="1">
        <v>44735</v>
      </c>
      <c r="B2732" s="100">
        <v>43458007076</v>
      </c>
      <c r="C2732" t="s">
        <v>101</v>
      </c>
      <c r="D2732" t="s">
        <v>97</v>
      </c>
      <c r="E2732">
        <v>50</v>
      </c>
      <c r="F2732" t="s">
        <v>41</v>
      </c>
      <c r="G2732">
        <v>7.5395000000000003</v>
      </c>
      <c r="H2732">
        <v>0</v>
      </c>
      <c r="I2732">
        <v>-376.98</v>
      </c>
      <c r="Q2732" s="103"/>
      <c r="R2732" s="104"/>
      <c r="X2732" s="103"/>
      <c r="AE2732" s="103"/>
      <c r="AL2732" s="103"/>
      <c r="AM2732" s="104"/>
      <c r="AS2732" s="103"/>
      <c r="AT2732" s="104"/>
    </row>
    <row r="2733" spans="1:46" x14ac:dyDescent="0.25">
      <c r="A2733" s="1">
        <v>44735</v>
      </c>
      <c r="B2733" s="100">
        <v>43458076980</v>
      </c>
      <c r="C2733" t="s">
        <v>101</v>
      </c>
      <c r="D2733" t="s">
        <v>98</v>
      </c>
      <c r="E2733">
        <v>100</v>
      </c>
      <c r="F2733" t="s">
        <v>41</v>
      </c>
      <c r="G2733">
        <v>7.22</v>
      </c>
      <c r="H2733">
        <v>0</v>
      </c>
      <c r="I2733">
        <v>721.97</v>
      </c>
      <c r="Q2733" s="103"/>
      <c r="R2733" s="104"/>
      <c r="X2733" s="103"/>
      <c r="AE2733" s="103"/>
      <c r="AL2733" s="103"/>
      <c r="AM2733" s="104"/>
      <c r="AS2733" s="103"/>
      <c r="AT2733" s="104"/>
    </row>
    <row r="2734" spans="1:46" x14ac:dyDescent="0.25">
      <c r="A2734" s="1">
        <v>44735</v>
      </c>
      <c r="B2734" s="100">
        <v>43458207890</v>
      </c>
      <c r="C2734" t="s">
        <v>101</v>
      </c>
      <c r="D2734" t="s">
        <v>97</v>
      </c>
      <c r="E2734">
        <v>50</v>
      </c>
      <c r="F2734" t="s">
        <v>41</v>
      </c>
      <c r="G2734">
        <v>7.58</v>
      </c>
      <c r="H2734">
        <v>0</v>
      </c>
      <c r="I2734">
        <v>-379</v>
      </c>
      <c r="Q2734" s="103"/>
      <c r="R2734" s="104"/>
      <c r="X2734" s="103"/>
      <c r="AE2734" s="103"/>
      <c r="AL2734" s="103"/>
      <c r="AM2734" s="104"/>
      <c r="AS2734" s="103"/>
      <c r="AT2734" s="104"/>
    </row>
    <row r="2735" spans="1:46" x14ac:dyDescent="0.25">
      <c r="A2735" s="1">
        <v>44735</v>
      </c>
      <c r="B2735" s="100">
        <v>43458219193</v>
      </c>
      <c r="C2735" t="s">
        <v>101</v>
      </c>
      <c r="D2735" t="s">
        <v>97</v>
      </c>
      <c r="E2735">
        <v>100</v>
      </c>
      <c r="F2735" t="s">
        <v>41</v>
      </c>
      <c r="G2735">
        <v>7.6780999999999997</v>
      </c>
      <c r="H2735">
        <v>0</v>
      </c>
      <c r="I2735">
        <v>-767.81</v>
      </c>
      <c r="Q2735" s="103"/>
      <c r="R2735" s="104"/>
      <c r="X2735" s="103"/>
      <c r="AE2735" s="103"/>
      <c r="AL2735" s="103"/>
      <c r="AM2735" s="104"/>
      <c r="AS2735" s="103"/>
      <c r="AT2735" s="104"/>
    </row>
    <row r="2736" spans="1:46" x14ac:dyDescent="0.25">
      <c r="A2736" s="1">
        <v>44735</v>
      </c>
      <c r="B2736" s="100">
        <v>43458284830</v>
      </c>
      <c r="C2736" t="s">
        <v>101</v>
      </c>
      <c r="D2736" t="s">
        <v>97</v>
      </c>
      <c r="E2736">
        <v>100</v>
      </c>
      <c r="F2736" t="s">
        <v>41</v>
      </c>
      <c r="G2736">
        <v>7.8738999999999999</v>
      </c>
      <c r="H2736">
        <v>0</v>
      </c>
      <c r="I2736">
        <v>-787.39</v>
      </c>
      <c r="Q2736" s="103"/>
      <c r="R2736" s="104"/>
      <c r="X2736" s="103"/>
      <c r="AE2736" s="103"/>
      <c r="AL2736" s="103"/>
      <c r="AM2736" s="104"/>
      <c r="AS2736" s="103"/>
      <c r="AT2736" s="104"/>
    </row>
    <row r="2737" spans="1:46" x14ac:dyDescent="0.25">
      <c r="A2737" s="1">
        <v>44735</v>
      </c>
      <c r="B2737" s="100">
        <v>43458389239</v>
      </c>
      <c r="C2737" t="s">
        <v>101</v>
      </c>
      <c r="D2737" t="s">
        <v>97</v>
      </c>
      <c r="E2737">
        <v>100</v>
      </c>
      <c r="F2737" t="s">
        <v>41</v>
      </c>
      <c r="G2737">
        <v>8.15</v>
      </c>
      <c r="H2737">
        <v>0</v>
      </c>
      <c r="I2737">
        <v>-815</v>
      </c>
      <c r="Q2737" s="103"/>
      <c r="R2737" s="104"/>
      <c r="X2737" s="103"/>
      <c r="AE2737" s="103"/>
      <c r="AL2737" s="103"/>
      <c r="AM2737" s="104"/>
      <c r="AS2737" s="103"/>
      <c r="AT2737" s="104"/>
    </row>
    <row r="2738" spans="1:46" x14ac:dyDescent="0.25">
      <c r="A2738" s="1">
        <v>44735</v>
      </c>
      <c r="B2738" s="100">
        <v>43458398827</v>
      </c>
      <c r="C2738" t="s">
        <v>101</v>
      </c>
      <c r="D2738" t="s">
        <v>97</v>
      </c>
      <c r="E2738">
        <v>100</v>
      </c>
      <c r="F2738" t="s">
        <v>41</v>
      </c>
      <c r="G2738">
        <v>8.2481000000000009</v>
      </c>
      <c r="H2738">
        <v>0</v>
      </c>
      <c r="I2738">
        <v>-824.81</v>
      </c>
      <c r="Q2738" s="103"/>
      <c r="R2738" s="104"/>
      <c r="X2738" s="103"/>
      <c r="AE2738" s="103"/>
      <c r="AL2738" s="103"/>
      <c r="AM2738" s="104"/>
      <c r="AS2738" s="103"/>
      <c r="AT2738" s="104"/>
    </row>
    <row r="2739" spans="1:46" x14ac:dyDescent="0.25">
      <c r="A2739" s="1">
        <v>44735</v>
      </c>
      <c r="B2739" s="100">
        <v>43458873167</v>
      </c>
      <c r="C2739" t="s">
        <v>101</v>
      </c>
      <c r="D2739" t="s">
        <v>98</v>
      </c>
      <c r="E2739">
        <v>200</v>
      </c>
      <c r="F2739" t="s">
        <v>41</v>
      </c>
      <c r="G2739">
        <v>8.18</v>
      </c>
      <c r="H2739">
        <v>0</v>
      </c>
      <c r="I2739">
        <v>1635.93</v>
      </c>
      <c r="Q2739" s="103"/>
      <c r="R2739" s="104"/>
      <c r="X2739" s="103"/>
      <c r="AE2739" s="103"/>
      <c r="AL2739" s="103"/>
      <c r="AM2739" s="104"/>
      <c r="AS2739" s="103"/>
      <c r="AT2739" s="104"/>
    </row>
    <row r="2740" spans="1:46" x14ac:dyDescent="0.25">
      <c r="A2740" s="1">
        <v>44735</v>
      </c>
      <c r="B2740" s="100">
        <v>43458881048</v>
      </c>
      <c r="C2740" t="s">
        <v>101</v>
      </c>
      <c r="D2740" t="s">
        <v>98</v>
      </c>
      <c r="E2740">
        <v>200</v>
      </c>
      <c r="F2740" t="s">
        <v>41</v>
      </c>
      <c r="G2740">
        <v>7.72</v>
      </c>
      <c r="H2740">
        <v>0</v>
      </c>
      <c r="I2740">
        <v>1543.93</v>
      </c>
      <c r="Q2740" s="103"/>
      <c r="R2740" s="104"/>
      <c r="X2740" s="103"/>
      <c r="AE2740" s="103"/>
      <c r="AL2740" s="103"/>
      <c r="AM2740" s="104"/>
      <c r="AS2740" s="103"/>
      <c r="AT2740" s="104"/>
    </row>
    <row r="2741" spans="1:46" x14ac:dyDescent="0.25">
      <c r="A2741" s="1">
        <v>44735</v>
      </c>
      <c r="B2741" s="100">
        <v>43459013140</v>
      </c>
      <c r="C2741" t="s">
        <v>101</v>
      </c>
      <c r="D2741" t="s">
        <v>97</v>
      </c>
      <c r="E2741">
        <v>50</v>
      </c>
      <c r="F2741" t="s">
        <v>41</v>
      </c>
      <c r="G2741">
        <v>7.5499000000000001</v>
      </c>
      <c r="H2741">
        <v>0</v>
      </c>
      <c r="I2741">
        <v>-377.5</v>
      </c>
      <c r="Q2741" s="103"/>
      <c r="R2741" s="104"/>
      <c r="X2741" s="103"/>
      <c r="AE2741" s="103"/>
      <c r="AL2741" s="103"/>
      <c r="AM2741" s="104"/>
      <c r="AS2741" s="103"/>
      <c r="AT2741" s="104"/>
    </row>
    <row r="2742" spans="1:46" x14ac:dyDescent="0.25">
      <c r="A2742" s="1">
        <v>44735</v>
      </c>
      <c r="B2742" s="100">
        <v>43459041328</v>
      </c>
      <c r="C2742" t="s">
        <v>101</v>
      </c>
      <c r="D2742" t="s">
        <v>97</v>
      </c>
      <c r="E2742">
        <v>50</v>
      </c>
      <c r="F2742" t="s">
        <v>41</v>
      </c>
      <c r="G2742">
        <v>7.4550000000000001</v>
      </c>
      <c r="H2742">
        <v>0</v>
      </c>
      <c r="I2742">
        <v>-372.75</v>
      </c>
      <c r="Q2742" s="103"/>
      <c r="R2742" s="104"/>
      <c r="X2742" s="103"/>
      <c r="AE2742" s="103"/>
      <c r="AL2742" s="103"/>
      <c r="AM2742" s="104"/>
      <c r="AS2742" s="103"/>
      <c r="AT2742" s="104"/>
    </row>
    <row r="2743" spans="1:46" x14ac:dyDescent="0.25">
      <c r="A2743" s="1">
        <v>44735</v>
      </c>
      <c r="B2743" s="100">
        <v>43459345328</v>
      </c>
      <c r="C2743" t="s">
        <v>101</v>
      </c>
      <c r="D2743" t="s">
        <v>98</v>
      </c>
      <c r="E2743">
        <v>100</v>
      </c>
      <c r="F2743" t="s">
        <v>41</v>
      </c>
      <c r="G2743">
        <v>7.24</v>
      </c>
      <c r="H2743">
        <v>0</v>
      </c>
      <c r="I2743">
        <v>723.97</v>
      </c>
      <c r="Q2743" s="103"/>
      <c r="R2743" s="104"/>
      <c r="X2743" s="103"/>
      <c r="AE2743" s="103"/>
      <c r="AL2743" s="103"/>
      <c r="AM2743" s="104"/>
      <c r="AS2743" s="103"/>
      <c r="AT2743" s="104"/>
    </row>
    <row r="2744" spans="1:46" x14ac:dyDescent="0.25">
      <c r="A2744" s="1">
        <v>44735</v>
      </c>
      <c r="B2744" s="100">
        <v>43459350558</v>
      </c>
      <c r="C2744" t="s">
        <v>101</v>
      </c>
      <c r="D2744" t="s">
        <v>98</v>
      </c>
      <c r="E2744">
        <v>100</v>
      </c>
      <c r="F2744" t="s">
        <v>41</v>
      </c>
      <c r="G2744">
        <v>7.25</v>
      </c>
      <c r="H2744">
        <v>0</v>
      </c>
      <c r="I2744">
        <v>724.97</v>
      </c>
      <c r="Q2744" s="103"/>
      <c r="R2744" s="104"/>
      <c r="X2744" s="103"/>
      <c r="AE2744" s="103"/>
      <c r="AL2744" s="103"/>
      <c r="AM2744" s="104"/>
      <c r="AS2744" s="103"/>
      <c r="AT2744" s="104"/>
    </row>
    <row r="2745" spans="1:46" x14ac:dyDescent="0.25">
      <c r="A2745" s="1">
        <v>44735</v>
      </c>
      <c r="C2745" s="1" t="s">
        <v>102</v>
      </c>
      <c r="D2745" t="s">
        <v>97</v>
      </c>
      <c r="E2745">
        <v>2</v>
      </c>
      <c r="F2745" t="s">
        <v>41</v>
      </c>
      <c r="G2745" s="18">
        <v>7.3864000000000001</v>
      </c>
      <c r="I2745" s="18">
        <v>-14.77</v>
      </c>
      <c r="Q2745" s="103"/>
      <c r="R2745" s="104"/>
      <c r="X2745" s="103"/>
      <c r="AE2745" s="103"/>
      <c r="AL2745" s="103"/>
      <c r="AM2745" s="104"/>
      <c r="AS2745" s="103"/>
      <c r="AT2745" s="104"/>
    </row>
    <row r="2746" spans="1:46" x14ac:dyDescent="0.25">
      <c r="A2746" s="1">
        <v>44735</v>
      </c>
      <c r="C2746" s="1" t="s">
        <v>102</v>
      </c>
      <c r="D2746" t="s">
        <v>97</v>
      </c>
      <c r="E2746">
        <v>48</v>
      </c>
      <c r="F2746" t="s">
        <v>41</v>
      </c>
      <c r="G2746" s="18">
        <v>7.3864000000000001</v>
      </c>
      <c r="I2746" s="18">
        <v>-354.55</v>
      </c>
      <c r="Q2746" s="103"/>
      <c r="R2746" s="104"/>
      <c r="X2746" s="103"/>
      <c r="AE2746" s="103"/>
      <c r="AL2746" s="103"/>
      <c r="AM2746" s="104"/>
      <c r="AS2746" s="103"/>
      <c r="AT2746" s="104"/>
    </row>
    <row r="2747" spans="1:46" x14ac:dyDescent="0.25">
      <c r="A2747" s="1">
        <v>44735</v>
      </c>
      <c r="C2747" s="1" t="s">
        <v>102</v>
      </c>
      <c r="D2747" t="s">
        <v>98</v>
      </c>
      <c r="E2747">
        <v>50</v>
      </c>
      <c r="F2747" t="s">
        <v>41</v>
      </c>
      <c r="G2747" s="18">
        <v>7.5670000000000002</v>
      </c>
      <c r="H2747" s="18">
        <v>0.01</v>
      </c>
      <c r="I2747" s="18">
        <v>378.34</v>
      </c>
      <c r="Q2747" s="103"/>
      <c r="R2747" s="104"/>
      <c r="X2747" s="103"/>
      <c r="AE2747" s="103"/>
      <c r="AL2747" s="103"/>
      <c r="AM2747" s="104"/>
      <c r="AS2747" s="103"/>
      <c r="AT2747" s="104"/>
    </row>
    <row r="2748" spans="1:46" x14ac:dyDescent="0.25">
      <c r="A2748" s="1">
        <v>44735</v>
      </c>
      <c r="C2748" s="1" t="s">
        <v>102</v>
      </c>
      <c r="D2748" t="s">
        <v>98</v>
      </c>
      <c r="E2748">
        <v>50</v>
      </c>
      <c r="F2748" t="s">
        <v>41</v>
      </c>
      <c r="G2748" s="18">
        <v>7.5514000000000001</v>
      </c>
      <c r="H2748" s="18">
        <v>0.01</v>
      </c>
      <c r="I2748" s="18">
        <v>377.56</v>
      </c>
      <c r="Q2748" s="103"/>
      <c r="R2748" s="104"/>
      <c r="X2748" s="103"/>
      <c r="AE2748" s="103"/>
      <c r="AL2748" s="103"/>
      <c r="AM2748" s="104"/>
      <c r="AS2748" s="103"/>
      <c r="AT2748" s="104"/>
    </row>
    <row r="2749" spans="1:46" x14ac:dyDescent="0.25">
      <c r="A2749" s="1">
        <v>44735</v>
      </c>
      <c r="C2749" s="1" t="s">
        <v>102</v>
      </c>
      <c r="D2749" t="s">
        <v>98</v>
      </c>
      <c r="E2749">
        <v>150</v>
      </c>
      <c r="F2749" t="s">
        <v>41</v>
      </c>
      <c r="G2749" s="18">
        <v>7.8799000000000001</v>
      </c>
      <c r="H2749" s="18">
        <v>0.03</v>
      </c>
      <c r="I2749" s="18">
        <v>1181.96</v>
      </c>
      <c r="Q2749" s="103"/>
      <c r="R2749" s="104"/>
      <c r="X2749" s="103"/>
      <c r="AE2749" s="103"/>
      <c r="AL2749" s="103"/>
      <c r="AM2749" s="104"/>
      <c r="AS2749" s="103"/>
      <c r="AT2749" s="104"/>
    </row>
    <row r="2750" spans="1:46" x14ac:dyDescent="0.25">
      <c r="A2750" s="1">
        <v>44735</v>
      </c>
      <c r="C2750" s="1" t="s">
        <v>102</v>
      </c>
      <c r="D2750" t="s">
        <v>97</v>
      </c>
      <c r="E2750">
        <v>50</v>
      </c>
      <c r="F2750" t="s">
        <v>41</v>
      </c>
      <c r="G2750" s="18">
        <v>8.1544000000000008</v>
      </c>
      <c r="I2750" s="18">
        <v>-407.72</v>
      </c>
      <c r="Q2750" s="103"/>
      <c r="R2750" s="104"/>
      <c r="X2750" s="103"/>
      <c r="AE2750" s="103"/>
      <c r="AL2750" s="103"/>
      <c r="AM2750" s="104"/>
      <c r="AS2750" s="103"/>
      <c r="AT2750" s="104"/>
    </row>
    <row r="2751" spans="1:46" x14ac:dyDescent="0.25">
      <c r="A2751" s="1">
        <v>44735</v>
      </c>
      <c r="C2751" s="1" t="s">
        <v>102</v>
      </c>
      <c r="D2751" t="s">
        <v>97</v>
      </c>
      <c r="E2751">
        <v>50</v>
      </c>
      <c r="F2751" t="s">
        <v>41</v>
      </c>
      <c r="G2751" s="18">
        <v>8.01</v>
      </c>
      <c r="I2751" s="18">
        <v>-400.5</v>
      </c>
      <c r="Q2751" s="103"/>
      <c r="R2751" s="104"/>
      <c r="X2751" s="103"/>
      <c r="AE2751" s="103"/>
      <c r="AL2751" s="103"/>
      <c r="AM2751" s="104"/>
      <c r="AS2751" s="103"/>
      <c r="AT2751" s="104"/>
    </row>
    <row r="2752" spans="1:46" x14ac:dyDescent="0.25">
      <c r="A2752" s="1">
        <v>44735</v>
      </c>
      <c r="C2752" s="1" t="s">
        <v>102</v>
      </c>
      <c r="D2752" t="s">
        <v>97</v>
      </c>
      <c r="E2752">
        <v>50</v>
      </c>
      <c r="F2752" t="s">
        <v>41</v>
      </c>
      <c r="G2752" s="18">
        <v>7.9894999999999996</v>
      </c>
      <c r="I2752" s="18">
        <v>-399.48</v>
      </c>
      <c r="Q2752" s="103"/>
      <c r="R2752" s="104"/>
      <c r="X2752" s="103"/>
      <c r="AE2752" s="103"/>
      <c r="AL2752" s="103"/>
      <c r="AM2752" s="104"/>
      <c r="AS2752" s="103"/>
      <c r="AT2752" s="104"/>
    </row>
    <row r="2753" spans="1:46" x14ac:dyDescent="0.25">
      <c r="A2753" s="1">
        <v>44735</v>
      </c>
      <c r="C2753" s="1" t="s">
        <v>102</v>
      </c>
      <c r="D2753" t="s">
        <v>97</v>
      </c>
      <c r="E2753">
        <v>50</v>
      </c>
      <c r="F2753" t="s">
        <v>41</v>
      </c>
      <c r="G2753" s="18">
        <v>7.9779</v>
      </c>
      <c r="I2753" s="18">
        <v>-398.9</v>
      </c>
      <c r="Q2753" s="103"/>
      <c r="R2753" s="104"/>
      <c r="X2753" s="103"/>
      <c r="AE2753" s="103"/>
      <c r="AL2753" s="103"/>
      <c r="AM2753" s="104"/>
      <c r="AS2753" s="103"/>
      <c r="AT2753" s="104"/>
    </row>
    <row r="2754" spans="1:46" x14ac:dyDescent="0.25">
      <c r="A2754" s="1">
        <v>44735</v>
      </c>
      <c r="C2754" s="1" t="s">
        <v>102</v>
      </c>
      <c r="D2754" t="s">
        <v>98</v>
      </c>
      <c r="E2754">
        <v>150</v>
      </c>
      <c r="F2754" t="s">
        <v>173</v>
      </c>
      <c r="G2754" s="18">
        <v>1.04</v>
      </c>
      <c r="I2754" s="18">
        <v>156</v>
      </c>
      <c r="Q2754" s="103"/>
      <c r="R2754" s="104"/>
      <c r="X2754" s="103"/>
      <c r="AE2754" s="103"/>
      <c r="AL2754" s="103"/>
      <c r="AM2754" s="104"/>
      <c r="AS2754" s="103"/>
      <c r="AT2754" s="104"/>
    </row>
    <row r="2755" spans="1:46" x14ac:dyDescent="0.25">
      <c r="A2755" s="1">
        <v>44735</v>
      </c>
      <c r="C2755" s="1" t="s">
        <v>102</v>
      </c>
      <c r="D2755" t="s">
        <v>98</v>
      </c>
      <c r="E2755">
        <v>150</v>
      </c>
      <c r="F2755" t="s">
        <v>173</v>
      </c>
      <c r="G2755" s="18">
        <v>1.0449999999999999</v>
      </c>
      <c r="I2755" s="18">
        <v>156.75</v>
      </c>
      <c r="Q2755" s="103"/>
      <c r="R2755" s="104"/>
      <c r="X2755" s="103"/>
      <c r="AE2755" s="103"/>
      <c r="AL2755" s="103"/>
      <c r="AM2755" s="104"/>
      <c r="AS2755" s="103"/>
      <c r="AT2755" s="104"/>
    </row>
    <row r="2756" spans="1:46" x14ac:dyDescent="0.25">
      <c r="A2756" s="1">
        <v>44735</v>
      </c>
      <c r="C2756" s="1" t="s">
        <v>102</v>
      </c>
      <c r="D2756" t="s">
        <v>97</v>
      </c>
      <c r="E2756">
        <v>150</v>
      </c>
      <c r="F2756" t="s">
        <v>173</v>
      </c>
      <c r="G2756" s="18">
        <v>1.0871</v>
      </c>
      <c r="I2756" s="18">
        <v>-163.07</v>
      </c>
      <c r="Q2756" s="103"/>
      <c r="R2756" s="104"/>
      <c r="X2756" s="103"/>
      <c r="AE2756" s="103"/>
      <c r="AL2756" s="103"/>
      <c r="AM2756" s="104"/>
      <c r="AS2756" s="103"/>
      <c r="AT2756" s="104"/>
    </row>
    <row r="2757" spans="1:46" x14ac:dyDescent="0.25">
      <c r="A2757" s="1">
        <v>44735</v>
      </c>
      <c r="C2757" s="1" t="s">
        <v>102</v>
      </c>
      <c r="D2757" t="s">
        <v>97</v>
      </c>
      <c r="E2757">
        <v>150</v>
      </c>
      <c r="F2757" t="s">
        <v>173</v>
      </c>
      <c r="G2757" s="18">
        <v>1.167</v>
      </c>
      <c r="I2757" s="18">
        <v>-175.05</v>
      </c>
      <c r="Q2757" s="103"/>
      <c r="R2757" s="104"/>
      <c r="X2757" s="103"/>
      <c r="AE2757" s="103"/>
      <c r="AL2757" s="103"/>
      <c r="AM2757" s="104"/>
      <c r="AS2757" s="103"/>
      <c r="AT2757" s="104"/>
    </row>
    <row r="2758" spans="1:46" x14ac:dyDescent="0.25">
      <c r="A2758" s="1">
        <v>44735</v>
      </c>
      <c r="C2758" s="1" t="s">
        <v>102</v>
      </c>
      <c r="D2758" t="s">
        <v>98</v>
      </c>
      <c r="E2758">
        <v>50</v>
      </c>
      <c r="F2758" t="s">
        <v>38</v>
      </c>
      <c r="G2758" s="18">
        <v>3.0602999999999998</v>
      </c>
      <c r="I2758" s="18">
        <v>153.02000000000001</v>
      </c>
      <c r="Q2758" s="103"/>
      <c r="R2758" s="104"/>
      <c r="X2758" s="103"/>
      <c r="AE2758" s="103"/>
      <c r="AL2758" s="103"/>
      <c r="AM2758" s="104"/>
      <c r="AS2758" s="103"/>
      <c r="AT2758" s="104"/>
    </row>
    <row r="2759" spans="1:46" x14ac:dyDescent="0.25">
      <c r="A2759" s="1">
        <v>44735</v>
      </c>
      <c r="C2759" s="1" t="s">
        <v>102</v>
      </c>
      <c r="D2759" t="s">
        <v>97</v>
      </c>
      <c r="E2759">
        <v>50</v>
      </c>
      <c r="F2759" t="s">
        <v>38</v>
      </c>
      <c r="G2759" s="18">
        <v>3.2690999999999999</v>
      </c>
      <c r="I2759" s="18">
        <v>-163.46</v>
      </c>
      <c r="Q2759" s="103"/>
      <c r="R2759" s="104"/>
      <c r="X2759" s="103"/>
      <c r="AE2759" s="103"/>
      <c r="AL2759" s="103"/>
      <c r="AM2759" s="104"/>
      <c r="AS2759" s="103"/>
      <c r="AT2759" s="104"/>
    </row>
    <row r="2760" spans="1:46" x14ac:dyDescent="0.25">
      <c r="A2760" s="1">
        <v>44735</v>
      </c>
      <c r="C2760" s="1" t="s">
        <v>102</v>
      </c>
      <c r="D2760" t="s">
        <v>98</v>
      </c>
      <c r="E2760">
        <v>100</v>
      </c>
      <c r="F2760" t="s">
        <v>42</v>
      </c>
      <c r="G2760" s="18">
        <v>6.9591000000000003</v>
      </c>
      <c r="H2760" s="18">
        <v>0.02</v>
      </c>
      <c r="I2760" s="18">
        <v>695.89</v>
      </c>
      <c r="Q2760" s="103"/>
      <c r="R2760" s="104"/>
      <c r="X2760" s="103"/>
      <c r="AE2760" s="103"/>
      <c r="AL2760" s="103"/>
      <c r="AM2760" s="104"/>
      <c r="AS2760" s="103"/>
      <c r="AT2760" s="104"/>
    </row>
    <row r="2761" spans="1:46" x14ac:dyDescent="0.25">
      <c r="A2761" s="1">
        <v>44735</v>
      </c>
      <c r="C2761" s="1" t="s">
        <v>102</v>
      </c>
      <c r="D2761" t="s">
        <v>98</v>
      </c>
      <c r="E2761">
        <v>50</v>
      </c>
      <c r="F2761" t="s">
        <v>42</v>
      </c>
      <c r="G2761" s="18">
        <v>6.9221000000000004</v>
      </c>
      <c r="H2761" s="18">
        <v>0.01</v>
      </c>
      <c r="I2761" s="18">
        <v>346.1</v>
      </c>
      <c r="Q2761" s="103"/>
      <c r="R2761" s="104"/>
      <c r="X2761" s="103"/>
      <c r="AE2761" s="103"/>
      <c r="AL2761" s="103"/>
      <c r="AM2761" s="104"/>
      <c r="AS2761" s="103"/>
      <c r="AT2761" s="104"/>
    </row>
    <row r="2762" spans="1:46" x14ac:dyDescent="0.25">
      <c r="A2762" s="1">
        <v>44735</v>
      </c>
      <c r="C2762" s="1" t="s">
        <v>102</v>
      </c>
      <c r="D2762" t="s">
        <v>97</v>
      </c>
      <c r="E2762">
        <v>50</v>
      </c>
      <c r="F2762" t="s">
        <v>42</v>
      </c>
      <c r="G2762" s="18">
        <v>7.07</v>
      </c>
      <c r="I2762" s="18">
        <v>-353.5</v>
      </c>
      <c r="Q2762" s="103"/>
      <c r="R2762" s="104"/>
      <c r="X2762" s="103"/>
      <c r="AE2762" s="103"/>
      <c r="AL2762" s="103"/>
      <c r="AM2762" s="104"/>
      <c r="AS2762" s="103"/>
      <c r="AT2762" s="104"/>
    </row>
    <row r="2763" spans="1:46" x14ac:dyDescent="0.25">
      <c r="A2763" s="1">
        <v>44735</v>
      </c>
      <c r="C2763" s="1" t="s">
        <v>102</v>
      </c>
      <c r="D2763" t="s">
        <v>97</v>
      </c>
      <c r="E2763">
        <v>50</v>
      </c>
      <c r="F2763" t="s">
        <v>42</v>
      </c>
      <c r="G2763" s="18">
        <v>7.1516999999999999</v>
      </c>
      <c r="I2763" s="18">
        <v>-357.59</v>
      </c>
      <c r="Q2763" s="103"/>
      <c r="R2763" s="104"/>
      <c r="X2763" s="103"/>
      <c r="AE2763" s="103"/>
      <c r="AL2763" s="103"/>
      <c r="AM2763" s="104"/>
      <c r="AS2763" s="103"/>
      <c r="AT2763" s="104"/>
    </row>
    <row r="2764" spans="1:46" x14ac:dyDescent="0.25">
      <c r="A2764" s="1">
        <v>44735</v>
      </c>
      <c r="C2764" s="1" t="s">
        <v>102</v>
      </c>
      <c r="D2764" t="s">
        <v>97</v>
      </c>
      <c r="E2764">
        <v>50</v>
      </c>
      <c r="F2764" t="s">
        <v>42</v>
      </c>
      <c r="G2764" s="18">
        <v>7.39</v>
      </c>
      <c r="I2764" s="18">
        <v>-369.5</v>
      </c>
      <c r="Q2764" s="103"/>
      <c r="R2764" s="104"/>
      <c r="X2764" s="103"/>
      <c r="AE2764" s="103"/>
      <c r="AL2764" s="103"/>
      <c r="AM2764" s="104"/>
      <c r="AS2764" s="103"/>
      <c r="AT2764" s="104"/>
    </row>
    <row r="2765" spans="1:46" x14ac:dyDescent="0.25">
      <c r="A2765" s="1">
        <v>44735</v>
      </c>
      <c r="C2765" s="1" t="s">
        <v>102</v>
      </c>
      <c r="D2765" t="s">
        <v>98</v>
      </c>
      <c r="E2765">
        <v>50</v>
      </c>
      <c r="F2765" t="s">
        <v>42</v>
      </c>
      <c r="G2765" s="18">
        <v>7.5002000000000004</v>
      </c>
      <c r="H2765" s="18">
        <v>0.01</v>
      </c>
      <c r="I2765" s="18">
        <v>375</v>
      </c>
      <c r="Q2765" s="103"/>
      <c r="R2765" s="104"/>
      <c r="X2765" s="103"/>
      <c r="AE2765" s="103"/>
      <c r="AL2765" s="103"/>
      <c r="AM2765" s="104"/>
      <c r="AS2765" s="103"/>
      <c r="AT2765" s="104"/>
    </row>
    <row r="2766" spans="1:46" x14ac:dyDescent="0.25">
      <c r="A2766" s="1">
        <v>44735</v>
      </c>
      <c r="C2766" s="1" t="s">
        <v>102</v>
      </c>
      <c r="D2766" t="s">
        <v>97</v>
      </c>
      <c r="E2766">
        <v>49</v>
      </c>
      <c r="F2766" t="s">
        <v>42</v>
      </c>
      <c r="G2766" s="18">
        <v>7.76</v>
      </c>
      <c r="I2766" s="18">
        <v>-380.24</v>
      </c>
      <c r="Q2766" s="103"/>
      <c r="R2766" s="104"/>
      <c r="X2766" s="103"/>
      <c r="AE2766" s="103"/>
      <c r="AL2766" s="103"/>
      <c r="AM2766" s="104"/>
      <c r="AS2766" s="103"/>
      <c r="AT2766" s="104"/>
    </row>
    <row r="2767" spans="1:46" x14ac:dyDescent="0.25">
      <c r="A2767" s="1">
        <v>44735</v>
      </c>
      <c r="C2767" s="1" t="s">
        <v>102</v>
      </c>
      <c r="D2767" t="s">
        <v>97</v>
      </c>
      <c r="E2767">
        <v>1</v>
      </c>
      <c r="F2767" t="s">
        <v>42</v>
      </c>
      <c r="G2767" s="18">
        <v>7.76</v>
      </c>
      <c r="I2767" s="18">
        <v>-7.76</v>
      </c>
      <c r="Q2767" s="103"/>
      <c r="R2767" s="104"/>
      <c r="X2767" s="103"/>
      <c r="AE2767" s="103"/>
      <c r="AL2767" s="103"/>
      <c r="AM2767" s="104"/>
      <c r="AS2767" s="103"/>
      <c r="AT2767" s="104"/>
    </row>
    <row r="2768" spans="1:46" x14ac:dyDescent="0.25">
      <c r="A2768" s="1">
        <v>44736</v>
      </c>
      <c r="B2768" s="100">
        <v>43492300873</v>
      </c>
      <c r="C2768" t="s">
        <v>101</v>
      </c>
      <c r="D2768" t="s">
        <v>97</v>
      </c>
      <c r="E2768">
        <v>50</v>
      </c>
      <c r="F2768" t="s">
        <v>42</v>
      </c>
      <c r="G2768">
        <v>8.1957000000000004</v>
      </c>
      <c r="H2768">
        <v>0</v>
      </c>
      <c r="I2768">
        <v>-409.79</v>
      </c>
      <c r="Q2768" s="103"/>
      <c r="R2768" s="104"/>
      <c r="X2768" s="103"/>
      <c r="AE2768" s="103"/>
      <c r="AL2768" s="103"/>
      <c r="AM2768" s="104"/>
      <c r="AS2768" s="103"/>
      <c r="AT2768" s="104"/>
    </row>
    <row r="2769" spans="1:46" x14ac:dyDescent="0.25">
      <c r="A2769" s="1">
        <v>44736</v>
      </c>
      <c r="B2769" s="100">
        <v>43492428295</v>
      </c>
      <c r="C2769" t="s">
        <v>101</v>
      </c>
      <c r="D2769" t="s">
        <v>97</v>
      </c>
      <c r="E2769">
        <v>50</v>
      </c>
      <c r="F2769" t="s">
        <v>42</v>
      </c>
      <c r="G2769">
        <v>7.9793000000000003</v>
      </c>
      <c r="H2769">
        <v>0</v>
      </c>
      <c r="I2769">
        <v>-398.97</v>
      </c>
      <c r="Q2769" s="103"/>
      <c r="R2769" s="104"/>
      <c r="X2769" s="103"/>
      <c r="AE2769" s="103"/>
      <c r="AL2769" s="103"/>
      <c r="AM2769" s="104"/>
      <c r="AS2769" s="103"/>
      <c r="AT2769" s="104"/>
    </row>
    <row r="2770" spans="1:46" x14ac:dyDescent="0.25">
      <c r="A2770" s="1">
        <v>44736</v>
      </c>
      <c r="B2770" s="100">
        <v>43492488374</v>
      </c>
      <c r="C2770" t="s">
        <v>101</v>
      </c>
      <c r="D2770" t="s">
        <v>97</v>
      </c>
      <c r="E2770">
        <v>50</v>
      </c>
      <c r="F2770" t="s">
        <v>42</v>
      </c>
      <c r="G2770">
        <v>7.8785999999999996</v>
      </c>
      <c r="H2770">
        <v>0</v>
      </c>
      <c r="I2770">
        <v>-393.93</v>
      </c>
      <c r="Q2770" s="103"/>
      <c r="R2770" s="104"/>
      <c r="X2770" s="103"/>
      <c r="AE2770" s="103"/>
      <c r="AL2770" s="103"/>
      <c r="AM2770" s="104"/>
      <c r="AS2770" s="103"/>
      <c r="AT2770" s="104"/>
    </row>
    <row r="2771" spans="1:46" x14ac:dyDescent="0.25">
      <c r="A2771" s="1">
        <v>44736</v>
      </c>
      <c r="B2771" s="100">
        <v>43492507556</v>
      </c>
      <c r="C2771" t="s">
        <v>101</v>
      </c>
      <c r="D2771" t="s">
        <v>97</v>
      </c>
      <c r="E2771">
        <v>100</v>
      </c>
      <c r="F2771" t="s">
        <v>42</v>
      </c>
      <c r="G2771">
        <v>8.0515000000000008</v>
      </c>
      <c r="H2771">
        <v>0</v>
      </c>
      <c r="I2771">
        <v>-805.15</v>
      </c>
      <c r="Q2771" s="103"/>
      <c r="R2771" s="104"/>
      <c r="X2771" s="103"/>
      <c r="AE2771" s="103"/>
      <c r="AL2771" s="103"/>
      <c r="AM2771" s="104"/>
      <c r="AS2771" s="103"/>
      <c r="AT2771" s="104"/>
    </row>
    <row r="2772" spans="1:46" x14ac:dyDescent="0.25">
      <c r="A2772" s="1">
        <v>44736</v>
      </c>
      <c r="B2772" s="100">
        <v>43492561059</v>
      </c>
      <c r="C2772" t="s">
        <v>101</v>
      </c>
      <c r="D2772" t="s">
        <v>97</v>
      </c>
      <c r="E2772">
        <v>50</v>
      </c>
      <c r="F2772" t="s">
        <v>42</v>
      </c>
      <c r="G2772">
        <v>8.0492000000000008</v>
      </c>
      <c r="H2772">
        <v>0</v>
      </c>
      <c r="I2772">
        <v>-402.46</v>
      </c>
      <c r="Q2772" s="103"/>
      <c r="R2772" s="104"/>
      <c r="X2772" s="103"/>
      <c r="AE2772" s="103"/>
      <c r="AL2772" s="103"/>
      <c r="AM2772" s="104"/>
      <c r="AS2772" s="103"/>
      <c r="AT2772" s="104"/>
    </row>
    <row r="2773" spans="1:46" x14ac:dyDescent="0.25">
      <c r="A2773" s="1">
        <v>44736</v>
      </c>
      <c r="B2773" s="100">
        <v>43492851866</v>
      </c>
      <c r="C2773" t="s">
        <v>101</v>
      </c>
      <c r="D2773" t="s">
        <v>98</v>
      </c>
      <c r="E2773">
        <v>100</v>
      </c>
      <c r="F2773" t="s">
        <v>42</v>
      </c>
      <c r="G2773">
        <v>7.88</v>
      </c>
      <c r="H2773">
        <v>0</v>
      </c>
      <c r="I2773">
        <v>787.97</v>
      </c>
      <c r="Q2773" s="103"/>
      <c r="R2773" s="104"/>
      <c r="X2773" s="103"/>
      <c r="AE2773" s="103"/>
      <c r="AL2773" s="103"/>
      <c r="AM2773" s="104"/>
      <c r="AS2773" s="103"/>
      <c r="AT2773" s="104"/>
    </row>
    <row r="2774" spans="1:46" x14ac:dyDescent="0.25">
      <c r="A2774" s="1">
        <v>44736</v>
      </c>
      <c r="B2774" s="100">
        <v>43492891527</v>
      </c>
      <c r="C2774" t="s">
        <v>101</v>
      </c>
      <c r="D2774" t="s">
        <v>97</v>
      </c>
      <c r="E2774">
        <v>50</v>
      </c>
      <c r="F2774" t="s">
        <v>42</v>
      </c>
      <c r="G2774">
        <v>7.8680000000000003</v>
      </c>
      <c r="H2774">
        <v>0</v>
      </c>
      <c r="I2774">
        <v>-393.4</v>
      </c>
      <c r="Q2774" s="103"/>
      <c r="R2774" s="104"/>
      <c r="X2774" s="103"/>
      <c r="AE2774" s="103"/>
      <c r="AL2774" s="103"/>
      <c r="AM2774" s="104"/>
      <c r="AS2774" s="103"/>
      <c r="AT2774" s="104"/>
    </row>
    <row r="2775" spans="1:46" x14ac:dyDescent="0.25">
      <c r="A2775" s="1">
        <v>44736</v>
      </c>
      <c r="B2775" s="100">
        <v>43493390226</v>
      </c>
      <c r="C2775" t="s">
        <v>101</v>
      </c>
      <c r="D2775" t="s">
        <v>98</v>
      </c>
      <c r="E2775">
        <v>250</v>
      </c>
      <c r="F2775" t="s">
        <v>42</v>
      </c>
      <c r="G2775">
        <v>7.57</v>
      </c>
      <c r="H2775">
        <v>0</v>
      </c>
      <c r="I2775">
        <v>1892.43</v>
      </c>
      <c r="Q2775" s="103"/>
      <c r="R2775" s="104"/>
      <c r="X2775" s="103"/>
      <c r="AE2775" s="103"/>
      <c r="AL2775" s="103"/>
      <c r="AM2775" s="104"/>
      <c r="AS2775" s="103"/>
      <c r="AT2775" s="104"/>
    </row>
    <row r="2776" spans="1:46" x14ac:dyDescent="0.25">
      <c r="A2776" s="1">
        <v>44736</v>
      </c>
      <c r="C2776" s="1" t="s">
        <v>102</v>
      </c>
      <c r="D2776" t="s">
        <v>98</v>
      </c>
      <c r="E2776">
        <v>150</v>
      </c>
      <c r="F2776" t="s">
        <v>51</v>
      </c>
      <c r="G2776" s="18">
        <v>3.3035999999999999</v>
      </c>
      <c r="H2776" s="18">
        <v>0.01</v>
      </c>
      <c r="I2776" s="18">
        <v>495.53</v>
      </c>
      <c r="Q2776" s="103"/>
      <c r="R2776" s="104"/>
      <c r="X2776" s="103"/>
      <c r="AE2776" s="103"/>
      <c r="AL2776" s="103"/>
      <c r="AM2776" s="104"/>
      <c r="AS2776" s="103"/>
      <c r="AT2776" s="104"/>
    </row>
    <row r="2777" spans="1:46" x14ac:dyDescent="0.25">
      <c r="A2777" s="1">
        <v>44736</v>
      </c>
      <c r="C2777" s="1" t="s">
        <v>102</v>
      </c>
      <c r="D2777" t="s">
        <v>98</v>
      </c>
      <c r="E2777">
        <v>150</v>
      </c>
      <c r="F2777" t="s">
        <v>51</v>
      </c>
      <c r="G2777" s="18">
        <v>3.3328000000000002</v>
      </c>
      <c r="H2777" s="18">
        <v>0.01</v>
      </c>
      <c r="I2777" s="18">
        <v>499.91</v>
      </c>
      <c r="Q2777" s="103"/>
      <c r="R2777" s="104"/>
      <c r="X2777" s="103"/>
      <c r="AE2777" s="103"/>
      <c r="AL2777" s="103"/>
      <c r="AM2777" s="104"/>
      <c r="AS2777" s="103"/>
      <c r="AT2777" s="104"/>
    </row>
    <row r="2778" spans="1:46" x14ac:dyDescent="0.25">
      <c r="A2778" s="1">
        <v>44736</v>
      </c>
      <c r="C2778" s="1" t="s">
        <v>102</v>
      </c>
      <c r="D2778" t="s">
        <v>98</v>
      </c>
      <c r="E2778">
        <v>61</v>
      </c>
      <c r="F2778" t="s">
        <v>51</v>
      </c>
      <c r="G2778" s="18">
        <v>3.3336000000000001</v>
      </c>
      <c r="I2778" s="18">
        <v>203.35</v>
      </c>
      <c r="Q2778" s="103"/>
      <c r="R2778" s="104"/>
      <c r="X2778" s="103"/>
      <c r="AE2778" s="103"/>
      <c r="AL2778" s="103"/>
      <c r="AM2778" s="104"/>
      <c r="AS2778" s="103"/>
      <c r="AT2778" s="104"/>
    </row>
    <row r="2779" spans="1:46" x14ac:dyDescent="0.25">
      <c r="A2779" s="1">
        <v>44736</v>
      </c>
      <c r="C2779" s="1" t="s">
        <v>102</v>
      </c>
      <c r="D2779" t="s">
        <v>98</v>
      </c>
      <c r="E2779">
        <v>89</v>
      </c>
      <c r="F2779" t="s">
        <v>51</v>
      </c>
      <c r="G2779" s="18">
        <v>3.335</v>
      </c>
      <c r="H2779" s="18">
        <v>0.01</v>
      </c>
      <c r="I2779" s="18">
        <v>296.81</v>
      </c>
      <c r="Q2779" s="103"/>
      <c r="R2779" s="104"/>
      <c r="X2779" s="103"/>
      <c r="AE2779" s="103"/>
      <c r="AL2779" s="103"/>
      <c r="AM2779" s="104"/>
      <c r="AS2779" s="103"/>
      <c r="AT2779" s="104"/>
    </row>
    <row r="2780" spans="1:46" x14ac:dyDescent="0.25">
      <c r="A2780" s="1">
        <v>44736</v>
      </c>
      <c r="C2780" s="1" t="s">
        <v>102</v>
      </c>
      <c r="D2780" t="s">
        <v>98</v>
      </c>
      <c r="E2780">
        <v>50</v>
      </c>
      <c r="F2780" t="s">
        <v>51</v>
      </c>
      <c r="G2780" s="18">
        <v>3.6936</v>
      </c>
      <c r="I2780" s="18">
        <v>184.68</v>
      </c>
      <c r="Q2780" s="103"/>
      <c r="R2780" s="104"/>
      <c r="X2780" s="103"/>
      <c r="AE2780" s="103"/>
      <c r="AL2780" s="103"/>
      <c r="AM2780" s="104"/>
      <c r="AS2780" s="103"/>
      <c r="AT2780" s="104"/>
    </row>
    <row r="2781" spans="1:46" x14ac:dyDescent="0.25">
      <c r="A2781" s="1">
        <v>44736</v>
      </c>
      <c r="C2781" s="1" t="s">
        <v>102</v>
      </c>
      <c r="D2781" t="s">
        <v>98</v>
      </c>
      <c r="E2781">
        <v>100</v>
      </c>
      <c r="F2781" t="s">
        <v>51</v>
      </c>
      <c r="G2781" s="18">
        <v>3.6936</v>
      </c>
      <c r="H2781" s="18">
        <v>0.01</v>
      </c>
      <c r="I2781" s="18">
        <v>369.35</v>
      </c>
      <c r="Q2781" s="103"/>
      <c r="R2781" s="104"/>
      <c r="X2781" s="103"/>
      <c r="AE2781" s="103"/>
      <c r="AL2781" s="103"/>
      <c r="AM2781" s="104"/>
      <c r="AS2781" s="103"/>
      <c r="AT2781" s="104"/>
    </row>
    <row r="2782" spans="1:46" x14ac:dyDescent="0.25">
      <c r="A2782" s="1">
        <v>44736</v>
      </c>
      <c r="C2782" s="1" t="s">
        <v>102</v>
      </c>
      <c r="D2782" t="s">
        <v>97</v>
      </c>
      <c r="E2782">
        <v>150</v>
      </c>
      <c r="F2782" t="s">
        <v>51</v>
      </c>
      <c r="G2782" s="18">
        <v>3.5388999999999999</v>
      </c>
      <c r="I2782" s="18">
        <v>-530.84</v>
      </c>
      <c r="Q2782" s="103"/>
      <c r="R2782" s="104"/>
      <c r="X2782" s="103"/>
      <c r="AE2782" s="103"/>
      <c r="AL2782" s="103"/>
      <c r="AM2782" s="104"/>
      <c r="AS2782" s="103"/>
      <c r="AT2782" s="104"/>
    </row>
    <row r="2783" spans="1:46" x14ac:dyDescent="0.25">
      <c r="A2783" s="1">
        <v>44736</v>
      </c>
      <c r="C2783" s="1" t="s">
        <v>102</v>
      </c>
      <c r="D2783" t="s">
        <v>97</v>
      </c>
      <c r="E2783">
        <v>150</v>
      </c>
      <c r="F2783" t="s">
        <v>51</v>
      </c>
      <c r="G2783" s="18">
        <v>3.5095999999999998</v>
      </c>
      <c r="I2783" s="18">
        <v>-526.44000000000005</v>
      </c>
      <c r="Q2783" s="103"/>
      <c r="R2783" s="104"/>
      <c r="X2783" s="103"/>
      <c r="AE2783" s="103"/>
      <c r="AL2783" s="103"/>
      <c r="AM2783" s="104"/>
      <c r="AS2783" s="103"/>
      <c r="AT2783" s="104"/>
    </row>
    <row r="2784" spans="1:46" x14ac:dyDescent="0.25">
      <c r="A2784" s="1">
        <v>44736</v>
      </c>
      <c r="C2784" s="1" t="s">
        <v>102</v>
      </c>
      <c r="D2784" t="s">
        <v>97</v>
      </c>
      <c r="E2784">
        <v>150</v>
      </c>
      <c r="F2784" t="s">
        <v>51</v>
      </c>
      <c r="G2784" s="18">
        <v>3.4988999999999999</v>
      </c>
      <c r="I2784" s="18">
        <v>-524.84</v>
      </c>
      <c r="Q2784" s="103"/>
      <c r="R2784" s="104"/>
      <c r="X2784" s="103"/>
      <c r="AE2784" s="103"/>
      <c r="AL2784" s="103"/>
      <c r="AM2784" s="104"/>
      <c r="AS2784" s="103"/>
      <c r="AT2784" s="104"/>
    </row>
    <row r="2785" spans="1:46" x14ac:dyDescent="0.25">
      <c r="A2785" s="1">
        <v>44736</v>
      </c>
      <c r="C2785" s="1" t="s">
        <v>102</v>
      </c>
      <c r="D2785" t="s">
        <v>97</v>
      </c>
      <c r="E2785">
        <v>150</v>
      </c>
      <c r="F2785" t="s">
        <v>51</v>
      </c>
      <c r="G2785" s="18">
        <v>3.58</v>
      </c>
      <c r="I2785" s="18">
        <v>-537</v>
      </c>
      <c r="Q2785" s="103"/>
      <c r="R2785" s="104"/>
      <c r="X2785" s="103"/>
      <c r="AE2785" s="103"/>
      <c r="AL2785" s="103"/>
      <c r="AM2785" s="104"/>
      <c r="AS2785" s="103"/>
      <c r="AT2785" s="104"/>
    </row>
    <row r="2786" spans="1:46" x14ac:dyDescent="0.25">
      <c r="A2786" s="1">
        <v>44736</v>
      </c>
      <c r="C2786" s="1" t="s">
        <v>102</v>
      </c>
      <c r="D2786" t="s">
        <v>98</v>
      </c>
      <c r="E2786">
        <v>150</v>
      </c>
      <c r="F2786" t="s">
        <v>51</v>
      </c>
      <c r="G2786" s="18">
        <v>3.4849999999999999</v>
      </c>
      <c r="H2786" s="18">
        <v>0.01</v>
      </c>
      <c r="I2786" s="18">
        <v>522.74</v>
      </c>
      <c r="Q2786" s="103"/>
      <c r="R2786" s="104"/>
      <c r="X2786" s="103"/>
      <c r="AE2786" s="103"/>
      <c r="AL2786" s="103"/>
      <c r="AM2786" s="104"/>
      <c r="AS2786" s="103"/>
      <c r="AT2786" s="104"/>
    </row>
    <row r="2787" spans="1:46" x14ac:dyDescent="0.25">
      <c r="A2787" s="1">
        <v>44736</v>
      </c>
      <c r="C2787" s="1" t="s">
        <v>102</v>
      </c>
      <c r="D2787" t="s">
        <v>98</v>
      </c>
      <c r="E2787">
        <v>150</v>
      </c>
      <c r="F2787" t="s">
        <v>51</v>
      </c>
      <c r="G2787" s="18">
        <v>3.4613</v>
      </c>
      <c r="H2787" s="18">
        <v>0.01</v>
      </c>
      <c r="I2787" s="18">
        <v>519.19000000000005</v>
      </c>
      <c r="Q2787" s="103"/>
      <c r="R2787" s="104"/>
      <c r="X2787" s="103"/>
      <c r="AE2787" s="103"/>
      <c r="AL2787" s="103"/>
      <c r="AM2787" s="104"/>
      <c r="AS2787" s="103"/>
      <c r="AT2787" s="104"/>
    </row>
    <row r="2788" spans="1:46" x14ac:dyDescent="0.25">
      <c r="A2788" s="1">
        <v>44736</v>
      </c>
      <c r="C2788" s="1" t="s">
        <v>102</v>
      </c>
      <c r="D2788" t="s">
        <v>98</v>
      </c>
      <c r="E2788">
        <v>150</v>
      </c>
      <c r="F2788" t="s">
        <v>51</v>
      </c>
      <c r="G2788" s="18">
        <v>3.46</v>
      </c>
      <c r="H2788" s="18">
        <v>0.01</v>
      </c>
      <c r="I2788" s="18">
        <v>518.99</v>
      </c>
      <c r="Q2788" s="103"/>
      <c r="R2788" s="104"/>
      <c r="X2788" s="103"/>
      <c r="AE2788" s="103"/>
      <c r="AL2788" s="103"/>
      <c r="AM2788" s="104"/>
      <c r="AS2788" s="103"/>
      <c r="AT2788" s="104"/>
    </row>
    <row r="2789" spans="1:46" x14ac:dyDescent="0.25">
      <c r="A2789" s="1">
        <v>44736</v>
      </c>
      <c r="C2789" s="1" t="s">
        <v>102</v>
      </c>
      <c r="D2789" t="s">
        <v>98</v>
      </c>
      <c r="E2789">
        <v>150</v>
      </c>
      <c r="F2789" t="s">
        <v>51</v>
      </c>
      <c r="G2789" s="18">
        <v>3.58</v>
      </c>
      <c r="H2789" s="18">
        <v>0.01</v>
      </c>
      <c r="I2789" s="18">
        <v>536.99</v>
      </c>
      <c r="Q2789" s="103"/>
      <c r="R2789" s="104"/>
      <c r="X2789" s="103"/>
      <c r="AE2789" s="103"/>
      <c r="AL2789" s="103"/>
      <c r="AM2789" s="104"/>
      <c r="AS2789" s="103"/>
      <c r="AT2789" s="104"/>
    </row>
    <row r="2790" spans="1:46" x14ac:dyDescent="0.25">
      <c r="A2790" s="1">
        <v>44736</v>
      </c>
      <c r="C2790" s="1" t="s">
        <v>102</v>
      </c>
      <c r="D2790" t="s">
        <v>97</v>
      </c>
      <c r="E2790">
        <v>150</v>
      </c>
      <c r="F2790" t="s">
        <v>51</v>
      </c>
      <c r="G2790" s="18">
        <v>3.5150000000000001</v>
      </c>
      <c r="I2790" s="18">
        <v>-527.25</v>
      </c>
      <c r="Q2790" s="103"/>
      <c r="R2790" s="104"/>
      <c r="X2790" s="103"/>
      <c r="AE2790" s="103"/>
      <c r="AL2790" s="103"/>
      <c r="AM2790" s="104"/>
      <c r="AS2790" s="103"/>
      <c r="AT2790" s="104"/>
    </row>
    <row r="2791" spans="1:46" x14ac:dyDescent="0.25">
      <c r="A2791" s="1">
        <v>44736</v>
      </c>
      <c r="C2791" s="1" t="s">
        <v>102</v>
      </c>
      <c r="D2791" t="s">
        <v>97</v>
      </c>
      <c r="E2791">
        <v>150</v>
      </c>
      <c r="F2791" t="s">
        <v>51</v>
      </c>
      <c r="G2791" s="18">
        <v>3.4899</v>
      </c>
      <c r="I2791" s="18">
        <v>-523.49</v>
      </c>
      <c r="Q2791" s="103"/>
      <c r="R2791" s="104"/>
      <c r="X2791" s="103"/>
      <c r="AE2791" s="103"/>
      <c r="AL2791" s="103"/>
      <c r="AM2791" s="104"/>
      <c r="AS2791" s="103"/>
      <c r="AT2791" s="104"/>
    </row>
    <row r="2792" spans="1:46" x14ac:dyDescent="0.25">
      <c r="A2792" s="1">
        <v>44736</v>
      </c>
      <c r="C2792" s="1" t="s">
        <v>102</v>
      </c>
      <c r="D2792" t="s">
        <v>97</v>
      </c>
      <c r="E2792">
        <v>150</v>
      </c>
      <c r="F2792" t="s">
        <v>51</v>
      </c>
      <c r="G2792" s="18">
        <v>3.5457999999999998</v>
      </c>
      <c r="I2792" s="18">
        <v>-531.87</v>
      </c>
      <c r="Q2792" s="103"/>
      <c r="R2792" s="104"/>
      <c r="X2792" s="103"/>
      <c r="AE2792" s="103"/>
      <c r="AL2792" s="103"/>
      <c r="AM2792" s="104"/>
      <c r="AS2792" s="103"/>
      <c r="AT2792" s="104"/>
    </row>
    <row r="2793" spans="1:46" x14ac:dyDescent="0.25">
      <c r="A2793" s="1">
        <v>44736</v>
      </c>
      <c r="C2793" s="1" t="s">
        <v>102</v>
      </c>
      <c r="D2793" t="s">
        <v>97</v>
      </c>
      <c r="E2793">
        <v>150</v>
      </c>
      <c r="F2793" t="s">
        <v>51</v>
      </c>
      <c r="G2793" s="18">
        <v>3.4988000000000001</v>
      </c>
      <c r="I2793" s="18">
        <v>-524.82000000000005</v>
      </c>
      <c r="Q2793" s="103"/>
      <c r="R2793" s="104"/>
      <c r="X2793" s="103"/>
      <c r="AE2793" s="103"/>
      <c r="AL2793" s="103"/>
      <c r="AM2793" s="104"/>
      <c r="AS2793" s="103"/>
      <c r="AT2793" s="104"/>
    </row>
    <row r="2794" spans="1:46" x14ac:dyDescent="0.25">
      <c r="A2794" s="1">
        <v>44739</v>
      </c>
      <c r="B2794" s="100">
        <v>43523992524</v>
      </c>
      <c r="C2794" t="s">
        <v>101</v>
      </c>
      <c r="D2794" t="s">
        <v>97</v>
      </c>
      <c r="E2794">
        <v>100</v>
      </c>
      <c r="F2794" t="s">
        <v>43</v>
      </c>
      <c r="G2794">
        <v>1.0278</v>
      </c>
      <c r="H2794">
        <v>0</v>
      </c>
      <c r="I2794">
        <v>-102.78</v>
      </c>
      <c r="Q2794" s="103"/>
      <c r="R2794" s="104"/>
      <c r="X2794" s="103"/>
      <c r="AE2794" s="103"/>
      <c r="AL2794" s="103"/>
      <c r="AM2794" s="104"/>
      <c r="AS2794" s="103"/>
      <c r="AT2794" s="104"/>
    </row>
    <row r="2795" spans="1:46" x14ac:dyDescent="0.25">
      <c r="A2795" s="1">
        <v>44739</v>
      </c>
      <c r="B2795" s="100">
        <v>43524003536</v>
      </c>
      <c r="C2795" t="s">
        <v>101</v>
      </c>
      <c r="D2795" t="s">
        <v>97</v>
      </c>
      <c r="E2795">
        <v>100</v>
      </c>
      <c r="F2795" t="s">
        <v>43</v>
      </c>
      <c r="G2795">
        <v>1.0350999999999999</v>
      </c>
      <c r="H2795">
        <v>0</v>
      </c>
      <c r="I2795">
        <v>-103.51</v>
      </c>
      <c r="Q2795" s="103"/>
      <c r="R2795" s="104"/>
      <c r="X2795" s="103"/>
      <c r="AE2795" s="103"/>
      <c r="AL2795" s="103"/>
      <c r="AM2795" s="104"/>
      <c r="AS2795" s="103"/>
      <c r="AT2795" s="104"/>
    </row>
    <row r="2796" spans="1:46" x14ac:dyDescent="0.25">
      <c r="A2796" s="1">
        <v>44739</v>
      </c>
      <c r="B2796" s="100">
        <v>43524063841</v>
      </c>
      <c r="C2796" t="s">
        <v>101</v>
      </c>
      <c r="D2796" t="s">
        <v>97</v>
      </c>
      <c r="E2796">
        <v>100</v>
      </c>
      <c r="F2796" t="s">
        <v>43</v>
      </c>
      <c r="G2796">
        <v>1.0443</v>
      </c>
      <c r="H2796">
        <v>0</v>
      </c>
      <c r="I2796">
        <v>-104.43</v>
      </c>
      <c r="Q2796" s="103"/>
      <c r="R2796" s="104"/>
      <c r="X2796" s="103"/>
      <c r="AE2796" s="103"/>
      <c r="AL2796" s="103"/>
      <c r="AM2796" s="104"/>
      <c r="AS2796" s="103"/>
      <c r="AT2796" s="104"/>
    </row>
    <row r="2797" spans="1:46" x14ac:dyDescent="0.25">
      <c r="A2797" s="1">
        <v>44739</v>
      </c>
      <c r="B2797" s="100">
        <v>43524271226</v>
      </c>
      <c r="C2797" t="s">
        <v>101</v>
      </c>
      <c r="D2797" t="s">
        <v>98</v>
      </c>
      <c r="E2797">
        <v>100</v>
      </c>
      <c r="F2797" t="s">
        <v>43</v>
      </c>
      <c r="G2797">
        <v>0.96519999999999995</v>
      </c>
      <c r="H2797">
        <v>0</v>
      </c>
      <c r="I2797">
        <v>96.51</v>
      </c>
      <c r="Q2797" s="103"/>
      <c r="R2797" s="104"/>
      <c r="X2797" s="103"/>
      <c r="AE2797" s="103"/>
      <c r="AL2797" s="103"/>
      <c r="AM2797" s="104"/>
      <c r="AS2797" s="103"/>
      <c r="AT2797" s="104"/>
    </row>
    <row r="2798" spans="1:46" x14ac:dyDescent="0.25">
      <c r="A2798" s="1">
        <v>44739</v>
      </c>
      <c r="B2798" s="100">
        <v>43524312457</v>
      </c>
      <c r="C2798" t="s">
        <v>101</v>
      </c>
      <c r="D2798" t="s">
        <v>98</v>
      </c>
      <c r="E2798">
        <v>100</v>
      </c>
      <c r="F2798" t="s">
        <v>43</v>
      </c>
      <c r="G2798">
        <v>0.96</v>
      </c>
      <c r="H2798">
        <v>0</v>
      </c>
      <c r="I2798">
        <v>95.99</v>
      </c>
      <c r="Q2798" s="103"/>
      <c r="R2798" s="104"/>
      <c r="X2798" s="103"/>
      <c r="AE2798" s="103"/>
      <c r="AL2798" s="103"/>
      <c r="AM2798" s="104"/>
      <c r="AS2798" s="103"/>
      <c r="AT2798" s="104"/>
    </row>
    <row r="2799" spans="1:46" x14ac:dyDescent="0.25">
      <c r="A2799" s="1">
        <v>44739</v>
      </c>
      <c r="B2799" s="100">
        <v>43524327651</v>
      </c>
      <c r="C2799" t="s">
        <v>101</v>
      </c>
      <c r="D2799" t="s">
        <v>98</v>
      </c>
      <c r="E2799">
        <v>100</v>
      </c>
      <c r="F2799" t="s">
        <v>43</v>
      </c>
      <c r="G2799">
        <v>0.96289999999999998</v>
      </c>
      <c r="H2799">
        <v>0</v>
      </c>
      <c r="I2799">
        <v>96.28</v>
      </c>
      <c r="Q2799" s="103"/>
      <c r="R2799" s="104"/>
      <c r="X2799" s="103"/>
      <c r="AE2799" s="103"/>
      <c r="AL2799" s="103"/>
      <c r="AM2799" s="104"/>
      <c r="AS2799" s="103"/>
      <c r="AT2799" s="104"/>
    </row>
    <row r="2800" spans="1:46" x14ac:dyDescent="0.25">
      <c r="A2800" s="1">
        <v>44739</v>
      </c>
      <c r="B2800" s="100">
        <v>43524984918</v>
      </c>
      <c r="C2800" t="s">
        <v>101</v>
      </c>
      <c r="D2800" t="s">
        <v>97</v>
      </c>
      <c r="E2800">
        <v>100</v>
      </c>
      <c r="F2800" t="s">
        <v>40</v>
      </c>
      <c r="G2800">
        <v>2.6150000000000002</v>
      </c>
      <c r="H2800">
        <v>0</v>
      </c>
      <c r="I2800">
        <v>-261.5</v>
      </c>
      <c r="Q2800" s="103"/>
      <c r="R2800" s="104"/>
      <c r="X2800" s="103"/>
      <c r="AE2800" s="103"/>
      <c r="AL2800" s="103"/>
      <c r="AM2800" s="104"/>
      <c r="AS2800" s="103"/>
      <c r="AT2800" s="104"/>
    </row>
    <row r="2801" spans="1:46" x14ac:dyDescent="0.25">
      <c r="A2801" s="1">
        <v>44739</v>
      </c>
      <c r="B2801" s="100">
        <v>43525192624</v>
      </c>
      <c r="C2801" t="s">
        <v>101</v>
      </c>
      <c r="D2801" t="s">
        <v>97</v>
      </c>
      <c r="E2801">
        <v>100</v>
      </c>
      <c r="F2801" t="s">
        <v>40</v>
      </c>
      <c r="G2801">
        <v>2.7650000000000001</v>
      </c>
      <c r="H2801">
        <v>0</v>
      </c>
      <c r="I2801">
        <v>-276.5</v>
      </c>
      <c r="Q2801" s="103"/>
      <c r="R2801" s="104"/>
      <c r="X2801" s="103"/>
      <c r="AE2801" s="103"/>
      <c r="AL2801" s="103"/>
      <c r="AM2801" s="104"/>
      <c r="AS2801" s="103"/>
      <c r="AT2801" s="104"/>
    </row>
    <row r="2802" spans="1:46" x14ac:dyDescent="0.25">
      <c r="A2802" s="1">
        <v>44739</v>
      </c>
      <c r="B2802" s="100">
        <v>43525186839</v>
      </c>
      <c r="C2802" t="s">
        <v>101</v>
      </c>
      <c r="D2802" t="s">
        <v>97</v>
      </c>
      <c r="E2802">
        <v>100</v>
      </c>
      <c r="F2802" t="s">
        <v>40</v>
      </c>
      <c r="G2802">
        <v>2.7366999999999999</v>
      </c>
      <c r="H2802">
        <v>0</v>
      </c>
      <c r="I2802">
        <v>-273.67</v>
      </c>
      <c r="Q2802" s="103"/>
      <c r="R2802" s="104"/>
      <c r="X2802" s="103"/>
      <c r="AE2802" s="103"/>
      <c r="AL2802" s="103"/>
      <c r="AM2802" s="104"/>
      <c r="AS2802" s="103"/>
      <c r="AT2802" s="104"/>
    </row>
    <row r="2803" spans="1:46" x14ac:dyDescent="0.25">
      <c r="A2803" s="1">
        <v>44739</v>
      </c>
      <c r="B2803" s="100">
        <v>43525262352</v>
      </c>
      <c r="C2803" t="s">
        <v>101</v>
      </c>
      <c r="D2803" t="s">
        <v>97</v>
      </c>
      <c r="E2803">
        <v>100</v>
      </c>
      <c r="F2803" t="s">
        <v>40</v>
      </c>
      <c r="G2803">
        <v>2.7458</v>
      </c>
      <c r="H2803">
        <v>0</v>
      </c>
      <c r="I2803">
        <v>-274.58</v>
      </c>
      <c r="Q2803" s="103"/>
      <c r="R2803" s="104"/>
      <c r="X2803" s="103"/>
      <c r="AE2803" s="103"/>
      <c r="AL2803" s="103"/>
      <c r="AM2803" s="104"/>
      <c r="AS2803" s="103"/>
      <c r="AT2803" s="104"/>
    </row>
    <row r="2804" spans="1:46" x14ac:dyDescent="0.25">
      <c r="A2804" s="1">
        <v>44739</v>
      </c>
      <c r="B2804" s="100">
        <v>43525306945</v>
      </c>
      <c r="C2804" t="s">
        <v>101</v>
      </c>
      <c r="D2804" t="s">
        <v>98</v>
      </c>
      <c r="E2804">
        <v>100</v>
      </c>
      <c r="F2804" t="s">
        <v>40</v>
      </c>
      <c r="G2804">
        <v>2.68</v>
      </c>
      <c r="H2804">
        <v>0</v>
      </c>
      <c r="I2804">
        <v>267.98</v>
      </c>
      <c r="Q2804" s="103"/>
      <c r="R2804" s="104"/>
      <c r="X2804" s="103"/>
      <c r="AE2804" s="103"/>
      <c r="AL2804" s="103"/>
      <c r="AM2804" s="104"/>
      <c r="AS2804" s="103"/>
      <c r="AT2804" s="104"/>
    </row>
    <row r="2805" spans="1:46" x14ac:dyDescent="0.25">
      <c r="A2805" s="1">
        <v>44739</v>
      </c>
      <c r="B2805" s="100">
        <v>43525307741</v>
      </c>
      <c r="C2805" t="s">
        <v>101</v>
      </c>
      <c r="D2805" t="s">
        <v>98</v>
      </c>
      <c r="E2805">
        <v>100</v>
      </c>
      <c r="F2805" t="s">
        <v>40</v>
      </c>
      <c r="G2805">
        <v>2.68</v>
      </c>
      <c r="H2805">
        <v>0</v>
      </c>
      <c r="I2805">
        <v>267.98</v>
      </c>
      <c r="Q2805" s="103"/>
      <c r="R2805" s="104"/>
      <c r="X2805" s="103"/>
      <c r="AE2805" s="103"/>
      <c r="AL2805" s="103"/>
      <c r="AM2805" s="104"/>
      <c r="AS2805" s="103"/>
      <c r="AT2805" s="104"/>
    </row>
    <row r="2806" spans="1:46" x14ac:dyDescent="0.25">
      <c r="A2806" s="1">
        <v>44739</v>
      </c>
      <c r="B2806" s="100">
        <v>43525307788</v>
      </c>
      <c r="C2806" t="s">
        <v>101</v>
      </c>
      <c r="D2806" t="s">
        <v>98</v>
      </c>
      <c r="E2806">
        <v>100</v>
      </c>
      <c r="F2806" t="s">
        <v>40</v>
      </c>
      <c r="G2806">
        <v>2.69</v>
      </c>
      <c r="H2806">
        <v>0</v>
      </c>
      <c r="I2806">
        <v>268.98</v>
      </c>
      <c r="Q2806" s="103"/>
      <c r="R2806" s="104"/>
      <c r="X2806" s="103"/>
      <c r="AE2806" s="103"/>
      <c r="AL2806" s="103"/>
      <c r="AM2806" s="104"/>
      <c r="AS2806" s="103"/>
      <c r="AT2806" s="104"/>
    </row>
    <row r="2807" spans="1:46" x14ac:dyDescent="0.25">
      <c r="A2807" s="1">
        <v>44739</v>
      </c>
      <c r="B2807" s="100">
        <v>43525331369</v>
      </c>
      <c r="C2807" t="s">
        <v>101</v>
      </c>
      <c r="D2807" t="s">
        <v>97</v>
      </c>
      <c r="E2807">
        <v>100</v>
      </c>
      <c r="F2807" t="s">
        <v>40</v>
      </c>
      <c r="G2807">
        <v>2.7159</v>
      </c>
      <c r="H2807">
        <v>0</v>
      </c>
      <c r="I2807">
        <v>-271.58999999999997</v>
      </c>
      <c r="Q2807" s="103"/>
      <c r="R2807" s="104"/>
      <c r="X2807" s="103"/>
      <c r="AE2807" s="103"/>
      <c r="AL2807" s="103"/>
      <c r="AM2807" s="104"/>
      <c r="AS2807" s="103"/>
      <c r="AT2807" s="104"/>
    </row>
    <row r="2808" spans="1:46" x14ac:dyDescent="0.25">
      <c r="A2808" s="1">
        <v>44739</v>
      </c>
      <c r="B2808" s="100">
        <v>43525331160</v>
      </c>
      <c r="C2808" t="s">
        <v>101</v>
      </c>
      <c r="D2808" t="s">
        <v>97</v>
      </c>
      <c r="E2808">
        <v>100</v>
      </c>
      <c r="F2808" t="s">
        <v>40</v>
      </c>
      <c r="G2808">
        <v>2.7157</v>
      </c>
      <c r="H2808">
        <v>0</v>
      </c>
      <c r="I2808">
        <v>-271.57</v>
      </c>
      <c r="Q2808" s="103"/>
      <c r="R2808" s="104"/>
      <c r="X2808" s="103"/>
      <c r="AE2808" s="103"/>
      <c r="AL2808" s="103"/>
      <c r="AM2808" s="104"/>
      <c r="AS2808" s="103"/>
      <c r="AT2808" s="104"/>
    </row>
    <row r="2809" spans="1:46" x14ac:dyDescent="0.25">
      <c r="A2809" s="1">
        <v>44739</v>
      </c>
      <c r="B2809" s="100">
        <v>43525334749</v>
      </c>
      <c r="C2809" t="s">
        <v>101</v>
      </c>
      <c r="D2809" t="s">
        <v>97</v>
      </c>
      <c r="E2809">
        <v>100</v>
      </c>
      <c r="F2809" t="s">
        <v>40</v>
      </c>
      <c r="G2809">
        <v>2.7250000000000001</v>
      </c>
      <c r="H2809">
        <v>0</v>
      </c>
      <c r="I2809">
        <v>-272.5</v>
      </c>
      <c r="Q2809" s="103"/>
      <c r="R2809" s="104"/>
      <c r="X2809" s="103"/>
      <c r="AE2809" s="103"/>
      <c r="AL2809" s="103"/>
      <c r="AM2809" s="104"/>
      <c r="AS2809" s="103"/>
      <c r="AT2809" s="104"/>
    </row>
    <row r="2810" spans="1:46" x14ac:dyDescent="0.25">
      <c r="A2810" s="1">
        <v>44739</v>
      </c>
      <c r="B2810" s="100">
        <v>43525335561</v>
      </c>
      <c r="C2810" t="s">
        <v>101</v>
      </c>
      <c r="D2810" t="s">
        <v>97</v>
      </c>
      <c r="E2810">
        <v>100</v>
      </c>
      <c r="F2810" t="s">
        <v>40</v>
      </c>
      <c r="G2810">
        <v>2.7250000000000001</v>
      </c>
      <c r="H2810">
        <v>0</v>
      </c>
      <c r="I2810">
        <v>-272.5</v>
      </c>
      <c r="Q2810" s="103"/>
      <c r="R2810" s="104"/>
      <c r="X2810" s="103"/>
      <c r="AE2810" s="103"/>
      <c r="AL2810" s="103"/>
      <c r="AM2810" s="104"/>
      <c r="AS2810" s="103"/>
      <c r="AT2810" s="104"/>
    </row>
    <row r="2811" spans="1:46" x14ac:dyDescent="0.25">
      <c r="A2811" s="1">
        <v>44739</v>
      </c>
      <c r="B2811" s="100">
        <v>43525338115</v>
      </c>
      <c r="C2811" t="s">
        <v>101</v>
      </c>
      <c r="D2811" t="s">
        <v>97</v>
      </c>
      <c r="E2811">
        <v>100</v>
      </c>
      <c r="F2811" t="s">
        <v>40</v>
      </c>
      <c r="G2811">
        <v>2.7450000000000001</v>
      </c>
      <c r="H2811">
        <v>0</v>
      </c>
      <c r="I2811">
        <v>-274.5</v>
      </c>
      <c r="Q2811" s="103"/>
      <c r="R2811" s="104"/>
      <c r="X2811" s="103"/>
      <c r="AE2811" s="103"/>
      <c r="AL2811" s="103"/>
      <c r="AM2811" s="104"/>
      <c r="AS2811" s="103"/>
      <c r="AT2811" s="104"/>
    </row>
    <row r="2812" spans="1:46" x14ac:dyDescent="0.25">
      <c r="A2812" s="1">
        <v>44739</v>
      </c>
      <c r="B2812" s="100">
        <v>43525338196</v>
      </c>
      <c r="C2812" t="s">
        <v>101</v>
      </c>
      <c r="D2812" t="s">
        <v>97</v>
      </c>
      <c r="E2812">
        <v>100</v>
      </c>
      <c r="F2812" t="s">
        <v>40</v>
      </c>
      <c r="G2812">
        <v>2.7498999999999998</v>
      </c>
      <c r="H2812">
        <v>0</v>
      </c>
      <c r="I2812">
        <v>-274.99</v>
      </c>
      <c r="Q2812" s="103"/>
      <c r="R2812" s="104"/>
      <c r="X2812" s="103"/>
      <c r="AE2812" s="103"/>
      <c r="AL2812" s="103"/>
      <c r="AM2812" s="104"/>
      <c r="AS2812" s="103"/>
      <c r="AT2812" s="104"/>
    </row>
    <row r="2813" spans="1:46" x14ac:dyDescent="0.25">
      <c r="A2813" s="1">
        <v>44739</v>
      </c>
      <c r="B2813" s="100">
        <v>43525345587</v>
      </c>
      <c r="C2813" t="s">
        <v>101</v>
      </c>
      <c r="D2813" t="s">
        <v>97</v>
      </c>
      <c r="E2813">
        <v>200</v>
      </c>
      <c r="F2813" t="s">
        <v>40</v>
      </c>
      <c r="G2813">
        <v>2.7349999999999999</v>
      </c>
      <c r="H2813">
        <v>0</v>
      </c>
      <c r="I2813">
        <v>-547</v>
      </c>
      <c r="Q2813" s="103"/>
      <c r="R2813" s="104"/>
      <c r="X2813" s="103"/>
      <c r="AE2813" s="103"/>
      <c r="AL2813" s="103"/>
      <c r="AM2813" s="104"/>
      <c r="AS2813" s="103"/>
      <c r="AT2813" s="104"/>
    </row>
    <row r="2814" spans="1:46" x14ac:dyDescent="0.25">
      <c r="A2814" s="1">
        <v>44739</v>
      </c>
      <c r="B2814" s="100">
        <v>43525418118</v>
      </c>
      <c r="C2814" t="s">
        <v>101</v>
      </c>
      <c r="D2814" t="s">
        <v>98</v>
      </c>
      <c r="E2814">
        <v>100</v>
      </c>
      <c r="F2814" t="s">
        <v>40</v>
      </c>
      <c r="G2814">
        <v>2.81</v>
      </c>
      <c r="H2814">
        <v>0</v>
      </c>
      <c r="I2814">
        <v>280.98</v>
      </c>
      <c r="Q2814" s="103"/>
      <c r="R2814" s="104"/>
      <c r="X2814" s="103"/>
      <c r="AE2814" s="103"/>
      <c r="AL2814" s="103"/>
      <c r="AM2814" s="104"/>
      <c r="AS2814" s="103"/>
      <c r="AT2814" s="104"/>
    </row>
    <row r="2815" spans="1:46" x14ac:dyDescent="0.25">
      <c r="A2815" s="1">
        <v>44739</v>
      </c>
      <c r="B2815" s="100">
        <v>43525417540</v>
      </c>
      <c r="C2815" t="s">
        <v>101</v>
      </c>
      <c r="D2815" t="s">
        <v>98</v>
      </c>
      <c r="E2815">
        <v>200</v>
      </c>
      <c r="F2815" t="s">
        <v>40</v>
      </c>
      <c r="G2815">
        <v>2.82</v>
      </c>
      <c r="H2815">
        <v>0</v>
      </c>
      <c r="I2815">
        <v>563.96</v>
      </c>
      <c r="Q2815" s="103"/>
      <c r="R2815" s="104"/>
      <c r="X2815" s="103"/>
      <c r="AE2815" s="103"/>
      <c r="AL2815" s="103"/>
      <c r="AM2815" s="104"/>
      <c r="AS2815" s="103"/>
      <c r="AT2815" s="104"/>
    </row>
    <row r="2816" spans="1:46" x14ac:dyDescent="0.25">
      <c r="A2816" s="1">
        <v>44739</v>
      </c>
      <c r="B2816" s="100">
        <v>43525439256</v>
      </c>
      <c r="C2816" t="s">
        <v>101</v>
      </c>
      <c r="D2816" t="s">
        <v>98</v>
      </c>
      <c r="E2816">
        <v>200</v>
      </c>
      <c r="F2816" t="s">
        <v>40</v>
      </c>
      <c r="G2816">
        <v>2.74</v>
      </c>
      <c r="H2816">
        <v>0</v>
      </c>
      <c r="I2816">
        <v>547.96</v>
      </c>
      <c r="Q2816" s="103"/>
      <c r="R2816" s="104"/>
      <c r="X2816" s="103"/>
      <c r="AE2816" s="103"/>
      <c r="AL2816" s="103"/>
      <c r="AM2816" s="104"/>
      <c r="AS2816" s="103"/>
      <c r="AT2816" s="104"/>
    </row>
    <row r="2817" spans="1:46" x14ac:dyDescent="0.25">
      <c r="A2817" s="1">
        <v>44739</v>
      </c>
      <c r="B2817" s="100">
        <v>43525480447</v>
      </c>
      <c r="C2817" t="s">
        <v>101</v>
      </c>
      <c r="D2817" t="s">
        <v>97</v>
      </c>
      <c r="E2817">
        <v>200</v>
      </c>
      <c r="F2817" t="s">
        <v>40</v>
      </c>
      <c r="G2817">
        <v>2.7650000000000001</v>
      </c>
      <c r="H2817">
        <v>0</v>
      </c>
      <c r="I2817">
        <v>-553</v>
      </c>
      <c r="Q2817" s="103"/>
      <c r="R2817" s="104"/>
      <c r="X2817" s="103"/>
      <c r="AE2817" s="103"/>
      <c r="AL2817" s="103"/>
      <c r="AM2817" s="104"/>
      <c r="AS2817" s="103"/>
      <c r="AT2817" s="104"/>
    </row>
    <row r="2818" spans="1:46" x14ac:dyDescent="0.25">
      <c r="A2818" s="1">
        <v>44739</v>
      </c>
      <c r="B2818" s="100">
        <v>43525525902</v>
      </c>
      <c r="C2818" t="s">
        <v>101</v>
      </c>
      <c r="D2818" t="s">
        <v>98</v>
      </c>
      <c r="E2818">
        <v>200</v>
      </c>
      <c r="F2818" t="s">
        <v>40</v>
      </c>
      <c r="G2818">
        <v>2.7109999999999999</v>
      </c>
      <c r="H2818">
        <v>0</v>
      </c>
      <c r="I2818">
        <v>542.16</v>
      </c>
      <c r="Q2818" s="103"/>
      <c r="R2818" s="104"/>
      <c r="X2818" s="103"/>
      <c r="AE2818" s="103"/>
      <c r="AL2818" s="103"/>
      <c r="AM2818" s="104"/>
      <c r="AS2818" s="103"/>
      <c r="AT2818" s="104"/>
    </row>
    <row r="2819" spans="1:46" x14ac:dyDescent="0.25">
      <c r="A2819" s="1">
        <v>44739</v>
      </c>
      <c r="B2819" s="100">
        <v>43525528073</v>
      </c>
      <c r="C2819" t="s">
        <v>101</v>
      </c>
      <c r="D2819" t="s">
        <v>98</v>
      </c>
      <c r="E2819">
        <v>200</v>
      </c>
      <c r="F2819" t="s">
        <v>40</v>
      </c>
      <c r="G2819">
        <v>2.7</v>
      </c>
      <c r="H2819">
        <v>0</v>
      </c>
      <c r="I2819">
        <v>539.96</v>
      </c>
      <c r="Q2819" s="103"/>
      <c r="R2819" s="104"/>
      <c r="X2819" s="103"/>
      <c r="AE2819" s="103"/>
      <c r="AL2819" s="103"/>
      <c r="AM2819" s="104"/>
      <c r="AS2819" s="103"/>
      <c r="AT2819" s="104"/>
    </row>
    <row r="2820" spans="1:46" x14ac:dyDescent="0.25">
      <c r="A2820" s="1">
        <v>44739</v>
      </c>
      <c r="B2820" s="100">
        <v>43525726905</v>
      </c>
      <c r="C2820" t="s">
        <v>101</v>
      </c>
      <c r="D2820" t="s">
        <v>98</v>
      </c>
      <c r="E2820">
        <v>200</v>
      </c>
      <c r="F2820" t="s">
        <v>40</v>
      </c>
      <c r="G2820">
        <v>2.9049999999999998</v>
      </c>
      <c r="H2820">
        <v>0</v>
      </c>
      <c r="I2820">
        <v>580.96</v>
      </c>
      <c r="Q2820" s="103"/>
      <c r="R2820" s="104"/>
      <c r="X2820" s="103"/>
      <c r="AE2820" s="103"/>
      <c r="AL2820" s="103"/>
      <c r="AM2820" s="104"/>
      <c r="AS2820" s="103"/>
      <c r="AT2820" s="104"/>
    </row>
    <row r="2821" spans="1:46" x14ac:dyDescent="0.25">
      <c r="A2821" s="1">
        <v>44739</v>
      </c>
      <c r="B2821" s="100">
        <v>43526046583</v>
      </c>
      <c r="C2821" t="s">
        <v>101</v>
      </c>
      <c r="D2821" t="s">
        <v>97</v>
      </c>
      <c r="E2821">
        <v>50</v>
      </c>
      <c r="F2821" t="s">
        <v>40</v>
      </c>
      <c r="G2821">
        <v>2.7964000000000002</v>
      </c>
      <c r="H2821">
        <v>0</v>
      </c>
      <c r="I2821">
        <v>-139.82</v>
      </c>
      <c r="Q2821" s="103"/>
      <c r="R2821" s="104"/>
      <c r="X2821" s="103"/>
      <c r="AE2821" s="103"/>
      <c r="AL2821" s="103"/>
      <c r="AM2821" s="104"/>
      <c r="AS2821" s="103"/>
      <c r="AT2821" s="104"/>
    </row>
    <row r="2822" spans="1:46" x14ac:dyDescent="0.25">
      <c r="A2822" s="1">
        <v>44739</v>
      </c>
      <c r="B2822" s="100">
        <v>43526500047</v>
      </c>
      <c r="C2822" t="s">
        <v>101</v>
      </c>
      <c r="D2822" t="s">
        <v>98</v>
      </c>
      <c r="E2822">
        <v>50</v>
      </c>
      <c r="F2822" t="s">
        <v>40</v>
      </c>
      <c r="G2822">
        <v>2.7050000000000001</v>
      </c>
      <c r="H2822">
        <v>0</v>
      </c>
      <c r="I2822">
        <v>135.24</v>
      </c>
      <c r="Q2822" s="103"/>
      <c r="R2822" s="104"/>
      <c r="X2822" s="103"/>
      <c r="AE2822" s="103"/>
      <c r="AL2822" s="103"/>
      <c r="AM2822" s="104"/>
      <c r="AS2822" s="103"/>
      <c r="AT2822" s="104"/>
    </row>
    <row r="2823" spans="1:46" x14ac:dyDescent="0.25">
      <c r="A2823" s="1">
        <v>44739</v>
      </c>
      <c r="C2823" s="1" t="s">
        <v>102</v>
      </c>
      <c r="D2823" t="s">
        <v>98</v>
      </c>
      <c r="E2823">
        <v>150</v>
      </c>
      <c r="F2823" t="s">
        <v>51</v>
      </c>
      <c r="G2823" s="18">
        <v>2.7747999999999999</v>
      </c>
      <c r="H2823" s="18">
        <v>0.01</v>
      </c>
      <c r="I2823" s="18">
        <v>416.21</v>
      </c>
      <c r="Q2823" s="103"/>
      <c r="R2823" s="104"/>
      <c r="X2823" s="103"/>
      <c r="AE2823" s="103"/>
      <c r="AL2823" s="103"/>
      <c r="AM2823" s="104"/>
      <c r="AS2823" s="103"/>
      <c r="AT2823" s="104"/>
    </row>
    <row r="2824" spans="1:46" x14ac:dyDescent="0.25">
      <c r="A2824" s="1">
        <v>44739</v>
      </c>
      <c r="C2824" s="1" t="s">
        <v>102</v>
      </c>
      <c r="D2824" t="s">
        <v>98</v>
      </c>
      <c r="E2824">
        <v>150</v>
      </c>
      <c r="F2824" t="s">
        <v>51</v>
      </c>
      <c r="G2824" s="18">
        <v>2.78</v>
      </c>
      <c r="H2824" s="18">
        <v>0.01</v>
      </c>
      <c r="I2824" s="18">
        <v>416.99</v>
      </c>
      <c r="Q2824" s="103"/>
      <c r="R2824" s="104"/>
      <c r="X2824" s="103"/>
      <c r="AE2824" s="103"/>
      <c r="AL2824" s="103"/>
      <c r="AM2824" s="104"/>
      <c r="AS2824" s="103"/>
      <c r="AT2824" s="104"/>
    </row>
    <row r="2825" spans="1:46" x14ac:dyDescent="0.25">
      <c r="A2825" s="1">
        <v>44739</v>
      </c>
      <c r="C2825" s="1" t="s">
        <v>102</v>
      </c>
      <c r="D2825" t="s">
        <v>97</v>
      </c>
      <c r="E2825">
        <v>150</v>
      </c>
      <c r="F2825" t="s">
        <v>51</v>
      </c>
      <c r="G2825" s="18">
        <v>2.9592000000000001</v>
      </c>
      <c r="I2825" s="18">
        <v>-443.88</v>
      </c>
      <c r="Q2825" s="103"/>
      <c r="R2825" s="104"/>
      <c r="X2825" s="103"/>
      <c r="AE2825" s="103"/>
      <c r="AL2825" s="103"/>
      <c r="AM2825" s="104"/>
      <c r="AS2825" s="103"/>
      <c r="AT2825" s="104"/>
    </row>
    <row r="2826" spans="1:46" x14ac:dyDescent="0.25">
      <c r="A2826" s="1">
        <v>44739</v>
      </c>
      <c r="C2826" s="1" t="s">
        <v>102</v>
      </c>
      <c r="D2826" t="s">
        <v>98</v>
      </c>
      <c r="E2826">
        <v>150</v>
      </c>
      <c r="F2826" t="s">
        <v>51</v>
      </c>
      <c r="G2826" s="18">
        <v>2.9712999999999998</v>
      </c>
      <c r="H2826" s="18">
        <v>0.01</v>
      </c>
      <c r="I2826" s="18">
        <v>445.69</v>
      </c>
      <c r="Q2826" s="103"/>
      <c r="R2826" s="104"/>
      <c r="X2826" s="103"/>
      <c r="AE2826" s="103"/>
      <c r="AL2826" s="103"/>
      <c r="AM2826" s="104"/>
      <c r="AS2826" s="103"/>
      <c r="AT2826" s="104"/>
    </row>
    <row r="2827" spans="1:46" x14ac:dyDescent="0.25">
      <c r="A2827" s="1">
        <v>44739</v>
      </c>
      <c r="C2827" s="1" t="s">
        <v>102</v>
      </c>
      <c r="D2827" t="s">
        <v>97</v>
      </c>
      <c r="E2827">
        <v>150</v>
      </c>
      <c r="F2827" t="s">
        <v>51</v>
      </c>
      <c r="G2827" s="18">
        <v>2.9176000000000002</v>
      </c>
      <c r="I2827" s="18">
        <v>-437.64</v>
      </c>
      <c r="Q2827" s="103"/>
      <c r="R2827" s="104"/>
      <c r="X2827" s="103"/>
      <c r="AE2827" s="103"/>
      <c r="AL2827" s="103"/>
      <c r="AM2827" s="104"/>
      <c r="AS2827" s="103"/>
      <c r="AT2827" s="104"/>
    </row>
    <row r="2828" spans="1:46" x14ac:dyDescent="0.25">
      <c r="A2828" s="1">
        <v>44739</v>
      </c>
      <c r="C2828" s="1" t="s">
        <v>102</v>
      </c>
      <c r="D2828" t="s">
        <v>97</v>
      </c>
      <c r="E2828">
        <v>150</v>
      </c>
      <c r="F2828" t="s">
        <v>51</v>
      </c>
      <c r="G2828" s="18">
        <v>2.89</v>
      </c>
      <c r="I2828" s="18">
        <v>-433.5</v>
      </c>
      <c r="Q2828" s="103"/>
      <c r="R2828" s="104"/>
      <c r="X2828" s="103"/>
      <c r="AE2828" s="103"/>
      <c r="AL2828" s="103"/>
      <c r="AM2828" s="104"/>
      <c r="AS2828" s="103"/>
      <c r="AT2828" s="104"/>
    </row>
    <row r="2829" spans="1:46" x14ac:dyDescent="0.25">
      <c r="A2829" s="1">
        <v>44739</v>
      </c>
      <c r="C2829" s="1" t="s">
        <v>102</v>
      </c>
      <c r="D2829" t="s">
        <v>98</v>
      </c>
      <c r="E2829">
        <v>50</v>
      </c>
      <c r="F2829" t="s">
        <v>40</v>
      </c>
      <c r="G2829" s="18">
        <v>2.7309999999999999</v>
      </c>
      <c r="I2829" s="18">
        <v>136.55000000000001</v>
      </c>
      <c r="Q2829" s="103"/>
      <c r="R2829" s="104"/>
      <c r="X2829" s="103"/>
      <c r="AE2829" s="103"/>
      <c r="AL2829" s="103"/>
      <c r="AM2829" s="104"/>
      <c r="AS2829" s="103"/>
      <c r="AT2829" s="104"/>
    </row>
    <row r="2830" spans="1:46" x14ac:dyDescent="0.25">
      <c r="A2830" s="1">
        <v>44739</v>
      </c>
      <c r="C2830" s="1" t="s">
        <v>102</v>
      </c>
      <c r="D2830" t="s">
        <v>98</v>
      </c>
      <c r="E2830">
        <v>50</v>
      </c>
      <c r="F2830" t="s">
        <v>40</v>
      </c>
      <c r="G2830" s="18">
        <v>2.7507999999999999</v>
      </c>
      <c r="I2830" s="18">
        <v>137.54</v>
      </c>
      <c r="Q2830" s="103"/>
      <c r="R2830" s="104"/>
      <c r="X2830" s="103"/>
      <c r="AE2830" s="103"/>
      <c r="AL2830" s="103"/>
      <c r="AM2830" s="104"/>
      <c r="AS2830" s="103"/>
      <c r="AT2830" s="104"/>
    </row>
    <row r="2831" spans="1:46" x14ac:dyDescent="0.25">
      <c r="A2831" s="1">
        <v>44739</v>
      </c>
      <c r="C2831" s="1" t="s">
        <v>102</v>
      </c>
      <c r="D2831" t="s">
        <v>98</v>
      </c>
      <c r="E2831">
        <v>150</v>
      </c>
      <c r="F2831" t="s">
        <v>40</v>
      </c>
      <c r="G2831" s="18">
        <v>2.766</v>
      </c>
      <c r="H2831" s="18">
        <v>0.01</v>
      </c>
      <c r="I2831" s="18">
        <v>414.89</v>
      </c>
      <c r="Q2831" s="103"/>
      <c r="R2831" s="104"/>
      <c r="X2831" s="103"/>
      <c r="AE2831" s="103"/>
      <c r="AL2831" s="103"/>
      <c r="AM2831" s="104"/>
      <c r="AS2831" s="103"/>
      <c r="AT2831" s="104"/>
    </row>
    <row r="2832" spans="1:46" x14ac:dyDescent="0.25">
      <c r="A2832" s="1">
        <v>44739</v>
      </c>
      <c r="C2832" s="1" t="s">
        <v>102</v>
      </c>
      <c r="D2832" t="s">
        <v>98</v>
      </c>
      <c r="E2832">
        <v>150</v>
      </c>
      <c r="F2832" t="s">
        <v>40</v>
      </c>
      <c r="G2832" s="18">
        <v>2.7610000000000001</v>
      </c>
      <c r="H2832" s="18">
        <v>0.01</v>
      </c>
      <c r="I2832" s="18">
        <v>414.14</v>
      </c>
      <c r="Q2832" s="103"/>
      <c r="R2832" s="104"/>
      <c r="X2832" s="103"/>
      <c r="AE2832" s="103"/>
      <c r="AL2832" s="103"/>
      <c r="AM2832" s="104"/>
      <c r="AS2832" s="103"/>
      <c r="AT2832" s="104"/>
    </row>
    <row r="2833" spans="1:46" x14ac:dyDescent="0.25">
      <c r="A2833" s="1">
        <v>44739</v>
      </c>
      <c r="C2833" s="1" t="s">
        <v>102</v>
      </c>
      <c r="D2833" t="s">
        <v>98</v>
      </c>
      <c r="E2833">
        <v>50</v>
      </c>
      <c r="F2833" t="s">
        <v>40</v>
      </c>
      <c r="G2833" s="18">
        <v>2.7507999999999999</v>
      </c>
      <c r="I2833" s="18">
        <v>137.54</v>
      </c>
      <c r="Q2833" s="103"/>
      <c r="R2833" s="104"/>
      <c r="X2833" s="103"/>
      <c r="AE2833" s="103"/>
      <c r="AL2833" s="103"/>
      <c r="AM2833" s="104"/>
      <c r="AS2833" s="103"/>
      <c r="AT2833" s="104"/>
    </row>
    <row r="2834" spans="1:46" x14ac:dyDescent="0.25">
      <c r="A2834" s="1">
        <v>44739</v>
      </c>
      <c r="C2834" s="1" t="s">
        <v>102</v>
      </c>
      <c r="D2834" t="s">
        <v>98</v>
      </c>
      <c r="E2834">
        <v>150</v>
      </c>
      <c r="F2834" t="s">
        <v>40</v>
      </c>
      <c r="G2834" s="18">
        <v>2.7549999999999999</v>
      </c>
      <c r="H2834" s="18">
        <v>0.01</v>
      </c>
      <c r="I2834" s="18">
        <v>413.24</v>
      </c>
      <c r="Q2834" s="103"/>
      <c r="R2834" s="104"/>
      <c r="X2834" s="103"/>
      <c r="AE2834" s="103"/>
      <c r="AL2834" s="103"/>
      <c r="AM2834" s="104"/>
      <c r="AS2834" s="103"/>
      <c r="AT2834" s="104"/>
    </row>
    <row r="2835" spans="1:46" x14ac:dyDescent="0.25">
      <c r="A2835" s="1">
        <v>44739</v>
      </c>
      <c r="C2835" s="1" t="s">
        <v>102</v>
      </c>
      <c r="D2835" t="s">
        <v>97</v>
      </c>
      <c r="E2835">
        <v>50</v>
      </c>
      <c r="F2835" t="s">
        <v>40</v>
      </c>
      <c r="G2835" s="18">
        <v>2.8094999999999999</v>
      </c>
      <c r="I2835" s="18">
        <v>-140.47999999999999</v>
      </c>
      <c r="Q2835" s="103"/>
      <c r="R2835" s="104"/>
      <c r="X2835" s="103"/>
      <c r="AE2835" s="103"/>
      <c r="AL2835" s="103"/>
      <c r="AM2835" s="104"/>
      <c r="AS2835" s="103"/>
      <c r="AT2835" s="104"/>
    </row>
    <row r="2836" spans="1:46" x14ac:dyDescent="0.25">
      <c r="A2836" s="1">
        <v>44739</v>
      </c>
      <c r="C2836" s="1" t="s">
        <v>102</v>
      </c>
      <c r="D2836" t="s">
        <v>97</v>
      </c>
      <c r="E2836">
        <v>100</v>
      </c>
      <c r="F2836" t="s">
        <v>40</v>
      </c>
      <c r="G2836" s="18">
        <v>2.81</v>
      </c>
      <c r="I2836" s="18">
        <v>-281</v>
      </c>
      <c r="Q2836" s="103"/>
      <c r="R2836" s="104"/>
      <c r="X2836" s="103"/>
      <c r="AE2836" s="103"/>
      <c r="AL2836" s="103"/>
      <c r="AM2836" s="104"/>
      <c r="AS2836" s="103"/>
      <c r="AT2836" s="104"/>
    </row>
    <row r="2837" spans="1:46" x14ac:dyDescent="0.25">
      <c r="A2837" s="1">
        <v>44739</v>
      </c>
      <c r="C2837" s="1" t="s">
        <v>102</v>
      </c>
      <c r="D2837" t="s">
        <v>97</v>
      </c>
      <c r="E2837">
        <v>50</v>
      </c>
      <c r="F2837" t="s">
        <v>40</v>
      </c>
      <c r="G2837" s="18">
        <v>2.8062999999999998</v>
      </c>
      <c r="I2837" s="18">
        <v>-140.32</v>
      </c>
      <c r="Q2837" s="103"/>
      <c r="R2837" s="104"/>
      <c r="X2837" s="103"/>
      <c r="AE2837" s="103"/>
      <c r="AL2837" s="103"/>
      <c r="AM2837" s="104"/>
      <c r="AS2837" s="103"/>
      <c r="AT2837" s="104"/>
    </row>
    <row r="2838" spans="1:46" x14ac:dyDescent="0.25">
      <c r="A2838" s="1">
        <v>44739</v>
      </c>
      <c r="C2838" s="1" t="s">
        <v>102</v>
      </c>
      <c r="D2838" t="s">
        <v>97</v>
      </c>
      <c r="E2838">
        <v>100</v>
      </c>
      <c r="F2838" t="s">
        <v>40</v>
      </c>
      <c r="G2838" s="18">
        <v>2.8062999999999998</v>
      </c>
      <c r="I2838" s="18">
        <v>-280.63</v>
      </c>
      <c r="Q2838" s="103"/>
      <c r="R2838" s="104"/>
      <c r="X2838" s="103"/>
      <c r="AE2838" s="103"/>
      <c r="AL2838" s="103"/>
      <c r="AM2838" s="104"/>
      <c r="AS2838" s="103"/>
      <c r="AT2838" s="104"/>
    </row>
    <row r="2839" spans="1:46" x14ac:dyDescent="0.25">
      <c r="A2839" s="1">
        <v>44739</v>
      </c>
      <c r="C2839" s="1" t="s">
        <v>102</v>
      </c>
      <c r="D2839" t="s">
        <v>98</v>
      </c>
      <c r="E2839">
        <v>19</v>
      </c>
      <c r="F2839" t="s">
        <v>40</v>
      </c>
      <c r="G2839" s="18">
        <v>2.8050000000000002</v>
      </c>
      <c r="I2839" s="18">
        <v>53.3</v>
      </c>
      <c r="Q2839" s="103"/>
      <c r="R2839" s="104"/>
      <c r="X2839" s="103"/>
      <c r="AE2839" s="103"/>
      <c r="AL2839" s="103"/>
      <c r="AM2839" s="104"/>
      <c r="AS2839" s="103"/>
      <c r="AT2839" s="104"/>
    </row>
    <row r="2840" spans="1:46" x14ac:dyDescent="0.25">
      <c r="A2840" s="1">
        <v>44739</v>
      </c>
      <c r="C2840" s="1" t="s">
        <v>102</v>
      </c>
      <c r="D2840" t="s">
        <v>98</v>
      </c>
      <c r="E2840">
        <v>100</v>
      </c>
      <c r="F2840" t="s">
        <v>40</v>
      </c>
      <c r="G2840" s="18">
        <v>2.8050000000000002</v>
      </c>
      <c r="H2840" s="18">
        <v>0.01</v>
      </c>
      <c r="I2840" s="18">
        <v>280.49</v>
      </c>
      <c r="Q2840" s="103"/>
      <c r="R2840" s="104"/>
      <c r="X2840" s="103"/>
      <c r="AE2840" s="103"/>
      <c r="AL2840" s="103"/>
      <c r="AM2840" s="104"/>
      <c r="AS2840" s="103"/>
      <c r="AT2840" s="104"/>
    </row>
    <row r="2841" spans="1:46" x14ac:dyDescent="0.25">
      <c r="A2841" s="1">
        <v>44739</v>
      </c>
      <c r="C2841" s="1" t="s">
        <v>102</v>
      </c>
      <c r="D2841" t="s">
        <v>98</v>
      </c>
      <c r="E2841">
        <v>10</v>
      </c>
      <c r="F2841" t="s">
        <v>40</v>
      </c>
      <c r="G2841" s="18">
        <v>2.8050000000000002</v>
      </c>
      <c r="I2841" s="18">
        <v>28.05</v>
      </c>
      <c r="Q2841" s="103"/>
      <c r="R2841" s="104"/>
      <c r="X2841" s="103"/>
      <c r="AE2841" s="103"/>
      <c r="AL2841" s="103"/>
      <c r="AM2841" s="104"/>
      <c r="AS2841" s="103"/>
      <c r="AT2841" s="104"/>
    </row>
    <row r="2842" spans="1:46" x14ac:dyDescent="0.25">
      <c r="A2842" s="1">
        <v>44739</v>
      </c>
      <c r="C2842" s="1" t="s">
        <v>102</v>
      </c>
      <c r="D2842" t="s">
        <v>98</v>
      </c>
      <c r="E2842">
        <v>21</v>
      </c>
      <c r="F2842" t="s">
        <v>40</v>
      </c>
      <c r="G2842" s="18">
        <v>2.8050000000000002</v>
      </c>
      <c r="I2842" s="18">
        <v>58.91</v>
      </c>
      <c r="Q2842" s="103"/>
      <c r="R2842" s="104"/>
      <c r="X2842" s="103"/>
      <c r="AE2842" s="103"/>
      <c r="AL2842" s="103"/>
      <c r="AM2842" s="104"/>
      <c r="AS2842" s="103"/>
      <c r="AT2842" s="104"/>
    </row>
    <row r="2843" spans="1:46" x14ac:dyDescent="0.25">
      <c r="A2843" s="1">
        <v>44739</v>
      </c>
      <c r="C2843" s="1" t="s">
        <v>102</v>
      </c>
      <c r="D2843" t="s">
        <v>98</v>
      </c>
      <c r="E2843">
        <v>150</v>
      </c>
      <c r="F2843" t="s">
        <v>40</v>
      </c>
      <c r="G2843" s="18">
        <v>2.8159999999999998</v>
      </c>
      <c r="H2843" s="18">
        <v>0.01</v>
      </c>
      <c r="I2843" s="18">
        <v>422.39</v>
      </c>
      <c r="Q2843" s="103"/>
      <c r="R2843" s="104"/>
      <c r="X2843" s="103"/>
      <c r="AE2843" s="103"/>
      <c r="AL2843" s="103"/>
      <c r="AM2843" s="104"/>
      <c r="AS2843" s="103"/>
      <c r="AT2843" s="104"/>
    </row>
    <row r="2844" spans="1:46" x14ac:dyDescent="0.25">
      <c r="A2844" s="1">
        <v>44739</v>
      </c>
      <c r="C2844" s="1" t="s">
        <v>102</v>
      </c>
      <c r="D2844" t="s">
        <v>97</v>
      </c>
      <c r="E2844">
        <v>150</v>
      </c>
      <c r="F2844" t="s">
        <v>40</v>
      </c>
      <c r="G2844" s="18">
        <v>2.7639999999999998</v>
      </c>
      <c r="I2844" s="18">
        <v>-414.6</v>
      </c>
      <c r="Q2844" s="103"/>
      <c r="R2844" s="104"/>
      <c r="X2844" s="103"/>
      <c r="AE2844" s="103"/>
      <c r="AL2844" s="103"/>
      <c r="AM2844" s="104"/>
      <c r="AS2844" s="103"/>
      <c r="AT2844" s="104"/>
    </row>
    <row r="2845" spans="1:46" x14ac:dyDescent="0.25">
      <c r="A2845" s="1">
        <v>44739</v>
      </c>
      <c r="C2845" s="1" t="s">
        <v>102</v>
      </c>
      <c r="D2845" t="s">
        <v>97</v>
      </c>
      <c r="E2845">
        <v>150</v>
      </c>
      <c r="F2845" t="s">
        <v>40</v>
      </c>
      <c r="G2845" s="18">
        <v>2.7633999999999999</v>
      </c>
      <c r="I2845" s="18">
        <v>-414.51</v>
      </c>
      <c r="Q2845" s="103"/>
      <c r="R2845" s="104"/>
      <c r="X2845" s="103"/>
      <c r="AE2845" s="103"/>
      <c r="AL2845" s="103"/>
      <c r="AM2845" s="104"/>
      <c r="AS2845" s="103"/>
      <c r="AT2845" s="104"/>
    </row>
    <row r="2846" spans="1:46" x14ac:dyDescent="0.25">
      <c r="A2846" s="1">
        <v>44739</v>
      </c>
      <c r="C2846" s="1" t="s">
        <v>102</v>
      </c>
      <c r="D2846" t="s">
        <v>97</v>
      </c>
      <c r="E2846">
        <v>150</v>
      </c>
      <c r="F2846" t="s">
        <v>40</v>
      </c>
      <c r="G2846" s="18">
        <v>2.6953999999999998</v>
      </c>
      <c r="I2846" s="18">
        <v>-404.31</v>
      </c>
      <c r="Q2846" s="103"/>
      <c r="R2846" s="104"/>
      <c r="X2846" s="103"/>
      <c r="AE2846" s="103"/>
      <c r="AL2846" s="103"/>
      <c r="AM2846" s="104"/>
      <c r="AS2846" s="103"/>
      <c r="AT2846" s="104"/>
    </row>
    <row r="2847" spans="1:46" x14ac:dyDescent="0.25">
      <c r="A2847" s="1">
        <v>44739</v>
      </c>
      <c r="C2847" s="1" t="s">
        <v>102</v>
      </c>
      <c r="D2847" t="s">
        <v>97</v>
      </c>
      <c r="E2847">
        <v>50</v>
      </c>
      <c r="F2847" t="s">
        <v>40</v>
      </c>
      <c r="G2847" s="18">
        <v>2.6</v>
      </c>
      <c r="I2847" s="18">
        <v>-130</v>
      </c>
      <c r="Q2847" s="103"/>
      <c r="R2847" s="104"/>
      <c r="X2847" s="103"/>
      <c r="AE2847" s="103"/>
      <c r="AL2847" s="103"/>
      <c r="AM2847" s="104"/>
      <c r="AS2847" s="103"/>
      <c r="AT2847" s="104"/>
    </row>
    <row r="2848" spans="1:46" x14ac:dyDescent="0.25">
      <c r="A2848" s="1">
        <v>44739</v>
      </c>
      <c r="C2848" s="1" t="s">
        <v>102</v>
      </c>
      <c r="D2848" t="s">
        <v>97</v>
      </c>
      <c r="E2848">
        <v>50</v>
      </c>
      <c r="F2848" t="s">
        <v>40</v>
      </c>
      <c r="G2848" s="18">
        <v>2.77</v>
      </c>
      <c r="I2848" s="18">
        <v>-138.5</v>
      </c>
      <c r="Q2848" s="103"/>
      <c r="R2848" s="104"/>
      <c r="X2848" s="103"/>
      <c r="AE2848" s="103"/>
      <c r="AL2848" s="103"/>
      <c r="AM2848" s="104"/>
      <c r="AS2848" s="103"/>
      <c r="AT2848" s="104"/>
    </row>
    <row r="2849" spans="1:46" x14ac:dyDescent="0.25">
      <c r="A2849" s="1">
        <v>44739</v>
      </c>
      <c r="C2849" s="1" t="s">
        <v>102</v>
      </c>
      <c r="D2849" t="s">
        <v>97</v>
      </c>
      <c r="E2849">
        <v>50</v>
      </c>
      <c r="F2849" t="s">
        <v>40</v>
      </c>
      <c r="G2849" s="18">
        <v>2.8592</v>
      </c>
      <c r="I2849" s="18">
        <v>-142.96</v>
      </c>
      <c r="Q2849" s="103"/>
      <c r="R2849" s="104"/>
      <c r="X2849" s="103"/>
      <c r="AE2849" s="103"/>
      <c r="AL2849" s="103"/>
      <c r="AM2849" s="104"/>
      <c r="AS2849" s="103"/>
      <c r="AT2849" s="104"/>
    </row>
    <row r="2850" spans="1:46" x14ac:dyDescent="0.25">
      <c r="A2850" s="1">
        <v>44740</v>
      </c>
      <c r="B2850" s="100">
        <v>43555148599</v>
      </c>
      <c r="C2850" t="s">
        <v>101</v>
      </c>
      <c r="D2850" t="s">
        <v>97</v>
      </c>
      <c r="E2850">
        <v>200</v>
      </c>
      <c r="F2850" t="s">
        <v>44</v>
      </c>
      <c r="G2850">
        <v>1.3458000000000001</v>
      </c>
      <c r="H2850">
        <v>0</v>
      </c>
      <c r="I2850">
        <v>-269.16000000000003</v>
      </c>
      <c r="Q2850" s="103"/>
      <c r="R2850" s="104"/>
      <c r="X2850" s="103"/>
      <c r="AE2850" s="103"/>
      <c r="AL2850" s="103"/>
      <c r="AM2850" s="104"/>
      <c r="AS2850" s="103"/>
      <c r="AT2850" s="104"/>
    </row>
    <row r="2851" spans="1:46" x14ac:dyDescent="0.25">
      <c r="A2851" s="1">
        <v>44740</v>
      </c>
      <c r="B2851" s="100">
        <v>43555066299</v>
      </c>
      <c r="C2851" t="s">
        <v>101</v>
      </c>
      <c r="D2851" t="s">
        <v>97</v>
      </c>
      <c r="E2851">
        <v>200</v>
      </c>
      <c r="F2851" t="s">
        <v>44</v>
      </c>
      <c r="G2851">
        <v>1.3633999999999999</v>
      </c>
      <c r="H2851">
        <v>0</v>
      </c>
      <c r="I2851">
        <v>-272.68</v>
      </c>
      <c r="Q2851" s="103"/>
      <c r="R2851" s="104"/>
      <c r="X2851" s="103"/>
      <c r="AE2851" s="103"/>
      <c r="AL2851" s="103"/>
      <c r="AM2851" s="104"/>
      <c r="AS2851" s="103"/>
      <c r="AT2851" s="104"/>
    </row>
    <row r="2852" spans="1:46" x14ac:dyDescent="0.25">
      <c r="A2852" s="1">
        <v>44740</v>
      </c>
      <c r="B2852" s="100">
        <v>43555349443</v>
      </c>
      <c r="C2852" t="s">
        <v>101</v>
      </c>
      <c r="D2852" t="s">
        <v>97</v>
      </c>
      <c r="E2852">
        <v>200</v>
      </c>
      <c r="F2852" t="s">
        <v>44</v>
      </c>
      <c r="G2852">
        <v>1.345</v>
      </c>
      <c r="H2852">
        <v>0</v>
      </c>
      <c r="I2852">
        <v>-269</v>
      </c>
      <c r="Q2852" s="103"/>
      <c r="R2852" s="104"/>
      <c r="X2852" s="103"/>
      <c r="AE2852" s="103"/>
      <c r="AL2852" s="103"/>
      <c r="AM2852" s="104"/>
      <c r="AS2852" s="103"/>
      <c r="AT2852" s="104"/>
    </row>
    <row r="2853" spans="1:46" x14ac:dyDescent="0.25">
      <c r="A2853" s="1">
        <v>44740</v>
      </c>
      <c r="B2853" s="100">
        <v>43555567062</v>
      </c>
      <c r="C2853" t="s">
        <v>101</v>
      </c>
      <c r="D2853" t="s">
        <v>98</v>
      </c>
      <c r="E2853">
        <v>200</v>
      </c>
      <c r="F2853" t="s">
        <v>44</v>
      </c>
      <c r="G2853">
        <v>1.32</v>
      </c>
      <c r="H2853">
        <v>0</v>
      </c>
      <c r="I2853">
        <v>263.95999999999998</v>
      </c>
      <c r="Q2853" s="103"/>
      <c r="R2853" s="104"/>
      <c r="X2853" s="103"/>
      <c r="AE2853" s="103"/>
      <c r="AL2853" s="103"/>
      <c r="AM2853" s="104"/>
      <c r="AS2853" s="103"/>
      <c r="AT2853" s="104"/>
    </row>
    <row r="2854" spans="1:46" x14ac:dyDescent="0.25">
      <c r="A2854" s="1">
        <v>44740</v>
      </c>
      <c r="B2854" s="100">
        <v>43555527594</v>
      </c>
      <c r="C2854" t="s">
        <v>101</v>
      </c>
      <c r="D2854" t="s">
        <v>98</v>
      </c>
      <c r="E2854">
        <v>200</v>
      </c>
      <c r="F2854" t="s">
        <v>44</v>
      </c>
      <c r="G2854">
        <v>1.32</v>
      </c>
      <c r="H2854">
        <v>0</v>
      </c>
      <c r="I2854">
        <v>263.95999999999998</v>
      </c>
      <c r="Q2854" s="103"/>
      <c r="R2854" s="104"/>
      <c r="X2854" s="103"/>
      <c r="AE2854" s="103"/>
      <c r="AL2854" s="103"/>
      <c r="AM2854" s="104"/>
      <c r="AS2854" s="103"/>
      <c r="AT2854" s="104"/>
    </row>
    <row r="2855" spans="1:46" x14ac:dyDescent="0.25">
      <c r="A2855" s="1">
        <v>44740</v>
      </c>
      <c r="B2855" s="100">
        <v>43555528690</v>
      </c>
      <c r="C2855" t="s">
        <v>101</v>
      </c>
      <c r="D2855" t="s">
        <v>98</v>
      </c>
      <c r="E2855">
        <v>200</v>
      </c>
      <c r="F2855" t="s">
        <v>44</v>
      </c>
      <c r="G2855">
        <v>1.3109999999999999</v>
      </c>
      <c r="H2855">
        <v>0</v>
      </c>
      <c r="I2855">
        <v>262.16000000000003</v>
      </c>
      <c r="Q2855" s="103"/>
      <c r="R2855" s="104"/>
      <c r="X2855" s="103"/>
      <c r="AE2855" s="103"/>
      <c r="AL2855" s="103"/>
      <c r="AM2855" s="104"/>
      <c r="AS2855" s="103"/>
      <c r="AT2855" s="104"/>
    </row>
    <row r="2856" spans="1:46" x14ac:dyDescent="0.25">
      <c r="A2856" s="1">
        <v>44740</v>
      </c>
      <c r="C2856" s="1" t="s">
        <v>102</v>
      </c>
      <c r="D2856" t="s">
        <v>98</v>
      </c>
      <c r="E2856">
        <v>50</v>
      </c>
      <c r="F2856" t="s">
        <v>171</v>
      </c>
      <c r="G2856" s="18">
        <v>1.1739999999999999</v>
      </c>
      <c r="I2856" s="18">
        <v>58.7</v>
      </c>
      <c r="Q2856" s="103"/>
      <c r="R2856" s="104"/>
      <c r="X2856" s="103"/>
      <c r="AE2856" s="103"/>
      <c r="AL2856" s="103"/>
      <c r="AM2856" s="104"/>
      <c r="AS2856" s="103"/>
      <c r="AT2856" s="104"/>
    </row>
    <row r="2857" spans="1:46" x14ac:dyDescent="0.25">
      <c r="A2857" s="1">
        <v>44740</v>
      </c>
      <c r="C2857" s="1" t="s">
        <v>102</v>
      </c>
      <c r="D2857" t="s">
        <v>98</v>
      </c>
      <c r="E2857">
        <v>150</v>
      </c>
      <c r="F2857" t="s">
        <v>172</v>
      </c>
      <c r="G2857" s="18">
        <v>2.35</v>
      </c>
      <c r="H2857" s="18">
        <v>0.01</v>
      </c>
      <c r="I2857" s="18">
        <v>352.49</v>
      </c>
      <c r="Q2857" s="103"/>
      <c r="R2857" s="104"/>
      <c r="X2857" s="103"/>
      <c r="AE2857" s="103"/>
      <c r="AL2857" s="103"/>
      <c r="AM2857" s="104"/>
      <c r="AS2857" s="103"/>
      <c r="AT2857" s="104"/>
    </row>
    <row r="2858" spans="1:46" x14ac:dyDescent="0.25">
      <c r="A2858" s="1">
        <v>44740</v>
      </c>
      <c r="C2858" s="1" t="s">
        <v>102</v>
      </c>
      <c r="D2858" t="s">
        <v>97</v>
      </c>
      <c r="E2858">
        <v>150</v>
      </c>
      <c r="F2858" t="s">
        <v>172</v>
      </c>
      <c r="G2858" s="18">
        <v>2.16</v>
      </c>
      <c r="I2858" s="18">
        <v>-324</v>
      </c>
      <c r="Q2858" s="103"/>
      <c r="R2858" s="104"/>
      <c r="X2858" s="103"/>
      <c r="AE2858" s="103"/>
      <c r="AL2858" s="103"/>
      <c r="AM2858" s="104"/>
      <c r="AS2858" s="103"/>
      <c r="AT2858" s="104"/>
    </row>
    <row r="2859" spans="1:46" x14ac:dyDescent="0.25">
      <c r="A2859" s="1">
        <v>44740</v>
      </c>
      <c r="C2859" s="1" t="s">
        <v>102</v>
      </c>
      <c r="D2859" t="s">
        <v>98</v>
      </c>
      <c r="E2859">
        <v>150</v>
      </c>
      <c r="F2859" t="s">
        <v>171</v>
      </c>
      <c r="G2859" s="18">
        <v>1.2202</v>
      </c>
      <c r="I2859" s="18">
        <v>183.03</v>
      </c>
      <c r="Q2859" s="103"/>
      <c r="R2859" s="104"/>
      <c r="X2859" s="103"/>
      <c r="AE2859" s="103"/>
      <c r="AL2859" s="103"/>
      <c r="AM2859" s="104"/>
      <c r="AS2859" s="103"/>
      <c r="AT2859" s="104"/>
    </row>
    <row r="2860" spans="1:46" x14ac:dyDescent="0.25">
      <c r="A2860" s="1">
        <v>44740</v>
      </c>
      <c r="C2860" s="1" t="s">
        <v>102</v>
      </c>
      <c r="D2860" t="s">
        <v>98</v>
      </c>
      <c r="E2860">
        <v>700</v>
      </c>
      <c r="F2860" t="s">
        <v>171</v>
      </c>
      <c r="G2860" s="18">
        <v>1.2422</v>
      </c>
      <c r="H2860" s="18">
        <v>0.02</v>
      </c>
      <c r="I2860" s="18">
        <v>869.52</v>
      </c>
      <c r="Q2860" s="103"/>
      <c r="R2860" s="104"/>
      <c r="X2860" s="103"/>
      <c r="AE2860" s="103"/>
      <c r="AL2860" s="103"/>
      <c r="AM2860" s="104"/>
      <c r="AS2860" s="103"/>
      <c r="AT2860" s="104"/>
    </row>
    <row r="2861" spans="1:46" x14ac:dyDescent="0.25">
      <c r="A2861" s="1">
        <v>44740</v>
      </c>
      <c r="C2861" s="1" t="s">
        <v>102</v>
      </c>
      <c r="D2861" t="s">
        <v>98</v>
      </c>
      <c r="E2861">
        <v>150</v>
      </c>
      <c r="F2861" t="s">
        <v>171</v>
      </c>
      <c r="G2861" s="18">
        <v>1.252</v>
      </c>
      <c r="I2861" s="18">
        <v>187.8</v>
      </c>
      <c r="Q2861" s="103"/>
      <c r="R2861" s="104"/>
      <c r="X2861" s="103"/>
      <c r="AE2861" s="103"/>
      <c r="AL2861" s="103"/>
      <c r="AM2861" s="104"/>
      <c r="AS2861" s="103"/>
      <c r="AT2861" s="104"/>
    </row>
    <row r="2862" spans="1:46" x14ac:dyDescent="0.25">
      <c r="A2862" s="1">
        <v>44740</v>
      </c>
      <c r="C2862" s="1" t="s">
        <v>102</v>
      </c>
      <c r="D2862" t="s">
        <v>97</v>
      </c>
      <c r="E2862">
        <v>150</v>
      </c>
      <c r="F2862" t="s">
        <v>171</v>
      </c>
      <c r="G2862" s="18">
        <v>1.3451</v>
      </c>
      <c r="I2862" s="18">
        <v>-201.77</v>
      </c>
      <c r="Q2862" s="103"/>
      <c r="R2862" s="104"/>
      <c r="X2862" s="103"/>
      <c r="AE2862" s="103"/>
      <c r="AL2862" s="103"/>
      <c r="AM2862" s="104"/>
      <c r="AS2862" s="103"/>
      <c r="AT2862" s="104"/>
    </row>
    <row r="2863" spans="1:46" x14ac:dyDescent="0.25">
      <c r="A2863" s="1">
        <v>44740</v>
      </c>
      <c r="C2863" s="1" t="s">
        <v>102</v>
      </c>
      <c r="D2863" t="s">
        <v>97</v>
      </c>
      <c r="E2863">
        <v>150</v>
      </c>
      <c r="F2863" t="s">
        <v>171</v>
      </c>
      <c r="G2863" s="18">
        <v>1.3451</v>
      </c>
      <c r="I2863" s="18">
        <v>-201.77</v>
      </c>
      <c r="Q2863" s="103"/>
      <c r="R2863" s="104"/>
      <c r="X2863" s="103"/>
      <c r="AE2863" s="103"/>
      <c r="AL2863" s="103"/>
      <c r="AM2863" s="104"/>
      <c r="AS2863" s="103"/>
      <c r="AT2863" s="104"/>
    </row>
    <row r="2864" spans="1:46" x14ac:dyDescent="0.25">
      <c r="A2864" s="1">
        <v>44740</v>
      </c>
      <c r="C2864" s="1" t="s">
        <v>102</v>
      </c>
      <c r="D2864" t="s">
        <v>97</v>
      </c>
      <c r="E2864">
        <v>150</v>
      </c>
      <c r="F2864" t="s">
        <v>171</v>
      </c>
      <c r="G2864" s="18">
        <v>1.2749999999999999</v>
      </c>
      <c r="I2864" s="18">
        <v>-191.25</v>
      </c>
      <c r="Q2864" s="103"/>
      <c r="R2864" s="104"/>
      <c r="X2864" s="103"/>
      <c r="AE2864" s="103"/>
      <c r="AL2864" s="103"/>
      <c r="AM2864" s="104"/>
      <c r="AS2864" s="103"/>
      <c r="AT2864" s="104"/>
    </row>
    <row r="2865" spans="1:46" x14ac:dyDescent="0.25">
      <c r="A2865" s="1">
        <v>44740</v>
      </c>
      <c r="C2865" s="1" t="s">
        <v>102</v>
      </c>
      <c r="D2865" t="s">
        <v>97</v>
      </c>
      <c r="E2865">
        <v>150</v>
      </c>
      <c r="F2865" t="s">
        <v>171</v>
      </c>
      <c r="G2865" s="18">
        <v>1.35</v>
      </c>
      <c r="I2865" s="18">
        <v>-202.5</v>
      </c>
      <c r="Q2865" s="103"/>
      <c r="R2865" s="104"/>
      <c r="X2865" s="103"/>
      <c r="AE2865" s="103"/>
      <c r="AL2865" s="103"/>
      <c r="AM2865" s="104"/>
      <c r="AS2865" s="103"/>
      <c r="AT2865" s="104"/>
    </row>
    <row r="2866" spans="1:46" x14ac:dyDescent="0.25">
      <c r="A2866" s="1">
        <v>44740</v>
      </c>
      <c r="C2866" s="1" t="s">
        <v>102</v>
      </c>
      <c r="D2866" t="s">
        <v>97</v>
      </c>
      <c r="E2866">
        <v>150</v>
      </c>
      <c r="F2866" t="s">
        <v>171</v>
      </c>
      <c r="G2866" s="18">
        <v>1.3463000000000001</v>
      </c>
      <c r="I2866" s="18">
        <v>-201.95</v>
      </c>
      <c r="Q2866" s="103"/>
      <c r="R2866" s="104"/>
      <c r="X2866" s="103"/>
      <c r="AE2866" s="103"/>
      <c r="AL2866" s="103"/>
      <c r="AM2866" s="104"/>
      <c r="AS2866" s="103"/>
      <c r="AT2866" s="104"/>
    </row>
    <row r="2867" spans="1:46" x14ac:dyDescent="0.25">
      <c r="A2867" s="1">
        <v>44740</v>
      </c>
      <c r="C2867" s="1" t="s">
        <v>102</v>
      </c>
      <c r="D2867" t="s">
        <v>97</v>
      </c>
      <c r="E2867">
        <v>150</v>
      </c>
      <c r="F2867" t="s">
        <v>171</v>
      </c>
      <c r="G2867" s="18">
        <v>1.3251999999999999</v>
      </c>
      <c r="I2867" s="18">
        <v>-198.78</v>
      </c>
      <c r="Q2867" s="103"/>
      <c r="R2867" s="104"/>
      <c r="X2867" s="103"/>
      <c r="AE2867" s="103"/>
      <c r="AL2867" s="103"/>
      <c r="AM2867" s="104"/>
      <c r="AS2867" s="103"/>
      <c r="AT2867" s="104"/>
    </row>
    <row r="2868" spans="1:46" x14ac:dyDescent="0.25">
      <c r="A2868" s="1">
        <v>44740</v>
      </c>
      <c r="C2868" s="1" t="s">
        <v>102</v>
      </c>
      <c r="D2868" t="s">
        <v>97</v>
      </c>
      <c r="E2868">
        <v>150</v>
      </c>
      <c r="F2868" t="s">
        <v>171</v>
      </c>
      <c r="G2868" s="18">
        <v>1.3149999999999999</v>
      </c>
      <c r="I2868" s="18">
        <v>-197.25</v>
      </c>
      <c r="Q2868" s="103"/>
      <c r="R2868" s="104"/>
      <c r="X2868" s="103"/>
      <c r="AE2868" s="103"/>
      <c r="AL2868" s="103"/>
      <c r="AM2868" s="104"/>
      <c r="AS2868" s="103"/>
      <c r="AT2868" s="104"/>
    </row>
    <row r="2869" spans="1:46" x14ac:dyDescent="0.25">
      <c r="A2869" s="1">
        <v>44741</v>
      </c>
      <c r="B2869" s="100">
        <v>43588762775</v>
      </c>
      <c r="C2869" t="s">
        <v>101</v>
      </c>
      <c r="D2869" t="s">
        <v>97</v>
      </c>
      <c r="E2869">
        <v>100</v>
      </c>
      <c r="F2869" t="s">
        <v>45</v>
      </c>
      <c r="G2869">
        <v>11.482200000000001</v>
      </c>
      <c r="H2869">
        <v>0</v>
      </c>
      <c r="I2869">
        <v>-1148.22</v>
      </c>
      <c r="Q2869" s="103"/>
      <c r="R2869" s="104"/>
      <c r="X2869" s="103"/>
      <c r="AE2869" s="103"/>
      <c r="AL2869" s="103"/>
      <c r="AM2869" s="104"/>
      <c r="AS2869" s="103"/>
      <c r="AT2869" s="104"/>
    </row>
    <row r="2870" spans="1:46" x14ac:dyDescent="0.25">
      <c r="A2870" s="1">
        <v>44741</v>
      </c>
      <c r="B2870" s="100">
        <v>43588771684</v>
      </c>
      <c r="C2870" t="s">
        <v>101</v>
      </c>
      <c r="D2870" t="s">
        <v>97</v>
      </c>
      <c r="E2870">
        <v>100</v>
      </c>
      <c r="F2870" t="s">
        <v>45</v>
      </c>
      <c r="G2870">
        <v>11.52</v>
      </c>
      <c r="H2870">
        <v>0</v>
      </c>
      <c r="I2870">
        <v>-1152</v>
      </c>
      <c r="Q2870" s="103"/>
      <c r="R2870" s="104"/>
      <c r="X2870" s="103"/>
      <c r="AE2870" s="103"/>
      <c r="AL2870" s="103"/>
      <c r="AM2870" s="104"/>
      <c r="AS2870" s="103"/>
      <c r="AT2870" s="104"/>
    </row>
    <row r="2871" spans="1:46" x14ac:dyDescent="0.25">
      <c r="A2871" s="1">
        <v>44741</v>
      </c>
      <c r="B2871" s="100">
        <v>43588788703</v>
      </c>
      <c r="C2871" t="s">
        <v>101</v>
      </c>
      <c r="D2871" t="s">
        <v>97</v>
      </c>
      <c r="E2871">
        <v>100</v>
      </c>
      <c r="F2871" t="s">
        <v>45</v>
      </c>
      <c r="G2871">
        <v>11.3476</v>
      </c>
      <c r="H2871">
        <v>0</v>
      </c>
      <c r="I2871">
        <v>-1134.76</v>
      </c>
      <c r="Q2871" s="103"/>
      <c r="R2871" s="104"/>
      <c r="X2871" s="103"/>
      <c r="AE2871" s="103"/>
      <c r="AL2871" s="103"/>
      <c r="AM2871" s="104"/>
      <c r="AS2871" s="103"/>
      <c r="AT2871" s="104"/>
    </row>
    <row r="2872" spans="1:46" x14ac:dyDescent="0.25">
      <c r="A2872" s="1">
        <v>44741</v>
      </c>
      <c r="B2872" s="100">
        <v>43588972631</v>
      </c>
      <c r="C2872" t="s">
        <v>101</v>
      </c>
      <c r="D2872" t="s">
        <v>98</v>
      </c>
      <c r="E2872">
        <v>150</v>
      </c>
      <c r="F2872" t="s">
        <v>45</v>
      </c>
      <c r="G2872">
        <v>11.3348</v>
      </c>
      <c r="H2872">
        <v>0</v>
      </c>
      <c r="I2872">
        <v>1700.16</v>
      </c>
      <c r="Q2872" s="103"/>
      <c r="R2872" s="104"/>
      <c r="X2872" s="103"/>
      <c r="AE2872" s="103"/>
      <c r="AL2872" s="103"/>
      <c r="AM2872" s="104"/>
      <c r="AS2872" s="103"/>
      <c r="AT2872" s="104"/>
    </row>
    <row r="2873" spans="1:46" x14ac:dyDescent="0.25">
      <c r="A2873" s="1">
        <v>44741</v>
      </c>
      <c r="B2873" s="100">
        <v>43588989978</v>
      </c>
      <c r="C2873" t="s">
        <v>101</v>
      </c>
      <c r="D2873" t="s">
        <v>98</v>
      </c>
      <c r="E2873">
        <v>150</v>
      </c>
      <c r="F2873" t="s">
        <v>45</v>
      </c>
      <c r="G2873">
        <v>11.37</v>
      </c>
      <c r="H2873">
        <v>0</v>
      </c>
      <c r="I2873">
        <v>1705.44</v>
      </c>
      <c r="Q2873" s="103"/>
      <c r="R2873" s="104"/>
      <c r="X2873" s="103"/>
      <c r="AE2873" s="103"/>
      <c r="AL2873" s="103"/>
      <c r="AM2873" s="104"/>
      <c r="AS2873" s="103"/>
      <c r="AT2873" s="104"/>
    </row>
    <row r="2874" spans="1:46" x14ac:dyDescent="0.25">
      <c r="A2874" s="1">
        <v>44741</v>
      </c>
      <c r="C2874" s="1" t="s">
        <v>102</v>
      </c>
      <c r="D2874" t="s">
        <v>98</v>
      </c>
      <c r="E2874">
        <v>450</v>
      </c>
      <c r="F2874" t="s">
        <v>169</v>
      </c>
      <c r="G2874" s="18">
        <v>2.4700000000000002</v>
      </c>
      <c r="H2874" s="18">
        <v>0.03</v>
      </c>
      <c r="I2874" s="18">
        <v>1111.47</v>
      </c>
      <c r="Q2874" s="103"/>
      <c r="R2874" s="104"/>
      <c r="X2874" s="103"/>
      <c r="AE2874" s="103"/>
      <c r="AL2874" s="103"/>
      <c r="AM2874" s="104"/>
      <c r="AS2874" s="103"/>
      <c r="AT2874" s="104"/>
    </row>
    <row r="2875" spans="1:46" x14ac:dyDescent="0.25">
      <c r="A2875" s="1">
        <v>44741</v>
      </c>
      <c r="C2875" s="1" t="s">
        <v>102</v>
      </c>
      <c r="D2875" t="s">
        <v>97</v>
      </c>
      <c r="E2875">
        <v>150</v>
      </c>
      <c r="F2875" t="s">
        <v>169</v>
      </c>
      <c r="G2875" s="18">
        <v>2.41</v>
      </c>
      <c r="I2875" s="18">
        <v>-361.5</v>
      </c>
      <c r="Q2875" s="103"/>
      <c r="R2875" s="104"/>
      <c r="X2875" s="103"/>
      <c r="AE2875" s="103"/>
      <c r="AL2875" s="103"/>
      <c r="AM2875" s="104"/>
      <c r="AS2875" s="103"/>
      <c r="AT2875" s="104"/>
    </row>
    <row r="2876" spans="1:46" x14ac:dyDescent="0.25">
      <c r="A2876" s="1">
        <v>44741</v>
      </c>
      <c r="C2876" s="1" t="s">
        <v>102</v>
      </c>
      <c r="D2876" t="s">
        <v>97</v>
      </c>
      <c r="E2876">
        <v>150</v>
      </c>
      <c r="F2876" t="s">
        <v>169</v>
      </c>
      <c r="G2876" s="18">
        <v>2.4500000000000002</v>
      </c>
      <c r="I2876" s="18">
        <v>-367.5</v>
      </c>
      <c r="Q2876" s="103"/>
      <c r="R2876" s="104"/>
      <c r="X2876" s="103"/>
      <c r="AE2876" s="103"/>
      <c r="AL2876" s="103"/>
      <c r="AM2876" s="104"/>
      <c r="AS2876" s="103"/>
      <c r="AT2876" s="104"/>
    </row>
    <row r="2877" spans="1:46" x14ac:dyDescent="0.25">
      <c r="A2877" s="1">
        <v>44741</v>
      </c>
      <c r="C2877" s="1" t="s">
        <v>102</v>
      </c>
      <c r="D2877" t="s">
        <v>98</v>
      </c>
      <c r="E2877">
        <v>150</v>
      </c>
      <c r="F2877" t="s">
        <v>170</v>
      </c>
      <c r="G2877" s="18">
        <v>1.095</v>
      </c>
      <c r="I2877" s="18">
        <v>164.25</v>
      </c>
      <c r="Q2877" s="103"/>
      <c r="R2877" s="104"/>
      <c r="X2877" s="103"/>
      <c r="AE2877" s="103"/>
      <c r="AL2877" s="103"/>
      <c r="AM2877" s="104"/>
      <c r="AS2877" s="103"/>
      <c r="AT2877" s="104"/>
    </row>
    <row r="2878" spans="1:46" x14ac:dyDescent="0.25">
      <c r="A2878" s="1">
        <v>44741</v>
      </c>
      <c r="C2878" s="1" t="s">
        <v>102</v>
      </c>
      <c r="D2878" t="s">
        <v>98</v>
      </c>
      <c r="E2878">
        <v>200</v>
      </c>
      <c r="F2878" t="s">
        <v>170</v>
      </c>
      <c r="G2878" s="18">
        <v>1.0940000000000001</v>
      </c>
      <c r="H2878" s="18">
        <v>0.01</v>
      </c>
      <c r="I2878" s="18">
        <v>218.79</v>
      </c>
      <c r="Q2878" s="103"/>
      <c r="R2878" s="104"/>
      <c r="X2878" s="103"/>
      <c r="AE2878" s="103"/>
      <c r="AL2878" s="103"/>
      <c r="AM2878" s="104"/>
      <c r="AS2878" s="103"/>
      <c r="AT2878" s="104"/>
    </row>
    <row r="2879" spans="1:46" x14ac:dyDescent="0.25">
      <c r="A2879" s="1">
        <v>44741</v>
      </c>
      <c r="C2879" s="1" t="s">
        <v>102</v>
      </c>
      <c r="D2879" t="s">
        <v>98</v>
      </c>
      <c r="E2879">
        <v>200</v>
      </c>
      <c r="F2879" t="s">
        <v>170</v>
      </c>
      <c r="G2879" s="18">
        <v>1.0928</v>
      </c>
      <c r="H2879" s="18">
        <v>0.01</v>
      </c>
      <c r="I2879" s="18">
        <v>218.55</v>
      </c>
      <c r="Q2879" s="103"/>
      <c r="R2879" s="104"/>
      <c r="X2879" s="103"/>
      <c r="AE2879" s="103"/>
      <c r="AL2879" s="103"/>
      <c r="AM2879" s="104"/>
      <c r="AS2879" s="103"/>
      <c r="AT2879" s="104"/>
    </row>
    <row r="2880" spans="1:46" x14ac:dyDescent="0.25">
      <c r="A2880" s="1">
        <v>44741</v>
      </c>
      <c r="C2880" s="1" t="s">
        <v>102</v>
      </c>
      <c r="D2880" t="s">
        <v>98</v>
      </c>
      <c r="E2880">
        <v>200</v>
      </c>
      <c r="F2880" t="s">
        <v>170</v>
      </c>
      <c r="G2880" s="18">
        <v>1.095</v>
      </c>
      <c r="H2880" s="18">
        <v>0.01</v>
      </c>
      <c r="I2880" s="18">
        <v>218.99</v>
      </c>
      <c r="Q2880" s="103"/>
      <c r="R2880" s="104"/>
      <c r="X2880" s="103"/>
      <c r="AE2880" s="103"/>
      <c r="AL2880" s="103"/>
      <c r="AM2880" s="104"/>
      <c r="AS2880" s="103"/>
      <c r="AT2880" s="104"/>
    </row>
    <row r="2881" spans="1:46" x14ac:dyDescent="0.25">
      <c r="A2881" s="1">
        <v>44741</v>
      </c>
      <c r="C2881" s="1" t="s">
        <v>102</v>
      </c>
      <c r="D2881" t="s">
        <v>98</v>
      </c>
      <c r="E2881">
        <v>200</v>
      </c>
      <c r="F2881" t="s">
        <v>170</v>
      </c>
      <c r="G2881" s="18">
        <v>1.0843</v>
      </c>
      <c r="I2881" s="18">
        <v>216.86</v>
      </c>
      <c r="Q2881" s="103"/>
      <c r="R2881" s="104"/>
      <c r="X2881" s="103"/>
      <c r="AE2881" s="103"/>
      <c r="AL2881" s="103"/>
      <c r="AM2881" s="104"/>
      <c r="AS2881" s="103"/>
      <c r="AT2881" s="104"/>
    </row>
    <row r="2882" spans="1:46" x14ac:dyDescent="0.25">
      <c r="A2882" s="1">
        <v>44741</v>
      </c>
      <c r="C2882" s="1" t="s">
        <v>102</v>
      </c>
      <c r="D2882" t="s">
        <v>98</v>
      </c>
      <c r="E2882">
        <v>200</v>
      </c>
      <c r="F2882" t="s">
        <v>170</v>
      </c>
      <c r="G2882" s="18">
        <v>1.0828</v>
      </c>
      <c r="I2882" s="18">
        <v>216.56</v>
      </c>
      <c r="Q2882" s="103"/>
      <c r="R2882" s="104"/>
      <c r="X2882" s="103"/>
      <c r="AE2882" s="103"/>
      <c r="AL2882" s="103"/>
      <c r="AM2882" s="104"/>
      <c r="AS2882" s="103"/>
      <c r="AT2882" s="104"/>
    </row>
    <row r="2883" spans="1:46" x14ac:dyDescent="0.25">
      <c r="A2883" s="1">
        <v>44741</v>
      </c>
      <c r="C2883" s="1" t="s">
        <v>102</v>
      </c>
      <c r="D2883" t="s">
        <v>98</v>
      </c>
      <c r="E2883">
        <v>200</v>
      </c>
      <c r="F2883" t="s">
        <v>170</v>
      </c>
      <c r="G2883" s="18">
        <v>1.0801000000000001</v>
      </c>
      <c r="I2883" s="18">
        <v>216.02</v>
      </c>
      <c r="Q2883" s="103"/>
      <c r="R2883" s="104"/>
      <c r="X2883" s="103"/>
      <c r="AE2883" s="103"/>
      <c r="AL2883" s="103"/>
      <c r="AM2883" s="104"/>
      <c r="AS2883" s="103"/>
      <c r="AT2883" s="104"/>
    </row>
    <row r="2884" spans="1:46" x14ac:dyDescent="0.25">
      <c r="A2884" s="1">
        <v>44741</v>
      </c>
      <c r="C2884" s="1" t="s">
        <v>102</v>
      </c>
      <c r="D2884" t="s">
        <v>97</v>
      </c>
      <c r="E2884">
        <v>150</v>
      </c>
      <c r="F2884" t="s">
        <v>170</v>
      </c>
      <c r="G2884" s="18">
        <v>1.1986000000000001</v>
      </c>
      <c r="I2884" s="18">
        <v>-179.79</v>
      </c>
      <c r="Q2884" s="103"/>
      <c r="R2884" s="104"/>
      <c r="X2884" s="103"/>
      <c r="AE2884" s="103"/>
      <c r="AL2884" s="103"/>
      <c r="AM2884" s="104"/>
      <c r="AS2884" s="103"/>
      <c r="AT2884" s="104"/>
    </row>
    <row r="2885" spans="1:46" x14ac:dyDescent="0.25">
      <c r="A2885" s="1">
        <v>44741</v>
      </c>
      <c r="C2885" s="1" t="s">
        <v>102</v>
      </c>
      <c r="D2885" t="s">
        <v>97</v>
      </c>
      <c r="E2885">
        <v>150</v>
      </c>
      <c r="F2885" t="s">
        <v>170</v>
      </c>
      <c r="G2885" s="18">
        <v>1.1899</v>
      </c>
      <c r="I2885" s="18">
        <v>-178.49</v>
      </c>
      <c r="Q2885" s="103"/>
      <c r="R2885" s="104"/>
      <c r="X2885" s="103"/>
      <c r="AE2885" s="103"/>
      <c r="AL2885" s="103"/>
      <c r="AM2885" s="104"/>
      <c r="AS2885" s="103"/>
      <c r="AT2885" s="104"/>
    </row>
    <row r="2886" spans="1:46" x14ac:dyDescent="0.25">
      <c r="A2886" s="1">
        <v>44741</v>
      </c>
      <c r="C2886" s="1" t="s">
        <v>102</v>
      </c>
      <c r="D2886" t="s">
        <v>98</v>
      </c>
      <c r="E2886">
        <v>2</v>
      </c>
      <c r="F2886" t="s">
        <v>45</v>
      </c>
      <c r="G2886" s="18">
        <v>11.680099999999999</v>
      </c>
      <c r="I2886" s="18">
        <v>23.36</v>
      </c>
      <c r="Q2886" s="103"/>
      <c r="R2886" s="104"/>
      <c r="X2886" s="103"/>
      <c r="AE2886" s="103"/>
      <c r="AL2886" s="103"/>
      <c r="AM2886" s="104"/>
      <c r="AS2886" s="103"/>
      <c r="AT2886" s="104"/>
    </row>
    <row r="2887" spans="1:46" x14ac:dyDescent="0.25">
      <c r="A2887" s="1">
        <v>44741</v>
      </c>
      <c r="C2887" s="1" t="s">
        <v>102</v>
      </c>
      <c r="D2887" t="s">
        <v>98</v>
      </c>
      <c r="E2887">
        <v>150</v>
      </c>
      <c r="F2887" t="s">
        <v>169</v>
      </c>
      <c r="G2887" s="18">
        <v>2.4354</v>
      </c>
      <c r="H2887" s="18">
        <v>0.01</v>
      </c>
      <c r="I2887" s="18">
        <v>365.3</v>
      </c>
      <c r="Q2887" s="103"/>
      <c r="R2887" s="104"/>
      <c r="X2887" s="103"/>
      <c r="AE2887" s="103"/>
      <c r="AL2887" s="103"/>
      <c r="AM2887" s="104"/>
      <c r="AS2887" s="103"/>
      <c r="AT2887" s="104"/>
    </row>
    <row r="2888" spans="1:46" x14ac:dyDescent="0.25">
      <c r="A2888" s="1">
        <v>44741</v>
      </c>
      <c r="C2888" s="1" t="s">
        <v>102</v>
      </c>
      <c r="D2888" t="s">
        <v>97</v>
      </c>
      <c r="E2888">
        <v>150</v>
      </c>
      <c r="F2888" t="s">
        <v>170</v>
      </c>
      <c r="G2888" s="18">
        <v>1.2999000000000001</v>
      </c>
      <c r="I2888" s="18">
        <v>-194.99</v>
      </c>
      <c r="Q2888" s="103"/>
      <c r="R2888" s="104"/>
      <c r="X2888" s="103"/>
      <c r="AE2888" s="103"/>
      <c r="AL2888" s="103"/>
      <c r="AM2888" s="104"/>
      <c r="AS2888" s="103"/>
      <c r="AT2888" s="104"/>
    </row>
    <row r="2889" spans="1:46" x14ac:dyDescent="0.25">
      <c r="A2889" s="1">
        <v>44741</v>
      </c>
      <c r="C2889" s="1" t="s">
        <v>102</v>
      </c>
      <c r="D2889" t="s">
        <v>97</v>
      </c>
      <c r="E2889">
        <v>150</v>
      </c>
      <c r="F2889" t="s">
        <v>170</v>
      </c>
      <c r="G2889" s="18">
        <v>1.2899</v>
      </c>
      <c r="I2889" s="18">
        <v>-193.49</v>
      </c>
      <c r="Q2889" s="103"/>
      <c r="R2889" s="104"/>
      <c r="X2889" s="103"/>
      <c r="AE2889" s="103"/>
      <c r="AL2889" s="103"/>
      <c r="AM2889" s="104"/>
      <c r="AS2889" s="103"/>
      <c r="AT2889" s="104"/>
    </row>
    <row r="2890" spans="1:46" x14ac:dyDescent="0.25">
      <c r="A2890" s="1">
        <v>44741</v>
      </c>
      <c r="C2890" s="1" t="s">
        <v>102</v>
      </c>
      <c r="D2890" t="s">
        <v>97</v>
      </c>
      <c r="E2890">
        <v>150</v>
      </c>
      <c r="F2890" t="s">
        <v>170</v>
      </c>
      <c r="G2890" s="18">
        <v>1.2947</v>
      </c>
      <c r="I2890" s="18">
        <v>-194.21</v>
      </c>
      <c r="Q2890" s="103"/>
      <c r="R2890" s="104"/>
      <c r="X2890" s="103"/>
      <c r="AE2890" s="103"/>
      <c r="AL2890" s="103"/>
      <c r="AM2890" s="104"/>
      <c r="AS2890" s="103"/>
      <c r="AT2890" s="104"/>
    </row>
    <row r="2891" spans="1:46" x14ac:dyDescent="0.25">
      <c r="A2891" s="1">
        <v>44741</v>
      </c>
      <c r="C2891" s="1" t="s">
        <v>102</v>
      </c>
      <c r="D2891" t="s">
        <v>97</v>
      </c>
      <c r="E2891">
        <v>150</v>
      </c>
      <c r="F2891" t="s">
        <v>170</v>
      </c>
      <c r="G2891" s="18">
        <v>1.2863</v>
      </c>
      <c r="I2891" s="18">
        <v>-192.95</v>
      </c>
      <c r="Q2891" s="103"/>
      <c r="R2891" s="104"/>
      <c r="X2891" s="103"/>
      <c r="AE2891" s="103"/>
      <c r="AL2891" s="103"/>
      <c r="AM2891" s="104"/>
      <c r="AS2891" s="103"/>
      <c r="AT2891" s="104"/>
    </row>
    <row r="2892" spans="1:46" x14ac:dyDescent="0.25">
      <c r="A2892" s="1">
        <v>44741</v>
      </c>
      <c r="C2892" s="1" t="s">
        <v>102</v>
      </c>
      <c r="D2892" t="s">
        <v>97</v>
      </c>
      <c r="E2892">
        <v>150</v>
      </c>
      <c r="F2892" t="s">
        <v>170</v>
      </c>
      <c r="G2892" s="18">
        <v>1.2855000000000001</v>
      </c>
      <c r="I2892" s="18">
        <v>-192.83</v>
      </c>
      <c r="Q2892" s="103"/>
      <c r="R2892" s="104"/>
      <c r="X2892" s="103"/>
      <c r="AE2892" s="103"/>
      <c r="AL2892" s="103"/>
      <c r="AM2892" s="104"/>
      <c r="AS2892" s="103"/>
      <c r="AT2892" s="104"/>
    </row>
    <row r="2893" spans="1:46" x14ac:dyDescent="0.25">
      <c r="A2893" s="1">
        <v>44741</v>
      </c>
      <c r="C2893" s="1" t="s">
        <v>102</v>
      </c>
      <c r="D2893" t="s">
        <v>97</v>
      </c>
      <c r="E2893">
        <v>150</v>
      </c>
      <c r="F2893" t="s">
        <v>170</v>
      </c>
      <c r="G2893" s="18">
        <v>1.27</v>
      </c>
      <c r="I2893" s="18">
        <v>-190.5</v>
      </c>
      <c r="Q2893" s="103"/>
      <c r="R2893" s="104"/>
      <c r="X2893" s="103"/>
      <c r="AE2893" s="103"/>
      <c r="AL2893" s="103"/>
      <c r="AM2893" s="104"/>
      <c r="AS2893" s="103"/>
      <c r="AT2893" s="104"/>
    </row>
    <row r="2894" spans="1:46" x14ac:dyDescent="0.25">
      <c r="A2894" s="1">
        <v>44741</v>
      </c>
      <c r="C2894" s="1" t="s">
        <v>102</v>
      </c>
      <c r="D2894" t="s">
        <v>97</v>
      </c>
      <c r="E2894">
        <v>150</v>
      </c>
      <c r="F2894" t="s">
        <v>170</v>
      </c>
      <c r="G2894" s="18">
        <v>1.2555000000000001</v>
      </c>
      <c r="I2894" s="18">
        <v>-188.33</v>
      </c>
      <c r="Q2894" s="103"/>
      <c r="R2894" s="104"/>
      <c r="X2894" s="103"/>
      <c r="AE2894" s="103"/>
      <c r="AL2894" s="103"/>
      <c r="AM2894" s="104"/>
      <c r="AS2894" s="103"/>
      <c r="AT2894" s="104"/>
    </row>
    <row r="2895" spans="1:46" x14ac:dyDescent="0.25">
      <c r="A2895" s="1">
        <v>44741</v>
      </c>
      <c r="C2895" s="1" t="s">
        <v>102</v>
      </c>
      <c r="D2895" t="s">
        <v>97</v>
      </c>
      <c r="E2895">
        <v>150</v>
      </c>
      <c r="F2895" t="s">
        <v>169</v>
      </c>
      <c r="G2895" s="18">
        <v>2.5190999999999999</v>
      </c>
      <c r="I2895" s="18">
        <v>-377.87</v>
      </c>
      <c r="Q2895" s="103"/>
      <c r="R2895" s="104"/>
      <c r="X2895" s="103"/>
      <c r="AE2895" s="103"/>
      <c r="AL2895" s="103"/>
      <c r="AM2895" s="104"/>
      <c r="AS2895" s="103"/>
      <c r="AT2895" s="104"/>
    </row>
    <row r="2896" spans="1:46" x14ac:dyDescent="0.25">
      <c r="A2896" s="1">
        <v>44741</v>
      </c>
      <c r="C2896" s="1" t="s">
        <v>102</v>
      </c>
      <c r="D2896" t="s">
        <v>97</v>
      </c>
      <c r="E2896">
        <v>150</v>
      </c>
      <c r="F2896" t="s">
        <v>169</v>
      </c>
      <c r="G2896" s="18">
        <v>2.5975999999999999</v>
      </c>
      <c r="I2896" s="18">
        <v>-389.64</v>
      </c>
      <c r="Q2896" s="103"/>
      <c r="R2896" s="104"/>
      <c r="X2896" s="103"/>
      <c r="AE2896" s="103"/>
      <c r="AL2896" s="103"/>
      <c r="AM2896" s="104"/>
      <c r="AS2896" s="103"/>
      <c r="AT2896" s="104"/>
    </row>
    <row r="2897" spans="1:46" x14ac:dyDescent="0.25">
      <c r="A2897" s="1">
        <v>44741</v>
      </c>
      <c r="C2897" s="1" t="s">
        <v>102</v>
      </c>
      <c r="D2897" t="s">
        <v>97</v>
      </c>
      <c r="E2897">
        <v>2</v>
      </c>
      <c r="F2897" t="s">
        <v>45</v>
      </c>
      <c r="G2897" s="18">
        <v>11.2287</v>
      </c>
      <c r="I2897" s="18">
        <v>-22.46</v>
      </c>
      <c r="Q2897" s="103"/>
      <c r="R2897" s="104"/>
      <c r="X2897" s="103"/>
      <c r="AE2897" s="103"/>
      <c r="AL2897" s="103"/>
      <c r="AM2897" s="104"/>
      <c r="AS2897" s="103"/>
      <c r="AT2897" s="104"/>
    </row>
    <row r="2898" spans="1:46" x14ac:dyDescent="0.25">
      <c r="A2898" s="1">
        <v>44742</v>
      </c>
      <c r="B2898" s="100">
        <v>43625537562</v>
      </c>
      <c r="C2898" t="s">
        <v>101</v>
      </c>
      <c r="D2898" t="s">
        <v>97</v>
      </c>
      <c r="E2898">
        <v>50</v>
      </c>
      <c r="F2898" t="s">
        <v>26</v>
      </c>
      <c r="G2898">
        <v>7.58</v>
      </c>
      <c r="H2898">
        <v>0</v>
      </c>
      <c r="I2898">
        <v>-379</v>
      </c>
      <c r="Q2898" s="103"/>
      <c r="R2898" s="104"/>
      <c r="X2898" s="103"/>
      <c r="AE2898" s="103"/>
      <c r="AL2898" s="103"/>
      <c r="AM2898" s="104"/>
      <c r="AS2898" s="103"/>
      <c r="AT2898" s="104"/>
    </row>
    <row r="2899" spans="1:46" x14ac:dyDescent="0.25">
      <c r="A2899" s="1">
        <v>44742</v>
      </c>
      <c r="B2899" s="100">
        <v>43625736601</v>
      </c>
      <c r="C2899" t="s">
        <v>101</v>
      </c>
      <c r="D2899" t="s">
        <v>97</v>
      </c>
      <c r="E2899">
        <v>50</v>
      </c>
      <c r="F2899" t="s">
        <v>26</v>
      </c>
      <c r="G2899">
        <v>7.62</v>
      </c>
      <c r="H2899">
        <v>0</v>
      </c>
      <c r="I2899">
        <v>-381</v>
      </c>
      <c r="Q2899" s="103"/>
      <c r="R2899" s="104"/>
      <c r="X2899" s="103"/>
      <c r="AE2899" s="103"/>
      <c r="AL2899" s="103"/>
      <c r="AM2899" s="104"/>
      <c r="AS2899" s="103"/>
      <c r="AT2899" s="104"/>
    </row>
    <row r="2900" spans="1:46" x14ac:dyDescent="0.25">
      <c r="A2900" s="1">
        <v>44742</v>
      </c>
      <c r="B2900" s="100">
        <v>43625837209</v>
      </c>
      <c r="C2900" t="s">
        <v>101</v>
      </c>
      <c r="D2900" t="s">
        <v>97</v>
      </c>
      <c r="E2900">
        <v>100</v>
      </c>
      <c r="F2900" t="s">
        <v>26</v>
      </c>
      <c r="G2900">
        <v>7.5650000000000004</v>
      </c>
      <c r="H2900">
        <v>0</v>
      </c>
      <c r="I2900">
        <v>-756.5</v>
      </c>
      <c r="Q2900" s="103"/>
      <c r="R2900" s="104"/>
      <c r="X2900" s="103"/>
      <c r="AE2900" s="103"/>
      <c r="AL2900" s="103"/>
      <c r="AM2900" s="104"/>
      <c r="AS2900" s="103"/>
      <c r="AT2900" s="104"/>
    </row>
    <row r="2901" spans="1:46" x14ac:dyDescent="0.25">
      <c r="A2901" s="1">
        <v>44742</v>
      </c>
      <c r="B2901" s="100">
        <v>43625903675</v>
      </c>
      <c r="C2901" t="s">
        <v>101</v>
      </c>
      <c r="D2901" t="s">
        <v>97</v>
      </c>
      <c r="E2901">
        <v>100</v>
      </c>
      <c r="F2901" t="s">
        <v>26</v>
      </c>
      <c r="G2901">
        <v>7.6692</v>
      </c>
      <c r="H2901">
        <v>0</v>
      </c>
      <c r="I2901">
        <v>-766.92</v>
      </c>
      <c r="Q2901" s="103"/>
      <c r="R2901" s="104"/>
      <c r="X2901" s="103"/>
      <c r="AE2901" s="103"/>
      <c r="AL2901" s="103"/>
      <c r="AM2901" s="104"/>
      <c r="AS2901" s="103"/>
      <c r="AT2901" s="104"/>
    </row>
    <row r="2902" spans="1:46" x14ac:dyDescent="0.25">
      <c r="A2902" s="1">
        <v>44742</v>
      </c>
      <c r="B2902" s="100">
        <v>43626048131</v>
      </c>
      <c r="C2902" t="s">
        <v>101</v>
      </c>
      <c r="D2902" t="s">
        <v>98</v>
      </c>
      <c r="E2902">
        <v>100</v>
      </c>
      <c r="F2902" t="s">
        <v>26</v>
      </c>
      <c r="G2902">
        <v>7.8</v>
      </c>
      <c r="H2902">
        <v>0</v>
      </c>
      <c r="I2902">
        <v>779.97</v>
      </c>
      <c r="Q2902" s="103"/>
      <c r="R2902" s="104"/>
      <c r="X2902" s="103"/>
      <c r="AE2902" s="103"/>
      <c r="AL2902" s="103"/>
      <c r="AM2902" s="104"/>
      <c r="AS2902" s="103"/>
      <c r="AT2902" s="104"/>
    </row>
    <row r="2903" spans="1:46" x14ac:dyDescent="0.25">
      <c r="A2903" s="1">
        <v>44742</v>
      </c>
      <c r="B2903" s="100">
        <v>43626053280</v>
      </c>
      <c r="C2903" t="s">
        <v>101</v>
      </c>
      <c r="D2903" t="s">
        <v>98</v>
      </c>
      <c r="E2903">
        <v>100</v>
      </c>
      <c r="F2903" t="s">
        <v>26</v>
      </c>
      <c r="G2903">
        <v>7.8601000000000001</v>
      </c>
      <c r="H2903">
        <v>0</v>
      </c>
      <c r="I2903">
        <v>785.98</v>
      </c>
      <c r="Q2903" s="103"/>
      <c r="R2903" s="104"/>
      <c r="X2903" s="103"/>
      <c r="AE2903" s="103"/>
      <c r="AL2903" s="103"/>
      <c r="AM2903" s="104"/>
      <c r="AS2903" s="103"/>
      <c r="AT2903" s="104"/>
    </row>
    <row r="2904" spans="1:46" x14ac:dyDescent="0.25">
      <c r="A2904" s="1">
        <v>44742</v>
      </c>
      <c r="B2904" s="100">
        <v>43626067269</v>
      </c>
      <c r="C2904" t="s">
        <v>101</v>
      </c>
      <c r="D2904" t="s">
        <v>98</v>
      </c>
      <c r="E2904">
        <v>100</v>
      </c>
      <c r="F2904" t="s">
        <v>26</v>
      </c>
      <c r="G2904">
        <v>7.95</v>
      </c>
      <c r="H2904">
        <v>0</v>
      </c>
      <c r="I2904">
        <v>794.97</v>
      </c>
      <c r="Q2904" s="103"/>
      <c r="R2904" s="104"/>
      <c r="X2904" s="103"/>
      <c r="AE2904" s="103"/>
      <c r="AL2904" s="103"/>
      <c r="AM2904" s="104"/>
      <c r="AS2904" s="103"/>
      <c r="AT2904" s="104"/>
    </row>
    <row r="2905" spans="1:46" x14ac:dyDescent="0.25">
      <c r="A2905" s="1">
        <v>44742</v>
      </c>
      <c r="B2905" s="100">
        <v>43627472405</v>
      </c>
      <c r="C2905" t="s">
        <v>101</v>
      </c>
      <c r="D2905" t="s">
        <v>97</v>
      </c>
      <c r="E2905">
        <v>100</v>
      </c>
      <c r="F2905" t="s">
        <v>26</v>
      </c>
      <c r="G2905">
        <v>8.125</v>
      </c>
      <c r="H2905">
        <v>0</v>
      </c>
      <c r="I2905">
        <v>-812.5</v>
      </c>
      <c r="Q2905" s="103"/>
      <c r="R2905" s="104"/>
      <c r="X2905" s="103"/>
      <c r="AE2905" s="103"/>
      <c r="AL2905" s="103"/>
      <c r="AM2905" s="104"/>
      <c r="AS2905" s="103"/>
      <c r="AT2905" s="104"/>
    </row>
    <row r="2906" spans="1:46" x14ac:dyDescent="0.25">
      <c r="A2906" s="1">
        <v>44742</v>
      </c>
      <c r="B2906" s="100">
        <v>43627479657</v>
      </c>
      <c r="C2906" t="s">
        <v>101</v>
      </c>
      <c r="D2906" t="s">
        <v>97</v>
      </c>
      <c r="E2906">
        <v>100</v>
      </c>
      <c r="F2906" t="s">
        <v>26</v>
      </c>
      <c r="G2906">
        <v>8.0649999999999995</v>
      </c>
      <c r="H2906">
        <v>0</v>
      </c>
      <c r="I2906">
        <v>-806.5</v>
      </c>
      <c r="Q2906" s="103"/>
      <c r="R2906" s="104"/>
      <c r="X2906" s="103"/>
      <c r="AE2906" s="103"/>
      <c r="AL2906" s="103"/>
      <c r="AM2906" s="104"/>
      <c r="AS2906" s="103"/>
      <c r="AT2906" s="104"/>
    </row>
    <row r="2907" spans="1:46" x14ac:dyDescent="0.25">
      <c r="A2907" s="1">
        <v>44742</v>
      </c>
      <c r="B2907" s="100">
        <v>43627486169</v>
      </c>
      <c r="C2907" t="s">
        <v>101</v>
      </c>
      <c r="D2907" t="s">
        <v>97</v>
      </c>
      <c r="E2907">
        <v>100</v>
      </c>
      <c r="F2907" t="s">
        <v>26</v>
      </c>
      <c r="G2907">
        <v>8.0587999999999997</v>
      </c>
      <c r="H2907">
        <v>0</v>
      </c>
      <c r="I2907">
        <v>-805.88</v>
      </c>
      <c r="Q2907" s="103"/>
      <c r="R2907" s="104"/>
      <c r="X2907" s="103"/>
      <c r="AE2907" s="103"/>
      <c r="AL2907" s="103"/>
      <c r="AM2907" s="104"/>
      <c r="AS2907" s="103"/>
      <c r="AT2907" s="104"/>
    </row>
    <row r="2908" spans="1:46" x14ac:dyDescent="0.25">
      <c r="A2908" s="1">
        <v>44742</v>
      </c>
      <c r="B2908" s="100">
        <v>43627775733</v>
      </c>
      <c r="C2908" t="s">
        <v>101</v>
      </c>
      <c r="D2908" t="s">
        <v>98</v>
      </c>
      <c r="E2908">
        <v>25</v>
      </c>
      <c r="F2908" t="s">
        <v>26</v>
      </c>
      <c r="G2908">
        <v>8.02</v>
      </c>
      <c r="H2908">
        <v>0</v>
      </c>
      <c r="I2908">
        <v>200.5</v>
      </c>
      <c r="Q2908" s="103"/>
      <c r="R2908" s="104"/>
      <c r="X2908" s="103"/>
      <c r="AE2908" s="103"/>
      <c r="AL2908" s="103"/>
      <c r="AM2908" s="104"/>
      <c r="AS2908" s="103"/>
      <c r="AT2908" s="104"/>
    </row>
    <row r="2909" spans="1:46" x14ac:dyDescent="0.25">
      <c r="A2909" s="1">
        <v>44742</v>
      </c>
      <c r="B2909" s="100">
        <v>43627775744</v>
      </c>
      <c r="C2909" t="s">
        <v>101</v>
      </c>
      <c r="D2909" t="s">
        <v>98</v>
      </c>
      <c r="E2909">
        <v>275</v>
      </c>
      <c r="F2909" t="s">
        <v>26</v>
      </c>
      <c r="G2909">
        <v>8.01</v>
      </c>
      <c r="H2909">
        <v>0</v>
      </c>
      <c r="I2909">
        <v>2202.65</v>
      </c>
      <c r="Q2909" s="103"/>
      <c r="R2909" s="104"/>
      <c r="X2909" s="103"/>
      <c r="AE2909" s="103"/>
      <c r="AL2909" s="103"/>
      <c r="AM2909" s="104"/>
      <c r="AS2909" s="103"/>
      <c r="AT2909" s="104"/>
    </row>
    <row r="2910" spans="1:46" x14ac:dyDescent="0.25">
      <c r="A2910" s="1">
        <v>44742</v>
      </c>
      <c r="C2910" s="1" t="s">
        <v>102</v>
      </c>
      <c r="D2910" t="s">
        <v>98</v>
      </c>
      <c r="E2910">
        <v>150</v>
      </c>
      <c r="F2910" t="s">
        <v>42</v>
      </c>
      <c r="G2910" s="18">
        <v>5.0743</v>
      </c>
      <c r="H2910" s="18">
        <v>0.02</v>
      </c>
      <c r="I2910" s="18">
        <v>761.13</v>
      </c>
      <c r="Q2910" s="103"/>
      <c r="R2910" s="104"/>
      <c r="X2910" s="103"/>
      <c r="AE2910" s="103"/>
      <c r="AL2910" s="103"/>
      <c r="AM2910" s="104"/>
      <c r="AS2910" s="103"/>
      <c r="AT2910" s="104"/>
    </row>
    <row r="2911" spans="1:46" x14ac:dyDescent="0.25">
      <c r="A2911" s="1">
        <v>44742</v>
      </c>
      <c r="C2911" s="1" t="s">
        <v>102</v>
      </c>
      <c r="D2911" t="s">
        <v>97</v>
      </c>
      <c r="E2911">
        <v>150</v>
      </c>
      <c r="F2911" t="s">
        <v>42</v>
      </c>
      <c r="G2911" s="18">
        <v>5.2354000000000003</v>
      </c>
      <c r="I2911" s="18">
        <v>-785.31</v>
      </c>
      <c r="Q2911" s="103"/>
      <c r="R2911" s="104"/>
      <c r="X2911" s="103"/>
      <c r="AE2911" s="103"/>
      <c r="AL2911" s="103"/>
      <c r="AM2911" s="104"/>
      <c r="AS2911" s="103"/>
      <c r="AT2911" s="104"/>
    </row>
    <row r="2912" spans="1:46" x14ac:dyDescent="0.25">
      <c r="A2912" s="1">
        <v>44742</v>
      </c>
      <c r="C2912" s="1" t="s">
        <v>102</v>
      </c>
      <c r="D2912" t="s">
        <v>98</v>
      </c>
      <c r="E2912">
        <v>150</v>
      </c>
      <c r="F2912" t="s">
        <v>42</v>
      </c>
      <c r="G2912" s="18">
        <v>5.1700999999999997</v>
      </c>
      <c r="H2912" s="18">
        <v>0.02</v>
      </c>
      <c r="I2912" s="18">
        <v>775.5</v>
      </c>
      <c r="Q2912" s="103"/>
      <c r="R2912" s="104"/>
      <c r="X2912" s="103"/>
      <c r="AE2912" s="103"/>
      <c r="AL2912" s="103"/>
      <c r="AM2912" s="104"/>
      <c r="AS2912" s="103"/>
      <c r="AT2912" s="104"/>
    </row>
    <row r="2913" spans="1:46" x14ac:dyDescent="0.25">
      <c r="A2913" s="1">
        <v>44742</v>
      </c>
      <c r="C2913" s="1" t="s">
        <v>102</v>
      </c>
      <c r="D2913" t="s">
        <v>98</v>
      </c>
      <c r="E2913">
        <v>150</v>
      </c>
      <c r="F2913" t="s">
        <v>42</v>
      </c>
      <c r="G2913" s="18">
        <v>5.1794000000000002</v>
      </c>
      <c r="H2913" s="18">
        <v>0.02</v>
      </c>
      <c r="I2913" s="18">
        <v>776.89</v>
      </c>
      <c r="Q2913" s="103"/>
      <c r="R2913" s="104"/>
      <c r="X2913" s="103"/>
      <c r="AE2913" s="103"/>
      <c r="AL2913" s="103"/>
      <c r="AM2913" s="104"/>
      <c r="AS2913" s="103"/>
      <c r="AT2913" s="104"/>
    </row>
    <row r="2914" spans="1:46" x14ac:dyDescent="0.25">
      <c r="A2914" s="1">
        <v>44742</v>
      </c>
      <c r="C2914" s="1" t="s">
        <v>102</v>
      </c>
      <c r="D2914" t="s">
        <v>97</v>
      </c>
      <c r="E2914">
        <v>150</v>
      </c>
      <c r="F2914" t="s">
        <v>42</v>
      </c>
      <c r="G2914" s="18">
        <v>5.39</v>
      </c>
      <c r="I2914" s="18">
        <v>-808.5</v>
      </c>
      <c r="Q2914" s="103"/>
      <c r="R2914" s="104"/>
      <c r="X2914" s="103"/>
      <c r="AE2914" s="103"/>
      <c r="AL2914" s="103"/>
      <c r="AM2914" s="104"/>
      <c r="AS2914" s="103"/>
      <c r="AT2914" s="104"/>
    </row>
    <row r="2915" spans="1:46" x14ac:dyDescent="0.25">
      <c r="A2915" s="1">
        <v>44742</v>
      </c>
      <c r="C2915" s="1" t="s">
        <v>102</v>
      </c>
      <c r="D2915" t="s">
        <v>97</v>
      </c>
      <c r="E2915">
        <v>144</v>
      </c>
      <c r="F2915" t="s">
        <v>42</v>
      </c>
      <c r="G2915" s="18">
        <v>5.3597999999999999</v>
      </c>
      <c r="I2915" s="18">
        <v>-771.81</v>
      </c>
      <c r="Q2915" s="103"/>
      <c r="R2915" s="104"/>
      <c r="X2915" s="103"/>
      <c r="AE2915" s="103"/>
      <c r="AL2915" s="103"/>
      <c r="AM2915" s="104"/>
      <c r="AS2915" s="103"/>
      <c r="AT2915" s="104"/>
    </row>
    <row r="2916" spans="1:46" x14ac:dyDescent="0.25">
      <c r="A2916" s="1">
        <v>44742</v>
      </c>
      <c r="C2916" s="1" t="s">
        <v>102</v>
      </c>
      <c r="D2916" t="s">
        <v>97</v>
      </c>
      <c r="E2916">
        <v>3</v>
      </c>
      <c r="F2916" t="s">
        <v>42</v>
      </c>
      <c r="G2916" s="18">
        <v>5.35</v>
      </c>
      <c r="I2916" s="18">
        <v>-16.05</v>
      </c>
      <c r="Q2916" s="103"/>
      <c r="R2916" s="104"/>
      <c r="X2916" s="103"/>
      <c r="AE2916" s="103"/>
      <c r="AL2916" s="103"/>
      <c r="AM2916" s="104"/>
      <c r="AS2916" s="103"/>
      <c r="AT2916" s="104"/>
    </row>
    <row r="2917" spans="1:46" x14ac:dyDescent="0.25">
      <c r="A2917" s="1">
        <v>44742</v>
      </c>
      <c r="C2917" s="1" t="s">
        <v>102</v>
      </c>
      <c r="D2917" t="s">
        <v>97</v>
      </c>
      <c r="E2917">
        <v>3</v>
      </c>
      <c r="F2917" t="s">
        <v>42</v>
      </c>
      <c r="G2917" s="18">
        <v>5.35</v>
      </c>
      <c r="I2917" s="18">
        <v>-16.05</v>
      </c>
      <c r="Q2917" s="103"/>
      <c r="R2917" s="104"/>
      <c r="X2917" s="103"/>
      <c r="AE2917" s="103"/>
      <c r="AL2917" s="103"/>
      <c r="AM2917" s="104"/>
      <c r="AS2917" s="103"/>
      <c r="AT2917" s="104"/>
    </row>
    <row r="2918" spans="1:46" x14ac:dyDescent="0.25">
      <c r="A2918" s="1">
        <v>44742</v>
      </c>
      <c r="C2918" s="1" t="s">
        <v>102</v>
      </c>
      <c r="D2918" t="s">
        <v>98</v>
      </c>
      <c r="E2918">
        <v>50</v>
      </c>
      <c r="F2918" t="s">
        <v>42</v>
      </c>
      <c r="G2918" s="18">
        <v>5.3650000000000002</v>
      </c>
      <c r="H2918" s="18">
        <v>0.01</v>
      </c>
      <c r="I2918" s="18">
        <v>268.24</v>
      </c>
      <c r="Q2918" s="103"/>
      <c r="R2918" s="104"/>
      <c r="X2918" s="103"/>
      <c r="AE2918" s="103"/>
      <c r="AL2918" s="103"/>
      <c r="AM2918" s="104"/>
      <c r="AS2918" s="103"/>
      <c r="AT2918" s="104"/>
    </row>
    <row r="2919" spans="1:46" x14ac:dyDescent="0.25">
      <c r="A2919" s="1">
        <v>44742</v>
      </c>
      <c r="C2919" s="1" t="s">
        <v>102</v>
      </c>
      <c r="D2919" t="s">
        <v>97</v>
      </c>
      <c r="E2919">
        <v>50</v>
      </c>
      <c r="F2919" t="s">
        <v>42</v>
      </c>
      <c r="G2919" s="18">
        <v>5.6383999999999999</v>
      </c>
      <c r="I2919" s="18">
        <v>-281.92</v>
      </c>
      <c r="Q2919" s="103"/>
      <c r="R2919" s="104"/>
      <c r="X2919" s="103"/>
      <c r="AE2919" s="103"/>
      <c r="AL2919" s="103"/>
      <c r="AM2919" s="104"/>
      <c r="AS2919" s="103"/>
      <c r="AT2919" s="104"/>
    </row>
    <row r="2920" spans="1:46" x14ac:dyDescent="0.25">
      <c r="A2920" s="1">
        <v>44742</v>
      </c>
      <c r="C2920" s="1" t="s">
        <v>102</v>
      </c>
      <c r="D2920" t="s">
        <v>98</v>
      </c>
      <c r="E2920">
        <v>50</v>
      </c>
      <c r="F2920" t="s">
        <v>42</v>
      </c>
      <c r="G2920" s="18">
        <v>5.5517000000000003</v>
      </c>
      <c r="H2920" s="18">
        <v>0.01</v>
      </c>
      <c r="I2920" s="18">
        <v>277.58</v>
      </c>
      <c r="Q2920" s="103"/>
      <c r="R2920" s="104"/>
      <c r="X2920" s="103"/>
      <c r="AE2920" s="103"/>
      <c r="AL2920" s="103"/>
      <c r="AM2920" s="104"/>
      <c r="AS2920" s="103"/>
      <c r="AT2920" s="104"/>
    </row>
    <row r="2921" spans="1:46" x14ac:dyDescent="0.25">
      <c r="A2921" s="1">
        <v>44742</v>
      </c>
      <c r="C2921" s="1" t="s">
        <v>102</v>
      </c>
      <c r="D2921" t="s">
        <v>98</v>
      </c>
      <c r="E2921">
        <v>150</v>
      </c>
      <c r="F2921" t="s">
        <v>42</v>
      </c>
      <c r="G2921" s="18">
        <v>5.4047999999999998</v>
      </c>
      <c r="H2921" s="18">
        <v>0.02</v>
      </c>
      <c r="I2921" s="18">
        <v>810.7</v>
      </c>
      <c r="Q2921" s="103"/>
      <c r="R2921" s="104"/>
      <c r="X2921" s="103"/>
      <c r="AE2921" s="103"/>
      <c r="AL2921" s="103"/>
      <c r="AM2921" s="104"/>
      <c r="AS2921" s="103"/>
      <c r="AT2921" s="104"/>
    </row>
    <row r="2922" spans="1:46" x14ac:dyDescent="0.25">
      <c r="A2922" s="1">
        <v>44742</v>
      </c>
      <c r="C2922" s="1" t="s">
        <v>102</v>
      </c>
      <c r="D2922" t="s">
        <v>98</v>
      </c>
      <c r="E2922">
        <v>100</v>
      </c>
      <c r="F2922" t="s">
        <v>42</v>
      </c>
      <c r="G2922" s="18">
        <v>5.28</v>
      </c>
      <c r="H2922" s="18">
        <v>0.01</v>
      </c>
      <c r="I2922" s="18">
        <v>527.99</v>
      </c>
      <c r="Q2922" s="103"/>
      <c r="R2922" s="104"/>
      <c r="X2922" s="103"/>
      <c r="AE2922" s="103"/>
      <c r="AL2922" s="103"/>
      <c r="AM2922" s="104"/>
      <c r="AS2922" s="103"/>
      <c r="AT2922" s="104"/>
    </row>
    <row r="2923" spans="1:46" x14ac:dyDescent="0.25">
      <c r="A2923" s="1">
        <v>44742</v>
      </c>
      <c r="C2923" s="1" t="s">
        <v>102</v>
      </c>
      <c r="D2923" t="s">
        <v>97</v>
      </c>
      <c r="E2923">
        <v>150</v>
      </c>
      <c r="F2923" t="s">
        <v>42</v>
      </c>
      <c r="G2923" s="18">
        <v>5.0949999999999998</v>
      </c>
      <c r="I2923" s="18">
        <v>-764.25</v>
      </c>
      <c r="Q2923" s="103"/>
      <c r="R2923" s="104"/>
      <c r="X2923" s="103"/>
      <c r="AE2923" s="103"/>
      <c r="AL2923" s="103"/>
      <c r="AM2923" s="104"/>
      <c r="AS2923" s="103"/>
      <c r="AT2923" s="104"/>
    </row>
    <row r="2924" spans="1:46" x14ac:dyDescent="0.25">
      <c r="A2924" s="1">
        <v>44742</v>
      </c>
      <c r="C2924" s="1" t="s">
        <v>102</v>
      </c>
      <c r="D2924" t="s">
        <v>97</v>
      </c>
      <c r="E2924">
        <v>150</v>
      </c>
      <c r="F2924" t="s">
        <v>42</v>
      </c>
      <c r="G2924" s="18">
        <v>5.0782999999999996</v>
      </c>
      <c r="I2924" s="18">
        <v>-761.75</v>
      </c>
      <c r="Q2924" s="103"/>
      <c r="R2924" s="104"/>
      <c r="X2924" s="103"/>
      <c r="AE2924" s="103"/>
      <c r="AL2924" s="103"/>
      <c r="AM2924" s="104"/>
      <c r="AS2924" s="103"/>
      <c r="AT2924" s="104"/>
    </row>
    <row r="2925" spans="1:46" x14ac:dyDescent="0.25">
      <c r="A2925" s="1">
        <v>44742</v>
      </c>
      <c r="C2925" s="1" t="s">
        <v>102</v>
      </c>
      <c r="D2925" t="s">
        <v>98</v>
      </c>
      <c r="E2925">
        <v>50</v>
      </c>
      <c r="F2925" t="s">
        <v>42</v>
      </c>
      <c r="G2925" s="18">
        <v>5.3597999999999999</v>
      </c>
      <c r="H2925" s="18">
        <v>0.01</v>
      </c>
      <c r="I2925" s="18">
        <v>267.98</v>
      </c>
      <c r="Q2925" s="103"/>
      <c r="R2925" s="104"/>
      <c r="X2925" s="103"/>
      <c r="AE2925" s="103"/>
      <c r="AL2925" s="103"/>
      <c r="AM2925" s="104"/>
      <c r="AS2925" s="103"/>
      <c r="AT2925" s="104"/>
    </row>
    <row r="2926" spans="1:46" x14ac:dyDescent="0.25">
      <c r="A2926" s="1">
        <v>44742</v>
      </c>
      <c r="C2926" s="1" t="s">
        <v>102</v>
      </c>
      <c r="D2926" t="s">
        <v>97</v>
      </c>
      <c r="E2926">
        <v>50</v>
      </c>
      <c r="F2926" t="s">
        <v>42</v>
      </c>
      <c r="G2926" s="18">
        <v>4.8600000000000003</v>
      </c>
      <c r="I2926" s="18">
        <v>-243</v>
      </c>
      <c r="Q2926" s="103"/>
      <c r="R2926" s="104"/>
      <c r="X2926" s="103"/>
      <c r="AE2926" s="103"/>
      <c r="AL2926" s="103"/>
      <c r="AM2926" s="104"/>
      <c r="AS2926" s="103"/>
      <c r="AT2926" s="104"/>
    </row>
    <row r="2927" spans="1:46" x14ac:dyDescent="0.25">
      <c r="A2927" s="1">
        <v>44743</v>
      </c>
      <c r="C2927" s="1" t="s">
        <v>102</v>
      </c>
      <c r="D2927" t="s">
        <v>107</v>
      </c>
      <c r="I2927" s="18">
        <v>-600</v>
      </c>
      <c r="Q2927" s="103"/>
      <c r="R2927" s="104"/>
      <c r="X2927" s="103"/>
      <c r="AE2927" s="103"/>
      <c r="AL2927" s="103"/>
      <c r="AM2927" s="104"/>
      <c r="AS2927" s="103"/>
      <c r="AT2927" s="104"/>
    </row>
    <row r="2928" spans="1:46" x14ac:dyDescent="0.25">
      <c r="A2928" s="1">
        <v>44747</v>
      </c>
      <c r="B2928" s="100">
        <v>43719600427</v>
      </c>
      <c r="C2928" t="s">
        <v>101</v>
      </c>
      <c r="D2928" t="s">
        <v>97</v>
      </c>
      <c r="E2928">
        <v>200</v>
      </c>
      <c r="F2928" t="s">
        <v>46</v>
      </c>
      <c r="G2928">
        <v>1.8299000000000001</v>
      </c>
      <c r="H2928">
        <v>0</v>
      </c>
      <c r="I2928">
        <v>-365.98</v>
      </c>
      <c r="Q2928" s="103"/>
      <c r="R2928" s="104"/>
      <c r="X2928" s="103"/>
      <c r="AE2928" s="103"/>
      <c r="AL2928" s="103"/>
      <c r="AM2928" s="104"/>
      <c r="AS2928" s="103"/>
      <c r="AT2928" s="104"/>
    </row>
    <row r="2929" spans="1:46" x14ac:dyDescent="0.25">
      <c r="A2929" s="1">
        <v>44747</v>
      </c>
      <c r="B2929" s="100">
        <v>43719527694</v>
      </c>
      <c r="C2929" t="s">
        <v>101</v>
      </c>
      <c r="D2929" t="s">
        <v>97</v>
      </c>
      <c r="E2929">
        <v>200</v>
      </c>
      <c r="F2929" t="s">
        <v>46</v>
      </c>
      <c r="G2929">
        <v>1.7750999999999999</v>
      </c>
      <c r="H2929">
        <v>0</v>
      </c>
      <c r="I2929">
        <v>-355.02</v>
      </c>
      <c r="Q2929" s="103"/>
      <c r="R2929" s="104"/>
      <c r="X2929" s="103"/>
      <c r="AE2929" s="103"/>
      <c r="AL2929" s="103"/>
      <c r="AM2929" s="104"/>
      <c r="AS2929" s="103"/>
      <c r="AT2929" s="104"/>
    </row>
    <row r="2930" spans="1:46" x14ac:dyDescent="0.25">
      <c r="A2930" s="1">
        <v>44747</v>
      </c>
      <c r="B2930" s="100">
        <v>43719533072</v>
      </c>
      <c r="C2930" t="s">
        <v>101</v>
      </c>
      <c r="D2930" t="s">
        <v>97</v>
      </c>
      <c r="E2930">
        <v>200</v>
      </c>
      <c r="F2930" t="s">
        <v>46</v>
      </c>
      <c r="G2930">
        <v>1.7645</v>
      </c>
      <c r="H2930">
        <v>0</v>
      </c>
      <c r="I2930">
        <v>-352.9</v>
      </c>
      <c r="Q2930" s="103"/>
      <c r="R2930" s="104"/>
      <c r="X2930" s="103"/>
      <c r="AE2930" s="103"/>
      <c r="AL2930" s="103"/>
      <c r="AM2930" s="104"/>
      <c r="AS2930" s="103"/>
      <c r="AT2930" s="104"/>
    </row>
    <row r="2931" spans="1:46" x14ac:dyDescent="0.25">
      <c r="A2931" s="1">
        <v>44747</v>
      </c>
      <c r="B2931" s="100">
        <v>43719772287</v>
      </c>
      <c r="C2931" t="s">
        <v>101</v>
      </c>
      <c r="D2931" t="s">
        <v>97</v>
      </c>
      <c r="E2931">
        <v>200</v>
      </c>
      <c r="F2931" t="s">
        <v>46</v>
      </c>
      <c r="G2931">
        <v>1.768</v>
      </c>
      <c r="H2931">
        <v>0</v>
      </c>
      <c r="I2931">
        <v>-353.6</v>
      </c>
      <c r="Q2931" s="103"/>
      <c r="R2931" s="104"/>
      <c r="X2931" s="103"/>
      <c r="AE2931" s="103"/>
      <c r="AL2931" s="103"/>
      <c r="AM2931" s="104"/>
      <c r="AS2931" s="103"/>
      <c r="AT2931" s="104"/>
    </row>
    <row r="2932" spans="1:46" x14ac:dyDescent="0.25">
      <c r="A2932" s="1">
        <v>44747</v>
      </c>
      <c r="B2932" s="100">
        <v>43719774662</v>
      </c>
      <c r="C2932" t="s">
        <v>101</v>
      </c>
      <c r="D2932" t="s">
        <v>98</v>
      </c>
      <c r="E2932">
        <v>200</v>
      </c>
      <c r="F2932" t="s">
        <v>46</v>
      </c>
      <c r="G2932">
        <v>1.89</v>
      </c>
      <c r="H2932">
        <v>0</v>
      </c>
      <c r="I2932">
        <v>377.96</v>
      </c>
      <c r="Q2932" s="103"/>
      <c r="R2932" s="104"/>
      <c r="X2932" s="103"/>
      <c r="AE2932" s="103"/>
      <c r="AL2932" s="103"/>
      <c r="AM2932" s="104"/>
      <c r="AS2932" s="103"/>
      <c r="AT2932" s="104"/>
    </row>
    <row r="2933" spans="1:46" x14ac:dyDescent="0.25">
      <c r="A2933" s="1">
        <v>44747</v>
      </c>
      <c r="B2933" s="100">
        <v>43719809109</v>
      </c>
      <c r="C2933" t="s">
        <v>101</v>
      </c>
      <c r="D2933" t="s">
        <v>98</v>
      </c>
      <c r="E2933">
        <v>200</v>
      </c>
      <c r="F2933" t="s">
        <v>46</v>
      </c>
      <c r="G2933">
        <v>1.9412</v>
      </c>
      <c r="H2933">
        <v>0</v>
      </c>
      <c r="I2933">
        <v>388.2</v>
      </c>
      <c r="Q2933" s="103"/>
      <c r="R2933" s="104"/>
      <c r="X2933" s="103"/>
      <c r="AE2933" s="103"/>
      <c r="AL2933" s="103"/>
      <c r="AM2933" s="104"/>
      <c r="AS2933" s="103"/>
      <c r="AT2933" s="104"/>
    </row>
    <row r="2934" spans="1:46" x14ac:dyDescent="0.25">
      <c r="A2934" s="1">
        <v>44747</v>
      </c>
      <c r="B2934" s="100">
        <v>43719800293</v>
      </c>
      <c r="C2934" t="s">
        <v>101</v>
      </c>
      <c r="D2934" t="s">
        <v>98</v>
      </c>
      <c r="E2934">
        <v>200</v>
      </c>
      <c r="F2934" t="s">
        <v>46</v>
      </c>
      <c r="G2934">
        <v>1.9500999999999999</v>
      </c>
      <c r="H2934">
        <v>0</v>
      </c>
      <c r="I2934">
        <v>389.98</v>
      </c>
      <c r="Q2934" s="103"/>
      <c r="R2934" s="104"/>
      <c r="X2934" s="103"/>
      <c r="AE2934" s="103"/>
      <c r="AL2934" s="103"/>
      <c r="AM2934" s="104"/>
      <c r="AS2934" s="103"/>
      <c r="AT2934" s="104"/>
    </row>
    <row r="2935" spans="1:46" x14ac:dyDescent="0.25">
      <c r="A2935" s="1">
        <v>44747</v>
      </c>
      <c r="B2935" s="100">
        <v>43719789590</v>
      </c>
      <c r="C2935" t="s">
        <v>101</v>
      </c>
      <c r="D2935" t="s">
        <v>97</v>
      </c>
      <c r="E2935">
        <v>200</v>
      </c>
      <c r="F2935" t="s">
        <v>46</v>
      </c>
      <c r="G2935">
        <v>1.835</v>
      </c>
      <c r="H2935">
        <v>0</v>
      </c>
      <c r="I2935">
        <v>-367</v>
      </c>
      <c r="Q2935" s="103"/>
      <c r="R2935" s="104"/>
      <c r="X2935" s="103"/>
      <c r="AE2935" s="103"/>
      <c r="AL2935" s="103"/>
      <c r="AM2935" s="104"/>
      <c r="AS2935" s="103"/>
      <c r="AT2935" s="104"/>
    </row>
    <row r="2936" spans="1:46" x14ac:dyDescent="0.25">
      <c r="A2936" s="1">
        <v>44747</v>
      </c>
      <c r="B2936" s="100">
        <v>43719886163</v>
      </c>
      <c r="C2936" t="s">
        <v>101</v>
      </c>
      <c r="D2936" t="s">
        <v>98</v>
      </c>
      <c r="E2936">
        <v>400</v>
      </c>
      <c r="F2936" t="s">
        <v>46</v>
      </c>
      <c r="G2936">
        <v>1.7709999999999999</v>
      </c>
      <c r="H2936">
        <v>0</v>
      </c>
      <c r="I2936">
        <v>708.33</v>
      </c>
      <c r="Q2936" s="103"/>
      <c r="R2936" s="104"/>
      <c r="X2936" s="103"/>
      <c r="AE2936" s="103"/>
      <c r="AL2936" s="103"/>
      <c r="AM2936" s="104"/>
      <c r="AS2936" s="103"/>
      <c r="AT2936" s="104"/>
    </row>
    <row r="2937" spans="1:46" x14ac:dyDescent="0.25">
      <c r="A2937" s="1">
        <v>44747</v>
      </c>
      <c r="C2937" s="1" t="s">
        <v>102</v>
      </c>
      <c r="D2937" t="s">
        <v>98</v>
      </c>
      <c r="E2937">
        <v>450</v>
      </c>
      <c r="F2937" t="s">
        <v>46</v>
      </c>
      <c r="G2937" s="18">
        <v>1.9742</v>
      </c>
      <c r="H2937" s="18">
        <v>0.02</v>
      </c>
      <c r="I2937" s="18">
        <v>888.37</v>
      </c>
      <c r="Q2937" s="103"/>
      <c r="R2937" s="104"/>
      <c r="X2937" s="103"/>
      <c r="AE2937" s="103"/>
      <c r="AL2937" s="103"/>
      <c r="AM2937" s="104"/>
      <c r="AS2937" s="103"/>
      <c r="AT2937" s="104"/>
    </row>
    <row r="2938" spans="1:46" x14ac:dyDescent="0.25">
      <c r="A2938" s="1">
        <v>44747</v>
      </c>
      <c r="C2938" s="1" t="s">
        <v>102</v>
      </c>
      <c r="D2938" t="s">
        <v>97</v>
      </c>
      <c r="E2938">
        <v>50</v>
      </c>
      <c r="F2938" t="s">
        <v>46</v>
      </c>
      <c r="G2938" s="18">
        <v>1.885</v>
      </c>
      <c r="I2938" s="18">
        <v>-94.25</v>
      </c>
      <c r="Q2938" s="103"/>
      <c r="R2938" s="104"/>
      <c r="X2938" s="103"/>
      <c r="AE2938" s="103"/>
      <c r="AL2938" s="103"/>
      <c r="AM2938" s="104"/>
      <c r="AS2938" s="103"/>
      <c r="AT2938" s="104"/>
    </row>
    <row r="2939" spans="1:46" x14ac:dyDescent="0.25">
      <c r="A2939" s="1">
        <v>44747</v>
      </c>
      <c r="C2939" s="1" t="s">
        <v>102</v>
      </c>
      <c r="D2939" t="s">
        <v>97</v>
      </c>
      <c r="E2939">
        <v>100</v>
      </c>
      <c r="F2939" t="s">
        <v>46</v>
      </c>
      <c r="G2939" s="18">
        <v>1.885</v>
      </c>
      <c r="I2939" s="18">
        <v>-188.5</v>
      </c>
      <c r="Q2939" s="103"/>
      <c r="R2939" s="104"/>
      <c r="X2939" s="103"/>
      <c r="AE2939" s="103"/>
      <c r="AL2939" s="103"/>
      <c r="AM2939" s="104"/>
      <c r="AS2939" s="103"/>
      <c r="AT2939" s="104"/>
    </row>
    <row r="2940" spans="1:46" x14ac:dyDescent="0.25">
      <c r="A2940" s="1">
        <v>44747</v>
      </c>
      <c r="C2940" s="1" t="s">
        <v>102</v>
      </c>
      <c r="D2940" t="s">
        <v>97</v>
      </c>
      <c r="E2940">
        <v>150</v>
      </c>
      <c r="F2940" t="s">
        <v>46</v>
      </c>
      <c r="G2940" s="18">
        <v>1.8686</v>
      </c>
      <c r="I2940" s="18">
        <v>-280.29000000000002</v>
      </c>
      <c r="Q2940" s="103"/>
      <c r="R2940" s="104"/>
      <c r="X2940" s="103"/>
      <c r="AE2940" s="103"/>
      <c r="AL2940" s="103"/>
      <c r="AM2940" s="104"/>
      <c r="AS2940" s="103"/>
      <c r="AT2940" s="104"/>
    </row>
    <row r="2941" spans="1:46" x14ac:dyDescent="0.25">
      <c r="A2941" s="1">
        <v>44747</v>
      </c>
      <c r="C2941" s="1" t="s">
        <v>102</v>
      </c>
      <c r="D2941" t="s">
        <v>97</v>
      </c>
      <c r="E2941">
        <v>150</v>
      </c>
      <c r="F2941" t="s">
        <v>46</v>
      </c>
      <c r="G2941" s="18">
        <v>1.8698999999999999</v>
      </c>
      <c r="I2941" s="18">
        <v>-280.49</v>
      </c>
      <c r="Q2941" s="103"/>
      <c r="R2941" s="104"/>
      <c r="X2941" s="103"/>
      <c r="AE2941" s="103"/>
      <c r="AL2941" s="103"/>
      <c r="AM2941" s="104"/>
      <c r="AS2941" s="103"/>
      <c r="AT2941" s="104"/>
    </row>
    <row r="2942" spans="1:46" x14ac:dyDescent="0.25">
      <c r="A2942" s="1">
        <v>44747</v>
      </c>
      <c r="C2942" s="1" t="s">
        <v>102</v>
      </c>
      <c r="D2942" t="s">
        <v>98</v>
      </c>
      <c r="E2942">
        <v>150</v>
      </c>
      <c r="F2942" t="s">
        <v>168</v>
      </c>
      <c r="G2942" s="18">
        <v>5.8700999999999999</v>
      </c>
      <c r="H2942" s="18">
        <v>0.02</v>
      </c>
      <c r="I2942" s="18">
        <v>880.5</v>
      </c>
      <c r="Q2942" s="103"/>
      <c r="R2942" s="104"/>
      <c r="X2942" s="103"/>
      <c r="AE2942" s="103"/>
      <c r="AL2942" s="103"/>
      <c r="AM2942" s="104"/>
      <c r="AS2942" s="103"/>
      <c r="AT2942" s="104"/>
    </row>
    <row r="2943" spans="1:46" x14ac:dyDescent="0.25">
      <c r="A2943" s="1">
        <v>44747</v>
      </c>
      <c r="C2943" s="1" t="s">
        <v>102</v>
      </c>
      <c r="D2943" t="s">
        <v>98</v>
      </c>
      <c r="E2943">
        <v>100</v>
      </c>
      <c r="F2943" t="s">
        <v>168</v>
      </c>
      <c r="G2943" s="18">
        <v>5.86</v>
      </c>
      <c r="H2943" s="18">
        <v>0.01</v>
      </c>
      <c r="I2943" s="18">
        <v>585.99</v>
      </c>
      <c r="Q2943" s="103"/>
      <c r="R2943" s="104"/>
      <c r="X2943" s="103"/>
      <c r="AE2943" s="103"/>
      <c r="AL2943" s="103"/>
      <c r="AM2943" s="104"/>
      <c r="AS2943" s="103"/>
      <c r="AT2943" s="104"/>
    </row>
    <row r="2944" spans="1:46" x14ac:dyDescent="0.25">
      <c r="A2944" s="1">
        <v>44747</v>
      </c>
      <c r="C2944" s="1" t="s">
        <v>102</v>
      </c>
      <c r="D2944" t="s">
        <v>98</v>
      </c>
      <c r="E2944">
        <v>50</v>
      </c>
      <c r="F2944" t="s">
        <v>168</v>
      </c>
      <c r="G2944" s="18">
        <v>5.86</v>
      </c>
      <c r="H2944" s="18">
        <v>0.01</v>
      </c>
      <c r="I2944" s="18">
        <v>292.99</v>
      </c>
      <c r="Q2944" s="103"/>
      <c r="R2944" s="104"/>
      <c r="X2944" s="103"/>
      <c r="AE2944" s="103"/>
      <c r="AL2944" s="103"/>
      <c r="AM2944" s="104"/>
      <c r="AS2944" s="103"/>
      <c r="AT2944" s="104"/>
    </row>
    <row r="2945" spans="1:46" x14ac:dyDescent="0.25">
      <c r="A2945" s="1">
        <v>44747</v>
      </c>
      <c r="C2945" s="1" t="s">
        <v>102</v>
      </c>
      <c r="D2945" t="s">
        <v>97</v>
      </c>
      <c r="E2945">
        <v>150</v>
      </c>
      <c r="F2945" t="s">
        <v>168</v>
      </c>
      <c r="G2945" s="18">
        <v>6.0418000000000003</v>
      </c>
      <c r="I2945" s="18">
        <v>-906.27</v>
      </c>
      <c r="Q2945" s="103"/>
      <c r="R2945" s="104"/>
      <c r="X2945" s="103"/>
      <c r="AE2945" s="103"/>
      <c r="AL2945" s="103"/>
      <c r="AM2945" s="104"/>
      <c r="AS2945" s="103"/>
      <c r="AT2945" s="104"/>
    </row>
    <row r="2946" spans="1:46" x14ac:dyDescent="0.25">
      <c r="A2946" s="1">
        <v>44747</v>
      </c>
      <c r="C2946" s="1" t="s">
        <v>102</v>
      </c>
      <c r="D2946" t="s">
        <v>97</v>
      </c>
      <c r="E2946">
        <v>150</v>
      </c>
      <c r="F2946" t="s">
        <v>168</v>
      </c>
      <c r="G2946" s="18">
        <v>6.0590999999999999</v>
      </c>
      <c r="I2946" s="18">
        <v>-908.87</v>
      </c>
      <c r="Q2946" s="103"/>
      <c r="R2946" s="104"/>
      <c r="X2946" s="103"/>
      <c r="AE2946" s="103"/>
      <c r="AL2946" s="103"/>
      <c r="AM2946" s="104"/>
      <c r="AS2946" s="103"/>
      <c r="AT2946" s="104"/>
    </row>
    <row r="2947" spans="1:46" x14ac:dyDescent="0.25">
      <c r="A2947" s="1">
        <v>44747</v>
      </c>
      <c r="C2947" s="1" t="s">
        <v>102</v>
      </c>
      <c r="D2947" t="s">
        <v>98</v>
      </c>
      <c r="E2947">
        <v>150</v>
      </c>
      <c r="F2947" t="s">
        <v>46</v>
      </c>
      <c r="G2947" s="18">
        <v>1.7936000000000001</v>
      </c>
      <c r="H2947" s="18">
        <v>0.01</v>
      </c>
      <c r="I2947" s="18">
        <v>269.02999999999997</v>
      </c>
      <c r="Q2947" s="103"/>
      <c r="R2947" s="104"/>
      <c r="X2947" s="103"/>
      <c r="AE2947" s="103"/>
      <c r="AL2947" s="103"/>
      <c r="AM2947" s="104"/>
      <c r="AS2947" s="103"/>
      <c r="AT2947" s="104"/>
    </row>
    <row r="2948" spans="1:46" x14ac:dyDescent="0.25">
      <c r="A2948" s="1">
        <v>44747</v>
      </c>
      <c r="C2948" s="1" t="s">
        <v>102</v>
      </c>
      <c r="D2948" t="s">
        <v>98</v>
      </c>
      <c r="E2948">
        <v>300</v>
      </c>
      <c r="F2948" t="s">
        <v>46</v>
      </c>
      <c r="G2948" s="18">
        <v>1.7936000000000001</v>
      </c>
      <c r="H2948" s="18">
        <v>0.01</v>
      </c>
      <c r="I2948" s="18">
        <v>538.07000000000005</v>
      </c>
      <c r="Q2948" s="103"/>
      <c r="R2948" s="104"/>
      <c r="X2948" s="103"/>
      <c r="AE2948" s="103"/>
      <c r="AL2948" s="103"/>
      <c r="AM2948" s="104"/>
      <c r="AS2948" s="103"/>
      <c r="AT2948" s="104"/>
    </row>
    <row r="2949" spans="1:46" x14ac:dyDescent="0.25">
      <c r="A2949" s="1">
        <v>44747</v>
      </c>
      <c r="C2949" s="1" t="s">
        <v>102</v>
      </c>
      <c r="D2949" t="s">
        <v>97</v>
      </c>
      <c r="E2949">
        <v>150</v>
      </c>
      <c r="F2949" t="s">
        <v>46</v>
      </c>
      <c r="G2949" s="18">
        <v>1.87</v>
      </c>
      <c r="I2949" s="18">
        <v>-280.5</v>
      </c>
      <c r="Q2949" s="103"/>
      <c r="R2949" s="104"/>
      <c r="X2949" s="103"/>
      <c r="AE2949" s="103"/>
      <c r="AL2949" s="103"/>
      <c r="AM2949" s="104"/>
      <c r="AS2949" s="103"/>
      <c r="AT2949" s="104"/>
    </row>
    <row r="2950" spans="1:46" x14ac:dyDescent="0.25">
      <c r="A2950" s="1">
        <v>44747</v>
      </c>
      <c r="C2950" s="1" t="s">
        <v>102</v>
      </c>
      <c r="D2950" t="s">
        <v>97</v>
      </c>
      <c r="E2950">
        <v>150</v>
      </c>
      <c r="F2950" t="s">
        <v>46</v>
      </c>
      <c r="G2950" s="18">
        <v>1.8887</v>
      </c>
      <c r="I2950" s="18">
        <v>-283.31</v>
      </c>
      <c r="Q2950" s="103"/>
      <c r="R2950" s="104"/>
      <c r="X2950" s="103"/>
      <c r="AE2950" s="103"/>
      <c r="AL2950" s="103"/>
      <c r="AM2950" s="104"/>
      <c r="AS2950" s="103"/>
      <c r="AT2950" s="104"/>
    </row>
    <row r="2951" spans="1:46" x14ac:dyDescent="0.25">
      <c r="A2951" s="1">
        <v>44747</v>
      </c>
      <c r="C2951" s="1" t="s">
        <v>102</v>
      </c>
      <c r="D2951" t="s">
        <v>98</v>
      </c>
      <c r="E2951">
        <v>150</v>
      </c>
      <c r="F2951" t="s">
        <v>46</v>
      </c>
      <c r="G2951" s="18">
        <v>1.8924000000000001</v>
      </c>
      <c r="H2951" s="18">
        <v>0.01</v>
      </c>
      <c r="I2951" s="18">
        <v>283.85000000000002</v>
      </c>
      <c r="Q2951" s="103"/>
      <c r="R2951" s="104"/>
      <c r="X2951" s="103"/>
      <c r="AE2951" s="103"/>
      <c r="AL2951" s="103"/>
      <c r="AM2951" s="104"/>
      <c r="AS2951" s="103"/>
      <c r="AT2951" s="104"/>
    </row>
    <row r="2952" spans="1:46" x14ac:dyDescent="0.25">
      <c r="A2952" s="1">
        <v>44747</v>
      </c>
      <c r="C2952" s="1" t="s">
        <v>102</v>
      </c>
      <c r="D2952" t="s">
        <v>97</v>
      </c>
      <c r="E2952">
        <v>150</v>
      </c>
      <c r="F2952" t="s">
        <v>46</v>
      </c>
      <c r="G2952" s="18">
        <v>1.9495</v>
      </c>
      <c r="I2952" s="18">
        <v>-292.43</v>
      </c>
      <c r="Q2952" s="103"/>
      <c r="R2952" s="104"/>
      <c r="X2952" s="103"/>
      <c r="AE2952" s="103"/>
      <c r="AL2952" s="103"/>
      <c r="AM2952" s="104"/>
      <c r="AS2952" s="103"/>
      <c r="AT2952" s="104"/>
    </row>
    <row r="2953" spans="1:46" x14ac:dyDescent="0.25">
      <c r="A2953" s="1">
        <v>44747</v>
      </c>
      <c r="C2953" s="1" t="s">
        <v>102</v>
      </c>
      <c r="D2953" t="s">
        <v>97</v>
      </c>
      <c r="E2953">
        <v>150</v>
      </c>
      <c r="F2953" t="s">
        <v>46</v>
      </c>
      <c r="G2953" s="18">
        <v>1.9399</v>
      </c>
      <c r="I2953" s="18">
        <v>-290.99</v>
      </c>
      <c r="Q2953" s="103"/>
      <c r="R2953" s="104"/>
      <c r="X2953" s="103"/>
      <c r="AE2953" s="103"/>
      <c r="AL2953" s="103"/>
      <c r="AM2953" s="104"/>
      <c r="AS2953" s="103"/>
      <c r="AT2953" s="104"/>
    </row>
    <row r="2954" spans="1:46" x14ac:dyDescent="0.25">
      <c r="A2954" s="1">
        <v>44748</v>
      </c>
      <c r="B2954" s="100">
        <v>43748465335</v>
      </c>
      <c r="C2954" t="s">
        <v>101</v>
      </c>
      <c r="D2954" t="s">
        <v>97</v>
      </c>
      <c r="E2954">
        <v>100</v>
      </c>
      <c r="F2954" t="s">
        <v>42</v>
      </c>
      <c r="G2954">
        <v>6.3121</v>
      </c>
      <c r="H2954">
        <v>0</v>
      </c>
      <c r="I2954">
        <v>-631.21</v>
      </c>
      <c r="Q2954" s="103"/>
      <c r="R2954" s="104"/>
      <c r="X2954" s="103"/>
      <c r="AE2954" s="103"/>
      <c r="AL2954" s="103"/>
      <c r="AM2954" s="104"/>
      <c r="AS2954" s="103"/>
      <c r="AT2954" s="104"/>
    </row>
    <row r="2955" spans="1:46" x14ac:dyDescent="0.25">
      <c r="A2955" s="1">
        <v>44748</v>
      </c>
      <c r="B2955" s="100">
        <v>43748463671</v>
      </c>
      <c r="C2955" t="s">
        <v>101</v>
      </c>
      <c r="D2955" t="s">
        <v>97</v>
      </c>
      <c r="E2955">
        <v>100</v>
      </c>
      <c r="F2955" t="s">
        <v>42</v>
      </c>
      <c r="G2955">
        <v>6.3186999999999998</v>
      </c>
      <c r="H2955">
        <v>0</v>
      </c>
      <c r="I2955">
        <v>-631.87</v>
      </c>
      <c r="Q2955" s="103"/>
      <c r="R2955" s="104"/>
      <c r="X2955" s="103"/>
      <c r="AE2955" s="103"/>
      <c r="AL2955" s="103"/>
      <c r="AM2955" s="104"/>
      <c r="AS2955" s="103"/>
      <c r="AT2955" s="104"/>
    </row>
    <row r="2956" spans="1:46" x14ac:dyDescent="0.25">
      <c r="A2956" s="1">
        <v>44748</v>
      </c>
      <c r="B2956" s="100">
        <v>43748482446</v>
      </c>
      <c r="C2956" t="s">
        <v>101</v>
      </c>
      <c r="D2956" t="s">
        <v>97</v>
      </c>
      <c r="E2956">
        <v>100</v>
      </c>
      <c r="F2956" t="s">
        <v>42</v>
      </c>
      <c r="G2956">
        <v>6.3548999999999998</v>
      </c>
      <c r="H2956">
        <v>0</v>
      </c>
      <c r="I2956">
        <v>-635.49</v>
      </c>
      <c r="Q2956" s="103"/>
      <c r="R2956" s="104"/>
      <c r="X2956" s="103"/>
      <c r="AE2956" s="103"/>
      <c r="AL2956" s="103"/>
      <c r="AM2956" s="104"/>
      <c r="AS2956" s="103"/>
      <c r="AT2956" s="104"/>
    </row>
    <row r="2957" spans="1:46" x14ac:dyDescent="0.25">
      <c r="A2957" s="1">
        <v>44748</v>
      </c>
      <c r="B2957" s="100">
        <v>43748482143</v>
      </c>
      <c r="C2957" t="s">
        <v>101</v>
      </c>
      <c r="D2957" t="s">
        <v>97</v>
      </c>
      <c r="E2957">
        <v>100</v>
      </c>
      <c r="F2957" t="s">
        <v>42</v>
      </c>
      <c r="G2957">
        <v>6.35</v>
      </c>
      <c r="H2957">
        <v>0</v>
      </c>
      <c r="I2957">
        <v>-635</v>
      </c>
      <c r="Q2957" s="103"/>
      <c r="R2957" s="104"/>
      <c r="X2957" s="103"/>
      <c r="AE2957" s="103"/>
      <c r="AL2957" s="103"/>
      <c r="AM2957" s="104"/>
      <c r="AS2957" s="103"/>
      <c r="AT2957" s="104"/>
    </row>
    <row r="2958" spans="1:46" x14ac:dyDescent="0.25">
      <c r="A2958" s="1">
        <v>44748</v>
      </c>
      <c r="B2958" s="100">
        <v>43748513280</v>
      </c>
      <c r="C2958" t="s">
        <v>101</v>
      </c>
      <c r="D2958" t="s">
        <v>97</v>
      </c>
      <c r="E2958">
        <v>100</v>
      </c>
      <c r="F2958" t="s">
        <v>42</v>
      </c>
      <c r="G2958">
        <v>6.3250000000000002</v>
      </c>
      <c r="H2958">
        <v>0</v>
      </c>
      <c r="I2958">
        <v>-632.5</v>
      </c>
      <c r="Q2958" s="103"/>
      <c r="R2958" s="104"/>
      <c r="X2958" s="103"/>
      <c r="AE2958" s="103"/>
      <c r="AL2958" s="103"/>
      <c r="AM2958" s="104"/>
      <c r="AS2958" s="103"/>
      <c r="AT2958" s="104"/>
    </row>
    <row r="2959" spans="1:46" x14ac:dyDescent="0.25">
      <c r="A2959" s="1">
        <v>44748</v>
      </c>
      <c r="B2959" s="100">
        <v>43748533210</v>
      </c>
      <c r="C2959" t="s">
        <v>101</v>
      </c>
      <c r="D2959" t="s">
        <v>98</v>
      </c>
      <c r="E2959">
        <v>100</v>
      </c>
      <c r="F2959" t="s">
        <v>42</v>
      </c>
      <c r="G2959">
        <v>6.2910000000000004</v>
      </c>
      <c r="H2959">
        <v>0</v>
      </c>
      <c r="I2959">
        <v>629.08000000000004</v>
      </c>
      <c r="Q2959" s="103"/>
      <c r="R2959" s="104"/>
      <c r="X2959" s="103"/>
      <c r="AE2959" s="103"/>
      <c r="AL2959" s="103"/>
      <c r="AM2959" s="104"/>
      <c r="AS2959" s="103"/>
      <c r="AT2959" s="104"/>
    </row>
    <row r="2960" spans="1:46" x14ac:dyDescent="0.25">
      <c r="A2960" s="1">
        <v>44748</v>
      </c>
      <c r="B2960" s="100">
        <v>43748569847</v>
      </c>
      <c r="C2960" t="s">
        <v>101</v>
      </c>
      <c r="D2960" t="s">
        <v>97</v>
      </c>
      <c r="E2960">
        <v>100</v>
      </c>
      <c r="F2960" t="s">
        <v>42</v>
      </c>
      <c r="G2960">
        <v>6.3076999999999996</v>
      </c>
      <c r="H2960">
        <v>0</v>
      </c>
      <c r="I2960">
        <v>-630.77</v>
      </c>
      <c r="Q2960" s="103"/>
      <c r="R2960" s="104"/>
      <c r="X2960" s="103"/>
      <c r="AE2960" s="103"/>
      <c r="AL2960" s="103"/>
      <c r="AM2960" s="104"/>
      <c r="AS2960" s="103"/>
      <c r="AT2960" s="104"/>
    </row>
    <row r="2961" spans="1:46" x14ac:dyDescent="0.25">
      <c r="A2961" s="1">
        <v>44748</v>
      </c>
      <c r="B2961" s="100">
        <v>43748603878</v>
      </c>
      <c r="C2961" t="s">
        <v>101</v>
      </c>
      <c r="D2961" t="s">
        <v>97</v>
      </c>
      <c r="E2961">
        <v>100</v>
      </c>
      <c r="F2961" t="s">
        <v>42</v>
      </c>
      <c r="G2961">
        <v>6.3150000000000004</v>
      </c>
      <c r="H2961">
        <v>0</v>
      </c>
      <c r="I2961">
        <v>-631.5</v>
      </c>
      <c r="Q2961" s="103"/>
      <c r="R2961" s="104"/>
      <c r="X2961" s="103"/>
      <c r="AE2961" s="103"/>
      <c r="AL2961" s="103"/>
      <c r="AM2961" s="104"/>
      <c r="AS2961" s="103"/>
      <c r="AT2961" s="104"/>
    </row>
    <row r="2962" spans="1:46" x14ac:dyDescent="0.25">
      <c r="A2962" s="1">
        <v>44748</v>
      </c>
      <c r="B2962" s="100">
        <v>43748635082</v>
      </c>
      <c r="C2962" t="s">
        <v>101</v>
      </c>
      <c r="D2962" t="s">
        <v>97</v>
      </c>
      <c r="E2962">
        <v>200</v>
      </c>
      <c r="F2962" t="s">
        <v>42</v>
      </c>
      <c r="G2962">
        <v>6.21</v>
      </c>
      <c r="H2962">
        <v>0</v>
      </c>
      <c r="I2962">
        <v>-1242</v>
      </c>
      <c r="Q2962" s="103"/>
      <c r="R2962" s="104"/>
      <c r="X2962" s="103"/>
      <c r="AE2962" s="103"/>
      <c r="AL2962" s="103"/>
      <c r="AM2962" s="104"/>
      <c r="AS2962" s="103"/>
      <c r="AT2962" s="104"/>
    </row>
    <row r="2963" spans="1:46" x14ac:dyDescent="0.25">
      <c r="A2963" s="1">
        <v>44748</v>
      </c>
      <c r="B2963" s="100">
        <v>43748641517</v>
      </c>
      <c r="C2963" t="s">
        <v>101</v>
      </c>
      <c r="D2963" t="s">
        <v>98</v>
      </c>
      <c r="E2963">
        <v>200</v>
      </c>
      <c r="F2963" t="s">
        <v>42</v>
      </c>
      <c r="G2963">
        <v>6.19</v>
      </c>
      <c r="H2963">
        <v>0</v>
      </c>
      <c r="I2963">
        <v>1237.94</v>
      </c>
      <c r="Q2963" s="103"/>
      <c r="R2963" s="104"/>
      <c r="X2963" s="103"/>
      <c r="AE2963" s="103"/>
      <c r="AL2963" s="103"/>
      <c r="AM2963" s="104"/>
      <c r="AS2963" s="103"/>
      <c r="AT2963" s="104"/>
    </row>
    <row r="2964" spans="1:46" x14ac:dyDescent="0.25">
      <c r="A2964" s="1">
        <v>44748</v>
      </c>
      <c r="B2964" s="100">
        <v>43748641874</v>
      </c>
      <c r="C2964" t="s">
        <v>101</v>
      </c>
      <c r="D2964" t="s">
        <v>98</v>
      </c>
      <c r="E2964">
        <v>200</v>
      </c>
      <c r="F2964" t="s">
        <v>42</v>
      </c>
      <c r="G2964">
        <v>6.19</v>
      </c>
      <c r="H2964">
        <v>0</v>
      </c>
      <c r="I2964">
        <v>1237.94</v>
      </c>
      <c r="Q2964" s="103"/>
      <c r="R2964" s="104"/>
      <c r="X2964" s="103"/>
      <c r="AE2964" s="103"/>
      <c r="AL2964" s="103"/>
      <c r="AM2964" s="104"/>
      <c r="AS2964" s="103"/>
      <c r="AT2964" s="104"/>
    </row>
    <row r="2965" spans="1:46" x14ac:dyDescent="0.25">
      <c r="A2965" s="1">
        <v>44748</v>
      </c>
      <c r="B2965" s="100">
        <v>43748642715</v>
      </c>
      <c r="C2965" t="s">
        <v>101</v>
      </c>
      <c r="D2965" t="s">
        <v>98</v>
      </c>
      <c r="E2965">
        <v>200</v>
      </c>
      <c r="F2965" t="s">
        <v>42</v>
      </c>
      <c r="G2965">
        <v>6.2</v>
      </c>
      <c r="H2965">
        <v>0</v>
      </c>
      <c r="I2965">
        <v>1239.94</v>
      </c>
      <c r="Q2965" s="103"/>
      <c r="R2965" s="104"/>
      <c r="X2965" s="103"/>
      <c r="AE2965" s="103"/>
      <c r="AL2965" s="103"/>
      <c r="AM2965" s="104"/>
      <c r="AS2965" s="103"/>
      <c r="AT2965" s="104"/>
    </row>
    <row r="2966" spans="1:46" x14ac:dyDescent="0.25">
      <c r="A2966" s="1">
        <v>44748</v>
      </c>
      <c r="B2966" s="100">
        <v>43748659223</v>
      </c>
      <c r="C2966" t="s">
        <v>101</v>
      </c>
      <c r="D2966" t="s">
        <v>98</v>
      </c>
      <c r="E2966">
        <v>200</v>
      </c>
      <c r="F2966" t="s">
        <v>42</v>
      </c>
      <c r="G2966">
        <v>6.2201000000000004</v>
      </c>
      <c r="H2966">
        <v>0</v>
      </c>
      <c r="I2966">
        <v>1243.96</v>
      </c>
      <c r="Q2966" s="103"/>
      <c r="R2966" s="104"/>
      <c r="X2966" s="103"/>
      <c r="AE2966" s="103"/>
      <c r="AL2966" s="103"/>
      <c r="AM2966" s="104"/>
      <c r="AS2966" s="103"/>
      <c r="AT2966" s="104"/>
    </row>
    <row r="2967" spans="1:46" x14ac:dyDescent="0.25">
      <c r="A2967" s="1">
        <v>44748</v>
      </c>
      <c r="C2967" s="1" t="s">
        <v>102</v>
      </c>
      <c r="D2967" t="s">
        <v>98</v>
      </c>
      <c r="E2967">
        <v>150</v>
      </c>
      <c r="F2967" t="s">
        <v>167</v>
      </c>
      <c r="G2967" s="18">
        <v>2.1520000000000001</v>
      </c>
      <c r="H2967" s="18">
        <v>0.01</v>
      </c>
      <c r="I2967" s="18">
        <v>322.79000000000002</v>
      </c>
      <c r="Q2967" s="103"/>
      <c r="R2967" s="104"/>
      <c r="X2967" s="103"/>
      <c r="AE2967" s="103"/>
      <c r="AL2967" s="103"/>
      <c r="AM2967" s="104"/>
      <c r="AS2967" s="103"/>
      <c r="AT2967" s="104"/>
    </row>
    <row r="2968" spans="1:46" x14ac:dyDescent="0.25">
      <c r="A2968" s="1">
        <v>44748</v>
      </c>
      <c r="C2968" s="1" t="s">
        <v>102</v>
      </c>
      <c r="D2968" t="s">
        <v>98</v>
      </c>
      <c r="E2968">
        <v>150</v>
      </c>
      <c r="F2968" t="s">
        <v>167</v>
      </c>
      <c r="G2968" s="18">
        <v>2.1414</v>
      </c>
      <c r="H2968" s="18">
        <v>0.01</v>
      </c>
      <c r="I2968" s="18">
        <v>321.2</v>
      </c>
      <c r="Q2968" s="103"/>
      <c r="R2968" s="104"/>
      <c r="X2968" s="103"/>
      <c r="AE2968" s="103"/>
      <c r="AL2968" s="103"/>
      <c r="AM2968" s="104"/>
      <c r="AS2968" s="103"/>
      <c r="AT2968" s="104"/>
    </row>
    <row r="2969" spans="1:46" x14ac:dyDescent="0.25">
      <c r="A2969" s="1">
        <v>44748</v>
      </c>
      <c r="C2969" s="1" t="s">
        <v>102</v>
      </c>
      <c r="D2969" t="s">
        <v>98</v>
      </c>
      <c r="E2969">
        <v>150</v>
      </c>
      <c r="F2969" t="s">
        <v>167</v>
      </c>
      <c r="G2969" s="18">
        <v>2.1440000000000001</v>
      </c>
      <c r="H2969" s="18">
        <v>0.01</v>
      </c>
      <c r="I2969" s="18">
        <v>321.58999999999997</v>
      </c>
      <c r="Q2969" s="103"/>
      <c r="R2969" s="104"/>
      <c r="X2969" s="103"/>
      <c r="AE2969" s="103"/>
      <c r="AL2969" s="103"/>
      <c r="AM2969" s="104"/>
      <c r="AS2969" s="103"/>
      <c r="AT2969" s="104"/>
    </row>
    <row r="2970" spans="1:46" x14ac:dyDescent="0.25">
      <c r="A2970" s="1">
        <v>44748</v>
      </c>
      <c r="C2970" s="1" t="s">
        <v>102</v>
      </c>
      <c r="D2970" t="s">
        <v>98</v>
      </c>
      <c r="E2970">
        <v>150</v>
      </c>
      <c r="F2970" t="s">
        <v>167</v>
      </c>
      <c r="G2970" s="18">
        <v>2.1423999999999999</v>
      </c>
      <c r="H2970" s="18">
        <v>0.01</v>
      </c>
      <c r="I2970" s="18">
        <v>321.35000000000002</v>
      </c>
      <c r="Q2970" s="103"/>
      <c r="R2970" s="104"/>
      <c r="X2970" s="103"/>
      <c r="AE2970" s="103"/>
      <c r="AL2970" s="103"/>
      <c r="AM2970" s="104"/>
      <c r="AS2970" s="103"/>
      <c r="AT2970" s="104"/>
    </row>
    <row r="2971" spans="1:46" x14ac:dyDescent="0.25">
      <c r="A2971" s="1">
        <v>44748</v>
      </c>
      <c r="C2971" s="1" t="s">
        <v>102</v>
      </c>
      <c r="D2971" t="s">
        <v>98</v>
      </c>
      <c r="E2971">
        <v>150</v>
      </c>
      <c r="F2971" t="s">
        <v>167</v>
      </c>
      <c r="G2971" s="18">
        <v>2.1408999999999998</v>
      </c>
      <c r="H2971" s="18">
        <v>0.01</v>
      </c>
      <c r="I2971" s="18">
        <v>321.13</v>
      </c>
      <c r="Q2971" s="103"/>
      <c r="R2971" s="104"/>
      <c r="X2971" s="103"/>
      <c r="AE2971" s="103"/>
      <c r="AL2971" s="103"/>
      <c r="AM2971" s="104"/>
      <c r="AS2971" s="103"/>
      <c r="AT2971" s="104"/>
    </row>
    <row r="2972" spans="1:46" x14ac:dyDescent="0.25">
      <c r="A2972" s="1">
        <v>44748</v>
      </c>
      <c r="C2972" s="1" t="s">
        <v>102</v>
      </c>
      <c r="D2972" t="s">
        <v>97</v>
      </c>
      <c r="E2972">
        <v>150</v>
      </c>
      <c r="F2972" t="s">
        <v>167</v>
      </c>
      <c r="G2972" s="18">
        <v>2.2179000000000002</v>
      </c>
      <c r="I2972" s="18">
        <v>-332.69</v>
      </c>
      <c r="Q2972" s="103"/>
      <c r="R2972" s="104"/>
      <c r="X2972" s="103"/>
      <c r="AE2972" s="103"/>
      <c r="AL2972" s="103"/>
      <c r="AM2972" s="104"/>
      <c r="AS2972" s="103"/>
      <c r="AT2972" s="104"/>
    </row>
    <row r="2973" spans="1:46" x14ac:dyDescent="0.25">
      <c r="A2973" s="1">
        <v>44748</v>
      </c>
      <c r="C2973" s="1" t="s">
        <v>102</v>
      </c>
      <c r="D2973" t="s">
        <v>97</v>
      </c>
      <c r="E2973">
        <v>50</v>
      </c>
      <c r="F2973" t="s">
        <v>167</v>
      </c>
      <c r="G2973" s="18">
        <v>2.2162999999999999</v>
      </c>
      <c r="I2973" s="18">
        <v>-110.82</v>
      </c>
      <c r="Q2973" s="103"/>
      <c r="R2973" s="104"/>
      <c r="X2973" s="103"/>
      <c r="AE2973" s="103"/>
      <c r="AL2973" s="103"/>
      <c r="AM2973" s="104"/>
      <c r="AS2973" s="103"/>
      <c r="AT2973" s="104"/>
    </row>
    <row r="2974" spans="1:46" x14ac:dyDescent="0.25">
      <c r="A2974" s="1">
        <v>44748</v>
      </c>
      <c r="C2974" s="1" t="s">
        <v>102</v>
      </c>
      <c r="D2974" t="s">
        <v>97</v>
      </c>
      <c r="E2974">
        <v>100</v>
      </c>
      <c r="F2974" t="s">
        <v>167</v>
      </c>
      <c r="G2974" s="18">
        <v>2.2149999999999999</v>
      </c>
      <c r="I2974" s="18">
        <v>-221.5</v>
      </c>
      <c r="Q2974" s="103"/>
      <c r="R2974" s="104"/>
      <c r="X2974" s="103"/>
      <c r="AE2974" s="103"/>
      <c r="AL2974" s="103"/>
      <c r="AM2974" s="104"/>
      <c r="AS2974" s="103"/>
      <c r="AT2974" s="104"/>
    </row>
    <row r="2975" spans="1:46" x14ac:dyDescent="0.25">
      <c r="A2975" s="1">
        <v>44748</v>
      </c>
      <c r="C2975" s="1" t="s">
        <v>102</v>
      </c>
      <c r="D2975" t="s">
        <v>98</v>
      </c>
      <c r="E2975">
        <v>150</v>
      </c>
      <c r="F2975" t="s">
        <v>167</v>
      </c>
      <c r="G2975" s="18">
        <v>2.2216</v>
      </c>
      <c r="H2975" s="18">
        <v>0.01</v>
      </c>
      <c r="I2975" s="18">
        <v>333.23</v>
      </c>
      <c r="Q2975" s="103"/>
      <c r="R2975" s="104"/>
      <c r="X2975" s="103"/>
      <c r="AE2975" s="103"/>
      <c r="AL2975" s="103"/>
      <c r="AM2975" s="104"/>
      <c r="AS2975" s="103"/>
      <c r="AT2975" s="104"/>
    </row>
    <row r="2976" spans="1:46" x14ac:dyDescent="0.25">
      <c r="A2976" s="1">
        <v>44748</v>
      </c>
      <c r="C2976" s="1" t="s">
        <v>102</v>
      </c>
      <c r="D2976" t="s">
        <v>98</v>
      </c>
      <c r="E2976">
        <v>150</v>
      </c>
      <c r="F2976" t="s">
        <v>167</v>
      </c>
      <c r="G2976" s="18">
        <v>2.2200000000000002</v>
      </c>
      <c r="H2976" s="18">
        <v>0.01</v>
      </c>
      <c r="I2976" s="18">
        <v>332.99</v>
      </c>
      <c r="Q2976" s="103"/>
      <c r="R2976" s="104"/>
      <c r="X2976" s="103"/>
      <c r="AE2976" s="103"/>
      <c r="AL2976" s="103"/>
      <c r="AM2976" s="104"/>
      <c r="AS2976" s="103"/>
      <c r="AT2976" s="104"/>
    </row>
    <row r="2977" spans="1:46" x14ac:dyDescent="0.25">
      <c r="A2977" s="1">
        <v>44748</v>
      </c>
      <c r="C2977" s="1" t="s">
        <v>102</v>
      </c>
      <c r="D2977" t="s">
        <v>97</v>
      </c>
      <c r="E2977">
        <v>150</v>
      </c>
      <c r="F2977" t="s">
        <v>167</v>
      </c>
      <c r="G2977" s="18">
        <v>2.2576000000000001</v>
      </c>
      <c r="I2977" s="18">
        <v>-338.64</v>
      </c>
      <c r="Q2977" s="103"/>
      <c r="R2977" s="104"/>
      <c r="X2977" s="103"/>
      <c r="AE2977" s="103"/>
      <c r="AL2977" s="103"/>
      <c r="AM2977" s="104"/>
      <c r="AS2977" s="103"/>
      <c r="AT2977" s="104"/>
    </row>
    <row r="2978" spans="1:46" x14ac:dyDescent="0.25">
      <c r="A2978" s="1">
        <v>44748</v>
      </c>
      <c r="C2978" s="1" t="s">
        <v>102</v>
      </c>
      <c r="D2978" t="s">
        <v>97</v>
      </c>
      <c r="E2978">
        <v>150</v>
      </c>
      <c r="F2978" t="s">
        <v>167</v>
      </c>
      <c r="G2978" s="18">
        <v>2.2585999999999999</v>
      </c>
      <c r="I2978" s="18">
        <v>-338.79</v>
      </c>
      <c r="Q2978" s="103"/>
      <c r="R2978" s="104"/>
      <c r="X2978" s="103"/>
      <c r="AE2978" s="103"/>
      <c r="AL2978" s="103"/>
      <c r="AM2978" s="104"/>
      <c r="AS2978" s="103"/>
      <c r="AT2978" s="104"/>
    </row>
    <row r="2979" spans="1:46" x14ac:dyDescent="0.25">
      <c r="A2979" s="1">
        <v>44748</v>
      </c>
      <c r="C2979" s="1" t="s">
        <v>102</v>
      </c>
      <c r="D2979" t="s">
        <v>97</v>
      </c>
      <c r="E2979">
        <v>150</v>
      </c>
      <c r="F2979" t="s">
        <v>167</v>
      </c>
      <c r="G2979" s="18">
        <v>2.3298999999999999</v>
      </c>
      <c r="I2979" s="18">
        <v>-349.49</v>
      </c>
      <c r="Q2979" s="103"/>
      <c r="R2979" s="104"/>
      <c r="X2979" s="103"/>
      <c r="AE2979" s="103"/>
      <c r="AL2979" s="103"/>
      <c r="AM2979" s="104"/>
      <c r="AS2979" s="103"/>
      <c r="AT2979" s="104"/>
    </row>
    <row r="2980" spans="1:46" x14ac:dyDescent="0.25">
      <c r="A2980" s="1">
        <v>44748</v>
      </c>
      <c r="C2980" s="1" t="s">
        <v>102</v>
      </c>
      <c r="D2980" t="s">
        <v>97</v>
      </c>
      <c r="E2980">
        <v>150</v>
      </c>
      <c r="F2980" t="s">
        <v>167</v>
      </c>
      <c r="G2980" s="18">
        <v>2.37</v>
      </c>
      <c r="I2980" s="18">
        <v>-355.5</v>
      </c>
      <c r="Q2980" s="103"/>
      <c r="R2980" s="104"/>
      <c r="X2980" s="103"/>
      <c r="AE2980" s="103"/>
      <c r="AL2980" s="103"/>
      <c r="AM2980" s="104"/>
      <c r="AS2980" s="103"/>
      <c r="AT2980" s="104"/>
    </row>
    <row r="2981" spans="1:46" x14ac:dyDescent="0.25">
      <c r="A2981" s="1">
        <v>44748</v>
      </c>
      <c r="C2981" s="1" t="s">
        <v>102</v>
      </c>
      <c r="D2981" t="s">
        <v>97</v>
      </c>
      <c r="E2981">
        <v>150</v>
      </c>
      <c r="F2981" t="s">
        <v>167</v>
      </c>
      <c r="G2981" s="18">
        <v>2.4599000000000002</v>
      </c>
      <c r="I2981" s="18">
        <v>-368.99</v>
      </c>
      <c r="Q2981" s="103"/>
      <c r="R2981" s="104"/>
      <c r="X2981" s="103"/>
      <c r="AE2981" s="103"/>
      <c r="AL2981" s="103"/>
      <c r="AM2981" s="104"/>
      <c r="AS2981" s="103"/>
      <c r="AT2981" s="104"/>
    </row>
    <row r="2982" spans="1:46" x14ac:dyDescent="0.25">
      <c r="A2982" s="1">
        <v>44753</v>
      </c>
      <c r="B2982" s="100">
        <v>43833623010</v>
      </c>
      <c r="C2982" t="s">
        <v>101</v>
      </c>
      <c r="D2982" t="s">
        <v>97</v>
      </c>
      <c r="E2982">
        <v>200</v>
      </c>
      <c r="F2982" t="s">
        <v>47</v>
      </c>
      <c r="G2982">
        <v>2.0499999999999998</v>
      </c>
      <c r="H2982">
        <v>0</v>
      </c>
      <c r="I2982">
        <v>-410</v>
      </c>
      <c r="Q2982" s="103"/>
      <c r="R2982" s="104"/>
      <c r="X2982" s="103"/>
      <c r="AE2982" s="103"/>
      <c r="AL2982" s="103"/>
      <c r="AM2982" s="104"/>
      <c r="AS2982" s="103"/>
      <c r="AT2982" s="104"/>
    </row>
    <row r="2983" spans="1:46" x14ac:dyDescent="0.25">
      <c r="A2983" s="1">
        <v>44753</v>
      </c>
      <c r="B2983" s="100">
        <v>43833626465</v>
      </c>
      <c r="C2983" t="s">
        <v>101</v>
      </c>
      <c r="D2983" t="s">
        <v>97</v>
      </c>
      <c r="E2983">
        <v>200</v>
      </c>
      <c r="F2983" t="s">
        <v>47</v>
      </c>
      <c r="G2983">
        <v>2.0589</v>
      </c>
      <c r="H2983">
        <v>0</v>
      </c>
      <c r="I2983">
        <v>-411.78</v>
      </c>
      <c r="Q2983" s="103"/>
      <c r="R2983" s="104"/>
      <c r="X2983" s="103"/>
      <c r="AE2983" s="103"/>
      <c r="AL2983" s="103"/>
      <c r="AM2983" s="104"/>
      <c r="AS2983" s="103"/>
      <c r="AT2983" s="104"/>
    </row>
    <row r="2984" spans="1:46" x14ac:dyDescent="0.25">
      <c r="A2984" s="1">
        <v>44753</v>
      </c>
      <c r="B2984" s="100">
        <v>43833692537</v>
      </c>
      <c r="C2984" t="s">
        <v>101</v>
      </c>
      <c r="D2984" t="s">
        <v>97</v>
      </c>
      <c r="E2984">
        <v>200</v>
      </c>
      <c r="F2984" t="s">
        <v>47</v>
      </c>
      <c r="G2984">
        <v>2.0586000000000002</v>
      </c>
      <c r="H2984">
        <v>0</v>
      </c>
      <c r="I2984">
        <v>-411.72</v>
      </c>
      <c r="Q2984" s="103"/>
      <c r="R2984" s="104"/>
      <c r="X2984" s="103"/>
      <c r="AE2984" s="103"/>
      <c r="AL2984" s="103"/>
      <c r="AM2984" s="104"/>
      <c r="AS2984" s="103"/>
      <c r="AT2984" s="104"/>
    </row>
    <row r="2985" spans="1:46" x14ac:dyDescent="0.25">
      <c r="A2985" s="1">
        <v>44753</v>
      </c>
      <c r="B2985" s="100">
        <v>43834101592</v>
      </c>
      <c r="C2985" t="s">
        <v>101</v>
      </c>
      <c r="D2985" t="s">
        <v>97</v>
      </c>
      <c r="E2985">
        <v>200</v>
      </c>
      <c r="F2985" t="s">
        <v>47</v>
      </c>
      <c r="G2985">
        <v>1.905</v>
      </c>
      <c r="H2985">
        <v>0</v>
      </c>
      <c r="I2985">
        <v>-381</v>
      </c>
      <c r="Q2985" s="103"/>
      <c r="R2985" s="104"/>
      <c r="X2985" s="103"/>
      <c r="AE2985" s="103"/>
      <c r="AL2985" s="103"/>
      <c r="AM2985" s="104"/>
      <c r="AS2985" s="103"/>
      <c r="AT2985" s="104"/>
    </row>
    <row r="2986" spans="1:46" x14ac:dyDescent="0.25">
      <c r="A2986" s="1">
        <v>44753</v>
      </c>
      <c r="B2986" s="100">
        <v>43834134776</v>
      </c>
      <c r="C2986" t="s">
        <v>101</v>
      </c>
      <c r="D2986" t="s">
        <v>98</v>
      </c>
      <c r="E2986">
        <v>200</v>
      </c>
      <c r="F2986" t="s">
        <v>47</v>
      </c>
      <c r="G2986">
        <v>1.95</v>
      </c>
      <c r="H2986">
        <v>0</v>
      </c>
      <c r="I2986">
        <v>389.96</v>
      </c>
      <c r="Q2986" s="103"/>
      <c r="R2986" s="104"/>
      <c r="X2986" s="103"/>
      <c r="AE2986" s="103"/>
      <c r="AL2986" s="103"/>
      <c r="AM2986" s="104"/>
      <c r="AS2986" s="103"/>
      <c r="AT2986" s="104"/>
    </row>
    <row r="2987" spans="1:46" x14ac:dyDescent="0.25">
      <c r="A2987" s="1">
        <v>44753</v>
      </c>
      <c r="B2987" s="100">
        <v>43834172303</v>
      </c>
      <c r="C2987" t="s">
        <v>101</v>
      </c>
      <c r="D2987" t="s">
        <v>98</v>
      </c>
      <c r="E2987">
        <v>200</v>
      </c>
      <c r="F2987" t="s">
        <v>47</v>
      </c>
      <c r="G2987">
        <v>2.0285000000000002</v>
      </c>
      <c r="H2987">
        <v>0</v>
      </c>
      <c r="I2987">
        <v>405.66</v>
      </c>
      <c r="Q2987" s="103"/>
      <c r="R2987" s="104"/>
      <c r="X2987" s="103"/>
      <c r="AE2987" s="103"/>
      <c r="AL2987" s="103"/>
      <c r="AM2987" s="104"/>
      <c r="AS2987" s="103"/>
      <c r="AT2987" s="104"/>
    </row>
    <row r="2988" spans="1:46" x14ac:dyDescent="0.25">
      <c r="A2988" s="1">
        <v>44753</v>
      </c>
      <c r="B2988" s="100">
        <v>43834274308</v>
      </c>
      <c r="C2988" t="s">
        <v>101</v>
      </c>
      <c r="D2988" t="s">
        <v>98</v>
      </c>
      <c r="E2988">
        <v>200</v>
      </c>
      <c r="F2988" t="s">
        <v>47</v>
      </c>
      <c r="G2988">
        <v>2.0470000000000002</v>
      </c>
      <c r="H2988">
        <v>0</v>
      </c>
      <c r="I2988">
        <v>409.36</v>
      </c>
      <c r="Q2988" s="103"/>
      <c r="R2988" s="104"/>
      <c r="X2988" s="103"/>
      <c r="AE2988" s="103"/>
      <c r="AL2988" s="103"/>
      <c r="AM2988" s="104"/>
      <c r="AS2988" s="103"/>
      <c r="AT2988" s="104"/>
    </row>
    <row r="2989" spans="1:46" x14ac:dyDescent="0.25">
      <c r="A2989" s="1">
        <v>44753</v>
      </c>
      <c r="B2989" s="100">
        <v>43834275215</v>
      </c>
      <c r="C2989" t="s">
        <v>101</v>
      </c>
      <c r="D2989" t="s">
        <v>98</v>
      </c>
      <c r="E2989">
        <v>200</v>
      </c>
      <c r="F2989" t="s">
        <v>47</v>
      </c>
      <c r="G2989">
        <v>2.08</v>
      </c>
      <c r="H2989">
        <v>0</v>
      </c>
      <c r="I2989">
        <v>415.96</v>
      </c>
      <c r="Q2989" s="103"/>
      <c r="R2989" s="104"/>
      <c r="X2989" s="103"/>
      <c r="AE2989" s="103"/>
      <c r="AL2989" s="103"/>
      <c r="AM2989" s="104"/>
      <c r="AS2989" s="103"/>
      <c r="AT2989" s="104"/>
    </row>
    <row r="2990" spans="1:46" x14ac:dyDescent="0.25">
      <c r="A2990" s="1">
        <v>44753</v>
      </c>
      <c r="C2990" s="1" t="s">
        <v>102</v>
      </c>
      <c r="D2990" t="s">
        <v>98</v>
      </c>
      <c r="E2990">
        <v>150</v>
      </c>
      <c r="F2990" t="s">
        <v>47</v>
      </c>
      <c r="G2990" s="18">
        <v>2.0699999999999998</v>
      </c>
      <c r="H2990" s="18">
        <v>0.01</v>
      </c>
      <c r="I2990" s="18">
        <v>310.49</v>
      </c>
      <c r="Q2990" s="103"/>
      <c r="R2990" s="104"/>
      <c r="X2990" s="103"/>
      <c r="AE2990" s="103"/>
      <c r="AL2990" s="103"/>
      <c r="AM2990" s="104"/>
      <c r="AS2990" s="103"/>
      <c r="AT2990" s="104"/>
    </row>
    <row r="2991" spans="1:46" x14ac:dyDescent="0.25">
      <c r="A2991" s="1">
        <v>44753</v>
      </c>
      <c r="C2991" s="1" t="s">
        <v>102</v>
      </c>
      <c r="D2991" t="s">
        <v>98</v>
      </c>
      <c r="E2991">
        <v>150</v>
      </c>
      <c r="F2991" t="s">
        <v>47</v>
      </c>
      <c r="G2991" s="18">
        <v>1.9232</v>
      </c>
      <c r="H2991" s="18">
        <v>0.01</v>
      </c>
      <c r="I2991" s="18">
        <v>288.47000000000003</v>
      </c>
      <c r="Q2991" s="103"/>
      <c r="R2991" s="104"/>
      <c r="X2991" s="103"/>
      <c r="AE2991" s="103"/>
      <c r="AL2991" s="103"/>
      <c r="AM2991" s="104"/>
      <c r="AS2991" s="103"/>
      <c r="AT2991" s="104"/>
    </row>
    <row r="2992" spans="1:46" x14ac:dyDescent="0.25">
      <c r="A2992" s="1">
        <v>44753</v>
      </c>
      <c r="C2992" s="1" t="s">
        <v>102</v>
      </c>
      <c r="D2992" t="s">
        <v>98</v>
      </c>
      <c r="E2992">
        <v>150</v>
      </c>
      <c r="F2992" t="s">
        <v>47</v>
      </c>
      <c r="G2992" s="18">
        <v>1.89</v>
      </c>
      <c r="H2992" s="18">
        <v>0.01</v>
      </c>
      <c r="I2992" s="18">
        <v>283.49</v>
      </c>
      <c r="Q2992" s="103"/>
      <c r="R2992" s="104"/>
      <c r="X2992" s="103"/>
      <c r="AE2992" s="103"/>
      <c r="AL2992" s="103"/>
      <c r="AM2992" s="104"/>
      <c r="AS2992" s="103"/>
      <c r="AT2992" s="104"/>
    </row>
    <row r="2993" spans="1:46" x14ac:dyDescent="0.25">
      <c r="A2993" s="1">
        <v>44753</v>
      </c>
      <c r="C2993" s="1" t="s">
        <v>102</v>
      </c>
      <c r="D2993" t="s">
        <v>98</v>
      </c>
      <c r="E2993">
        <v>150</v>
      </c>
      <c r="F2993" t="s">
        <v>47</v>
      </c>
      <c r="G2993" s="18">
        <v>1.9</v>
      </c>
      <c r="H2993" s="18">
        <v>0.01</v>
      </c>
      <c r="I2993" s="18">
        <v>284.99</v>
      </c>
      <c r="Q2993" s="103"/>
      <c r="R2993" s="104"/>
      <c r="X2993" s="103"/>
      <c r="AE2993" s="103"/>
      <c r="AL2993" s="103"/>
      <c r="AM2993" s="104"/>
      <c r="AS2993" s="103"/>
      <c r="AT2993" s="104"/>
    </row>
    <row r="2994" spans="1:46" x14ac:dyDescent="0.25">
      <c r="A2994" s="1">
        <v>44753</v>
      </c>
      <c r="C2994" s="1" t="s">
        <v>102</v>
      </c>
      <c r="D2994" t="s">
        <v>97</v>
      </c>
      <c r="E2994">
        <v>150</v>
      </c>
      <c r="F2994" t="s">
        <v>47</v>
      </c>
      <c r="G2994" s="18">
        <v>1.9587000000000001</v>
      </c>
      <c r="I2994" s="18">
        <v>-293.81</v>
      </c>
      <c r="Q2994" s="103"/>
      <c r="R2994" s="104"/>
      <c r="X2994" s="103"/>
      <c r="AE2994" s="103"/>
      <c r="AL2994" s="103"/>
      <c r="AM2994" s="104"/>
      <c r="AS2994" s="103"/>
      <c r="AT2994" s="104"/>
    </row>
    <row r="2995" spans="1:46" x14ac:dyDescent="0.25">
      <c r="A2995" s="1">
        <v>44753</v>
      </c>
      <c r="C2995" s="1" t="s">
        <v>102</v>
      </c>
      <c r="D2995" t="s">
        <v>97</v>
      </c>
      <c r="E2995">
        <v>150</v>
      </c>
      <c r="F2995" t="s">
        <v>47</v>
      </c>
      <c r="G2995" s="18">
        <v>1.9497</v>
      </c>
      <c r="I2995" s="18">
        <v>-292.45999999999998</v>
      </c>
      <c r="Q2995" s="103"/>
      <c r="R2995" s="104"/>
      <c r="X2995" s="103"/>
      <c r="AE2995" s="103"/>
      <c r="AL2995" s="103"/>
      <c r="AM2995" s="104"/>
      <c r="AS2995" s="103"/>
      <c r="AT2995" s="104"/>
    </row>
    <row r="2996" spans="1:46" x14ac:dyDescent="0.25">
      <c r="A2996" s="1">
        <v>44753</v>
      </c>
      <c r="C2996" s="1" t="s">
        <v>102</v>
      </c>
      <c r="D2996" t="s">
        <v>97</v>
      </c>
      <c r="E2996">
        <v>150</v>
      </c>
      <c r="F2996" t="s">
        <v>47</v>
      </c>
      <c r="G2996" s="18">
        <v>2.1198999999999999</v>
      </c>
      <c r="I2996" s="18">
        <v>-317.99</v>
      </c>
      <c r="Q2996" s="103"/>
      <c r="R2996" s="104"/>
      <c r="X2996" s="103"/>
      <c r="AE2996" s="103"/>
      <c r="AL2996" s="103"/>
      <c r="AM2996" s="104"/>
      <c r="AS2996" s="103"/>
      <c r="AT2996" s="104"/>
    </row>
    <row r="2997" spans="1:46" x14ac:dyDescent="0.25">
      <c r="A2997" s="1">
        <v>44753</v>
      </c>
      <c r="C2997" s="1" t="s">
        <v>102</v>
      </c>
      <c r="D2997" t="s">
        <v>97</v>
      </c>
      <c r="E2997">
        <v>150</v>
      </c>
      <c r="F2997" t="s">
        <v>47</v>
      </c>
      <c r="G2997" s="18">
        <v>2.1387999999999998</v>
      </c>
      <c r="I2997" s="18">
        <v>-320.82</v>
      </c>
      <c r="Q2997" s="103"/>
      <c r="R2997" s="104"/>
      <c r="X2997" s="103"/>
      <c r="AE2997" s="103"/>
      <c r="AL2997" s="103"/>
      <c r="AM2997" s="104"/>
      <c r="AS2997" s="103"/>
      <c r="AT2997" s="104"/>
    </row>
    <row r="2998" spans="1:46" x14ac:dyDescent="0.25">
      <c r="A2998" s="1">
        <v>44753</v>
      </c>
      <c r="C2998" s="1" t="s">
        <v>102</v>
      </c>
      <c r="D2998" t="s">
        <v>98</v>
      </c>
      <c r="E2998">
        <v>900</v>
      </c>
      <c r="F2998" t="s">
        <v>166</v>
      </c>
      <c r="G2998" s="18">
        <v>1.1633</v>
      </c>
      <c r="H2998" s="18">
        <v>0.02</v>
      </c>
      <c r="I2998" s="18">
        <v>1046.95</v>
      </c>
      <c r="Q2998" s="103"/>
      <c r="R2998" s="104"/>
      <c r="X2998" s="103"/>
      <c r="AE2998" s="103"/>
      <c r="AL2998" s="103"/>
      <c r="AM2998" s="104"/>
      <c r="AS2998" s="103"/>
      <c r="AT2998" s="104"/>
    </row>
    <row r="2999" spans="1:46" x14ac:dyDescent="0.25">
      <c r="A2999" s="1">
        <v>44753</v>
      </c>
      <c r="C2999" s="1" t="s">
        <v>102</v>
      </c>
      <c r="D2999" t="s">
        <v>97</v>
      </c>
      <c r="E2999">
        <v>150</v>
      </c>
      <c r="F2999" t="s">
        <v>166</v>
      </c>
      <c r="G2999" s="18">
        <v>1.1682999999999999</v>
      </c>
      <c r="I2999" s="18">
        <v>-175.25</v>
      </c>
      <c r="Q2999" s="103"/>
      <c r="R2999" s="104"/>
      <c r="X2999" s="103"/>
      <c r="AE2999" s="103"/>
      <c r="AL2999" s="103"/>
      <c r="AM2999" s="104"/>
      <c r="AS2999" s="103"/>
      <c r="AT2999" s="104"/>
    </row>
    <row r="3000" spans="1:46" x14ac:dyDescent="0.25">
      <c r="A3000" s="1">
        <v>44753</v>
      </c>
      <c r="C3000" s="1" t="s">
        <v>102</v>
      </c>
      <c r="D3000" t="s">
        <v>97</v>
      </c>
      <c r="E3000">
        <v>150</v>
      </c>
      <c r="F3000" t="s">
        <v>166</v>
      </c>
      <c r="G3000" s="18">
        <v>1.2150000000000001</v>
      </c>
      <c r="I3000" s="18">
        <v>-182.25</v>
      </c>
      <c r="Q3000" s="103"/>
      <c r="R3000" s="104"/>
      <c r="X3000" s="103"/>
      <c r="AE3000" s="103"/>
      <c r="AL3000" s="103"/>
      <c r="AM3000" s="104"/>
      <c r="AS3000" s="103"/>
      <c r="AT3000" s="104"/>
    </row>
    <row r="3001" spans="1:46" x14ac:dyDescent="0.25">
      <c r="A3001" s="1">
        <v>44753</v>
      </c>
      <c r="C3001" s="1" t="s">
        <v>102</v>
      </c>
      <c r="D3001" t="s">
        <v>97</v>
      </c>
      <c r="E3001">
        <v>150</v>
      </c>
      <c r="F3001" t="s">
        <v>166</v>
      </c>
      <c r="G3001" s="18">
        <v>1.2150000000000001</v>
      </c>
      <c r="I3001" s="18">
        <v>-182.25</v>
      </c>
      <c r="Q3001" s="103"/>
      <c r="R3001" s="104"/>
      <c r="X3001" s="103"/>
      <c r="AE3001" s="103"/>
      <c r="AL3001" s="103"/>
      <c r="AM3001" s="104"/>
      <c r="AS3001" s="103"/>
      <c r="AT3001" s="104"/>
    </row>
    <row r="3002" spans="1:46" x14ac:dyDescent="0.25">
      <c r="A3002" s="1">
        <v>44753</v>
      </c>
      <c r="C3002" s="1" t="s">
        <v>102</v>
      </c>
      <c r="D3002" t="s">
        <v>97</v>
      </c>
      <c r="E3002">
        <v>150</v>
      </c>
      <c r="F3002" t="s">
        <v>166</v>
      </c>
      <c r="G3002" s="18">
        <v>1.1953</v>
      </c>
      <c r="I3002" s="18">
        <v>-179.3</v>
      </c>
      <c r="Q3002" s="103"/>
      <c r="R3002" s="104"/>
      <c r="X3002" s="103"/>
      <c r="AE3002" s="103"/>
      <c r="AL3002" s="103"/>
      <c r="AM3002" s="104"/>
      <c r="AS3002" s="103"/>
      <c r="AT3002" s="104"/>
    </row>
    <row r="3003" spans="1:46" x14ac:dyDescent="0.25">
      <c r="A3003" s="1">
        <v>44753</v>
      </c>
      <c r="C3003" s="1" t="s">
        <v>102</v>
      </c>
      <c r="D3003" t="s">
        <v>97</v>
      </c>
      <c r="E3003">
        <v>150</v>
      </c>
      <c r="F3003" t="s">
        <v>166</v>
      </c>
      <c r="G3003" s="18">
        <v>1.1950000000000001</v>
      </c>
      <c r="I3003" s="18">
        <v>-179.25</v>
      </c>
      <c r="Q3003" s="103"/>
      <c r="R3003" s="104"/>
      <c r="X3003" s="103"/>
      <c r="AE3003" s="103"/>
      <c r="AL3003" s="103"/>
      <c r="AM3003" s="104"/>
      <c r="AS3003" s="103"/>
      <c r="AT3003" s="104"/>
    </row>
    <row r="3004" spans="1:46" x14ac:dyDescent="0.25">
      <c r="A3004" s="1">
        <v>44753</v>
      </c>
      <c r="C3004" s="1" t="s">
        <v>102</v>
      </c>
      <c r="D3004" t="s">
        <v>97</v>
      </c>
      <c r="E3004">
        <v>150</v>
      </c>
      <c r="F3004" t="s">
        <v>166</v>
      </c>
      <c r="G3004" s="18">
        <v>1.1899</v>
      </c>
      <c r="I3004" s="18">
        <v>-178.49</v>
      </c>
      <c r="Q3004" s="103"/>
      <c r="R3004" s="104"/>
      <c r="X3004" s="103"/>
      <c r="AE3004" s="103"/>
      <c r="AL3004" s="103"/>
      <c r="AM3004" s="104"/>
      <c r="AS3004" s="103"/>
      <c r="AT3004" s="104"/>
    </row>
    <row r="3005" spans="1:46" x14ac:dyDescent="0.25">
      <c r="A3005" s="1">
        <v>44753</v>
      </c>
      <c r="C3005" s="1" t="s">
        <v>102</v>
      </c>
      <c r="D3005" t="s">
        <v>98</v>
      </c>
      <c r="E3005">
        <v>100</v>
      </c>
      <c r="F3005" t="s">
        <v>167</v>
      </c>
      <c r="G3005" s="18">
        <v>2.2601</v>
      </c>
      <c r="H3005" s="18">
        <v>0.01</v>
      </c>
      <c r="I3005" s="18">
        <v>226</v>
      </c>
      <c r="Q3005" s="103"/>
      <c r="R3005" s="104"/>
      <c r="X3005" s="103"/>
      <c r="AE3005" s="103"/>
      <c r="AL3005" s="103"/>
      <c r="AM3005" s="104"/>
      <c r="AS3005" s="103"/>
      <c r="AT3005" s="104"/>
    </row>
    <row r="3006" spans="1:46" x14ac:dyDescent="0.25">
      <c r="A3006" s="1">
        <v>44753</v>
      </c>
      <c r="C3006" s="1" t="s">
        <v>102</v>
      </c>
      <c r="D3006" t="s">
        <v>97</v>
      </c>
      <c r="E3006">
        <v>50</v>
      </c>
      <c r="F3006" t="s">
        <v>167</v>
      </c>
      <c r="G3006" s="18">
        <v>2.5099999999999998</v>
      </c>
      <c r="I3006" s="18">
        <v>-125.5</v>
      </c>
      <c r="Q3006" s="103"/>
      <c r="R3006" s="104"/>
      <c r="X3006" s="103"/>
      <c r="AE3006" s="103"/>
      <c r="AL3006" s="103"/>
      <c r="AM3006" s="104"/>
      <c r="AS3006" s="103"/>
      <c r="AT3006" s="104"/>
    </row>
    <row r="3007" spans="1:46" x14ac:dyDescent="0.25">
      <c r="A3007" s="1">
        <v>44753</v>
      </c>
      <c r="C3007" s="1" t="s">
        <v>102</v>
      </c>
      <c r="D3007" t="s">
        <v>97</v>
      </c>
      <c r="E3007">
        <v>50</v>
      </c>
      <c r="F3007" t="s">
        <v>167</v>
      </c>
      <c r="G3007" s="18">
        <v>2.62</v>
      </c>
      <c r="I3007" s="18">
        <v>-131</v>
      </c>
      <c r="Q3007" s="103"/>
      <c r="R3007" s="104"/>
      <c r="X3007" s="103"/>
      <c r="AE3007" s="103"/>
      <c r="AL3007" s="103"/>
      <c r="AM3007" s="104"/>
      <c r="AS3007" s="103"/>
      <c r="AT3007" s="104"/>
    </row>
    <row r="3008" spans="1:46" x14ac:dyDescent="0.25">
      <c r="A3008" s="1">
        <v>44754</v>
      </c>
      <c r="C3008" s="1" t="s">
        <v>102</v>
      </c>
      <c r="D3008" t="s">
        <v>98</v>
      </c>
      <c r="E3008">
        <v>10</v>
      </c>
      <c r="F3008" t="s">
        <v>165</v>
      </c>
      <c r="G3008" s="18">
        <v>10.97</v>
      </c>
      <c r="I3008" s="18">
        <v>109.7</v>
      </c>
      <c r="Q3008" s="103"/>
      <c r="R3008" s="104"/>
      <c r="X3008" s="103"/>
      <c r="AE3008" s="103"/>
      <c r="AL3008" s="103"/>
      <c r="AM3008" s="104"/>
      <c r="AS3008" s="103"/>
      <c r="AT3008" s="104"/>
    </row>
    <row r="3009" spans="1:46" x14ac:dyDescent="0.25">
      <c r="A3009" s="1">
        <v>44754</v>
      </c>
      <c r="C3009" s="1" t="s">
        <v>102</v>
      </c>
      <c r="D3009" t="s">
        <v>98</v>
      </c>
      <c r="E3009">
        <v>50</v>
      </c>
      <c r="F3009" t="s">
        <v>165</v>
      </c>
      <c r="G3009" s="18">
        <v>11.060700000000001</v>
      </c>
      <c r="H3009" s="18">
        <v>0.01</v>
      </c>
      <c r="I3009" s="18">
        <v>553.03</v>
      </c>
      <c r="Q3009" s="103"/>
      <c r="R3009" s="104"/>
      <c r="X3009" s="103"/>
      <c r="AE3009" s="103"/>
      <c r="AL3009" s="103"/>
      <c r="AM3009" s="104"/>
      <c r="AS3009" s="103"/>
      <c r="AT3009" s="104"/>
    </row>
    <row r="3010" spans="1:46" x14ac:dyDescent="0.25">
      <c r="A3010" s="1">
        <v>44754</v>
      </c>
      <c r="C3010" s="1" t="s">
        <v>102</v>
      </c>
      <c r="D3010" t="s">
        <v>98</v>
      </c>
      <c r="E3010">
        <v>50</v>
      </c>
      <c r="F3010" t="s">
        <v>165</v>
      </c>
      <c r="G3010" s="18">
        <v>10.761799999999999</v>
      </c>
      <c r="H3010" s="18">
        <v>0.01</v>
      </c>
      <c r="I3010" s="18">
        <v>538.08000000000004</v>
      </c>
      <c r="Q3010" s="103"/>
      <c r="R3010" s="104"/>
      <c r="X3010" s="103"/>
      <c r="AE3010" s="103"/>
      <c r="AL3010" s="103"/>
      <c r="AM3010" s="104"/>
      <c r="AS3010" s="103"/>
      <c r="AT3010" s="104"/>
    </row>
    <row r="3011" spans="1:46" x14ac:dyDescent="0.25">
      <c r="A3011" s="1">
        <v>44754</v>
      </c>
      <c r="C3011" s="1" t="s">
        <v>102</v>
      </c>
      <c r="D3011" t="s">
        <v>97</v>
      </c>
      <c r="E3011">
        <v>50</v>
      </c>
      <c r="F3011" t="s">
        <v>165</v>
      </c>
      <c r="G3011" s="18">
        <v>10.479200000000001</v>
      </c>
      <c r="I3011" s="18">
        <v>-523.96</v>
      </c>
      <c r="Q3011" s="103"/>
      <c r="R3011" s="104"/>
      <c r="X3011" s="103"/>
      <c r="AE3011" s="103"/>
      <c r="AL3011" s="103"/>
      <c r="AM3011" s="104"/>
      <c r="AS3011" s="103"/>
      <c r="AT3011" s="104"/>
    </row>
    <row r="3012" spans="1:46" x14ac:dyDescent="0.25">
      <c r="A3012" s="1">
        <v>44754</v>
      </c>
      <c r="C3012" s="1" t="s">
        <v>102</v>
      </c>
      <c r="D3012" t="s">
        <v>97</v>
      </c>
      <c r="E3012">
        <v>50</v>
      </c>
      <c r="F3012" t="s">
        <v>165</v>
      </c>
      <c r="G3012" s="18">
        <v>10.644</v>
      </c>
      <c r="I3012" s="18">
        <v>-532.20000000000005</v>
      </c>
      <c r="Q3012" s="103"/>
      <c r="R3012" s="104"/>
      <c r="X3012" s="103"/>
      <c r="AE3012" s="103"/>
      <c r="AL3012" s="103"/>
      <c r="AM3012" s="104"/>
      <c r="AS3012" s="103"/>
      <c r="AT3012" s="104"/>
    </row>
    <row r="3013" spans="1:46" x14ac:dyDescent="0.25">
      <c r="A3013" s="1">
        <v>44754</v>
      </c>
      <c r="C3013" s="1" t="s">
        <v>102</v>
      </c>
      <c r="D3013" t="s">
        <v>97</v>
      </c>
      <c r="E3013">
        <v>10</v>
      </c>
      <c r="F3013" t="s">
        <v>165</v>
      </c>
      <c r="G3013" s="18">
        <v>10.4491</v>
      </c>
      <c r="I3013" s="18">
        <v>-104.49</v>
      </c>
      <c r="Q3013" s="103"/>
      <c r="R3013" s="104"/>
      <c r="X3013" s="103"/>
      <c r="AE3013" s="103"/>
      <c r="AL3013" s="103"/>
      <c r="AM3013" s="104"/>
      <c r="AS3013" s="103"/>
      <c r="AT3013" s="104"/>
    </row>
    <row r="3014" spans="1:46" x14ac:dyDescent="0.25">
      <c r="A3014" s="1">
        <v>44754</v>
      </c>
      <c r="C3014" s="1" t="s">
        <v>102</v>
      </c>
      <c r="D3014" t="s">
        <v>98</v>
      </c>
      <c r="E3014">
        <v>10</v>
      </c>
      <c r="F3014" t="s">
        <v>165</v>
      </c>
      <c r="G3014" s="18">
        <v>10.625</v>
      </c>
      <c r="I3014" s="18">
        <v>106.25</v>
      </c>
      <c r="Q3014" s="103"/>
      <c r="R3014" s="104"/>
      <c r="X3014" s="103"/>
      <c r="AE3014" s="103"/>
      <c r="AL3014" s="103"/>
      <c r="AM3014" s="104"/>
      <c r="AS3014" s="103"/>
      <c r="AT3014" s="104"/>
    </row>
    <row r="3015" spans="1:46" x14ac:dyDescent="0.25">
      <c r="A3015" s="1">
        <v>44754</v>
      </c>
      <c r="C3015" s="1" t="s">
        <v>102</v>
      </c>
      <c r="D3015" t="s">
        <v>97</v>
      </c>
      <c r="E3015">
        <v>10</v>
      </c>
      <c r="F3015" t="s">
        <v>165</v>
      </c>
      <c r="G3015" s="18">
        <v>10.164999999999999</v>
      </c>
      <c r="I3015" s="18">
        <v>-101.65</v>
      </c>
      <c r="Q3015" s="103"/>
      <c r="R3015" s="104"/>
      <c r="X3015" s="103"/>
      <c r="AE3015" s="103"/>
      <c r="AL3015" s="103"/>
      <c r="AM3015" s="104"/>
      <c r="AS3015" s="103"/>
      <c r="AT3015" s="104"/>
    </row>
    <row r="3016" spans="1:46" x14ac:dyDescent="0.25">
      <c r="A3016" s="1">
        <v>44754</v>
      </c>
      <c r="C3016" s="1" t="s">
        <v>102</v>
      </c>
      <c r="D3016" t="s">
        <v>98</v>
      </c>
      <c r="E3016">
        <v>50</v>
      </c>
      <c r="F3016" t="s">
        <v>48</v>
      </c>
      <c r="G3016" s="18">
        <v>4.4709000000000003</v>
      </c>
      <c r="H3016" s="18">
        <v>0.01</v>
      </c>
      <c r="I3016" s="18">
        <v>223.54</v>
      </c>
      <c r="Q3016" s="103"/>
      <c r="R3016" s="104"/>
      <c r="X3016" s="103"/>
      <c r="AE3016" s="103"/>
      <c r="AL3016" s="103"/>
      <c r="AM3016" s="104"/>
      <c r="AS3016" s="103"/>
      <c r="AT3016" s="104"/>
    </row>
    <row r="3017" spans="1:46" x14ac:dyDescent="0.25">
      <c r="A3017" s="1">
        <v>44754</v>
      </c>
      <c r="C3017" s="1" t="s">
        <v>102</v>
      </c>
      <c r="D3017" t="s">
        <v>98</v>
      </c>
      <c r="E3017">
        <v>50</v>
      </c>
      <c r="F3017" t="s">
        <v>48</v>
      </c>
      <c r="G3017" s="18">
        <v>4.5251000000000001</v>
      </c>
      <c r="H3017" s="18">
        <v>0.01</v>
      </c>
      <c r="I3017" s="18">
        <v>226.25</v>
      </c>
      <c r="Q3017" s="103"/>
      <c r="R3017" s="104"/>
      <c r="X3017" s="103"/>
      <c r="AE3017" s="103"/>
      <c r="AL3017" s="103"/>
      <c r="AM3017" s="104"/>
      <c r="AS3017" s="103"/>
      <c r="AT3017" s="104"/>
    </row>
    <row r="3018" spans="1:46" x14ac:dyDescent="0.25">
      <c r="A3018" s="1">
        <v>44754</v>
      </c>
      <c r="C3018" s="1" t="s">
        <v>102</v>
      </c>
      <c r="D3018" t="s">
        <v>98</v>
      </c>
      <c r="E3018">
        <v>50</v>
      </c>
      <c r="F3018" t="s">
        <v>48</v>
      </c>
      <c r="G3018" s="18">
        <v>4.5107999999999997</v>
      </c>
      <c r="H3018" s="18">
        <v>0.01</v>
      </c>
      <c r="I3018" s="18">
        <v>225.53</v>
      </c>
      <c r="Q3018" s="103"/>
      <c r="R3018" s="104"/>
      <c r="X3018" s="103"/>
      <c r="AE3018" s="103"/>
      <c r="AL3018" s="103"/>
      <c r="AM3018" s="104"/>
      <c r="AS3018" s="103"/>
      <c r="AT3018" s="104"/>
    </row>
    <row r="3019" spans="1:46" x14ac:dyDescent="0.25">
      <c r="A3019" s="1">
        <v>44754</v>
      </c>
      <c r="C3019" s="1" t="s">
        <v>102</v>
      </c>
      <c r="D3019" t="s">
        <v>97</v>
      </c>
      <c r="E3019">
        <v>150</v>
      </c>
      <c r="F3019" t="s">
        <v>48</v>
      </c>
      <c r="G3019" s="18">
        <v>4.4439000000000002</v>
      </c>
      <c r="I3019" s="18">
        <v>-666.59</v>
      </c>
      <c r="Q3019" s="103"/>
      <c r="R3019" s="104"/>
      <c r="X3019" s="103"/>
      <c r="AE3019" s="103"/>
      <c r="AL3019" s="103"/>
      <c r="AM3019" s="104"/>
      <c r="AS3019" s="103"/>
      <c r="AT3019" s="104"/>
    </row>
    <row r="3020" spans="1:46" x14ac:dyDescent="0.25">
      <c r="A3020" s="1">
        <v>44755</v>
      </c>
      <c r="C3020" s="1" t="s">
        <v>102</v>
      </c>
      <c r="D3020" t="s">
        <v>98</v>
      </c>
      <c r="E3020">
        <v>50</v>
      </c>
      <c r="F3020" t="s">
        <v>40</v>
      </c>
      <c r="G3020" s="18">
        <v>2.09</v>
      </c>
      <c r="I3020" s="18">
        <v>104.5</v>
      </c>
      <c r="Q3020" s="103"/>
      <c r="R3020" s="104"/>
      <c r="X3020" s="103"/>
      <c r="AE3020" s="103"/>
      <c r="AL3020" s="103"/>
      <c r="AM3020" s="104"/>
      <c r="AS3020" s="103"/>
      <c r="AT3020" s="104"/>
    </row>
    <row r="3021" spans="1:46" x14ac:dyDescent="0.25">
      <c r="A3021" s="1">
        <v>44755</v>
      </c>
      <c r="C3021" s="1" t="s">
        <v>102</v>
      </c>
      <c r="D3021" t="s">
        <v>98</v>
      </c>
      <c r="E3021">
        <v>150</v>
      </c>
      <c r="F3021" t="s">
        <v>40</v>
      </c>
      <c r="G3021" s="18">
        <v>2.0851000000000002</v>
      </c>
      <c r="H3021" s="18">
        <v>0.01</v>
      </c>
      <c r="I3021" s="18">
        <v>312.76</v>
      </c>
      <c r="Q3021" s="103"/>
      <c r="R3021" s="104"/>
      <c r="X3021" s="103"/>
      <c r="AE3021" s="103"/>
      <c r="AL3021" s="103"/>
      <c r="AM3021" s="104"/>
      <c r="AS3021" s="103"/>
      <c r="AT3021" s="104"/>
    </row>
    <row r="3022" spans="1:46" x14ac:dyDescent="0.25">
      <c r="A3022" s="1">
        <v>44755</v>
      </c>
      <c r="C3022" s="1" t="s">
        <v>102</v>
      </c>
      <c r="D3022" t="s">
        <v>98</v>
      </c>
      <c r="E3022">
        <v>50</v>
      </c>
      <c r="F3022" t="s">
        <v>40</v>
      </c>
      <c r="G3022" s="18">
        <v>2.0649000000000002</v>
      </c>
      <c r="I3022" s="18">
        <v>103.25</v>
      </c>
      <c r="Q3022" s="103"/>
      <c r="R3022" s="104"/>
      <c r="X3022" s="103"/>
      <c r="AE3022" s="103"/>
      <c r="AL3022" s="103"/>
      <c r="AM3022" s="104"/>
      <c r="AS3022" s="103"/>
      <c r="AT3022" s="104"/>
    </row>
    <row r="3023" spans="1:46" x14ac:dyDescent="0.25">
      <c r="A3023" s="1">
        <v>44755</v>
      </c>
      <c r="C3023" s="1" t="s">
        <v>102</v>
      </c>
      <c r="D3023" t="s">
        <v>98</v>
      </c>
      <c r="E3023">
        <v>34</v>
      </c>
      <c r="F3023" t="s">
        <v>40</v>
      </c>
      <c r="G3023" s="18">
        <v>2.0430999999999999</v>
      </c>
      <c r="I3023" s="18">
        <v>69.47</v>
      </c>
      <c r="Q3023" s="103"/>
      <c r="R3023" s="104"/>
      <c r="X3023" s="103"/>
      <c r="AE3023" s="103"/>
      <c r="AL3023" s="103"/>
      <c r="AM3023" s="104"/>
      <c r="AS3023" s="103"/>
      <c r="AT3023" s="104"/>
    </row>
    <row r="3024" spans="1:46" x14ac:dyDescent="0.25">
      <c r="A3024" s="1">
        <v>44755</v>
      </c>
      <c r="C3024" s="1" t="s">
        <v>102</v>
      </c>
      <c r="D3024" t="s">
        <v>98</v>
      </c>
      <c r="E3024">
        <v>16</v>
      </c>
      <c r="F3024" t="s">
        <v>40</v>
      </c>
      <c r="G3024" s="18">
        <v>2.0430999999999999</v>
      </c>
      <c r="I3024" s="18">
        <v>32.69</v>
      </c>
      <c r="Q3024" s="103"/>
      <c r="R3024" s="104"/>
      <c r="X3024" s="103"/>
      <c r="AE3024" s="103"/>
      <c r="AL3024" s="103"/>
      <c r="AM3024" s="104"/>
      <c r="AS3024" s="103"/>
      <c r="AT3024" s="104"/>
    </row>
    <row r="3025" spans="1:46" x14ac:dyDescent="0.25">
      <c r="A3025" s="1">
        <v>44755</v>
      </c>
      <c r="C3025" s="1" t="s">
        <v>102</v>
      </c>
      <c r="D3025" t="s">
        <v>98</v>
      </c>
      <c r="E3025">
        <v>150</v>
      </c>
      <c r="F3025" t="s">
        <v>40</v>
      </c>
      <c r="G3025" s="18">
        <v>2.0143</v>
      </c>
      <c r="H3025" s="18">
        <v>0.01</v>
      </c>
      <c r="I3025" s="18">
        <v>302.14</v>
      </c>
      <c r="Q3025" s="103"/>
      <c r="R3025" s="104"/>
      <c r="X3025" s="103"/>
      <c r="AE3025" s="103"/>
      <c r="AL3025" s="103"/>
      <c r="AM3025" s="104"/>
      <c r="AS3025" s="103"/>
      <c r="AT3025" s="104"/>
    </row>
    <row r="3026" spans="1:46" x14ac:dyDescent="0.25">
      <c r="A3026" s="1">
        <v>44755</v>
      </c>
      <c r="C3026" s="1" t="s">
        <v>102</v>
      </c>
      <c r="D3026" t="s">
        <v>97</v>
      </c>
      <c r="E3026">
        <v>150</v>
      </c>
      <c r="F3026" t="s">
        <v>40</v>
      </c>
      <c r="G3026" s="18">
        <v>1.99</v>
      </c>
      <c r="I3026" s="18">
        <v>-298.5</v>
      </c>
      <c r="Q3026" s="103"/>
      <c r="R3026" s="104"/>
      <c r="X3026" s="103"/>
      <c r="AE3026" s="103"/>
      <c r="AL3026" s="103"/>
      <c r="AM3026" s="104"/>
      <c r="AS3026" s="103"/>
      <c r="AT3026" s="104"/>
    </row>
    <row r="3027" spans="1:46" x14ac:dyDescent="0.25">
      <c r="A3027" s="1">
        <v>44755</v>
      </c>
      <c r="C3027" s="1" t="s">
        <v>102</v>
      </c>
      <c r="D3027" t="s">
        <v>97</v>
      </c>
      <c r="E3027">
        <v>150</v>
      </c>
      <c r="F3027" t="s">
        <v>40</v>
      </c>
      <c r="G3027" s="18">
        <v>2.0263</v>
      </c>
      <c r="I3027" s="18">
        <v>-303.95</v>
      </c>
      <c r="Q3027" s="103"/>
      <c r="R3027" s="104"/>
      <c r="X3027" s="103"/>
      <c r="AE3027" s="103"/>
      <c r="AL3027" s="103"/>
      <c r="AM3027" s="104"/>
      <c r="AS3027" s="103"/>
      <c r="AT3027" s="104"/>
    </row>
    <row r="3028" spans="1:46" x14ac:dyDescent="0.25">
      <c r="A3028" s="1">
        <v>44755</v>
      </c>
      <c r="C3028" s="1" t="s">
        <v>102</v>
      </c>
      <c r="D3028" t="s">
        <v>97</v>
      </c>
      <c r="E3028">
        <v>150</v>
      </c>
      <c r="F3028" t="s">
        <v>40</v>
      </c>
      <c r="G3028" s="18">
        <v>2.0396000000000001</v>
      </c>
      <c r="I3028" s="18">
        <v>-305.94</v>
      </c>
      <c r="Q3028" s="103"/>
      <c r="R3028" s="104"/>
      <c r="X3028" s="103"/>
      <c r="AE3028" s="103"/>
      <c r="AL3028" s="103"/>
      <c r="AM3028" s="104"/>
      <c r="AS3028" s="103"/>
      <c r="AT3028" s="104"/>
    </row>
    <row r="3029" spans="1:46" x14ac:dyDescent="0.25">
      <c r="A3029" s="1">
        <v>44755</v>
      </c>
      <c r="C3029" s="1" t="s">
        <v>102</v>
      </c>
      <c r="D3029" t="s">
        <v>98</v>
      </c>
      <c r="E3029">
        <v>10</v>
      </c>
      <c r="F3029" t="s">
        <v>164</v>
      </c>
      <c r="G3029" s="18">
        <v>2.6349999999999998</v>
      </c>
      <c r="I3029" s="18">
        <v>26.35</v>
      </c>
      <c r="Q3029" s="103"/>
      <c r="R3029" s="104"/>
      <c r="X3029" s="103"/>
      <c r="AE3029" s="103"/>
      <c r="AL3029" s="103"/>
      <c r="AM3029" s="104"/>
      <c r="AS3029" s="103"/>
      <c r="AT3029" s="104"/>
    </row>
    <row r="3030" spans="1:46" x14ac:dyDescent="0.25">
      <c r="A3030" s="1">
        <v>44755</v>
      </c>
      <c r="C3030" s="1" t="s">
        <v>102</v>
      </c>
      <c r="D3030" t="s">
        <v>98</v>
      </c>
      <c r="E3030">
        <v>10</v>
      </c>
      <c r="F3030" t="s">
        <v>164</v>
      </c>
      <c r="G3030" s="18">
        <v>2.6332</v>
      </c>
      <c r="I3030" s="18">
        <v>26.33</v>
      </c>
      <c r="Q3030" s="103"/>
      <c r="R3030" s="104"/>
      <c r="X3030" s="103"/>
      <c r="AE3030" s="103"/>
      <c r="AL3030" s="103"/>
      <c r="AM3030" s="104"/>
      <c r="AS3030" s="103"/>
      <c r="AT3030" s="104"/>
    </row>
    <row r="3031" spans="1:46" x14ac:dyDescent="0.25">
      <c r="A3031" s="1">
        <v>44755</v>
      </c>
      <c r="C3031" s="1" t="s">
        <v>102</v>
      </c>
      <c r="D3031" t="s">
        <v>98</v>
      </c>
      <c r="E3031">
        <v>10</v>
      </c>
      <c r="F3031" t="s">
        <v>164</v>
      </c>
      <c r="G3031" s="18">
        <v>2.6406000000000001</v>
      </c>
      <c r="I3031" s="18">
        <v>26.41</v>
      </c>
      <c r="Q3031" s="103"/>
      <c r="R3031" s="104"/>
      <c r="X3031" s="103"/>
      <c r="AE3031" s="103"/>
      <c r="AL3031" s="103"/>
      <c r="AM3031" s="104"/>
      <c r="AS3031" s="103"/>
      <c r="AT3031" s="104"/>
    </row>
    <row r="3032" spans="1:46" x14ac:dyDescent="0.25">
      <c r="A3032" s="1">
        <v>44755</v>
      </c>
      <c r="C3032" s="1" t="s">
        <v>102</v>
      </c>
      <c r="D3032" t="s">
        <v>98</v>
      </c>
      <c r="E3032">
        <v>10</v>
      </c>
      <c r="F3032" t="s">
        <v>164</v>
      </c>
      <c r="G3032" s="18">
        <v>2.6417000000000002</v>
      </c>
      <c r="I3032" s="18">
        <v>26.42</v>
      </c>
      <c r="Q3032" s="103"/>
      <c r="R3032" s="104"/>
      <c r="X3032" s="103"/>
      <c r="AE3032" s="103"/>
      <c r="AL3032" s="103"/>
      <c r="AM3032" s="104"/>
      <c r="AS3032" s="103"/>
      <c r="AT3032" s="104"/>
    </row>
    <row r="3033" spans="1:46" x14ac:dyDescent="0.25">
      <c r="A3033" s="1">
        <v>44755</v>
      </c>
      <c r="C3033" s="1" t="s">
        <v>102</v>
      </c>
      <c r="D3033" t="s">
        <v>98</v>
      </c>
      <c r="E3033">
        <v>10</v>
      </c>
      <c r="F3033" t="s">
        <v>164</v>
      </c>
      <c r="G3033" s="18">
        <v>2.6524999999999999</v>
      </c>
      <c r="I3033" s="18">
        <v>26.53</v>
      </c>
      <c r="Q3033" s="103"/>
      <c r="R3033" s="104"/>
      <c r="X3033" s="103"/>
      <c r="AE3033" s="103"/>
      <c r="AL3033" s="103"/>
      <c r="AM3033" s="104"/>
      <c r="AS3033" s="103"/>
      <c r="AT3033" s="104"/>
    </row>
    <row r="3034" spans="1:46" x14ac:dyDescent="0.25">
      <c r="A3034" s="1">
        <v>44755</v>
      </c>
      <c r="C3034" s="1" t="s">
        <v>102</v>
      </c>
      <c r="D3034" t="s">
        <v>98</v>
      </c>
      <c r="E3034">
        <v>125</v>
      </c>
      <c r="F3034" t="s">
        <v>164</v>
      </c>
      <c r="G3034" s="18">
        <v>2.7025000000000001</v>
      </c>
      <c r="H3034" s="18">
        <v>0.01</v>
      </c>
      <c r="I3034" s="18">
        <v>337.8</v>
      </c>
      <c r="Q3034" s="103"/>
      <c r="R3034" s="104"/>
      <c r="X3034" s="103"/>
      <c r="AE3034" s="103"/>
      <c r="AL3034" s="103"/>
      <c r="AM3034" s="104"/>
      <c r="AS3034" s="103"/>
      <c r="AT3034" s="104"/>
    </row>
    <row r="3035" spans="1:46" x14ac:dyDescent="0.25">
      <c r="A3035" s="1">
        <v>44755</v>
      </c>
      <c r="C3035" s="1" t="s">
        <v>102</v>
      </c>
      <c r="D3035" t="s">
        <v>98</v>
      </c>
      <c r="E3035">
        <v>25</v>
      </c>
      <c r="F3035" t="s">
        <v>164</v>
      </c>
      <c r="G3035" s="18">
        <v>2.7025000000000001</v>
      </c>
      <c r="I3035" s="18">
        <v>67.56</v>
      </c>
      <c r="Q3035" s="103"/>
      <c r="R3035" s="104"/>
      <c r="X3035" s="103"/>
      <c r="AE3035" s="103"/>
      <c r="AL3035" s="103"/>
      <c r="AM3035" s="104"/>
      <c r="AS3035" s="103"/>
      <c r="AT3035" s="104"/>
    </row>
    <row r="3036" spans="1:46" x14ac:dyDescent="0.25">
      <c r="A3036" s="1">
        <v>44755</v>
      </c>
      <c r="C3036" s="1" t="s">
        <v>102</v>
      </c>
      <c r="D3036" t="s">
        <v>97</v>
      </c>
      <c r="E3036">
        <v>50</v>
      </c>
      <c r="F3036" t="s">
        <v>164</v>
      </c>
      <c r="G3036" s="18">
        <v>2.7349999999999999</v>
      </c>
      <c r="I3036" s="18">
        <v>-136.75</v>
      </c>
      <c r="Q3036" s="103"/>
      <c r="R3036" s="104"/>
      <c r="X3036" s="103"/>
      <c r="AE3036" s="103"/>
      <c r="AL3036" s="103"/>
      <c r="AM3036" s="104"/>
      <c r="AS3036" s="103"/>
      <c r="AT3036" s="104"/>
    </row>
    <row r="3037" spans="1:46" x14ac:dyDescent="0.25">
      <c r="A3037" s="1">
        <v>44755</v>
      </c>
      <c r="C3037" s="1" t="s">
        <v>102</v>
      </c>
      <c r="D3037" t="s">
        <v>97</v>
      </c>
      <c r="E3037">
        <v>150</v>
      </c>
      <c r="F3037" t="s">
        <v>164</v>
      </c>
      <c r="G3037" s="18">
        <v>2.8149999999999999</v>
      </c>
      <c r="I3037" s="18">
        <v>-422.25</v>
      </c>
      <c r="Q3037" s="103"/>
      <c r="R3037" s="104"/>
      <c r="X3037" s="103"/>
      <c r="AE3037" s="103"/>
      <c r="AL3037" s="103"/>
      <c r="AM3037" s="104"/>
      <c r="AS3037" s="103"/>
      <c r="AT3037" s="104"/>
    </row>
    <row r="3038" spans="1:46" x14ac:dyDescent="0.25">
      <c r="A3038" s="1">
        <v>44756</v>
      </c>
      <c r="B3038" s="100">
        <v>43896489614</v>
      </c>
      <c r="C3038" t="s">
        <v>101</v>
      </c>
      <c r="D3038" t="s">
        <v>97</v>
      </c>
      <c r="E3038">
        <v>200</v>
      </c>
      <c r="F3038" t="s">
        <v>48</v>
      </c>
      <c r="G3038">
        <v>4.1547000000000001</v>
      </c>
      <c r="H3038">
        <v>0</v>
      </c>
      <c r="I3038">
        <v>-830.94</v>
      </c>
      <c r="Q3038" s="103"/>
      <c r="R3038" s="104"/>
      <c r="X3038" s="103"/>
      <c r="AE3038" s="103"/>
      <c r="AL3038" s="103"/>
      <c r="AM3038" s="104"/>
      <c r="AS3038" s="103"/>
      <c r="AT3038" s="104"/>
    </row>
    <row r="3039" spans="1:46" x14ac:dyDescent="0.25">
      <c r="A3039" s="1">
        <v>44756</v>
      </c>
      <c r="B3039" s="100">
        <v>43896513175</v>
      </c>
      <c r="C3039" t="s">
        <v>101</v>
      </c>
      <c r="D3039" t="s">
        <v>97</v>
      </c>
      <c r="E3039">
        <v>200</v>
      </c>
      <c r="F3039" t="s">
        <v>48</v>
      </c>
      <c r="G3039">
        <v>4.1333000000000002</v>
      </c>
      <c r="H3039">
        <v>0</v>
      </c>
      <c r="I3039">
        <v>-826.66</v>
      </c>
      <c r="Q3039" s="103"/>
      <c r="R3039" s="104"/>
      <c r="X3039" s="103"/>
      <c r="AE3039" s="103"/>
      <c r="AL3039" s="103"/>
      <c r="AM3039" s="104"/>
      <c r="AS3039" s="103"/>
      <c r="AT3039" s="104"/>
    </row>
    <row r="3040" spans="1:46" x14ac:dyDescent="0.25">
      <c r="A3040" s="1">
        <v>44756</v>
      </c>
      <c r="B3040" s="100">
        <v>43896617498</v>
      </c>
      <c r="C3040" t="s">
        <v>101</v>
      </c>
      <c r="D3040" t="s">
        <v>98</v>
      </c>
      <c r="E3040">
        <v>150</v>
      </c>
      <c r="F3040" t="s">
        <v>48</v>
      </c>
      <c r="G3040">
        <v>4.2699999999999996</v>
      </c>
      <c r="H3040">
        <v>0</v>
      </c>
      <c r="I3040">
        <v>640.47</v>
      </c>
      <c r="Q3040" s="103"/>
      <c r="R3040" s="104"/>
      <c r="X3040" s="103"/>
      <c r="AE3040" s="103"/>
      <c r="AL3040" s="103"/>
      <c r="AM3040" s="104"/>
      <c r="AS3040" s="103"/>
      <c r="AT3040" s="104"/>
    </row>
    <row r="3041" spans="1:46" x14ac:dyDescent="0.25">
      <c r="A3041" s="1">
        <v>44756</v>
      </c>
      <c r="B3041" s="100">
        <v>43896718427</v>
      </c>
      <c r="C3041" t="s">
        <v>101</v>
      </c>
      <c r="D3041" t="s">
        <v>98</v>
      </c>
      <c r="E3041">
        <v>150</v>
      </c>
      <c r="F3041" t="s">
        <v>48</v>
      </c>
      <c r="G3041">
        <v>4.3208000000000002</v>
      </c>
      <c r="H3041">
        <v>0</v>
      </c>
      <c r="I3041">
        <v>648.09</v>
      </c>
      <c r="Q3041" s="103"/>
      <c r="R3041" s="104"/>
      <c r="X3041" s="103"/>
      <c r="AE3041" s="103"/>
      <c r="AL3041" s="103"/>
      <c r="AM3041" s="104"/>
      <c r="AS3041" s="103"/>
      <c r="AT3041" s="104"/>
    </row>
    <row r="3042" spans="1:46" x14ac:dyDescent="0.25">
      <c r="A3042" s="1">
        <v>44756</v>
      </c>
      <c r="B3042" s="100">
        <v>43896751897</v>
      </c>
      <c r="C3042" t="s">
        <v>101</v>
      </c>
      <c r="D3042" t="s">
        <v>97</v>
      </c>
      <c r="E3042">
        <v>100</v>
      </c>
      <c r="F3042" t="s">
        <v>48</v>
      </c>
      <c r="G3042">
        <v>4.2450000000000001</v>
      </c>
      <c r="H3042">
        <v>0</v>
      </c>
      <c r="I3042">
        <v>-424.5</v>
      </c>
      <c r="Q3042" s="103"/>
      <c r="R3042" s="104"/>
      <c r="X3042" s="103"/>
      <c r="AE3042" s="103"/>
      <c r="AL3042" s="103"/>
      <c r="AM3042" s="104"/>
      <c r="AS3042" s="103"/>
      <c r="AT3042" s="104"/>
    </row>
    <row r="3043" spans="1:46" x14ac:dyDescent="0.25">
      <c r="A3043" s="1">
        <v>44756</v>
      </c>
      <c r="B3043" s="100">
        <v>43896798396</v>
      </c>
      <c r="C3043" t="s">
        <v>101</v>
      </c>
      <c r="D3043" t="s">
        <v>98</v>
      </c>
      <c r="E3043">
        <v>200</v>
      </c>
      <c r="F3043" t="s">
        <v>48</v>
      </c>
      <c r="G3043">
        <v>4.2233000000000001</v>
      </c>
      <c r="H3043">
        <v>0</v>
      </c>
      <c r="I3043">
        <v>844.61</v>
      </c>
      <c r="Q3043" s="103"/>
      <c r="R3043" s="104"/>
      <c r="X3043" s="103"/>
      <c r="AE3043" s="103"/>
      <c r="AL3043" s="103"/>
      <c r="AM3043" s="104"/>
      <c r="AS3043" s="103"/>
      <c r="AT3043" s="104"/>
    </row>
    <row r="3044" spans="1:46" x14ac:dyDescent="0.25">
      <c r="A3044" s="1">
        <v>44756</v>
      </c>
      <c r="B3044" s="100">
        <v>43896863941</v>
      </c>
      <c r="C3044" t="s">
        <v>101</v>
      </c>
      <c r="D3044" t="s">
        <v>97</v>
      </c>
      <c r="E3044">
        <v>100</v>
      </c>
      <c r="F3044" t="s">
        <v>49</v>
      </c>
      <c r="G3044">
        <v>3.9277000000000002</v>
      </c>
      <c r="H3044">
        <v>0</v>
      </c>
      <c r="I3044">
        <v>-392.77</v>
      </c>
      <c r="Q3044" s="103"/>
      <c r="R3044" s="104"/>
      <c r="X3044" s="103"/>
      <c r="AE3044" s="103"/>
      <c r="AL3044" s="103"/>
      <c r="AM3044" s="104"/>
      <c r="AS3044" s="103"/>
      <c r="AT3044" s="104"/>
    </row>
    <row r="3045" spans="1:46" x14ac:dyDescent="0.25">
      <c r="A3045" s="1">
        <v>44756</v>
      </c>
      <c r="B3045" s="100">
        <v>43896875916</v>
      </c>
      <c r="C3045" t="s">
        <v>101</v>
      </c>
      <c r="D3045" t="s">
        <v>97</v>
      </c>
      <c r="E3045">
        <v>200</v>
      </c>
      <c r="F3045" t="s">
        <v>49</v>
      </c>
      <c r="G3045">
        <v>3.915</v>
      </c>
      <c r="H3045">
        <v>0</v>
      </c>
      <c r="I3045">
        <v>-783</v>
      </c>
      <c r="Q3045" s="103"/>
      <c r="R3045" s="104"/>
      <c r="X3045" s="103"/>
      <c r="AE3045" s="103"/>
      <c r="AL3045" s="103"/>
      <c r="AM3045" s="104"/>
      <c r="AS3045" s="103"/>
      <c r="AT3045" s="104"/>
    </row>
    <row r="3046" spans="1:46" x14ac:dyDescent="0.25">
      <c r="A3046" s="1">
        <v>44756</v>
      </c>
      <c r="B3046" s="100">
        <v>43896959593</v>
      </c>
      <c r="C3046" t="s">
        <v>101</v>
      </c>
      <c r="D3046" t="s">
        <v>97</v>
      </c>
      <c r="E3046">
        <v>100</v>
      </c>
      <c r="F3046" t="s">
        <v>49</v>
      </c>
      <c r="G3046">
        <v>3.9072</v>
      </c>
      <c r="H3046">
        <v>0</v>
      </c>
      <c r="I3046">
        <v>-390.72</v>
      </c>
      <c r="Q3046" s="103"/>
      <c r="R3046" s="104"/>
      <c r="X3046" s="103"/>
      <c r="AE3046" s="103"/>
      <c r="AL3046" s="103"/>
      <c r="AM3046" s="104"/>
      <c r="AS3046" s="103"/>
      <c r="AT3046" s="104"/>
    </row>
    <row r="3047" spans="1:46" x14ac:dyDescent="0.25">
      <c r="A3047" s="1">
        <v>44756</v>
      </c>
      <c r="B3047" s="100">
        <v>43897018455</v>
      </c>
      <c r="C3047" t="s">
        <v>101</v>
      </c>
      <c r="D3047" t="s">
        <v>98</v>
      </c>
      <c r="E3047">
        <v>200</v>
      </c>
      <c r="F3047" t="s">
        <v>49</v>
      </c>
      <c r="G3047">
        <v>3.8418999999999999</v>
      </c>
      <c r="H3047">
        <v>0</v>
      </c>
      <c r="I3047">
        <v>768.33</v>
      </c>
      <c r="Q3047" s="103"/>
      <c r="R3047" s="104"/>
      <c r="X3047" s="103"/>
      <c r="AE3047" s="103"/>
      <c r="AL3047" s="103"/>
      <c r="AM3047" s="104"/>
      <c r="AS3047" s="103"/>
      <c r="AT3047" s="104"/>
    </row>
    <row r="3048" spans="1:46" x14ac:dyDescent="0.25">
      <c r="A3048" s="1">
        <v>44756</v>
      </c>
      <c r="B3048" s="100">
        <v>43897023844</v>
      </c>
      <c r="C3048" t="s">
        <v>101</v>
      </c>
      <c r="D3048" t="s">
        <v>98</v>
      </c>
      <c r="E3048">
        <v>200</v>
      </c>
      <c r="F3048" t="s">
        <v>49</v>
      </c>
      <c r="G3048">
        <v>3.8517999999999999</v>
      </c>
      <c r="H3048">
        <v>0</v>
      </c>
      <c r="I3048">
        <v>770.31</v>
      </c>
      <c r="Q3048" s="103"/>
      <c r="R3048" s="104"/>
      <c r="X3048" s="103"/>
      <c r="AE3048" s="103"/>
      <c r="AL3048" s="103"/>
      <c r="AM3048" s="104"/>
      <c r="AS3048" s="103"/>
      <c r="AT3048" s="104"/>
    </row>
    <row r="3049" spans="1:46" x14ac:dyDescent="0.25">
      <c r="A3049" s="1">
        <v>44756</v>
      </c>
      <c r="C3049" s="1" t="s">
        <v>102</v>
      </c>
      <c r="D3049" t="s">
        <v>98</v>
      </c>
      <c r="E3049">
        <v>150</v>
      </c>
      <c r="F3049" t="s">
        <v>48</v>
      </c>
      <c r="G3049" s="18">
        <v>4.3040000000000003</v>
      </c>
      <c r="H3049" s="18">
        <v>0.01</v>
      </c>
      <c r="I3049" s="18">
        <v>645.59</v>
      </c>
      <c r="Q3049" s="103"/>
      <c r="R3049" s="104"/>
      <c r="X3049" s="103"/>
      <c r="AE3049" s="103"/>
      <c r="AL3049" s="103"/>
      <c r="AM3049" s="104"/>
      <c r="AS3049" s="103"/>
      <c r="AT3049" s="104"/>
    </row>
    <row r="3050" spans="1:46" x14ac:dyDescent="0.25">
      <c r="A3050" s="1">
        <v>44756</v>
      </c>
      <c r="C3050" s="1" t="s">
        <v>102</v>
      </c>
      <c r="D3050" t="s">
        <v>97</v>
      </c>
      <c r="E3050">
        <v>150</v>
      </c>
      <c r="F3050" t="s">
        <v>48</v>
      </c>
      <c r="G3050" s="18">
        <v>4.1497000000000002</v>
      </c>
      <c r="I3050" s="18">
        <v>-622.46</v>
      </c>
      <c r="Q3050" s="103"/>
      <c r="R3050" s="104"/>
      <c r="X3050" s="103"/>
      <c r="AE3050" s="103"/>
      <c r="AL3050" s="103"/>
      <c r="AM3050" s="104"/>
      <c r="AS3050" s="103"/>
      <c r="AT3050" s="104"/>
    </row>
    <row r="3051" spans="1:46" x14ac:dyDescent="0.25">
      <c r="A3051" s="1">
        <v>44756</v>
      </c>
      <c r="C3051" s="1" t="s">
        <v>102</v>
      </c>
      <c r="D3051" t="s">
        <v>97</v>
      </c>
      <c r="E3051">
        <v>50</v>
      </c>
      <c r="F3051" t="s">
        <v>49</v>
      </c>
      <c r="G3051" s="18">
        <v>3.4672000000000001</v>
      </c>
      <c r="I3051" s="18">
        <v>-173.36</v>
      </c>
      <c r="Q3051" s="103"/>
      <c r="R3051" s="104"/>
      <c r="X3051" s="103"/>
      <c r="AE3051" s="103"/>
      <c r="AL3051" s="103"/>
      <c r="AM3051" s="104"/>
      <c r="AS3051" s="103"/>
      <c r="AT3051" s="104"/>
    </row>
    <row r="3052" spans="1:46" x14ac:dyDescent="0.25">
      <c r="A3052" s="1">
        <v>44756</v>
      </c>
      <c r="C3052" s="1" t="s">
        <v>102</v>
      </c>
      <c r="D3052" t="s">
        <v>97</v>
      </c>
      <c r="E3052">
        <v>50</v>
      </c>
      <c r="F3052" t="s">
        <v>49</v>
      </c>
      <c r="G3052" s="18">
        <v>3.4586000000000001</v>
      </c>
      <c r="I3052" s="18">
        <v>-172.93</v>
      </c>
      <c r="Q3052" s="103"/>
      <c r="R3052" s="104"/>
      <c r="X3052" s="103"/>
      <c r="AE3052" s="103"/>
      <c r="AL3052" s="103"/>
      <c r="AM3052" s="104"/>
      <c r="AS3052" s="103"/>
      <c r="AT3052" s="104"/>
    </row>
    <row r="3053" spans="1:46" x14ac:dyDescent="0.25">
      <c r="A3053" s="1">
        <v>44756</v>
      </c>
      <c r="C3053" s="1" t="s">
        <v>102</v>
      </c>
      <c r="D3053" t="s">
        <v>97</v>
      </c>
      <c r="E3053">
        <v>50</v>
      </c>
      <c r="F3053" t="s">
        <v>49</v>
      </c>
      <c r="G3053" s="18">
        <v>3.4493999999999998</v>
      </c>
      <c r="I3053" s="18">
        <v>-172.47</v>
      </c>
      <c r="Q3053" s="103"/>
      <c r="R3053" s="104"/>
      <c r="X3053" s="103"/>
      <c r="AE3053" s="103"/>
      <c r="AL3053" s="103"/>
      <c r="AM3053" s="104"/>
      <c r="AS3053" s="103"/>
      <c r="AT3053" s="104"/>
    </row>
    <row r="3054" spans="1:46" x14ac:dyDescent="0.25">
      <c r="A3054" s="1">
        <v>44756</v>
      </c>
      <c r="C3054" s="1" t="s">
        <v>102</v>
      </c>
      <c r="D3054" t="s">
        <v>98</v>
      </c>
      <c r="E3054">
        <v>150</v>
      </c>
      <c r="F3054" t="s">
        <v>49</v>
      </c>
      <c r="G3054" s="18">
        <v>3.6303000000000001</v>
      </c>
      <c r="H3054" s="18">
        <v>0.01</v>
      </c>
      <c r="I3054" s="18">
        <v>544.54</v>
      </c>
      <c r="Q3054" s="103"/>
      <c r="R3054" s="104"/>
      <c r="X3054" s="103"/>
      <c r="AE3054" s="103"/>
      <c r="AL3054" s="103"/>
      <c r="AM3054" s="104"/>
      <c r="AS3054" s="103"/>
      <c r="AT3054" s="104"/>
    </row>
    <row r="3055" spans="1:46" x14ac:dyDescent="0.25">
      <c r="A3055" s="1">
        <v>44756</v>
      </c>
      <c r="C3055" s="1" t="s">
        <v>102</v>
      </c>
      <c r="D3055" t="s">
        <v>98</v>
      </c>
      <c r="E3055">
        <v>150</v>
      </c>
      <c r="F3055" t="s">
        <v>49</v>
      </c>
      <c r="G3055" s="18">
        <v>3.6284000000000001</v>
      </c>
      <c r="H3055" s="18">
        <v>0.01</v>
      </c>
      <c r="I3055" s="18">
        <v>544.25</v>
      </c>
      <c r="Q3055" s="103"/>
      <c r="R3055" s="104"/>
      <c r="X3055" s="103"/>
      <c r="AE3055" s="103"/>
      <c r="AL3055" s="103"/>
      <c r="AM3055" s="104"/>
      <c r="AS3055" s="103"/>
      <c r="AT3055" s="104"/>
    </row>
    <row r="3056" spans="1:46" x14ac:dyDescent="0.25">
      <c r="A3056" s="1">
        <v>44756</v>
      </c>
      <c r="C3056" s="1" t="s">
        <v>102</v>
      </c>
      <c r="D3056" t="s">
        <v>98</v>
      </c>
      <c r="E3056">
        <v>150</v>
      </c>
      <c r="F3056" t="s">
        <v>49</v>
      </c>
      <c r="G3056" s="18">
        <v>3.6213000000000002</v>
      </c>
      <c r="H3056" s="18">
        <v>0.01</v>
      </c>
      <c r="I3056" s="18">
        <v>543.19000000000005</v>
      </c>
      <c r="Q3056" s="103"/>
      <c r="R3056" s="104"/>
      <c r="X3056" s="103"/>
      <c r="AE3056" s="103"/>
      <c r="AL3056" s="103"/>
      <c r="AM3056" s="104"/>
      <c r="AS3056" s="103"/>
      <c r="AT3056" s="104"/>
    </row>
    <row r="3057" spans="1:46" x14ac:dyDescent="0.25">
      <c r="A3057" s="1">
        <v>44756</v>
      </c>
      <c r="C3057" s="1" t="s">
        <v>102</v>
      </c>
      <c r="D3057" t="s">
        <v>98</v>
      </c>
      <c r="E3057">
        <v>150</v>
      </c>
      <c r="F3057" t="s">
        <v>49</v>
      </c>
      <c r="G3057" s="18">
        <v>3.6949999999999998</v>
      </c>
      <c r="H3057" s="18">
        <v>0.01</v>
      </c>
      <c r="I3057" s="18">
        <v>554.24</v>
      </c>
      <c r="Q3057" s="103"/>
      <c r="R3057" s="104"/>
      <c r="X3057" s="103"/>
      <c r="AE3057" s="103"/>
      <c r="AL3057" s="103"/>
      <c r="AM3057" s="104"/>
      <c r="AS3057" s="103"/>
      <c r="AT3057" s="104"/>
    </row>
    <row r="3058" spans="1:46" x14ac:dyDescent="0.25">
      <c r="A3058" s="1">
        <v>44756</v>
      </c>
      <c r="C3058" s="1" t="s">
        <v>102</v>
      </c>
      <c r="D3058" t="s">
        <v>98</v>
      </c>
      <c r="E3058">
        <v>150</v>
      </c>
      <c r="F3058" t="s">
        <v>49</v>
      </c>
      <c r="G3058" s="18">
        <v>3.7021000000000002</v>
      </c>
      <c r="H3058" s="18">
        <v>0.01</v>
      </c>
      <c r="I3058" s="18">
        <v>555.30999999999995</v>
      </c>
      <c r="Q3058" s="103"/>
      <c r="R3058" s="104"/>
      <c r="X3058" s="103"/>
      <c r="AE3058" s="103"/>
      <c r="AL3058" s="103"/>
      <c r="AM3058" s="104"/>
      <c r="AS3058" s="103"/>
      <c r="AT3058" s="104"/>
    </row>
    <row r="3059" spans="1:46" x14ac:dyDescent="0.25">
      <c r="A3059" s="1">
        <v>44756</v>
      </c>
      <c r="C3059" s="1" t="s">
        <v>102</v>
      </c>
      <c r="D3059" t="s">
        <v>98</v>
      </c>
      <c r="E3059">
        <v>150</v>
      </c>
      <c r="F3059" t="s">
        <v>49</v>
      </c>
      <c r="G3059" s="18">
        <v>3.7</v>
      </c>
      <c r="H3059" s="18">
        <v>0.01</v>
      </c>
      <c r="I3059" s="18">
        <v>554.99</v>
      </c>
      <c r="Q3059" s="103"/>
      <c r="R3059" s="104"/>
      <c r="X3059" s="103"/>
      <c r="AE3059" s="103"/>
      <c r="AL3059" s="103"/>
      <c r="AM3059" s="104"/>
      <c r="AS3059" s="103"/>
      <c r="AT3059" s="104"/>
    </row>
    <row r="3060" spans="1:46" x14ac:dyDescent="0.25">
      <c r="A3060" s="1">
        <v>44756</v>
      </c>
      <c r="C3060" s="1" t="s">
        <v>102</v>
      </c>
      <c r="D3060" t="s">
        <v>98</v>
      </c>
      <c r="E3060">
        <v>150</v>
      </c>
      <c r="F3060" t="s">
        <v>49</v>
      </c>
      <c r="G3060" s="18">
        <v>3.6322000000000001</v>
      </c>
      <c r="H3060" s="18">
        <v>0.01</v>
      </c>
      <c r="I3060" s="18">
        <v>544.82000000000005</v>
      </c>
      <c r="Q3060" s="103"/>
      <c r="R3060" s="104"/>
      <c r="X3060" s="103"/>
      <c r="AE3060" s="103"/>
      <c r="AL3060" s="103"/>
      <c r="AM3060" s="104"/>
      <c r="AS3060" s="103"/>
      <c r="AT3060" s="104"/>
    </row>
    <row r="3061" spans="1:46" x14ac:dyDescent="0.25">
      <c r="A3061" s="1">
        <v>44756</v>
      </c>
      <c r="C3061" s="1" t="s">
        <v>102</v>
      </c>
      <c r="D3061" t="s">
        <v>97</v>
      </c>
      <c r="E3061">
        <v>150</v>
      </c>
      <c r="F3061" t="s">
        <v>49</v>
      </c>
      <c r="G3061" s="18">
        <v>3.6766999999999999</v>
      </c>
      <c r="I3061" s="18">
        <v>-551.51</v>
      </c>
      <c r="Q3061" s="103"/>
      <c r="R3061" s="104"/>
      <c r="X3061" s="103"/>
      <c r="AE3061" s="103"/>
      <c r="AL3061" s="103"/>
      <c r="AM3061" s="104"/>
      <c r="AS3061" s="103"/>
      <c r="AT3061" s="104"/>
    </row>
    <row r="3062" spans="1:46" x14ac:dyDescent="0.25">
      <c r="A3062" s="1">
        <v>44756</v>
      </c>
      <c r="C3062" s="1" t="s">
        <v>102</v>
      </c>
      <c r="D3062" t="s">
        <v>97</v>
      </c>
      <c r="E3062">
        <v>150</v>
      </c>
      <c r="F3062" t="s">
        <v>49</v>
      </c>
      <c r="G3062" s="18">
        <v>3.6667000000000001</v>
      </c>
      <c r="I3062" s="18">
        <v>-550.01</v>
      </c>
      <c r="Q3062" s="103"/>
      <c r="R3062" s="104"/>
      <c r="X3062" s="103"/>
      <c r="AE3062" s="103"/>
      <c r="AL3062" s="103"/>
      <c r="AM3062" s="104"/>
      <c r="AS3062" s="103"/>
      <c r="AT3062" s="104"/>
    </row>
    <row r="3063" spans="1:46" x14ac:dyDescent="0.25">
      <c r="A3063" s="1">
        <v>44756</v>
      </c>
      <c r="C3063" s="1" t="s">
        <v>102</v>
      </c>
      <c r="D3063" t="s">
        <v>97</v>
      </c>
      <c r="E3063">
        <v>150</v>
      </c>
      <c r="F3063" t="s">
        <v>49</v>
      </c>
      <c r="G3063" s="18">
        <v>3.63</v>
      </c>
      <c r="I3063" s="18">
        <v>-544.5</v>
      </c>
      <c r="Q3063" s="103"/>
      <c r="R3063" s="104"/>
      <c r="X3063" s="103"/>
      <c r="AE3063" s="103"/>
      <c r="AL3063" s="103"/>
      <c r="AM3063" s="104"/>
      <c r="AS3063" s="103"/>
      <c r="AT3063" s="104"/>
    </row>
    <row r="3064" spans="1:46" x14ac:dyDescent="0.25">
      <c r="A3064" s="1">
        <v>44756</v>
      </c>
      <c r="C3064" s="1" t="s">
        <v>102</v>
      </c>
      <c r="D3064" t="s">
        <v>97</v>
      </c>
      <c r="E3064">
        <v>150</v>
      </c>
      <c r="F3064" t="s">
        <v>49</v>
      </c>
      <c r="G3064" s="18">
        <v>3.6282000000000001</v>
      </c>
      <c r="I3064" s="18">
        <v>-544.23</v>
      </c>
      <c r="Q3064" s="103"/>
      <c r="R3064" s="104"/>
      <c r="X3064" s="103"/>
      <c r="AE3064" s="103"/>
      <c r="AL3064" s="103"/>
      <c r="AM3064" s="104"/>
      <c r="AS3064" s="103"/>
      <c r="AT3064" s="104"/>
    </row>
    <row r="3065" spans="1:46" x14ac:dyDescent="0.25">
      <c r="A3065" s="1">
        <v>44756</v>
      </c>
      <c r="C3065" s="1" t="s">
        <v>102</v>
      </c>
      <c r="D3065" t="s">
        <v>97</v>
      </c>
      <c r="E3065">
        <v>150</v>
      </c>
      <c r="F3065" t="s">
        <v>49</v>
      </c>
      <c r="G3065" s="18">
        <v>3.5085000000000002</v>
      </c>
      <c r="I3065" s="18">
        <v>-526.28</v>
      </c>
      <c r="Q3065" s="103"/>
      <c r="R3065" s="104"/>
      <c r="X3065" s="103"/>
      <c r="AE3065" s="103"/>
      <c r="AL3065" s="103"/>
      <c r="AM3065" s="104"/>
      <c r="AS3065" s="103"/>
      <c r="AT3065" s="104"/>
    </row>
    <row r="3066" spans="1:46" x14ac:dyDescent="0.25">
      <c r="A3066" s="1">
        <v>44756</v>
      </c>
      <c r="C3066" s="1" t="s">
        <v>102</v>
      </c>
      <c r="D3066" t="s">
        <v>97</v>
      </c>
      <c r="E3066">
        <v>150</v>
      </c>
      <c r="F3066" t="s">
        <v>49</v>
      </c>
      <c r="G3066" s="18">
        <v>3.5594999999999999</v>
      </c>
      <c r="I3066" s="18">
        <v>-533.92999999999995</v>
      </c>
      <c r="Q3066" s="103"/>
      <c r="R3066" s="104"/>
      <c r="X3066" s="103"/>
      <c r="AE3066" s="103"/>
      <c r="AL3066" s="103"/>
      <c r="AM3066" s="104"/>
      <c r="AS3066" s="103"/>
      <c r="AT3066" s="104"/>
    </row>
    <row r="3067" spans="1:46" x14ac:dyDescent="0.25">
      <c r="A3067" s="1">
        <v>44760</v>
      </c>
      <c r="B3067" s="100">
        <v>43948470506</v>
      </c>
      <c r="C3067" t="s">
        <v>101</v>
      </c>
      <c r="D3067" t="s">
        <v>97</v>
      </c>
      <c r="E3067">
        <v>200</v>
      </c>
      <c r="F3067" t="s">
        <v>50</v>
      </c>
      <c r="G3067">
        <v>4.3381999999999996</v>
      </c>
      <c r="H3067">
        <v>0</v>
      </c>
      <c r="I3067">
        <v>-867.64</v>
      </c>
      <c r="Q3067" s="103"/>
      <c r="R3067" s="104"/>
      <c r="X3067" s="103"/>
      <c r="AE3067" s="103"/>
      <c r="AL3067" s="103"/>
      <c r="AM3067" s="104"/>
      <c r="AS3067" s="103"/>
      <c r="AT3067" s="104"/>
    </row>
    <row r="3068" spans="1:46" x14ac:dyDescent="0.25">
      <c r="A3068" s="1">
        <v>44760</v>
      </c>
      <c r="B3068" s="100">
        <v>43948485002</v>
      </c>
      <c r="C3068" t="s">
        <v>101</v>
      </c>
      <c r="D3068" t="s">
        <v>97</v>
      </c>
      <c r="E3068">
        <v>200</v>
      </c>
      <c r="F3068" t="s">
        <v>50</v>
      </c>
      <c r="G3068">
        <v>4.3598999999999997</v>
      </c>
      <c r="H3068">
        <v>0</v>
      </c>
      <c r="I3068">
        <v>-871.98</v>
      </c>
      <c r="Q3068" s="103"/>
      <c r="R3068" s="104"/>
      <c r="X3068" s="103"/>
      <c r="AE3068" s="103"/>
      <c r="AL3068" s="103"/>
      <c r="AM3068" s="104"/>
      <c r="AS3068" s="103"/>
      <c r="AT3068" s="104"/>
    </row>
    <row r="3069" spans="1:46" x14ac:dyDescent="0.25">
      <c r="A3069" s="1">
        <v>44760</v>
      </c>
      <c r="B3069" s="100">
        <v>43948509441</v>
      </c>
      <c r="C3069" t="s">
        <v>101</v>
      </c>
      <c r="D3069" t="s">
        <v>98</v>
      </c>
      <c r="E3069">
        <v>400</v>
      </c>
      <c r="F3069" t="s">
        <v>50</v>
      </c>
      <c r="G3069">
        <v>4.25</v>
      </c>
      <c r="H3069">
        <v>0</v>
      </c>
      <c r="I3069">
        <v>1699.91</v>
      </c>
      <c r="Q3069" s="103"/>
      <c r="R3069" s="104"/>
      <c r="X3069" s="103"/>
      <c r="AE3069" s="103"/>
      <c r="AL3069" s="103"/>
      <c r="AM3069" s="104"/>
      <c r="AS3069" s="103"/>
      <c r="AT3069" s="104"/>
    </row>
    <row r="3070" spans="1:46" x14ac:dyDescent="0.25">
      <c r="A3070" s="1">
        <v>44760</v>
      </c>
      <c r="B3070" s="100">
        <v>43948699525</v>
      </c>
      <c r="C3070" t="s">
        <v>101</v>
      </c>
      <c r="D3070" t="s">
        <v>97</v>
      </c>
      <c r="E3070">
        <v>100</v>
      </c>
      <c r="F3070" t="s">
        <v>50</v>
      </c>
      <c r="G3070">
        <v>4.1299000000000001</v>
      </c>
      <c r="H3070">
        <v>0</v>
      </c>
      <c r="I3070">
        <v>-412.99</v>
      </c>
      <c r="Q3070" s="103"/>
      <c r="R3070" s="104"/>
      <c r="X3070" s="103"/>
      <c r="AE3070" s="103"/>
      <c r="AL3070" s="103"/>
      <c r="AM3070" s="104"/>
      <c r="AS3070" s="103"/>
      <c r="AT3070" s="104"/>
    </row>
    <row r="3071" spans="1:46" x14ac:dyDescent="0.25">
      <c r="A3071" s="1">
        <v>44760</v>
      </c>
      <c r="B3071" s="100">
        <v>43948726615</v>
      </c>
      <c r="C3071" t="s">
        <v>101</v>
      </c>
      <c r="D3071" t="s">
        <v>97</v>
      </c>
      <c r="E3071">
        <v>100</v>
      </c>
      <c r="F3071" t="s">
        <v>50</v>
      </c>
      <c r="G3071">
        <v>4.1829000000000001</v>
      </c>
      <c r="H3071">
        <v>0</v>
      </c>
      <c r="I3071">
        <v>-418.29</v>
      </c>
      <c r="Q3071" s="103"/>
      <c r="R3071" s="104"/>
      <c r="X3071" s="103"/>
      <c r="AE3071" s="103"/>
      <c r="AL3071" s="103"/>
      <c r="AM3071" s="104"/>
      <c r="AS3071" s="103"/>
      <c r="AT3071" s="104"/>
    </row>
    <row r="3072" spans="1:46" x14ac:dyDescent="0.25">
      <c r="A3072" s="1">
        <v>44760</v>
      </c>
      <c r="B3072" s="100">
        <v>43948750196</v>
      </c>
      <c r="C3072" t="s">
        <v>101</v>
      </c>
      <c r="D3072" t="s">
        <v>97</v>
      </c>
      <c r="E3072">
        <v>200</v>
      </c>
      <c r="F3072" t="s">
        <v>50</v>
      </c>
      <c r="G3072">
        <v>4.0343</v>
      </c>
      <c r="H3072">
        <v>0</v>
      </c>
      <c r="I3072">
        <v>-806.86</v>
      </c>
      <c r="Q3072" s="103"/>
      <c r="R3072" s="104"/>
      <c r="X3072" s="103"/>
      <c r="AE3072" s="103"/>
      <c r="AL3072" s="103"/>
      <c r="AM3072" s="104"/>
      <c r="AS3072" s="103"/>
      <c r="AT3072" s="104"/>
    </row>
    <row r="3073" spans="1:46" x14ac:dyDescent="0.25">
      <c r="A3073" s="1">
        <v>44760</v>
      </c>
      <c r="B3073" s="100">
        <v>43948847242</v>
      </c>
      <c r="C3073" t="s">
        <v>101</v>
      </c>
      <c r="D3073" t="s">
        <v>97</v>
      </c>
      <c r="E3073">
        <v>200</v>
      </c>
      <c r="F3073" t="s">
        <v>50</v>
      </c>
      <c r="G3073">
        <v>4.1082999999999998</v>
      </c>
      <c r="H3073">
        <v>0</v>
      </c>
      <c r="I3073">
        <v>-821.66</v>
      </c>
      <c r="Q3073" s="103"/>
      <c r="R3073" s="104"/>
      <c r="X3073" s="103"/>
      <c r="AE3073" s="103"/>
      <c r="AL3073" s="103"/>
      <c r="AM3073" s="104"/>
      <c r="AS3073" s="103"/>
      <c r="AT3073" s="104"/>
    </row>
    <row r="3074" spans="1:46" x14ac:dyDescent="0.25">
      <c r="A3074" s="1">
        <v>44760</v>
      </c>
      <c r="B3074" s="100">
        <v>43948885513</v>
      </c>
      <c r="C3074" t="s">
        <v>101</v>
      </c>
      <c r="D3074" t="s">
        <v>97</v>
      </c>
      <c r="E3074">
        <v>200</v>
      </c>
      <c r="F3074" t="s">
        <v>50</v>
      </c>
      <c r="G3074">
        <v>3.9699</v>
      </c>
      <c r="H3074">
        <v>0</v>
      </c>
      <c r="I3074">
        <v>-793.98</v>
      </c>
      <c r="Q3074" s="103"/>
      <c r="R3074" s="104"/>
      <c r="X3074" s="103"/>
      <c r="AE3074" s="103"/>
      <c r="AL3074" s="103"/>
      <c r="AM3074" s="104"/>
      <c r="AS3074" s="103"/>
      <c r="AT3074" s="104"/>
    </row>
    <row r="3075" spans="1:46" x14ac:dyDescent="0.25">
      <c r="A3075" s="1">
        <v>44760</v>
      </c>
      <c r="B3075" s="100">
        <v>43949436857</v>
      </c>
      <c r="C3075" t="s">
        <v>101</v>
      </c>
      <c r="D3075" t="s">
        <v>98</v>
      </c>
      <c r="E3075">
        <v>100</v>
      </c>
      <c r="F3075" t="s">
        <v>50</v>
      </c>
      <c r="G3075">
        <v>3.625</v>
      </c>
      <c r="H3075">
        <v>0</v>
      </c>
      <c r="I3075">
        <v>362.48</v>
      </c>
      <c r="Q3075" s="103"/>
      <c r="R3075" s="104"/>
      <c r="X3075" s="103"/>
      <c r="AE3075" s="103"/>
      <c r="AL3075" s="103"/>
      <c r="AM3075" s="104"/>
      <c r="AS3075" s="103"/>
      <c r="AT3075" s="104"/>
    </row>
    <row r="3076" spans="1:46" x14ac:dyDescent="0.25">
      <c r="A3076" s="1">
        <v>44760</v>
      </c>
      <c r="B3076" s="100">
        <v>43949436870</v>
      </c>
      <c r="C3076" t="s">
        <v>101</v>
      </c>
      <c r="D3076" t="s">
        <v>98</v>
      </c>
      <c r="E3076">
        <v>700</v>
      </c>
      <c r="F3076" t="s">
        <v>50</v>
      </c>
      <c r="G3076">
        <v>3.62</v>
      </c>
      <c r="H3076">
        <v>0</v>
      </c>
      <c r="I3076">
        <v>2533.85</v>
      </c>
      <c r="Q3076" s="103"/>
      <c r="R3076" s="104"/>
      <c r="X3076" s="103"/>
      <c r="AE3076" s="103"/>
      <c r="AL3076" s="103"/>
      <c r="AM3076" s="104"/>
      <c r="AS3076" s="103"/>
      <c r="AT3076" s="104"/>
    </row>
    <row r="3077" spans="1:46" x14ac:dyDescent="0.25">
      <c r="A3077" s="1">
        <v>44760</v>
      </c>
      <c r="C3077" s="1" t="s">
        <v>102</v>
      </c>
      <c r="D3077" t="s">
        <v>98</v>
      </c>
      <c r="E3077">
        <v>300</v>
      </c>
      <c r="F3077" t="s">
        <v>38</v>
      </c>
      <c r="G3077" s="18">
        <v>3.2338</v>
      </c>
      <c r="H3077" s="18">
        <v>0.02</v>
      </c>
      <c r="I3077" s="18">
        <v>970.12</v>
      </c>
      <c r="Q3077" s="103"/>
      <c r="R3077" s="104"/>
      <c r="X3077" s="103"/>
      <c r="AE3077" s="103"/>
      <c r="AL3077" s="103"/>
      <c r="AM3077" s="104"/>
      <c r="AS3077" s="103"/>
      <c r="AT3077" s="104"/>
    </row>
    <row r="3078" spans="1:46" x14ac:dyDescent="0.25">
      <c r="A3078" s="1">
        <v>44760</v>
      </c>
      <c r="C3078" s="1" t="s">
        <v>102</v>
      </c>
      <c r="D3078" t="s">
        <v>98</v>
      </c>
      <c r="E3078">
        <v>50</v>
      </c>
      <c r="F3078" t="s">
        <v>38</v>
      </c>
      <c r="G3078" s="18">
        <v>3.2601</v>
      </c>
      <c r="I3078" s="18">
        <v>163.01</v>
      </c>
      <c r="Q3078" s="103"/>
      <c r="R3078" s="104"/>
      <c r="X3078" s="103"/>
      <c r="AE3078" s="103"/>
      <c r="AL3078" s="103"/>
      <c r="AM3078" s="104"/>
      <c r="AS3078" s="103"/>
      <c r="AT3078" s="104"/>
    </row>
    <row r="3079" spans="1:46" x14ac:dyDescent="0.25">
      <c r="A3079" s="1">
        <v>44760</v>
      </c>
      <c r="C3079" s="1" t="s">
        <v>102</v>
      </c>
      <c r="D3079" t="s">
        <v>98</v>
      </c>
      <c r="E3079">
        <v>100</v>
      </c>
      <c r="F3079" t="s">
        <v>38</v>
      </c>
      <c r="G3079" s="18">
        <v>3.2601</v>
      </c>
      <c r="H3079" s="18">
        <v>0.01</v>
      </c>
      <c r="I3079" s="18">
        <v>326</v>
      </c>
      <c r="Q3079" s="103"/>
      <c r="R3079" s="104"/>
      <c r="X3079" s="103"/>
      <c r="AE3079" s="103"/>
      <c r="AL3079" s="103"/>
      <c r="AM3079" s="104"/>
      <c r="AS3079" s="103"/>
      <c r="AT3079" s="104"/>
    </row>
    <row r="3080" spans="1:46" x14ac:dyDescent="0.25">
      <c r="A3080" s="1">
        <v>44760</v>
      </c>
      <c r="C3080" s="1" t="s">
        <v>102</v>
      </c>
      <c r="D3080" t="s">
        <v>98</v>
      </c>
      <c r="E3080">
        <v>150</v>
      </c>
      <c r="F3080" t="s">
        <v>38</v>
      </c>
      <c r="G3080" s="18">
        <v>3.2704</v>
      </c>
      <c r="H3080" s="18">
        <v>0.01</v>
      </c>
      <c r="I3080" s="18">
        <v>490.55</v>
      </c>
      <c r="Q3080" s="103"/>
      <c r="R3080" s="104"/>
      <c r="X3080" s="103"/>
      <c r="AE3080" s="103"/>
      <c r="AL3080" s="103"/>
      <c r="AM3080" s="104"/>
      <c r="AS3080" s="103"/>
      <c r="AT3080" s="104"/>
    </row>
    <row r="3081" spans="1:46" x14ac:dyDescent="0.25">
      <c r="A3081" s="1">
        <v>44760</v>
      </c>
      <c r="C3081" s="1" t="s">
        <v>102</v>
      </c>
      <c r="D3081" t="s">
        <v>97</v>
      </c>
      <c r="E3081">
        <v>150</v>
      </c>
      <c r="F3081" t="s">
        <v>38</v>
      </c>
      <c r="G3081" s="18">
        <v>3.3540000000000001</v>
      </c>
      <c r="I3081" s="18">
        <v>-503.1</v>
      </c>
      <c r="Q3081" s="103"/>
      <c r="R3081" s="104"/>
      <c r="X3081" s="103"/>
      <c r="AE3081" s="103"/>
      <c r="AL3081" s="103"/>
      <c r="AM3081" s="104"/>
      <c r="AS3081" s="103"/>
      <c r="AT3081" s="104"/>
    </row>
    <row r="3082" spans="1:46" x14ac:dyDescent="0.25">
      <c r="A3082" s="1">
        <v>44760</v>
      </c>
      <c r="C3082" s="1" t="s">
        <v>102</v>
      </c>
      <c r="D3082" t="s">
        <v>97</v>
      </c>
      <c r="E3082">
        <v>150</v>
      </c>
      <c r="F3082" t="s">
        <v>38</v>
      </c>
      <c r="G3082" s="18">
        <v>3.3675999999999999</v>
      </c>
      <c r="I3082" s="18">
        <v>-505.14</v>
      </c>
      <c r="Q3082" s="103"/>
      <c r="R3082" s="104"/>
      <c r="X3082" s="103"/>
      <c r="AE3082" s="103"/>
      <c r="AL3082" s="103"/>
      <c r="AM3082" s="104"/>
      <c r="AS3082" s="103"/>
      <c r="AT3082" s="104"/>
    </row>
    <row r="3083" spans="1:46" x14ac:dyDescent="0.25">
      <c r="A3083" s="1">
        <v>44760</v>
      </c>
      <c r="C3083" s="1" t="s">
        <v>102</v>
      </c>
      <c r="D3083" t="s">
        <v>97</v>
      </c>
      <c r="E3083">
        <v>150</v>
      </c>
      <c r="F3083" t="s">
        <v>38</v>
      </c>
      <c r="G3083" s="18">
        <v>3.3681999999999999</v>
      </c>
      <c r="I3083" s="18">
        <v>-505.23</v>
      </c>
      <c r="Q3083" s="103"/>
      <c r="R3083" s="104"/>
      <c r="X3083" s="103"/>
      <c r="AE3083" s="103"/>
      <c r="AL3083" s="103"/>
      <c r="AM3083" s="104"/>
      <c r="AS3083" s="103"/>
      <c r="AT3083" s="104"/>
    </row>
    <row r="3084" spans="1:46" x14ac:dyDescent="0.25">
      <c r="A3084" s="1">
        <v>44760</v>
      </c>
      <c r="C3084" s="1" t="s">
        <v>102</v>
      </c>
      <c r="D3084" t="s">
        <v>97</v>
      </c>
      <c r="E3084">
        <v>150</v>
      </c>
      <c r="F3084" t="s">
        <v>38</v>
      </c>
      <c r="G3084" s="18">
        <v>3.3450000000000002</v>
      </c>
      <c r="I3084" s="18">
        <v>-501.75</v>
      </c>
      <c r="Q3084" s="103"/>
      <c r="R3084" s="104"/>
      <c r="X3084" s="103"/>
      <c r="AE3084" s="103"/>
      <c r="AL3084" s="103"/>
      <c r="AM3084" s="104"/>
      <c r="AS3084" s="103"/>
      <c r="AT3084" s="104"/>
    </row>
    <row r="3085" spans="1:46" x14ac:dyDescent="0.25">
      <c r="A3085" s="1">
        <v>44760</v>
      </c>
      <c r="C3085" s="1" t="s">
        <v>102</v>
      </c>
      <c r="D3085" t="s">
        <v>98</v>
      </c>
      <c r="E3085">
        <v>50</v>
      </c>
      <c r="F3085" t="s">
        <v>50</v>
      </c>
      <c r="G3085" s="18">
        <v>3.4550000000000001</v>
      </c>
      <c r="I3085" s="18">
        <v>172.75</v>
      </c>
      <c r="Q3085" s="103"/>
      <c r="R3085" s="104"/>
      <c r="X3085" s="103"/>
      <c r="AE3085" s="103"/>
      <c r="AL3085" s="103"/>
      <c r="AM3085" s="104"/>
      <c r="AS3085" s="103"/>
      <c r="AT3085" s="104"/>
    </row>
    <row r="3086" spans="1:46" x14ac:dyDescent="0.25">
      <c r="A3086" s="1">
        <v>44760</v>
      </c>
      <c r="C3086" s="1" t="s">
        <v>102</v>
      </c>
      <c r="D3086" t="s">
        <v>98</v>
      </c>
      <c r="E3086">
        <v>50</v>
      </c>
      <c r="F3086" t="s">
        <v>50</v>
      </c>
      <c r="G3086" s="18">
        <v>3.4550000000000001</v>
      </c>
      <c r="I3086" s="18">
        <v>172.75</v>
      </c>
      <c r="Q3086" s="103"/>
      <c r="R3086" s="104"/>
      <c r="X3086" s="103"/>
      <c r="AE3086" s="103"/>
      <c r="AL3086" s="103"/>
      <c r="AM3086" s="104"/>
      <c r="AS3086" s="103"/>
      <c r="AT3086" s="104"/>
    </row>
    <row r="3087" spans="1:46" x14ac:dyDescent="0.25">
      <c r="A3087" s="1">
        <v>44760</v>
      </c>
      <c r="C3087" s="1" t="s">
        <v>102</v>
      </c>
      <c r="D3087" t="s">
        <v>97</v>
      </c>
      <c r="E3087">
        <v>50</v>
      </c>
      <c r="F3087" t="s">
        <v>50</v>
      </c>
      <c r="G3087" s="18">
        <v>3.3601000000000001</v>
      </c>
      <c r="I3087" s="18">
        <v>-168.01</v>
      </c>
      <c r="Q3087" s="103"/>
      <c r="R3087" s="104"/>
      <c r="X3087" s="103"/>
      <c r="AE3087" s="103"/>
      <c r="AL3087" s="103"/>
      <c r="AM3087" s="104"/>
      <c r="AS3087" s="103"/>
      <c r="AT3087" s="104"/>
    </row>
    <row r="3088" spans="1:46" x14ac:dyDescent="0.25">
      <c r="A3088" s="1">
        <v>44760</v>
      </c>
      <c r="C3088" s="1" t="s">
        <v>102</v>
      </c>
      <c r="D3088" t="s">
        <v>97</v>
      </c>
      <c r="E3088">
        <v>50</v>
      </c>
      <c r="F3088" t="s">
        <v>50</v>
      </c>
      <c r="G3088" s="18">
        <v>3.3792</v>
      </c>
      <c r="I3088" s="18">
        <v>-168.96</v>
      </c>
      <c r="Q3088" s="103"/>
      <c r="R3088" s="104"/>
      <c r="X3088" s="103"/>
      <c r="AE3088" s="103"/>
      <c r="AL3088" s="103"/>
      <c r="AM3088" s="104"/>
      <c r="AS3088" s="103"/>
      <c r="AT3088" s="104"/>
    </row>
    <row r="3089" spans="1:46" x14ac:dyDescent="0.25">
      <c r="A3089" s="1">
        <v>44761</v>
      </c>
      <c r="B3089" s="100">
        <v>43970732506</v>
      </c>
      <c r="C3089" t="s">
        <v>101</v>
      </c>
      <c r="D3089" t="s">
        <v>97</v>
      </c>
      <c r="E3089">
        <v>200</v>
      </c>
      <c r="F3089" t="s">
        <v>50</v>
      </c>
      <c r="G3089">
        <v>3.3199000000000001</v>
      </c>
      <c r="H3089">
        <v>0</v>
      </c>
      <c r="I3089">
        <v>-663.98</v>
      </c>
      <c r="Q3089" s="103"/>
      <c r="R3089" s="104"/>
      <c r="X3089" s="103"/>
      <c r="AE3089" s="103"/>
      <c r="AL3089" s="103"/>
      <c r="AM3089" s="104"/>
      <c r="AS3089" s="103"/>
      <c r="AT3089" s="104"/>
    </row>
    <row r="3090" spans="1:46" x14ac:dyDescent="0.25">
      <c r="A3090" s="1">
        <v>44761</v>
      </c>
      <c r="B3090" s="100">
        <v>43970754236</v>
      </c>
      <c r="C3090" t="s">
        <v>101</v>
      </c>
      <c r="D3090" t="s">
        <v>97</v>
      </c>
      <c r="E3090">
        <v>200</v>
      </c>
      <c r="F3090" t="s">
        <v>50</v>
      </c>
      <c r="G3090">
        <v>3.2299000000000002</v>
      </c>
      <c r="H3090">
        <v>0</v>
      </c>
      <c r="I3090">
        <v>-645.98</v>
      </c>
      <c r="Q3090" s="103"/>
      <c r="R3090" s="104"/>
      <c r="X3090" s="103"/>
      <c r="AE3090" s="103"/>
      <c r="AL3090" s="103"/>
      <c r="AM3090" s="104"/>
      <c r="AS3090" s="103"/>
      <c r="AT3090" s="104"/>
    </row>
    <row r="3091" spans="1:46" x14ac:dyDescent="0.25">
      <c r="A3091" s="1">
        <v>44761</v>
      </c>
      <c r="B3091" s="100">
        <v>43970870344</v>
      </c>
      <c r="C3091" t="s">
        <v>101</v>
      </c>
      <c r="D3091" t="s">
        <v>98</v>
      </c>
      <c r="E3091">
        <v>133</v>
      </c>
      <c r="F3091" t="s">
        <v>50</v>
      </c>
      <c r="G3091">
        <v>3.2201</v>
      </c>
      <c r="H3091">
        <v>0</v>
      </c>
      <c r="I3091">
        <v>428.24</v>
      </c>
      <c r="Q3091" s="103"/>
      <c r="R3091" s="104"/>
      <c r="X3091" s="103"/>
      <c r="AE3091" s="103"/>
      <c r="AL3091" s="103"/>
      <c r="AM3091" s="104"/>
      <c r="AS3091" s="103"/>
      <c r="AT3091" s="104"/>
    </row>
    <row r="3092" spans="1:46" x14ac:dyDescent="0.25">
      <c r="A3092" s="1">
        <v>44761</v>
      </c>
      <c r="B3092" s="100">
        <v>43970871803</v>
      </c>
      <c r="C3092" t="s">
        <v>101</v>
      </c>
      <c r="D3092" t="s">
        <v>98</v>
      </c>
      <c r="E3092">
        <v>133</v>
      </c>
      <c r="F3092" t="s">
        <v>50</v>
      </c>
      <c r="G3092">
        <v>3.2265000000000001</v>
      </c>
      <c r="H3092">
        <v>0</v>
      </c>
      <c r="I3092">
        <v>429.09</v>
      </c>
      <c r="Q3092" s="103"/>
      <c r="R3092" s="104"/>
      <c r="X3092" s="103"/>
      <c r="AE3092" s="103"/>
      <c r="AL3092" s="103"/>
      <c r="AM3092" s="104"/>
      <c r="AS3092" s="103"/>
      <c r="AT3092" s="104"/>
    </row>
    <row r="3093" spans="1:46" x14ac:dyDescent="0.25">
      <c r="A3093" s="1">
        <v>44761</v>
      </c>
      <c r="B3093" s="100">
        <v>43970893908</v>
      </c>
      <c r="C3093" t="s">
        <v>101</v>
      </c>
      <c r="D3093" t="s">
        <v>98</v>
      </c>
      <c r="E3093">
        <v>134</v>
      </c>
      <c r="F3093" t="s">
        <v>50</v>
      </c>
      <c r="G3093">
        <v>3.2218</v>
      </c>
      <c r="H3093">
        <v>0</v>
      </c>
      <c r="I3093">
        <v>431.69</v>
      </c>
      <c r="Q3093" s="103"/>
      <c r="R3093" s="104"/>
      <c r="X3093" s="103"/>
      <c r="AE3093" s="103"/>
      <c r="AL3093" s="103"/>
      <c r="AM3093" s="104"/>
      <c r="AS3093" s="103"/>
      <c r="AT3093" s="104"/>
    </row>
    <row r="3094" spans="1:46" x14ac:dyDescent="0.25">
      <c r="A3094" s="1">
        <v>44761</v>
      </c>
      <c r="C3094" s="1" t="s">
        <v>102</v>
      </c>
      <c r="D3094" t="s">
        <v>98</v>
      </c>
      <c r="E3094">
        <v>150</v>
      </c>
      <c r="F3094" t="s">
        <v>162</v>
      </c>
      <c r="G3094" s="18">
        <v>7.5250000000000004</v>
      </c>
      <c r="H3094" s="18">
        <v>0.03</v>
      </c>
      <c r="I3094" s="18">
        <v>1128.72</v>
      </c>
      <c r="Q3094" s="103"/>
      <c r="R3094" s="104"/>
      <c r="X3094" s="103"/>
      <c r="AE3094" s="103"/>
      <c r="AL3094" s="103"/>
      <c r="AM3094" s="104"/>
      <c r="AS3094" s="103"/>
      <c r="AT3094" s="104"/>
    </row>
    <row r="3095" spans="1:46" x14ac:dyDescent="0.25">
      <c r="A3095" s="1">
        <v>44761</v>
      </c>
      <c r="C3095" s="1" t="s">
        <v>102</v>
      </c>
      <c r="D3095" t="s">
        <v>98</v>
      </c>
      <c r="E3095">
        <v>50</v>
      </c>
      <c r="F3095" t="s">
        <v>162</v>
      </c>
      <c r="G3095" s="18">
        <v>7.5549999999999997</v>
      </c>
      <c r="H3095" s="18">
        <v>0.01</v>
      </c>
      <c r="I3095" s="18">
        <v>377.74</v>
      </c>
      <c r="Q3095" s="103"/>
      <c r="R3095" s="104"/>
      <c r="X3095" s="103"/>
      <c r="AE3095" s="103"/>
      <c r="AL3095" s="103"/>
      <c r="AM3095" s="104"/>
      <c r="AS3095" s="103"/>
      <c r="AT3095" s="104"/>
    </row>
    <row r="3096" spans="1:46" x14ac:dyDescent="0.25">
      <c r="A3096" s="1">
        <v>44761</v>
      </c>
      <c r="C3096" s="1" t="s">
        <v>102</v>
      </c>
      <c r="D3096" t="s">
        <v>98</v>
      </c>
      <c r="E3096">
        <v>50</v>
      </c>
      <c r="F3096" t="s">
        <v>162</v>
      </c>
      <c r="G3096" s="18">
        <v>7.5938999999999997</v>
      </c>
      <c r="H3096" s="18">
        <v>0.01</v>
      </c>
      <c r="I3096" s="18">
        <v>379.69</v>
      </c>
      <c r="Q3096" s="103"/>
      <c r="R3096" s="104"/>
      <c r="X3096" s="103"/>
      <c r="AE3096" s="103"/>
      <c r="AL3096" s="103"/>
      <c r="AM3096" s="104"/>
      <c r="AS3096" s="103"/>
      <c r="AT3096" s="104"/>
    </row>
    <row r="3097" spans="1:46" x14ac:dyDescent="0.25">
      <c r="A3097" s="1">
        <v>44761</v>
      </c>
      <c r="C3097" s="1" t="s">
        <v>102</v>
      </c>
      <c r="D3097" t="s">
        <v>98</v>
      </c>
      <c r="E3097">
        <v>50</v>
      </c>
      <c r="F3097" t="s">
        <v>162</v>
      </c>
      <c r="G3097" s="18">
        <v>7.5900999999999996</v>
      </c>
      <c r="H3097" s="18">
        <v>0.01</v>
      </c>
      <c r="I3097" s="18">
        <v>379.5</v>
      </c>
      <c r="Q3097" s="103"/>
      <c r="R3097" s="104"/>
      <c r="X3097" s="103"/>
      <c r="AE3097" s="103"/>
      <c r="AL3097" s="103"/>
      <c r="AM3097" s="104"/>
      <c r="AS3097" s="103"/>
      <c r="AT3097" s="104"/>
    </row>
    <row r="3098" spans="1:46" x14ac:dyDescent="0.25">
      <c r="A3098" s="1">
        <v>44761</v>
      </c>
      <c r="C3098" s="1" t="s">
        <v>102</v>
      </c>
      <c r="D3098" t="s">
        <v>97</v>
      </c>
      <c r="E3098">
        <v>50</v>
      </c>
      <c r="F3098" t="s">
        <v>162</v>
      </c>
      <c r="G3098" s="18">
        <v>7.6473000000000004</v>
      </c>
      <c r="I3098" s="18">
        <v>-382.37</v>
      </c>
      <c r="Q3098" s="103"/>
      <c r="R3098" s="104"/>
      <c r="X3098" s="103"/>
      <c r="AE3098" s="103"/>
      <c r="AL3098" s="103"/>
      <c r="AM3098" s="104"/>
      <c r="AS3098" s="103"/>
      <c r="AT3098" s="104"/>
    </row>
    <row r="3099" spans="1:46" x14ac:dyDescent="0.25">
      <c r="A3099" s="1">
        <v>44761</v>
      </c>
      <c r="C3099" s="1" t="s">
        <v>102</v>
      </c>
      <c r="D3099" t="s">
        <v>97</v>
      </c>
      <c r="E3099">
        <v>50</v>
      </c>
      <c r="F3099" t="s">
        <v>162</v>
      </c>
      <c r="G3099" s="18">
        <v>7.6199000000000003</v>
      </c>
      <c r="I3099" s="18">
        <v>-381</v>
      </c>
      <c r="Q3099" s="103"/>
      <c r="R3099" s="104"/>
      <c r="X3099" s="103"/>
      <c r="AE3099" s="103"/>
      <c r="AL3099" s="103"/>
      <c r="AM3099" s="104"/>
      <c r="AS3099" s="103"/>
      <c r="AT3099" s="104"/>
    </row>
    <row r="3100" spans="1:46" x14ac:dyDescent="0.25">
      <c r="A3100" s="1">
        <v>44761</v>
      </c>
      <c r="C3100" s="1" t="s">
        <v>102</v>
      </c>
      <c r="D3100" t="s">
        <v>97</v>
      </c>
      <c r="E3100">
        <v>50</v>
      </c>
      <c r="F3100" t="s">
        <v>162</v>
      </c>
      <c r="G3100" s="18">
        <v>7.6283000000000003</v>
      </c>
      <c r="I3100" s="18">
        <v>-381.42</v>
      </c>
      <c r="Q3100" s="103"/>
      <c r="R3100" s="104"/>
      <c r="X3100" s="103"/>
      <c r="AE3100" s="103"/>
      <c r="AL3100" s="103"/>
      <c r="AM3100" s="104"/>
      <c r="AS3100" s="103"/>
      <c r="AT3100" s="104"/>
    </row>
    <row r="3101" spans="1:46" x14ac:dyDescent="0.25">
      <c r="A3101" s="1">
        <v>44761</v>
      </c>
      <c r="C3101" s="1" t="s">
        <v>102</v>
      </c>
      <c r="D3101" t="s">
        <v>97</v>
      </c>
      <c r="E3101">
        <v>150</v>
      </c>
      <c r="F3101" t="s">
        <v>162</v>
      </c>
      <c r="G3101" s="18">
        <v>7.5448000000000004</v>
      </c>
      <c r="I3101" s="18">
        <v>-1131.72</v>
      </c>
      <c r="Q3101" s="103"/>
      <c r="R3101" s="104"/>
      <c r="X3101" s="103"/>
      <c r="AE3101" s="103"/>
      <c r="AL3101" s="103"/>
      <c r="AM3101" s="104"/>
      <c r="AS3101" s="103"/>
      <c r="AT3101" s="104"/>
    </row>
    <row r="3102" spans="1:46" x14ac:dyDescent="0.25">
      <c r="A3102" s="1">
        <v>44762</v>
      </c>
      <c r="C3102" s="1" t="s">
        <v>102</v>
      </c>
      <c r="D3102" t="s">
        <v>98</v>
      </c>
      <c r="E3102">
        <v>450</v>
      </c>
      <c r="F3102" t="s">
        <v>51</v>
      </c>
      <c r="G3102" s="18">
        <v>3.5600999999999998</v>
      </c>
      <c r="H3102" s="18">
        <v>0.04</v>
      </c>
      <c r="I3102" s="18">
        <v>1602.01</v>
      </c>
      <c r="Q3102" s="103"/>
      <c r="R3102" s="104"/>
      <c r="X3102" s="103"/>
      <c r="AE3102" s="103"/>
      <c r="AL3102" s="103"/>
      <c r="AM3102" s="104"/>
      <c r="AS3102" s="103"/>
      <c r="AT3102" s="104"/>
    </row>
    <row r="3103" spans="1:46" x14ac:dyDescent="0.25">
      <c r="A3103" s="1">
        <v>44762</v>
      </c>
      <c r="C3103" s="1" t="s">
        <v>102</v>
      </c>
      <c r="D3103" t="s">
        <v>97</v>
      </c>
      <c r="E3103">
        <v>150</v>
      </c>
      <c r="F3103" t="s">
        <v>51</v>
      </c>
      <c r="G3103" s="18">
        <v>3.6764000000000001</v>
      </c>
      <c r="I3103" s="18">
        <v>-551.46</v>
      </c>
      <c r="Q3103" s="103"/>
      <c r="R3103" s="104"/>
      <c r="X3103" s="103"/>
      <c r="AE3103" s="103"/>
      <c r="AL3103" s="103"/>
      <c r="AM3103" s="104"/>
      <c r="AS3103" s="103"/>
      <c r="AT3103" s="104"/>
    </row>
    <row r="3104" spans="1:46" x14ac:dyDescent="0.25">
      <c r="A3104" s="1">
        <v>44762</v>
      </c>
      <c r="C3104" s="1" t="s">
        <v>102</v>
      </c>
      <c r="D3104" t="s">
        <v>98</v>
      </c>
      <c r="E3104">
        <v>150</v>
      </c>
      <c r="F3104" t="s">
        <v>51</v>
      </c>
      <c r="G3104" s="18">
        <v>3.6873</v>
      </c>
      <c r="H3104" s="18">
        <v>0.01</v>
      </c>
      <c r="I3104" s="18">
        <v>553.09</v>
      </c>
      <c r="Q3104" s="103"/>
      <c r="R3104" s="104"/>
      <c r="X3104" s="103"/>
      <c r="AE3104" s="103"/>
      <c r="AL3104" s="103"/>
      <c r="AM3104" s="104"/>
      <c r="AS3104" s="103"/>
      <c r="AT3104" s="104"/>
    </row>
    <row r="3105" spans="1:46" x14ac:dyDescent="0.25">
      <c r="A3105" s="1">
        <v>44762</v>
      </c>
      <c r="C3105" s="1" t="s">
        <v>102</v>
      </c>
      <c r="D3105" t="s">
        <v>97</v>
      </c>
      <c r="E3105">
        <v>150</v>
      </c>
      <c r="F3105" t="s">
        <v>51</v>
      </c>
      <c r="G3105" s="18">
        <v>3.7039</v>
      </c>
      <c r="I3105" s="18">
        <v>-555.59</v>
      </c>
      <c r="Q3105" s="103"/>
      <c r="R3105" s="104"/>
      <c r="X3105" s="103"/>
      <c r="AE3105" s="103"/>
      <c r="AL3105" s="103"/>
      <c r="AM3105" s="104"/>
      <c r="AS3105" s="103"/>
      <c r="AT3105" s="104"/>
    </row>
    <row r="3106" spans="1:46" x14ac:dyDescent="0.25">
      <c r="A3106" s="1">
        <v>44762</v>
      </c>
      <c r="C3106" s="1" t="s">
        <v>102</v>
      </c>
      <c r="D3106" t="s">
        <v>97</v>
      </c>
      <c r="E3106">
        <v>150</v>
      </c>
      <c r="F3106" t="s">
        <v>51</v>
      </c>
      <c r="G3106" s="18">
        <v>3.6949999999999998</v>
      </c>
      <c r="I3106" s="18">
        <v>-554.25</v>
      </c>
      <c r="Q3106" s="103"/>
      <c r="R3106" s="104"/>
      <c r="X3106" s="103"/>
      <c r="AE3106" s="103"/>
      <c r="AL3106" s="103"/>
      <c r="AM3106" s="104"/>
      <c r="AS3106" s="103"/>
      <c r="AT3106" s="104"/>
    </row>
    <row r="3107" spans="1:46" x14ac:dyDescent="0.25">
      <c r="A3107" s="1">
        <v>44762</v>
      </c>
      <c r="C3107" s="1" t="s">
        <v>102</v>
      </c>
      <c r="D3107" t="s">
        <v>97</v>
      </c>
      <c r="E3107">
        <v>150</v>
      </c>
      <c r="F3107" t="s">
        <v>51</v>
      </c>
      <c r="G3107" s="18">
        <v>3.67</v>
      </c>
      <c r="I3107" s="18">
        <v>-550.5</v>
      </c>
      <c r="Q3107" s="103"/>
      <c r="R3107" s="104"/>
      <c r="X3107" s="103"/>
      <c r="AE3107" s="103"/>
      <c r="AL3107" s="103"/>
      <c r="AM3107" s="104"/>
      <c r="AS3107" s="103"/>
      <c r="AT3107" s="104"/>
    </row>
    <row r="3108" spans="1:46" x14ac:dyDescent="0.25">
      <c r="A3108" s="1">
        <v>44762</v>
      </c>
      <c r="C3108" s="1" t="s">
        <v>102</v>
      </c>
      <c r="D3108" t="s">
        <v>98</v>
      </c>
      <c r="E3108">
        <v>50</v>
      </c>
      <c r="F3108" t="s">
        <v>161</v>
      </c>
      <c r="G3108" s="18">
        <v>3.0449999999999999</v>
      </c>
      <c r="I3108" s="18">
        <v>152.25</v>
      </c>
      <c r="Q3108" s="103"/>
      <c r="R3108" s="104"/>
      <c r="X3108" s="103"/>
      <c r="AE3108" s="103"/>
      <c r="AL3108" s="103"/>
      <c r="AM3108" s="104"/>
      <c r="AS3108" s="103"/>
      <c r="AT3108" s="104"/>
    </row>
    <row r="3109" spans="1:46" x14ac:dyDescent="0.25">
      <c r="A3109" s="1">
        <v>44762</v>
      </c>
      <c r="C3109" s="1" t="s">
        <v>102</v>
      </c>
      <c r="D3109" t="s">
        <v>98</v>
      </c>
      <c r="E3109">
        <v>50</v>
      </c>
      <c r="F3109" t="s">
        <v>161</v>
      </c>
      <c r="G3109" s="18">
        <v>3.0316999999999998</v>
      </c>
      <c r="I3109" s="18">
        <v>151.59</v>
      </c>
      <c r="Q3109" s="103"/>
      <c r="R3109" s="104"/>
      <c r="X3109" s="103"/>
      <c r="AE3109" s="103"/>
      <c r="AL3109" s="103"/>
      <c r="AM3109" s="104"/>
      <c r="AS3109" s="103"/>
      <c r="AT3109" s="104"/>
    </row>
    <row r="3110" spans="1:46" x14ac:dyDescent="0.25">
      <c r="A3110" s="1">
        <v>44762</v>
      </c>
      <c r="C3110" s="1" t="s">
        <v>102</v>
      </c>
      <c r="D3110" t="s">
        <v>98</v>
      </c>
      <c r="E3110">
        <v>50</v>
      </c>
      <c r="F3110" t="s">
        <v>161</v>
      </c>
      <c r="G3110" s="18">
        <v>3.0238</v>
      </c>
      <c r="I3110" s="18">
        <v>151.19</v>
      </c>
      <c r="Q3110" s="103"/>
      <c r="R3110" s="104"/>
      <c r="X3110" s="103"/>
      <c r="AE3110" s="103"/>
      <c r="AL3110" s="103"/>
      <c r="AM3110" s="104"/>
      <c r="AS3110" s="103"/>
      <c r="AT3110" s="104"/>
    </row>
    <row r="3111" spans="1:46" x14ac:dyDescent="0.25">
      <c r="A3111" s="1">
        <v>44762</v>
      </c>
      <c r="C3111" s="1" t="s">
        <v>102</v>
      </c>
      <c r="D3111" t="s">
        <v>97</v>
      </c>
      <c r="E3111">
        <v>150</v>
      </c>
      <c r="F3111" t="s">
        <v>161</v>
      </c>
      <c r="G3111" s="18">
        <v>3.0299</v>
      </c>
      <c r="I3111" s="18">
        <v>-454.49</v>
      </c>
      <c r="Q3111" s="103"/>
      <c r="R3111" s="104"/>
      <c r="X3111" s="103"/>
      <c r="AE3111" s="103"/>
      <c r="AL3111" s="103"/>
      <c r="AM3111" s="104"/>
      <c r="AS3111" s="103"/>
      <c r="AT3111" s="104"/>
    </row>
    <row r="3112" spans="1:46" x14ac:dyDescent="0.25">
      <c r="A3112" s="1">
        <v>44763</v>
      </c>
      <c r="B3112" s="100">
        <v>44014177486</v>
      </c>
      <c r="C3112" t="s">
        <v>101</v>
      </c>
      <c r="D3112" t="s">
        <v>97</v>
      </c>
      <c r="E3112">
        <v>100</v>
      </c>
      <c r="F3112" t="s">
        <v>51</v>
      </c>
      <c r="G3112">
        <v>5.335</v>
      </c>
      <c r="H3112">
        <v>0</v>
      </c>
      <c r="I3112">
        <v>-533.5</v>
      </c>
      <c r="Q3112" s="103"/>
      <c r="R3112" s="104"/>
      <c r="X3112" s="103"/>
      <c r="AE3112" s="103"/>
      <c r="AL3112" s="103"/>
      <c r="AM3112" s="104"/>
      <c r="AS3112" s="103"/>
      <c r="AT3112" s="104"/>
    </row>
    <row r="3113" spans="1:46" x14ac:dyDescent="0.25">
      <c r="A3113" s="1">
        <v>44763</v>
      </c>
      <c r="B3113" s="100">
        <v>44014194285</v>
      </c>
      <c r="C3113" t="s">
        <v>101</v>
      </c>
      <c r="D3113" t="s">
        <v>97</v>
      </c>
      <c r="E3113">
        <v>100</v>
      </c>
      <c r="F3113" t="s">
        <v>51</v>
      </c>
      <c r="G3113">
        <v>5.3056999999999999</v>
      </c>
      <c r="H3113">
        <v>0</v>
      </c>
      <c r="I3113">
        <v>-530.57000000000005</v>
      </c>
      <c r="Q3113" s="103"/>
      <c r="R3113" s="104"/>
      <c r="X3113" s="103"/>
      <c r="AE3113" s="103"/>
      <c r="AL3113" s="103"/>
      <c r="AM3113" s="104"/>
      <c r="AS3113" s="103"/>
      <c r="AT3113" s="104"/>
    </row>
    <row r="3114" spans="1:46" x14ac:dyDescent="0.25">
      <c r="A3114" s="1">
        <v>44763</v>
      </c>
      <c r="B3114" s="100">
        <v>44014202719</v>
      </c>
      <c r="C3114" t="s">
        <v>101</v>
      </c>
      <c r="D3114" t="s">
        <v>98</v>
      </c>
      <c r="E3114">
        <v>100</v>
      </c>
      <c r="F3114" t="s">
        <v>51</v>
      </c>
      <c r="G3114">
        <v>5.54</v>
      </c>
      <c r="H3114">
        <v>0</v>
      </c>
      <c r="I3114">
        <v>553.98</v>
      </c>
      <c r="Q3114" s="103"/>
      <c r="R3114" s="104"/>
      <c r="X3114" s="103"/>
      <c r="AE3114" s="103"/>
      <c r="AL3114" s="103"/>
      <c r="AM3114" s="104"/>
      <c r="AS3114" s="103"/>
      <c r="AT3114" s="104"/>
    </row>
    <row r="3115" spans="1:46" x14ac:dyDescent="0.25">
      <c r="A3115" s="1">
        <v>44763</v>
      </c>
      <c r="B3115" s="100">
        <v>44014270209</v>
      </c>
      <c r="C3115" t="s">
        <v>101</v>
      </c>
      <c r="D3115" t="s">
        <v>98</v>
      </c>
      <c r="E3115">
        <v>100</v>
      </c>
      <c r="F3115" t="s">
        <v>51</v>
      </c>
      <c r="G3115">
        <v>5.5750000000000002</v>
      </c>
      <c r="H3115">
        <v>0</v>
      </c>
      <c r="I3115">
        <v>557.48</v>
      </c>
      <c r="Q3115" s="103"/>
      <c r="R3115" s="104"/>
      <c r="X3115" s="103"/>
      <c r="AE3115" s="103"/>
      <c r="AL3115" s="103"/>
      <c r="AM3115" s="104"/>
      <c r="AS3115" s="103"/>
      <c r="AT3115" s="104"/>
    </row>
    <row r="3116" spans="1:46" x14ac:dyDescent="0.25">
      <c r="A3116" s="1">
        <v>44763</v>
      </c>
      <c r="B3116" s="100">
        <v>44014708690</v>
      </c>
      <c r="C3116" t="s">
        <v>101</v>
      </c>
      <c r="D3116" t="s">
        <v>97</v>
      </c>
      <c r="E3116">
        <v>150</v>
      </c>
      <c r="F3116" t="s">
        <v>51</v>
      </c>
      <c r="G3116">
        <v>5.1898999999999997</v>
      </c>
      <c r="H3116">
        <v>0</v>
      </c>
      <c r="I3116">
        <v>-778.49</v>
      </c>
      <c r="Q3116" s="103"/>
      <c r="R3116" s="104"/>
      <c r="X3116" s="103"/>
      <c r="AE3116" s="103"/>
      <c r="AL3116" s="103"/>
      <c r="AM3116" s="104"/>
      <c r="AS3116" s="103"/>
      <c r="AT3116" s="104"/>
    </row>
    <row r="3117" spans="1:46" x14ac:dyDescent="0.25">
      <c r="A3117" s="1">
        <v>44763</v>
      </c>
      <c r="B3117" s="100">
        <v>44014756211</v>
      </c>
      <c r="C3117" t="s">
        <v>101</v>
      </c>
      <c r="D3117" t="s">
        <v>97</v>
      </c>
      <c r="E3117">
        <v>150</v>
      </c>
      <c r="F3117" t="s">
        <v>51</v>
      </c>
      <c r="G3117">
        <v>5.21</v>
      </c>
      <c r="H3117">
        <v>0</v>
      </c>
      <c r="I3117">
        <v>-781.5</v>
      </c>
      <c r="Q3117" s="103"/>
      <c r="R3117" s="104"/>
      <c r="X3117" s="103"/>
      <c r="AE3117" s="103"/>
      <c r="AL3117" s="103"/>
      <c r="AM3117" s="104"/>
      <c r="AS3117" s="103"/>
      <c r="AT3117" s="104"/>
    </row>
    <row r="3118" spans="1:46" x14ac:dyDescent="0.25">
      <c r="A3118" s="1">
        <v>44763</v>
      </c>
      <c r="B3118" s="100">
        <v>44014873784</v>
      </c>
      <c r="C3118" t="s">
        <v>101</v>
      </c>
      <c r="D3118" t="s">
        <v>98</v>
      </c>
      <c r="E3118">
        <v>300</v>
      </c>
      <c r="F3118" t="s">
        <v>51</v>
      </c>
      <c r="G3118">
        <v>5.1849999999999996</v>
      </c>
      <c r="H3118">
        <v>0</v>
      </c>
      <c r="I3118">
        <v>1555.42</v>
      </c>
      <c r="Q3118" s="103"/>
      <c r="R3118" s="104"/>
      <c r="X3118" s="103"/>
      <c r="AE3118" s="103"/>
      <c r="AL3118" s="103"/>
      <c r="AM3118" s="104"/>
      <c r="AS3118" s="103"/>
      <c r="AT3118" s="104"/>
    </row>
    <row r="3119" spans="1:46" x14ac:dyDescent="0.25">
      <c r="A3119" s="1">
        <v>44763</v>
      </c>
      <c r="B3119" s="100">
        <v>44014880803</v>
      </c>
      <c r="C3119" t="s">
        <v>101</v>
      </c>
      <c r="D3119" t="s">
        <v>97</v>
      </c>
      <c r="E3119">
        <v>100</v>
      </c>
      <c r="F3119" t="s">
        <v>51</v>
      </c>
      <c r="G3119">
        <v>5.28</v>
      </c>
      <c r="H3119">
        <v>0</v>
      </c>
      <c r="I3119">
        <v>-528</v>
      </c>
      <c r="Q3119" s="103"/>
      <c r="R3119" s="104"/>
      <c r="X3119" s="103"/>
      <c r="AE3119" s="103"/>
      <c r="AL3119" s="103"/>
      <c r="AM3119" s="104"/>
      <c r="AS3119" s="103"/>
      <c r="AT3119" s="104"/>
    </row>
    <row r="3120" spans="1:46" x14ac:dyDescent="0.25">
      <c r="A3120" s="1">
        <v>44763</v>
      </c>
      <c r="B3120" s="100">
        <v>44014896613</v>
      </c>
      <c r="C3120" t="s">
        <v>101</v>
      </c>
      <c r="D3120" t="s">
        <v>97</v>
      </c>
      <c r="E3120">
        <v>300</v>
      </c>
      <c r="F3120" t="s">
        <v>51</v>
      </c>
      <c r="G3120">
        <v>5.28</v>
      </c>
      <c r="H3120">
        <v>0</v>
      </c>
      <c r="I3120">
        <v>-1584</v>
      </c>
      <c r="Q3120" s="103"/>
      <c r="R3120" s="104"/>
      <c r="X3120" s="103"/>
      <c r="AE3120" s="103"/>
      <c r="AL3120" s="103"/>
      <c r="AM3120" s="104"/>
      <c r="AS3120" s="103"/>
      <c r="AT3120" s="104"/>
    </row>
    <row r="3121" spans="1:46" x14ac:dyDescent="0.25">
      <c r="A3121" s="1">
        <v>44763</v>
      </c>
      <c r="B3121" s="100">
        <v>44014904392</v>
      </c>
      <c r="C3121" t="s">
        <v>101</v>
      </c>
      <c r="D3121" t="s">
        <v>98</v>
      </c>
      <c r="E3121">
        <v>150</v>
      </c>
      <c r="F3121" t="s">
        <v>51</v>
      </c>
      <c r="G3121">
        <v>5.35</v>
      </c>
      <c r="H3121">
        <v>0</v>
      </c>
      <c r="I3121">
        <v>802.46</v>
      </c>
      <c r="Q3121" s="103"/>
      <c r="R3121" s="104"/>
      <c r="X3121" s="103"/>
      <c r="AE3121" s="103"/>
      <c r="AL3121" s="103"/>
      <c r="AM3121" s="104"/>
      <c r="AS3121" s="103"/>
      <c r="AT3121" s="104"/>
    </row>
    <row r="3122" spans="1:46" x14ac:dyDescent="0.25">
      <c r="A3122" s="1">
        <v>44763</v>
      </c>
      <c r="B3122" s="100">
        <v>44015015507</v>
      </c>
      <c r="C3122" t="s">
        <v>101</v>
      </c>
      <c r="D3122" t="s">
        <v>97</v>
      </c>
      <c r="E3122">
        <v>150</v>
      </c>
      <c r="F3122" t="s">
        <v>51</v>
      </c>
      <c r="G3122">
        <v>5.1950000000000003</v>
      </c>
      <c r="H3122">
        <v>0</v>
      </c>
      <c r="I3122">
        <v>-779.25</v>
      </c>
      <c r="Q3122" s="103"/>
      <c r="R3122" s="104"/>
      <c r="X3122" s="103"/>
      <c r="AE3122" s="103"/>
      <c r="AL3122" s="103"/>
      <c r="AM3122" s="104"/>
      <c r="AS3122" s="103"/>
      <c r="AT3122" s="104"/>
    </row>
    <row r="3123" spans="1:46" x14ac:dyDescent="0.25">
      <c r="A3123" s="1">
        <v>44763</v>
      </c>
      <c r="B3123" s="100">
        <v>44015055747</v>
      </c>
      <c r="C3123" t="s">
        <v>101</v>
      </c>
      <c r="D3123" t="s">
        <v>98</v>
      </c>
      <c r="E3123">
        <v>370</v>
      </c>
      <c r="F3123" t="s">
        <v>51</v>
      </c>
      <c r="G3123">
        <v>5.1710000000000003</v>
      </c>
      <c r="H3123">
        <v>0</v>
      </c>
      <c r="I3123">
        <v>1913.17</v>
      </c>
      <c r="Q3123" s="103"/>
      <c r="R3123" s="104"/>
      <c r="X3123" s="103"/>
      <c r="AE3123" s="103"/>
      <c r="AL3123" s="103"/>
      <c r="AM3123" s="104"/>
      <c r="AS3123" s="103"/>
      <c r="AT3123" s="104"/>
    </row>
    <row r="3124" spans="1:46" x14ac:dyDescent="0.25">
      <c r="A3124" s="1">
        <v>44763</v>
      </c>
      <c r="B3124" s="100">
        <v>44015055756</v>
      </c>
      <c r="C3124" t="s">
        <v>101</v>
      </c>
      <c r="D3124" t="s">
        <v>98</v>
      </c>
      <c r="E3124">
        <v>30</v>
      </c>
      <c r="F3124" t="s">
        <v>51</v>
      </c>
      <c r="G3124">
        <v>5.17</v>
      </c>
      <c r="H3124">
        <v>0</v>
      </c>
      <c r="I3124">
        <v>155.1</v>
      </c>
      <c r="Q3124" s="103"/>
      <c r="R3124" s="104"/>
      <c r="X3124" s="103"/>
      <c r="AE3124" s="103"/>
      <c r="AL3124" s="103"/>
      <c r="AM3124" s="104"/>
      <c r="AS3124" s="103"/>
      <c r="AT3124" s="104"/>
    </row>
    <row r="3125" spans="1:46" x14ac:dyDescent="0.25">
      <c r="A3125" s="1">
        <v>44763</v>
      </c>
      <c r="C3125" s="1" t="s">
        <v>102</v>
      </c>
      <c r="D3125" t="s">
        <v>98</v>
      </c>
      <c r="E3125">
        <v>50</v>
      </c>
      <c r="F3125" t="s">
        <v>36</v>
      </c>
      <c r="G3125" s="18">
        <v>4.8791000000000002</v>
      </c>
      <c r="H3125" s="18">
        <v>0.01</v>
      </c>
      <c r="I3125" s="18">
        <v>243.95</v>
      </c>
      <c r="Q3125" s="103"/>
      <c r="R3125" s="104"/>
      <c r="X3125" s="103"/>
      <c r="AE3125" s="103"/>
      <c r="AL3125" s="103"/>
      <c r="AM3125" s="104"/>
      <c r="AS3125" s="103"/>
      <c r="AT3125" s="104"/>
    </row>
    <row r="3126" spans="1:46" x14ac:dyDescent="0.25">
      <c r="A3126" s="1">
        <v>44763</v>
      </c>
      <c r="C3126" s="1" t="s">
        <v>102</v>
      </c>
      <c r="D3126" t="s">
        <v>98</v>
      </c>
      <c r="E3126">
        <v>50</v>
      </c>
      <c r="F3126" t="s">
        <v>36</v>
      </c>
      <c r="G3126" s="18">
        <v>4.8099999999999996</v>
      </c>
      <c r="H3126" s="18">
        <v>0.01</v>
      </c>
      <c r="I3126" s="18">
        <v>240.49</v>
      </c>
      <c r="Q3126" s="103"/>
      <c r="R3126" s="104"/>
      <c r="X3126" s="103"/>
      <c r="AE3126" s="103"/>
      <c r="AL3126" s="103"/>
      <c r="AM3126" s="104"/>
      <c r="AS3126" s="103"/>
      <c r="AT3126" s="104"/>
    </row>
    <row r="3127" spans="1:46" x14ac:dyDescent="0.25">
      <c r="A3127" s="1">
        <v>44763</v>
      </c>
      <c r="C3127" s="1" t="s">
        <v>102</v>
      </c>
      <c r="D3127" t="s">
        <v>98</v>
      </c>
      <c r="E3127">
        <v>50</v>
      </c>
      <c r="F3127" t="s">
        <v>36</v>
      </c>
      <c r="G3127" s="18">
        <v>4.88</v>
      </c>
      <c r="H3127" s="18">
        <v>0.01</v>
      </c>
      <c r="I3127" s="18">
        <v>243.99</v>
      </c>
      <c r="Q3127" s="103"/>
      <c r="R3127" s="104"/>
      <c r="X3127" s="103"/>
      <c r="AE3127" s="103"/>
      <c r="AL3127" s="103"/>
      <c r="AM3127" s="104"/>
      <c r="AS3127" s="103"/>
      <c r="AT3127" s="104"/>
    </row>
    <row r="3128" spans="1:46" x14ac:dyDescent="0.25">
      <c r="A3128" s="1">
        <v>44763</v>
      </c>
      <c r="C3128" s="1" t="s">
        <v>102</v>
      </c>
      <c r="D3128" t="s">
        <v>97</v>
      </c>
      <c r="E3128">
        <v>150</v>
      </c>
      <c r="F3128" t="s">
        <v>36</v>
      </c>
      <c r="G3128" s="18">
        <v>4.8099999999999996</v>
      </c>
      <c r="I3128" s="18">
        <v>-721.5</v>
      </c>
      <c r="Q3128" s="103"/>
      <c r="R3128" s="104"/>
      <c r="X3128" s="103"/>
      <c r="AE3128" s="103"/>
      <c r="AL3128" s="103"/>
      <c r="AM3128" s="104"/>
      <c r="AS3128" s="103"/>
      <c r="AT3128" s="104"/>
    </row>
    <row r="3129" spans="1:46" x14ac:dyDescent="0.25">
      <c r="A3129" s="1">
        <v>44763</v>
      </c>
      <c r="C3129" s="1" t="s">
        <v>102</v>
      </c>
      <c r="D3129" t="s">
        <v>98</v>
      </c>
      <c r="E3129">
        <v>150</v>
      </c>
      <c r="F3129" t="s">
        <v>160</v>
      </c>
      <c r="G3129" s="18">
        <v>1.6520999999999999</v>
      </c>
      <c r="I3129" s="18">
        <v>247.82</v>
      </c>
      <c r="Q3129" s="103"/>
      <c r="R3129" s="104"/>
      <c r="X3129" s="103"/>
      <c r="AE3129" s="103"/>
      <c r="AL3129" s="103"/>
      <c r="AM3129" s="104"/>
      <c r="AS3129" s="103"/>
      <c r="AT3129" s="104"/>
    </row>
    <row r="3130" spans="1:46" x14ac:dyDescent="0.25">
      <c r="A3130" s="1">
        <v>44763</v>
      </c>
      <c r="C3130" s="1" t="s">
        <v>102</v>
      </c>
      <c r="D3130" t="s">
        <v>98</v>
      </c>
      <c r="E3130">
        <v>150</v>
      </c>
      <c r="F3130" t="s">
        <v>160</v>
      </c>
      <c r="G3130" s="18">
        <v>1.65</v>
      </c>
      <c r="I3130" s="18">
        <v>247.5</v>
      </c>
      <c r="Q3130" s="103"/>
      <c r="R3130" s="104"/>
      <c r="X3130" s="103"/>
      <c r="AE3130" s="103"/>
      <c r="AL3130" s="103"/>
      <c r="AM3130" s="104"/>
      <c r="AS3130" s="103"/>
      <c r="AT3130" s="104"/>
    </row>
    <row r="3131" spans="1:46" x14ac:dyDescent="0.25">
      <c r="A3131" s="1">
        <v>44763</v>
      </c>
      <c r="C3131" s="1" t="s">
        <v>102</v>
      </c>
      <c r="D3131" t="s">
        <v>98</v>
      </c>
      <c r="E3131">
        <v>150</v>
      </c>
      <c r="F3131" t="s">
        <v>160</v>
      </c>
      <c r="G3131" s="18">
        <v>1.6420999999999999</v>
      </c>
      <c r="I3131" s="18">
        <v>246.32</v>
      </c>
      <c r="Q3131" s="103"/>
      <c r="R3131" s="104"/>
      <c r="X3131" s="103"/>
      <c r="AE3131" s="103"/>
      <c r="AL3131" s="103"/>
      <c r="AM3131" s="104"/>
      <c r="AS3131" s="103"/>
      <c r="AT3131" s="104"/>
    </row>
    <row r="3132" spans="1:46" x14ac:dyDescent="0.25">
      <c r="A3132" s="1">
        <v>44763</v>
      </c>
      <c r="C3132" s="1" t="s">
        <v>102</v>
      </c>
      <c r="D3132" t="s">
        <v>97</v>
      </c>
      <c r="E3132">
        <v>150</v>
      </c>
      <c r="F3132" t="s">
        <v>160</v>
      </c>
      <c r="G3132" s="18">
        <v>1.7096</v>
      </c>
      <c r="I3132" s="18">
        <v>-256.44</v>
      </c>
      <c r="Q3132" s="103"/>
      <c r="R3132" s="104"/>
      <c r="X3132" s="103"/>
      <c r="AE3132" s="103"/>
      <c r="AL3132" s="103"/>
      <c r="AM3132" s="104"/>
      <c r="AS3132" s="103"/>
      <c r="AT3132" s="104"/>
    </row>
    <row r="3133" spans="1:46" x14ac:dyDescent="0.25">
      <c r="A3133" s="1">
        <v>44763</v>
      </c>
      <c r="C3133" s="1" t="s">
        <v>102</v>
      </c>
      <c r="D3133" t="s">
        <v>97</v>
      </c>
      <c r="E3133">
        <v>150</v>
      </c>
      <c r="F3133" t="s">
        <v>160</v>
      </c>
      <c r="G3133" s="18">
        <v>1.69</v>
      </c>
      <c r="I3133" s="18">
        <v>-253.5</v>
      </c>
      <c r="Q3133" s="103"/>
      <c r="R3133" s="104"/>
      <c r="X3133" s="103"/>
      <c r="AE3133" s="103"/>
      <c r="AL3133" s="103"/>
      <c r="AM3133" s="104"/>
      <c r="AS3133" s="103"/>
      <c r="AT3133" s="104"/>
    </row>
    <row r="3134" spans="1:46" x14ac:dyDescent="0.25">
      <c r="A3134" s="1">
        <v>44763</v>
      </c>
      <c r="C3134" s="1" t="s">
        <v>102</v>
      </c>
      <c r="D3134" t="s">
        <v>98</v>
      </c>
      <c r="E3134">
        <v>150</v>
      </c>
      <c r="F3134" t="s">
        <v>160</v>
      </c>
      <c r="G3134" s="18">
        <v>1.7001999999999999</v>
      </c>
      <c r="I3134" s="18">
        <v>255.03</v>
      </c>
      <c r="Q3134" s="103"/>
      <c r="R3134" s="104"/>
      <c r="X3134" s="103"/>
      <c r="AE3134" s="103"/>
      <c r="AL3134" s="103"/>
      <c r="AM3134" s="104"/>
      <c r="AS3134" s="103"/>
      <c r="AT3134" s="104"/>
    </row>
    <row r="3135" spans="1:46" x14ac:dyDescent="0.25">
      <c r="A3135" s="1">
        <v>44763</v>
      </c>
      <c r="C3135" s="1" t="s">
        <v>102</v>
      </c>
      <c r="D3135" t="s">
        <v>97</v>
      </c>
      <c r="E3135">
        <v>150</v>
      </c>
      <c r="F3135" t="s">
        <v>160</v>
      </c>
      <c r="G3135" s="18">
        <v>1.6698999999999999</v>
      </c>
      <c r="I3135" s="18">
        <v>-250.49</v>
      </c>
      <c r="Q3135" s="103"/>
      <c r="R3135" s="104"/>
      <c r="X3135" s="103"/>
      <c r="AE3135" s="103"/>
      <c r="AL3135" s="103"/>
      <c r="AM3135" s="104"/>
      <c r="AS3135" s="103"/>
      <c r="AT3135" s="104"/>
    </row>
    <row r="3136" spans="1:46" x14ac:dyDescent="0.25">
      <c r="A3136" s="1">
        <v>44763</v>
      </c>
      <c r="C3136" s="1" t="s">
        <v>102</v>
      </c>
      <c r="D3136" t="s">
        <v>97</v>
      </c>
      <c r="E3136">
        <v>150</v>
      </c>
      <c r="F3136" t="s">
        <v>160</v>
      </c>
      <c r="G3136" s="18">
        <v>1.6281000000000001</v>
      </c>
      <c r="I3136" s="18">
        <v>-244.22</v>
      </c>
      <c r="Q3136" s="103"/>
      <c r="R3136" s="104"/>
      <c r="X3136" s="103"/>
      <c r="AE3136" s="103"/>
      <c r="AL3136" s="103"/>
      <c r="AM3136" s="104"/>
      <c r="AS3136" s="103"/>
      <c r="AT3136" s="104"/>
    </row>
    <row r="3137" spans="1:46" x14ac:dyDescent="0.25">
      <c r="A3137" s="1">
        <v>44767</v>
      </c>
      <c r="C3137" s="1" t="s">
        <v>102</v>
      </c>
      <c r="D3137" t="s">
        <v>107</v>
      </c>
      <c r="I3137" s="18">
        <v>-1000</v>
      </c>
      <c r="Q3137" s="103"/>
      <c r="R3137" s="104"/>
      <c r="X3137" s="103"/>
      <c r="AE3137" s="103"/>
      <c r="AL3137" s="103"/>
      <c r="AM3137" s="104"/>
      <c r="AS3137" s="103"/>
      <c r="AT3137" s="104"/>
    </row>
    <row r="3138" spans="1:46" x14ac:dyDescent="0.25">
      <c r="A3138" s="1">
        <v>44768</v>
      </c>
      <c r="B3138" s="100">
        <v>44085493140</v>
      </c>
      <c r="C3138" t="s">
        <v>101</v>
      </c>
      <c r="D3138" t="s">
        <v>97</v>
      </c>
      <c r="E3138">
        <v>100</v>
      </c>
      <c r="F3138" t="s">
        <v>52</v>
      </c>
      <c r="G3138">
        <v>2.7</v>
      </c>
      <c r="H3138">
        <v>0</v>
      </c>
      <c r="I3138">
        <v>-270</v>
      </c>
      <c r="Q3138" s="103"/>
      <c r="R3138" s="104"/>
      <c r="X3138" s="103"/>
      <c r="AE3138" s="103"/>
      <c r="AL3138" s="103"/>
      <c r="AM3138" s="104"/>
      <c r="AS3138" s="103"/>
      <c r="AT3138" s="104"/>
    </row>
    <row r="3139" spans="1:46" x14ac:dyDescent="0.25">
      <c r="A3139" s="1">
        <v>44768</v>
      </c>
      <c r="B3139" s="100">
        <v>44085647954</v>
      </c>
      <c r="C3139" t="s">
        <v>101</v>
      </c>
      <c r="D3139" t="s">
        <v>97</v>
      </c>
      <c r="E3139">
        <v>100</v>
      </c>
      <c r="F3139" t="s">
        <v>52</v>
      </c>
      <c r="G3139">
        <v>2.5546000000000002</v>
      </c>
      <c r="H3139">
        <v>0</v>
      </c>
      <c r="I3139">
        <v>-255.46</v>
      </c>
      <c r="Q3139" s="103"/>
      <c r="R3139" s="104"/>
      <c r="X3139" s="103"/>
      <c r="AE3139" s="103"/>
      <c r="AL3139" s="103"/>
      <c r="AM3139" s="104"/>
      <c r="AS3139" s="103"/>
      <c r="AT3139" s="104"/>
    </row>
    <row r="3140" spans="1:46" x14ac:dyDescent="0.25">
      <c r="A3140" s="1">
        <v>44768</v>
      </c>
      <c r="B3140" s="100">
        <v>44085684463</v>
      </c>
      <c r="C3140" t="s">
        <v>101</v>
      </c>
      <c r="D3140" t="s">
        <v>98</v>
      </c>
      <c r="E3140">
        <v>200</v>
      </c>
      <c r="F3140" t="s">
        <v>52</v>
      </c>
      <c r="G3140">
        <v>2.5243000000000002</v>
      </c>
      <c r="H3140">
        <v>0</v>
      </c>
      <c r="I3140">
        <v>504.82</v>
      </c>
      <c r="Q3140" s="103"/>
      <c r="R3140" s="104"/>
      <c r="X3140" s="103"/>
      <c r="AE3140" s="103"/>
      <c r="AL3140" s="103"/>
      <c r="AM3140" s="104"/>
      <c r="AS3140" s="103"/>
      <c r="AT3140" s="104"/>
    </row>
    <row r="3141" spans="1:46" x14ac:dyDescent="0.25">
      <c r="A3141" s="1">
        <v>44768</v>
      </c>
      <c r="B3141" s="100">
        <v>44085836999</v>
      </c>
      <c r="C3141" t="s">
        <v>101</v>
      </c>
      <c r="D3141" t="s">
        <v>97</v>
      </c>
      <c r="E3141">
        <v>200</v>
      </c>
      <c r="F3141" t="s">
        <v>52</v>
      </c>
      <c r="G3141">
        <v>2.3936999999999999</v>
      </c>
      <c r="H3141">
        <v>0</v>
      </c>
      <c r="I3141">
        <v>-478.74</v>
      </c>
      <c r="Q3141" s="103"/>
      <c r="R3141" s="104"/>
      <c r="X3141" s="103"/>
      <c r="AE3141" s="103"/>
      <c r="AL3141" s="103"/>
      <c r="AM3141" s="104"/>
      <c r="AS3141" s="103"/>
      <c r="AT3141" s="104"/>
    </row>
    <row r="3142" spans="1:46" x14ac:dyDescent="0.25">
      <c r="A3142" s="1">
        <v>44768</v>
      </c>
      <c r="B3142" s="100">
        <v>44086139875</v>
      </c>
      <c r="C3142" t="s">
        <v>101</v>
      </c>
      <c r="D3142" t="s">
        <v>97</v>
      </c>
      <c r="E3142">
        <v>200</v>
      </c>
      <c r="F3142" t="s">
        <v>52</v>
      </c>
      <c r="G3142">
        <v>2.3557000000000001</v>
      </c>
      <c r="H3142">
        <v>0</v>
      </c>
      <c r="I3142">
        <v>-471.14</v>
      </c>
      <c r="Q3142" s="103"/>
      <c r="R3142" s="104"/>
      <c r="X3142" s="103"/>
      <c r="AE3142" s="103"/>
      <c r="AL3142" s="103"/>
      <c r="AM3142" s="104"/>
      <c r="AS3142" s="103"/>
      <c r="AT3142" s="104"/>
    </row>
    <row r="3143" spans="1:46" x14ac:dyDescent="0.25">
      <c r="A3143" s="1">
        <v>44768</v>
      </c>
      <c r="B3143" s="100">
        <v>44086138293</v>
      </c>
      <c r="C3143" t="s">
        <v>101</v>
      </c>
      <c r="D3143" t="s">
        <v>97</v>
      </c>
      <c r="E3143">
        <v>200</v>
      </c>
      <c r="F3143" t="s">
        <v>52</v>
      </c>
      <c r="G3143">
        <v>2.4066999999999998</v>
      </c>
      <c r="H3143">
        <v>0</v>
      </c>
      <c r="I3143">
        <v>-481.34</v>
      </c>
      <c r="Q3143" s="103"/>
      <c r="R3143" s="104"/>
      <c r="X3143" s="103"/>
      <c r="AE3143" s="103"/>
      <c r="AL3143" s="103"/>
      <c r="AM3143" s="104"/>
      <c r="AS3143" s="103"/>
      <c r="AT3143" s="104"/>
    </row>
    <row r="3144" spans="1:46" x14ac:dyDescent="0.25">
      <c r="A3144" s="1">
        <v>44768</v>
      </c>
      <c r="B3144" s="100">
        <v>44086181532</v>
      </c>
      <c r="C3144" t="s">
        <v>101</v>
      </c>
      <c r="D3144" t="s">
        <v>97</v>
      </c>
      <c r="E3144">
        <v>200</v>
      </c>
      <c r="F3144" t="s">
        <v>52</v>
      </c>
      <c r="G3144">
        <v>2.4657</v>
      </c>
      <c r="H3144">
        <v>0</v>
      </c>
      <c r="I3144">
        <v>-493.14</v>
      </c>
      <c r="Q3144" s="103"/>
      <c r="R3144" s="104"/>
      <c r="X3144" s="103"/>
      <c r="AE3144" s="103"/>
      <c r="AL3144" s="103"/>
      <c r="AM3144" s="104"/>
      <c r="AS3144" s="103"/>
      <c r="AT3144" s="104"/>
    </row>
    <row r="3145" spans="1:46" x14ac:dyDescent="0.25">
      <c r="A3145" s="1">
        <v>44768</v>
      </c>
      <c r="B3145" s="100">
        <v>44086201157</v>
      </c>
      <c r="C3145" t="s">
        <v>101</v>
      </c>
      <c r="D3145" t="s">
        <v>97</v>
      </c>
      <c r="E3145">
        <v>200</v>
      </c>
      <c r="F3145" t="s">
        <v>52</v>
      </c>
      <c r="G3145">
        <v>2.4988000000000001</v>
      </c>
      <c r="H3145">
        <v>0</v>
      </c>
      <c r="I3145">
        <v>-499.76</v>
      </c>
      <c r="Q3145" s="103"/>
      <c r="R3145" s="104"/>
      <c r="X3145" s="103"/>
      <c r="AE3145" s="103"/>
      <c r="AL3145" s="103"/>
      <c r="AM3145" s="104"/>
      <c r="AS3145" s="103"/>
      <c r="AT3145" s="104"/>
    </row>
    <row r="3146" spans="1:46" x14ac:dyDescent="0.25">
      <c r="A3146" s="1">
        <v>44768</v>
      </c>
      <c r="B3146" s="100">
        <v>44086245743</v>
      </c>
      <c r="C3146" t="s">
        <v>101</v>
      </c>
      <c r="D3146" t="s">
        <v>98</v>
      </c>
      <c r="E3146">
        <v>200</v>
      </c>
      <c r="F3146" t="s">
        <v>52</v>
      </c>
      <c r="G3146">
        <v>2.65</v>
      </c>
      <c r="H3146">
        <v>0</v>
      </c>
      <c r="I3146">
        <v>529.96</v>
      </c>
      <c r="Q3146" s="103"/>
      <c r="R3146" s="104"/>
      <c r="X3146" s="103"/>
      <c r="AE3146" s="103"/>
      <c r="AL3146" s="103"/>
      <c r="AM3146" s="104"/>
      <c r="AS3146" s="103"/>
      <c r="AT3146" s="104"/>
    </row>
    <row r="3147" spans="1:46" x14ac:dyDescent="0.25">
      <c r="A3147" s="1">
        <v>44768</v>
      </c>
      <c r="B3147" s="100">
        <v>44086318288</v>
      </c>
      <c r="C3147" t="s">
        <v>101</v>
      </c>
      <c r="D3147" t="s">
        <v>97</v>
      </c>
      <c r="E3147">
        <v>200</v>
      </c>
      <c r="F3147" t="s">
        <v>52</v>
      </c>
      <c r="G3147">
        <v>2.5175999999999998</v>
      </c>
      <c r="H3147">
        <v>0</v>
      </c>
      <c r="I3147">
        <v>-503.52</v>
      </c>
      <c r="Q3147" s="103"/>
      <c r="R3147" s="104"/>
      <c r="X3147" s="103"/>
      <c r="AE3147" s="103"/>
      <c r="AL3147" s="103"/>
      <c r="AM3147" s="104"/>
      <c r="AS3147" s="103"/>
      <c r="AT3147" s="104"/>
    </row>
    <row r="3148" spans="1:46" x14ac:dyDescent="0.25">
      <c r="A3148" s="1">
        <v>44768</v>
      </c>
      <c r="B3148" s="100">
        <v>44086329971</v>
      </c>
      <c r="C3148" t="s">
        <v>101</v>
      </c>
      <c r="D3148" t="s">
        <v>98</v>
      </c>
      <c r="E3148">
        <v>200</v>
      </c>
      <c r="F3148" t="s">
        <v>52</v>
      </c>
      <c r="G3148">
        <v>2.3199999999999998</v>
      </c>
      <c r="H3148">
        <v>0</v>
      </c>
      <c r="I3148">
        <v>463.96</v>
      </c>
      <c r="Q3148" s="103"/>
      <c r="R3148" s="104"/>
      <c r="X3148" s="103"/>
      <c r="AE3148" s="103"/>
      <c r="AL3148" s="103"/>
      <c r="AM3148" s="104"/>
      <c r="AS3148" s="103"/>
      <c r="AT3148" s="104"/>
    </row>
    <row r="3149" spans="1:46" x14ac:dyDescent="0.25">
      <c r="A3149" s="1">
        <v>44768</v>
      </c>
      <c r="B3149" s="100">
        <v>44086352284</v>
      </c>
      <c r="C3149" t="s">
        <v>101</v>
      </c>
      <c r="D3149" t="s">
        <v>98</v>
      </c>
      <c r="E3149">
        <v>200</v>
      </c>
      <c r="F3149" t="s">
        <v>52</v>
      </c>
      <c r="G3149">
        <v>2.3500999999999999</v>
      </c>
      <c r="H3149">
        <v>0</v>
      </c>
      <c r="I3149">
        <v>469.98</v>
      </c>
      <c r="Q3149" s="103"/>
      <c r="R3149" s="104"/>
      <c r="X3149" s="103"/>
      <c r="AE3149" s="103"/>
      <c r="AL3149" s="103"/>
      <c r="AM3149" s="104"/>
      <c r="AS3149" s="103"/>
      <c r="AT3149" s="104"/>
    </row>
    <row r="3150" spans="1:46" x14ac:dyDescent="0.25">
      <c r="A3150" s="1">
        <v>44768</v>
      </c>
      <c r="B3150" s="100">
        <v>44086355850</v>
      </c>
      <c r="C3150" t="s">
        <v>101</v>
      </c>
      <c r="D3150" t="s">
        <v>98</v>
      </c>
      <c r="E3150">
        <v>200</v>
      </c>
      <c r="F3150" t="s">
        <v>52</v>
      </c>
      <c r="G3150">
        <v>2.3443999999999998</v>
      </c>
      <c r="H3150">
        <v>0</v>
      </c>
      <c r="I3150">
        <v>468.84</v>
      </c>
      <c r="Q3150" s="103"/>
      <c r="R3150" s="104"/>
      <c r="X3150" s="103"/>
      <c r="AE3150" s="103"/>
      <c r="AL3150" s="103"/>
      <c r="AM3150" s="104"/>
      <c r="AS3150" s="103"/>
      <c r="AT3150" s="104"/>
    </row>
    <row r="3151" spans="1:46" x14ac:dyDescent="0.25">
      <c r="A3151" s="1">
        <v>44768</v>
      </c>
      <c r="B3151" s="100">
        <v>44086369803</v>
      </c>
      <c r="C3151" t="s">
        <v>101</v>
      </c>
      <c r="D3151" t="s">
        <v>98</v>
      </c>
      <c r="E3151">
        <v>200</v>
      </c>
      <c r="F3151" t="s">
        <v>52</v>
      </c>
      <c r="G3151">
        <v>2.3450000000000002</v>
      </c>
      <c r="H3151">
        <v>0</v>
      </c>
      <c r="I3151">
        <v>468.96</v>
      </c>
      <c r="Q3151" s="103"/>
      <c r="R3151" s="104"/>
      <c r="X3151" s="103"/>
      <c r="AE3151" s="103"/>
      <c r="AL3151" s="103"/>
      <c r="AM3151" s="104"/>
      <c r="AS3151" s="103"/>
      <c r="AT3151" s="104"/>
    </row>
    <row r="3152" spans="1:46" x14ac:dyDescent="0.25">
      <c r="A3152" s="1">
        <v>44768</v>
      </c>
      <c r="B3152" s="100">
        <v>44086366813</v>
      </c>
      <c r="C3152" t="s">
        <v>101</v>
      </c>
      <c r="D3152" t="s">
        <v>98</v>
      </c>
      <c r="E3152">
        <v>200</v>
      </c>
      <c r="F3152" t="s">
        <v>52</v>
      </c>
      <c r="G3152">
        <v>2.3334000000000001</v>
      </c>
      <c r="H3152">
        <v>0</v>
      </c>
      <c r="I3152">
        <v>466.64</v>
      </c>
      <c r="Q3152" s="103"/>
      <c r="R3152" s="104"/>
      <c r="X3152" s="103"/>
      <c r="AE3152" s="103"/>
      <c r="AL3152" s="103"/>
      <c r="AM3152" s="104"/>
      <c r="AS3152" s="103"/>
      <c r="AT3152" s="104"/>
    </row>
    <row r="3153" spans="1:46" x14ac:dyDescent="0.25">
      <c r="A3153" s="1">
        <v>44768</v>
      </c>
      <c r="C3153" s="1" t="s">
        <v>102</v>
      </c>
      <c r="D3153" t="s">
        <v>98</v>
      </c>
      <c r="E3153">
        <v>150</v>
      </c>
      <c r="F3153" t="s">
        <v>52</v>
      </c>
      <c r="G3153" s="18">
        <v>2.3849999999999998</v>
      </c>
      <c r="H3153" s="18">
        <v>0.01</v>
      </c>
      <c r="I3153" s="18">
        <v>357.74</v>
      </c>
      <c r="Q3153" s="103"/>
      <c r="R3153" s="104"/>
      <c r="X3153" s="103"/>
      <c r="AE3153" s="103"/>
      <c r="AL3153" s="103"/>
      <c r="AM3153" s="104"/>
      <c r="AS3153" s="103"/>
      <c r="AT3153" s="104"/>
    </row>
    <row r="3154" spans="1:46" x14ac:dyDescent="0.25">
      <c r="A3154" s="1">
        <v>44768</v>
      </c>
      <c r="C3154" s="1" t="s">
        <v>102</v>
      </c>
      <c r="D3154" t="s">
        <v>98</v>
      </c>
      <c r="E3154">
        <v>150</v>
      </c>
      <c r="F3154" t="s">
        <v>52</v>
      </c>
      <c r="G3154" s="18">
        <v>2.3843999999999999</v>
      </c>
      <c r="H3154" s="18">
        <v>0.01</v>
      </c>
      <c r="I3154" s="18">
        <v>357.65</v>
      </c>
      <c r="Q3154" s="103"/>
      <c r="R3154" s="104"/>
      <c r="X3154" s="103"/>
      <c r="AE3154" s="103"/>
      <c r="AL3154" s="103"/>
      <c r="AM3154" s="104"/>
      <c r="AS3154" s="103"/>
      <c r="AT3154" s="104"/>
    </row>
    <row r="3155" spans="1:46" x14ac:dyDescent="0.25">
      <c r="A3155" s="1">
        <v>44768</v>
      </c>
      <c r="C3155" s="1" t="s">
        <v>102</v>
      </c>
      <c r="D3155" t="s">
        <v>98</v>
      </c>
      <c r="E3155">
        <v>23</v>
      </c>
      <c r="F3155" t="s">
        <v>52</v>
      </c>
      <c r="G3155" s="18">
        <v>2.44</v>
      </c>
      <c r="I3155" s="18">
        <v>56.12</v>
      </c>
      <c r="Q3155" s="103"/>
      <c r="R3155" s="104"/>
      <c r="X3155" s="103"/>
      <c r="AE3155" s="103"/>
      <c r="AL3155" s="103"/>
      <c r="AM3155" s="104"/>
      <c r="AS3155" s="103"/>
      <c r="AT3155" s="104"/>
    </row>
    <row r="3156" spans="1:46" x14ac:dyDescent="0.25">
      <c r="A3156" s="1">
        <v>44768</v>
      </c>
      <c r="C3156" s="1" t="s">
        <v>102</v>
      </c>
      <c r="D3156" t="s">
        <v>98</v>
      </c>
      <c r="E3156">
        <v>27</v>
      </c>
      <c r="F3156" t="s">
        <v>52</v>
      </c>
      <c r="G3156" s="18">
        <v>2.44</v>
      </c>
      <c r="I3156" s="18">
        <v>65.88</v>
      </c>
      <c r="Q3156" s="103"/>
      <c r="R3156" s="104"/>
      <c r="X3156" s="103"/>
      <c r="AE3156" s="103"/>
      <c r="AL3156" s="103"/>
      <c r="AM3156" s="104"/>
      <c r="AS3156" s="103"/>
      <c r="AT3156" s="104"/>
    </row>
    <row r="3157" spans="1:46" x14ac:dyDescent="0.25">
      <c r="A3157" s="1">
        <v>44768</v>
      </c>
      <c r="C3157" s="1" t="s">
        <v>102</v>
      </c>
      <c r="D3157" t="s">
        <v>98</v>
      </c>
      <c r="E3157">
        <v>100</v>
      </c>
      <c r="F3157" t="s">
        <v>52</v>
      </c>
      <c r="G3157" s="18">
        <v>2.44</v>
      </c>
      <c r="H3157" s="18">
        <v>0.01</v>
      </c>
      <c r="I3157" s="18">
        <v>243.99</v>
      </c>
      <c r="Q3157" s="103"/>
      <c r="R3157" s="104"/>
      <c r="X3157" s="103"/>
      <c r="AE3157" s="103"/>
      <c r="AL3157" s="103"/>
      <c r="AM3157" s="104"/>
      <c r="AS3157" s="103"/>
      <c r="AT3157" s="104"/>
    </row>
    <row r="3158" spans="1:46" x14ac:dyDescent="0.25">
      <c r="A3158" s="1">
        <v>44768</v>
      </c>
      <c r="C3158" s="1" t="s">
        <v>102</v>
      </c>
      <c r="D3158" t="s">
        <v>97</v>
      </c>
      <c r="E3158">
        <v>150</v>
      </c>
      <c r="F3158" t="s">
        <v>52</v>
      </c>
      <c r="G3158" s="18">
        <v>2.355</v>
      </c>
      <c r="I3158" s="18">
        <v>-353.25</v>
      </c>
      <c r="Q3158" s="103"/>
      <c r="R3158" s="104"/>
      <c r="X3158" s="103"/>
      <c r="AE3158" s="103"/>
      <c r="AL3158" s="103"/>
      <c r="AM3158" s="104"/>
      <c r="AS3158" s="103"/>
      <c r="AT3158" s="104"/>
    </row>
    <row r="3159" spans="1:46" x14ac:dyDescent="0.25">
      <c r="A3159" s="1">
        <v>44768</v>
      </c>
      <c r="C3159" s="1" t="s">
        <v>102</v>
      </c>
      <c r="D3159" t="s">
        <v>97</v>
      </c>
      <c r="E3159">
        <v>150</v>
      </c>
      <c r="F3159" t="s">
        <v>52</v>
      </c>
      <c r="G3159" s="18">
        <v>2.3544999999999998</v>
      </c>
      <c r="I3159" s="18">
        <v>-353.18</v>
      </c>
      <c r="Q3159" s="103"/>
      <c r="R3159" s="104"/>
      <c r="X3159" s="103"/>
      <c r="AE3159" s="103"/>
      <c r="AL3159" s="103"/>
      <c r="AM3159" s="104"/>
      <c r="AS3159" s="103"/>
      <c r="AT3159" s="104"/>
    </row>
    <row r="3160" spans="1:46" x14ac:dyDescent="0.25">
      <c r="A3160" s="1">
        <v>44768</v>
      </c>
      <c r="C3160" s="1" t="s">
        <v>102</v>
      </c>
      <c r="D3160" t="s">
        <v>97</v>
      </c>
      <c r="E3160">
        <v>150</v>
      </c>
      <c r="F3160" t="s">
        <v>52</v>
      </c>
      <c r="G3160" s="18">
        <v>2.3344</v>
      </c>
      <c r="I3160" s="18">
        <v>-350.16</v>
      </c>
      <c r="Q3160" s="103"/>
      <c r="R3160" s="104"/>
      <c r="X3160" s="103"/>
      <c r="AE3160" s="103"/>
      <c r="AL3160" s="103"/>
      <c r="AM3160" s="104"/>
      <c r="AS3160" s="103"/>
      <c r="AT3160" s="104"/>
    </row>
    <row r="3161" spans="1:46" x14ac:dyDescent="0.25">
      <c r="A3161" s="1">
        <v>44769</v>
      </c>
      <c r="C3161" s="1" t="s">
        <v>102</v>
      </c>
      <c r="D3161" t="s">
        <v>98</v>
      </c>
      <c r="E3161">
        <v>150</v>
      </c>
      <c r="F3161" t="s">
        <v>21</v>
      </c>
      <c r="G3161" s="18">
        <v>3.3136000000000001</v>
      </c>
      <c r="H3161" s="18">
        <v>0.01</v>
      </c>
      <c r="I3161" s="18">
        <v>497.03</v>
      </c>
      <c r="Q3161" s="103"/>
      <c r="R3161" s="104"/>
      <c r="X3161" s="103"/>
      <c r="AE3161" s="103"/>
      <c r="AL3161" s="103"/>
      <c r="AM3161" s="104"/>
      <c r="AS3161" s="103"/>
      <c r="AT3161" s="104"/>
    </row>
    <row r="3162" spans="1:46" x14ac:dyDescent="0.25">
      <c r="A3162" s="1">
        <v>44769</v>
      </c>
      <c r="C3162" s="1" t="s">
        <v>102</v>
      </c>
      <c r="D3162" t="s">
        <v>98</v>
      </c>
      <c r="E3162">
        <v>10</v>
      </c>
      <c r="F3162" t="s">
        <v>21</v>
      </c>
      <c r="G3162" s="18">
        <v>3.31</v>
      </c>
      <c r="I3162" s="18">
        <v>33.1</v>
      </c>
      <c r="Q3162" s="103"/>
      <c r="R3162" s="104"/>
      <c r="X3162" s="103"/>
      <c r="AE3162" s="103"/>
      <c r="AL3162" s="103"/>
      <c r="AM3162" s="104"/>
      <c r="AS3162" s="103"/>
      <c r="AT3162" s="104"/>
    </row>
    <row r="3163" spans="1:46" x14ac:dyDescent="0.25">
      <c r="A3163" s="1">
        <v>44769</v>
      </c>
      <c r="C3163" s="1" t="s">
        <v>102</v>
      </c>
      <c r="D3163" t="s">
        <v>98</v>
      </c>
      <c r="E3163">
        <v>140</v>
      </c>
      <c r="F3163" t="s">
        <v>21</v>
      </c>
      <c r="G3163" s="18">
        <v>3.31</v>
      </c>
      <c r="H3163" s="18">
        <v>0.01</v>
      </c>
      <c r="I3163" s="18">
        <v>463.39</v>
      </c>
      <c r="Q3163" s="103"/>
      <c r="R3163" s="104"/>
      <c r="X3163" s="103"/>
      <c r="AE3163" s="103"/>
      <c r="AL3163" s="103"/>
      <c r="AM3163" s="104"/>
      <c r="AS3163" s="103"/>
      <c r="AT3163" s="104"/>
    </row>
    <row r="3164" spans="1:46" x14ac:dyDescent="0.25">
      <c r="A3164" s="1">
        <v>44769</v>
      </c>
      <c r="C3164" s="1" t="s">
        <v>102</v>
      </c>
      <c r="D3164" t="s">
        <v>97</v>
      </c>
      <c r="E3164">
        <v>150</v>
      </c>
      <c r="F3164" t="s">
        <v>21</v>
      </c>
      <c r="G3164" s="18">
        <v>3.49</v>
      </c>
      <c r="I3164" s="18">
        <v>-523.5</v>
      </c>
      <c r="Q3164" s="103"/>
      <c r="R3164" s="104"/>
      <c r="X3164" s="103"/>
      <c r="AE3164" s="103"/>
      <c r="AL3164" s="103"/>
      <c r="AM3164" s="104"/>
      <c r="AS3164" s="103"/>
      <c r="AT3164" s="104"/>
    </row>
    <row r="3165" spans="1:46" x14ac:dyDescent="0.25">
      <c r="A3165" s="1">
        <v>44769</v>
      </c>
      <c r="C3165" s="1" t="s">
        <v>102</v>
      </c>
      <c r="D3165" t="s">
        <v>98</v>
      </c>
      <c r="E3165">
        <v>150</v>
      </c>
      <c r="F3165" t="s">
        <v>21</v>
      </c>
      <c r="G3165" s="18">
        <v>3.3807999999999998</v>
      </c>
      <c r="H3165" s="18">
        <v>0.01</v>
      </c>
      <c r="I3165" s="18">
        <v>507.11</v>
      </c>
      <c r="Q3165" s="103"/>
      <c r="R3165" s="104"/>
      <c r="X3165" s="103"/>
      <c r="AE3165" s="103"/>
      <c r="AL3165" s="103"/>
      <c r="AM3165" s="104"/>
      <c r="AS3165" s="103"/>
      <c r="AT3165" s="104"/>
    </row>
    <row r="3166" spans="1:46" x14ac:dyDescent="0.25">
      <c r="A3166" s="1">
        <v>44769</v>
      </c>
      <c r="C3166" s="1" t="s">
        <v>102</v>
      </c>
      <c r="D3166" t="s">
        <v>98</v>
      </c>
      <c r="E3166">
        <v>150</v>
      </c>
      <c r="F3166" t="s">
        <v>21</v>
      </c>
      <c r="G3166" s="18">
        <v>3.41</v>
      </c>
      <c r="H3166" s="18">
        <v>0.01</v>
      </c>
      <c r="I3166" s="18">
        <v>511.49</v>
      </c>
      <c r="Q3166" s="103"/>
      <c r="R3166" s="104"/>
      <c r="X3166" s="103"/>
      <c r="AE3166" s="103"/>
      <c r="AL3166" s="103"/>
      <c r="AM3166" s="104"/>
      <c r="AS3166" s="103"/>
      <c r="AT3166" s="104"/>
    </row>
    <row r="3167" spans="1:46" x14ac:dyDescent="0.25">
      <c r="A3167" s="1">
        <v>44769</v>
      </c>
      <c r="C3167" s="1" t="s">
        <v>102</v>
      </c>
      <c r="D3167" t="s">
        <v>97</v>
      </c>
      <c r="E3167">
        <v>150</v>
      </c>
      <c r="F3167" t="s">
        <v>21</v>
      </c>
      <c r="G3167" s="18">
        <v>3.4354</v>
      </c>
      <c r="I3167" s="18">
        <v>-515.30999999999995</v>
      </c>
      <c r="Q3167" s="103"/>
      <c r="R3167" s="104"/>
      <c r="X3167" s="103"/>
      <c r="AE3167" s="103"/>
      <c r="AL3167" s="103"/>
      <c r="AM3167" s="104"/>
      <c r="AS3167" s="103"/>
      <c r="AT3167" s="104"/>
    </row>
    <row r="3168" spans="1:46" x14ac:dyDescent="0.25">
      <c r="A3168" s="1">
        <v>44769</v>
      </c>
      <c r="C3168" s="1" t="s">
        <v>102</v>
      </c>
      <c r="D3168" t="s">
        <v>97</v>
      </c>
      <c r="E3168">
        <v>150</v>
      </c>
      <c r="F3168" t="s">
        <v>21</v>
      </c>
      <c r="G3168" s="18">
        <v>3.5106000000000002</v>
      </c>
      <c r="I3168" s="18">
        <v>-526.59</v>
      </c>
      <c r="Q3168" s="103"/>
      <c r="R3168" s="104"/>
      <c r="X3168" s="103"/>
      <c r="AE3168" s="103"/>
      <c r="AL3168" s="103"/>
      <c r="AM3168" s="104"/>
      <c r="AS3168" s="103"/>
      <c r="AT3168" s="104"/>
    </row>
    <row r="3169" spans="1:46" x14ac:dyDescent="0.25">
      <c r="A3169" s="1">
        <v>44769</v>
      </c>
      <c r="C3169" s="1" t="s">
        <v>102</v>
      </c>
      <c r="D3169" t="s">
        <v>97</v>
      </c>
      <c r="E3169">
        <v>150</v>
      </c>
      <c r="F3169" t="s">
        <v>21</v>
      </c>
      <c r="G3169" s="18">
        <v>3.5196999999999998</v>
      </c>
      <c r="I3169" s="18">
        <v>-527.96</v>
      </c>
      <c r="Q3169" s="103"/>
      <c r="R3169" s="104"/>
      <c r="X3169" s="103"/>
      <c r="AE3169" s="103"/>
      <c r="AL3169" s="103"/>
      <c r="AM3169" s="104"/>
      <c r="AS3169" s="103"/>
      <c r="AT3169" s="104"/>
    </row>
    <row r="3170" spans="1:46" x14ac:dyDescent="0.25">
      <c r="A3170" s="1">
        <v>44769</v>
      </c>
      <c r="C3170" s="1" t="s">
        <v>102</v>
      </c>
      <c r="D3170" t="s">
        <v>98</v>
      </c>
      <c r="E3170">
        <v>150</v>
      </c>
      <c r="F3170" t="s">
        <v>21</v>
      </c>
      <c r="G3170" s="18">
        <v>3.5632999999999999</v>
      </c>
      <c r="H3170" s="18">
        <v>0.01</v>
      </c>
      <c r="I3170" s="18">
        <v>534.49</v>
      </c>
      <c r="Q3170" s="103"/>
      <c r="R3170" s="104"/>
      <c r="X3170" s="103"/>
      <c r="AE3170" s="103"/>
      <c r="AL3170" s="103"/>
      <c r="AM3170" s="104"/>
      <c r="AS3170" s="103"/>
      <c r="AT3170" s="104"/>
    </row>
    <row r="3171" spans="1:46" x14ac:dyDescent="0.25">
      <c r="A3171" s="1">
        <v>44769</v>
      </c>
      <c r="C3171" s="1" t="s">
        <v>102</v>
      </c>
      <c r="D3171" t="s">
        <v>98</v>
      </c>
      <c r="E3171">
        <v>150</v>
      </c>
      <c r="F3171" t="s">
        <v>21</v>
      </c>
      <c r="G3171" s="18">
        <v>3.6015000000000001</v>
      </c>
      <c r="H3171" s="18">
        <v>0.01</v>
      </c>
      <c r="I3171" s="18">
        <v>540.22</v>
      </c>
      <c r="Q3171" s="103"/>
      <c r="R3171" s="104"/>
      <c r="X3171" s="103"/>
      <c r="AE3171" s="103"/>
      <c r="AL3171" s="103"/>
      <c r="AM3171" s="104"/>
      <c r="AS3171" s="103"/>
      <c r="AT3171" s="104"/>
    </row>
    <row r="3172" spans="1:46" x14ac:dyDescent="0.25">
      <c r="A3172" s="1">
        <v>44769</v>
      </c>
      <c r="C3172" s="1" t="s">
        <v>102</v>
      </c>
      <c r="D3172" t="s">
        <v>97</v>
      </c>
      <c r="E3172">
        <v>150</v>
      </c>
      <c r="F3172" t="s">
        <v>21</v>
      </c>
      <c r="G3172" s="18">
        <v>3.6686000000000001</v>
      </c>
      <c r="I3172" s="18">
        <v>-550.29</v>
      </c>
      <c r="Q3172" s="103"/>
      <c r="R3172" s="104"/>
      <c r="X3172" s="103"/>
      <c r="AE3172" s="103"/>
      <c r="AL3172" s="103"/>
      <c r="AM3172" s="104"/>
      <c r="AS3172" s="103"/>
      <c r="AT3172" s="104"/>
    </row>
    <row r="3173" spans="1:46" x14ac:dyDescent="0.25">
      <c r="A3173" s="1">
        <v>44769</v>
      </c>
      <c r="C3173" s="1" t="s">
        <v>102</v>
      </c>
      <c r="D3173" t="s">
        <v>98</v>
      </c>
      <c r="E3173">
        <v>150</v>
      </c>
      <c r="F3173" t="s">
        <v>21</v>
      </c>
      <c r="G3173" s="18">
        <v>3.8616000000000001</v>
      </c>
      <c r="H3173" s="18">
        <v>0.01</v>
      </c>
      <c r="I3173" s="18">
        <v>579.23</v>
      </c>
      <c r="Q3173" s="103"/>
      <c r="R3173" s="104"/>
      <c r="X3173" s="103"/>
      <c r="AE3173" s="103"/>
      <c r="AL3173" s="103"/>
      <c r="AM3173" s="104"/>
      <c r="AS3173" s="103"/>
      <c r="AT3173" s="104"/>
    </row>
    <row r="3174" spans="1:46" x14ac:dyDescent="0.25">
      <c r="A3174" s="1">
        <v>44769</v>
      </c>
      <c r="C3174" s="1" t="s">
        <v>102</v>
      </c>
      <c r="D3174" t="s">
        <v>97</v>
      </c>
      <c r="E3174">
        <v>150</v>
      </c>
      <c r="F3174" t="s">
        <v>21</v>
      </c>
      <c r="G3174" s="18">
        <v>3.8685</v>
      </c>
      <c r="I3174" s="18">
        <v>-580.28</v>
      </c>
      <c r="Q3174" s="103"/>
      <c r="R3174" s="104"/>
      <c r="X3174" s="103"/>
      <c r="AE3174" s="103"/>
      <c r="AL3174" s="103"/>
      <c r="AM3174" s="104"/>
      <c r="AS3174" s="103"/>
      <c r="AT3174" s="104"/>
    </row>
    <row r="3175" spans="1:46" x14ac:dyDescent="0.25">
      <c r="A3175" s="1">
        <v>44769</v>
      </c>
      <c r="C3175" s="1" t="s">
        <v>102</v>
      </c>
      <c r="D3175" t="s">
        <v>97</v>
      </c>
      <c r="E3175">
        <v>150</v>
      </c>
      <c r="F3175" t="s">
        <v>21</v>
      </c>
      <c r="G3175" s="18">
        <v>3.8450000000000002</v>
      </c>
      <c r="I3175" s="18">
        <v>-576.75</v>
      </c>
      <c r="Q3175" s="103"/>
      <c r="R3175" s="104"/>
      <c r="X3175" s="103"/>
      <c r="AE3175" s="103"/>
      <c r="AL3175" s="103"/>
      <c r="AM3175" s="104"/>
      <c r="AS3175" s="103"/>
      <c r="AT3175" s="104"/>
    </row>
    <row r="3176" spans="1:46" x14ac:dyDescent="0.25">
      <c r="A3176" s="1">
        <v>44770</v>
      </c>
      <c r="B3176" s="100">
        <v>44132968705</v>
      </c>
      <c r="C3176" t="s">
        <v>101</v>
      </c>
      <c r="D3176" t="s">
        <v>97</v>
      </c>
      <c r="E3176">
        <v>200</v>
      </c>
      <c r="F3176" t="s">
        <v>51</v>
      </c>
      <c r="G3176">
        <v>6.2350000000000003</v>
      </c>
      <c r="H3176">
        <v>0</v>
      </c>
      <c r="I3176">
        <v>-1247</v>
      </c>
      <c r="Q3176" s="103"/>
      <c r="R3176" s="104"/>
      <c r="X3176" s="103"/>
      <c r="AE3176" s="103"/>
      <c r="AL3176" s="103"/>
      <c r="AM3176" s="104"/>
      <c r="AS3176" s="103"/>
      <c r="AT3176" s="104"/>
    </row>
    <row r="3177" spans="1:46" x14ac:dyDescent="0.25">
      <c r="A3177" s="1">
        <v>44770</v>
      </c>
      <c r="B3177" s="100">
        <v>44132999598</v>
      </c>
      <c r="C3177" t="s">
        <v>101</v>
      </c>
      <c r="D3177" t="s">
        <v>97</v>
      </c>
      <c r="E3177">
        <v>100</v>
      </c>
      <c r="F3177" t="s">
        <v>51</v>
      </c>
      <c r="G3177">
        <v>6.1849999999999996</v>
      </c>
      <c r="H3177">
        <v>0</v>
      </c>
      <c r="I3177">
        <v>-618.5</v>
      </c>
      <c r="Q3177" s="103"/>
      <c r="R3177" s="104"/>
      <c r="X3177" s="103"/>
      <c r="AE3177" s="103"/>
      <c r="AL3177" s="103"/>
      <c r="AM3177" s="104"/>
      <c r="AS3177" s="103"/>
      <c r="AT3177" s="104"/>
    </row>
    <row r="3178" spans="1:46" x14ac:dyDescent="0.25">
      <c r="A3178" s="1">
        <v>44770</v>
      </c>
      <c r="B3178" s="100">
        <v>44133028122</v>
      </c>
      <c r="C3178" t="s">
        <v>101</v>
      </c>
      <c r="D3178" t="s">
        <v>97</v>
      </c>
      <c r="E3178">
        <v>100</v>
      </c>
      <c r="F3178" t="s">
        <v>51</v>
      </c>
      <c r="G3178">
        <v>6.0784000000000002</v>
      </c>
      <c r="H3178">
        <v>0</v>
      </c>
      <c r="I3178">
        <v>-607.84</v>
      </c>
      <c r="Q3178" s="103"/>
      <c r="R3178" s="104"/>
      <c r="X3178" s="103"/>
      <c r="AE3178" s="103"/>
      <c r="AL3178" s="103"/>
      <c r="AM3178" s="104"/>
      <c r="AS3178" s="103"/>
      <c r="AT3178" s="104"/>
    </row>
    <row r="3179" spans="1:46" x14ac:dyDescent="0.25">
      <c r="A3179" s="1">
        <v>44770</v>
      </c>
      <c r="B3179" s="100">
        <v>44133163689</v>
      </c>
      <c r="C3179" t="s">
        <v>101</v>
      </c>
      <c r="D3179" t="s">
        <v>97</v>
      </c>
      <c r="E3179">
        <v>100</v>
      </c>
      <c r="F3179" t="s">
        <v>51</v>
      </c>
      <c r="G3179">
        <v>6.0423999999999998</v>
      </c>
      <c r="H3179">
        <v>0</v>
      </c>
      <c r="I3179">
        <v>-604.24</v>
      </c>
      <c r="Q3179" s="103"/>
      <c r="R3179" s="104"/>
      <c r="X3179" s="103"/>
      <c r="AE3179" s="103"/>
      <c r="AL3179" s="103"/>
      <c r="AM3179" s="104"/>
      <c r="AS3179" s="103"/>
      <c r="AT3179" s="104"/>
    </row>
    <row r="3180" spans="1:46" x14ac:dyDescent="0.25">
      <c r="A3180" s="1">
        <v>44770</v>
      </c>
      <c r="B3180" s="100">
        <v>44133335573</v>
      </c>
      <c r="C3180" t="s">
        <v>101</v>
      </c>
      <c r="D3180" t="s">
        <v>98</v>
      </c>
      <c r="E3180">
        <v>100</v>
      </c>
      <c r="F3180" t="s">
        <v>51</v>
      </c>
      <c r="G3180">
        <v>6.1449999999999996</v>
      </c>
      <c r="H3180">
        <v>0</v>
      </c>
      <c r="I3180">
        <v>614.48</v>
      </c>
      <c r="Q3180" s="103"/>
      <c r="R3180" s="104"/>
      <c r="X3180" s="103"/>
      <c r="AE3180" s="103"/>
      <c r="AL3180" s="103"/>
      <c r="AM3180" s="104"/>
      <c r="AS3180" s="103"/>
      <c r="AT3180" s="104"/>
    </row>
    <row r="3181" spans="1:46" x14ac:dyDescent="0.25">
      <c r="A3181" s="1">
        <v>44770</v>
      </c>
      <c r="B3181" s="100">
        <v>44133251236</v>
      </c>
      <c r="C3181" t="s">
        <v>101</v>
      </c>
      <c r="D3181" t="s">
        <v>98</v>
      </c>
      <c r="E3181">
        <v>100</v>
      </c>
      <c r="F3181" t="s">
        <v>51</v>
      </c>
      <c r="G3181">
        <v>6.23</v>
      </c>
      <c r="H3181">
        <v>0</v>
      </c>
      <c r="I3181">
        <v>622.98</v>
      </c>
      <c r="Q3181" s="103"/>
      <c r="R3181" s="104"/>
      <c r="X3181" s="103"/>
      <c r="AE3181" s="103"/>
      <c r="AL3181" s="103"/>
      <c r="AM3181" s="104"/>
      <c r="AS3181" s="103"/>
      <c r="AT3181" s="104"/>
    </row>
    <row r="3182" spans="1:46" x14ac:dyDescent="0.25">
      <c r="A3182" s="1">
        <v>44770</v>
      </c>
      <c r="B3182" s="100">
        <v>44133238981</v>
      </c>
      <c r="C3182" t="s">
        <v>101</v>
      </c>
      <c r="D3182" t="s">
        <v>98</v>
      </c>
      <c r="E3182">
        <v>100</v>
      </c>
      <c r="F3182" t="s">
        <v>51</v>
      </c>
      <c r="G3182">
        <v>6.2450000000000001</v>
      </c>
      <c r="H3182">
        <v>0</v>
      </c>
      <c r="I3182">
        <v>624.48</v>
      </c>
      <c r="Q3182" s="103"/>
      <c r="R3182" s="104"/>
      <c r="X3182" s="103"/>
      <c r="AE3182" s="103"/>
      <c r="AL3182" s="103"/>
      <c r="AM3182" s="104"/>
      <c r="AS3182" s="103"/>
      <c r="AT3182" s="104"/>
    </row>
    <row r="3183" spans="1:46" x14ac:dyDescent="0.25">
      <c r="A3183" s="1">
        <v>44770</v>
      </c>
      <c r="B3183" s="100">
        <v>44133408651</v>
      </c>
      <c r="C3183" t="s">
        <v>101</v>
      </c>
      <c r="D3183" t="s">
        <v>98</v>
      </c>
      <c r="E3183">
        <v>100</v>
      </c>
      <c r="F3183" t="s">
        <v>51</v>
      </c>
      <c r="G3183">
        <v>6.2750000000000004</v>
      </c>
      <c r="H3183">
        <v>0</v>
      </c>
      <c r="I3183">
        <v>627.48</v>
      </c>
      <c r="Q3183" s="103"/>
      <c r="R3183" s="104"/>
      <c r="X3183" s="103"/>
      <c r="AE3183" s="103"/>
      <c r="AL3183" s="103"/>
      <c r="AM3183" s="104"/>
      <c r="AS3183" s="103"/>
      <c r="AT3183" s="104"/>
    </row>
    <row r="3184" spans="1:46" x14ac:dyDescent="0.25">
      <c r="A3184" s="1">
        <v>44770</v>
      </c>
      <c r="B3184" s="100">
        <v>44133394156</v>
      </c>
      <c r="C3184" t="s">
        <v>101</v>
      </c>
      <c r="D3184" t="s">
        <v>98</v>
      </c>
      <c r="E3184">
        <v>100</v>
      </c>
      <c r="F3184" t="s">
        <v>51</v>
      </c>
      <c r="G3184">
        <v>6.2363</v>
      </c>
      <c r="H3184">
        <v>0</v>
      </c>
      <c r="I3184">
        <v>623.61</v>
      </c>
      <c r="Q3184" s="103"/>
      <c r="R3184" s="104"/>
      <c r="X3184" s="103"/>
      <c r="AE3184" s="103"/>
      <c r="AL3184" s="103"/>
      <c r="AM3184" s="104"/>
      <c r="AS3184" s="103"/>
      <c r="AT3184" s="104"/>
    </row>
    <row r="3185" spans="1:46" x14ac:dyDescent="0.25">
      <c r="A3185" s="1">
        <v>44770</v>
      </c>
      <c r="C3185" s="1" t="s">
        <v>102</v>
      </c>
      <c r="D3185" t="s">
        <v>98</v>
      </c>
      <c r="E3185">
        <v>50</v>
      </c>
      <c r="F3185" t="s">
        <v>51</v>
      </c>
      <c r="G3185" s="18">
        <v>6.1702000000000004</v>
      </c>
      <c r="H3185" s="18">
        <v>0.01</v>
      </c>
      <c r="I3185" s="18">
        <v>308.5</v>
      </c>
      <c r="Q3185" s="103"/>
      <c r="R3185" s="104"/>
      <c r="X3185" s="103"/>
      <c r="AE3185" s="103"/>
      <c r="AL3185" s="103"/>
      <c r="AM3185" s="104"/>
      <c r="AS3185" s="103"/>
      <c r="AT3185" s="104"/>
    </row>
    <row r="3186" spans="1:46" x14ac:dyDescent="0.25">
      <c r="A3186" s="1">
        <v>44770</v>
      </c>
      <c r="C3186" s="1" t="s">
        <v>102</v>
      </c>
      <c r="D3186" t="s">
        <v>98</v>
      </c>
      <c r="E3186">
        <v>50</v>
      </c>
      <c r="F3186" t="s">
        <v>51</v>
      </c>
      <c r="G3186" s="18">
        <v>6.1849999999999996</v>
      </c>
      <c r="H3186" s="18">
        <v>0.01</v>
      </c>
      <c r="I3186" s="18">
        <v>309.24</v>
      </c>
      <c r="Q3186" s="103"/>
      <c r="R3186" s="104"/>
      <c r="X3186" s="103"/>
      <c r="AE3186" s="103"/>
      <c r="AL3186" s="103"/>
      <c r="AM3186" s="104"/>
      <c r="AS3186" s="103"/>
      <c r="AT3186" s="104"/>
    </row>
    <row r="3187" spans="1:46" x14ac:dyDescent="0.25">
      <c r="A3187" s="1">
        <v>44770</v>
      </c>
      <c r="C3187" s="1" t="s">
        <v>102</v>
      </c>
      <c r="D3187" t="s">
        <v>98</v>
      </c>
      <c r="E3187">
        <v>50</v>
      </c>
      <c r="F3187" t="s">
        <v>51</v>
      </c>
      <c r="G3187" s="18">
        <v>6.1749999999999998</v>
      </c>
      <c r="H3187" s="18">
        <v>0.01</v>
      </c>
      <c r="I3187" s="18">
        <v>308.74</v>
      </c>
      <c r="Q3187" s="103"/>
      <c r="R3187" s="104"/>
      <c r="X3187" s="103"/>
      <c r="AE3187" s="103"/>
      <c r="AL3187" s="103"/>
      <c r="AM3187" s="104"/>
      <c r="AS3187" s="103"/>
      <c r="AT3187" s="104"/>
    </row>
    <row r="3188" spans="1:46" x14ac:dyDescent="0.25">
      <c r="A3188" s="1">
        <v>44770</v>
      </c>
      <c r="C3188" s="1" t="s">
        <v>102</v>
      </c>
      <c r="D3188" t="s">
        <v>97</v>
      </c>
      <c r="E3188">
        <v>10</v>
      </c>
      <c r="F3188" t="s">
        <v>51</v>
      </c>
      <c r="G3188" s="18">
        <v>6.2674000000000003</v>
      </c>
      <c r="I3188" s="18">
        <v>-62.67</v>
      </c>
      <c r="Q3188" s="103"/>
      <c r="R3188" s="104"/>
      <c r="X3188" s="103"/>
      <c r="AE3188" s="103"/>
      <c r="AL3188" s="103"/>
      <c r="AM3188" s="104"/>
      <c r="AS3188" s="103"/>
      <c r="AT3188" s="104"/>
    </row>
    <row r="3189" spans="1:46" x14ac:dyDescent="0.25">
      <c r="A3189" s="1">
        <v>44770</v>
      </c>
      <c r="C3189" s="1" t="s">
        <v>102</v>
      </c>
      <c r="D3189" t="s">
        <v>97</v>
      </c>
      <c r="E3189">
        <v>10</v>
      </c>
      <c r="F3189" t="s">
        <v>51</v>
      </c>
      <c r="G3189" s="18">
        <v>6.24</v>
      </c>
      <c r="I3189" s="18">
        <v>-62.4</v>
      </c>
      <c r="Q3189" s="103"/>
      <c r="R3189" s="104"/>
      <c r="X3189" s="103"/>
      <c r="AE3189" s="103"/>
      <c r="AL3189" s="103"/>
      <c r="AM3189" s="104"/>
      <c r="AS3189" s="103"/>
      <c r="AT3189" s="104"/>
    </row>
    <row r="3190" spans="1:46" x14ac:dyDescent="0.25">
      <c r="A3190" s="1">
        <v>44770</v>
      </c>
      <c r="C3190" s="1" t="s">
        <v>102</v>
      </c>
      <c r="D3190" t="s">
        <v>97</v>
      </c>
      <c r="E3190">
        <v>10</v>
      </c>
      <c r="F3190" t="s">
        <v>51</v>
      </c>
      <c r="G3190" s="18">
        <v>6.24</v>
      </c>
      <c r="I3190" s="18">
        <v>-62.4</v>
      </c>
      <c r="Q3190" s="103"/>
      <c r="R3190" s="104"/>
      <c r="X3190" s="103"/>
      <c r="AE3190" s="103"/>
      <c r="AL3190" s="103"/>
      <c r="AM3190" s="104"/>
      <c r="AS3190" s="103"/>
      <c r="AT3190" s="104"/>
    </row>
    <row r="3191" spans="1:46" x14ac:dyDescent="0.25">
      <c r="A3191" s="1">
        <v>44770</v>
      </c>
      <c r="C3191" s="1" t="s">
        <v>102</v>
      </c>
      <c r="D3191" t="s">
        <v>98</v>
      </c>
      <c r="E3191">
        <v>50</v>
      </c>
      <c r="F3191" t="s">
        <v>51</v>
      </c>
      <c r="G3191" s="18">
        <v>6.26</v>
      </c>
      <c r="H3191" s="18">
        <v>0.01</v>
      </c>
      <c r="I3191" s="18">
        <v>312.99</v>
      </c>
      <c r="Q3191" s="103"/>
      <c r="R3191" s="104"/>
      <c r="X3191" s="103"/>
      <c r="AE3191" s="103"/>
      <c r="AL3191" s="103"/>
      <c r="AM3191" s="104"/>
      <c r="AS3191" s="103"/>
      <c r="AT3191" s="104"/>
    </row>
    <row r="3192" spans="1:46" x14ac:dyDescent="0.25">
      <c r="A3192" s="1">
        <v>44770</v>
      </c>
      <c r="C3192" s="1" t="s">
        <v>102</v>
      </c>
      <c r="D3192" t="s">
        <v>97</v>
      </c>
      <c r="E3192">
        <v>10</v>
      </c>
      <c r="F3192" t="s">
        <v>51</v>
      </c>
      <c r="G3192" s="18">
        <v>5.9175000000000004</v>
      </c>
      <c r="I3192" s="18">
        <v>-59.18</v>
      </c>
      <c r="Q3192" s="103"/>
      <c r="R3192" s="104"/>
      <c r="X3192" s="103"/>
      <c r="AE3192" s="103"/>
      <c r="AL3192" s="103"/>
      <c r="AM3192" s="104"/>
      <c r="AS3192" s="103"/>
      <c r="AT3192" s="104"/>
    </row>
    <row r="3193" spans="1:46" x14ac:dyDescent="0.25">
      <c r="A3193" s="1">
        <v>44770</v>
      </c>
      <c r="C3193" s="1" t="s">
        <v>102</v>
      </c>
      <c r="D3193" t="s">
        <v>97</v>
      </c>
      <c r="E3193">
        <v>10</v>
      </c>
      <c r="F3193" t="s">
        <v>51</v>
      </c>
      <c r="G3193" s="18">
        <v>5.9349999999999996</v>
      </c>
      <c r="I3193" s="18">
        <v>-59.35</v>
      </c>
      <c r="Q3193" s="103"/>
      <c r="R3193" s="104"/>
      <c r="X3193" s="103"/>
      <c r="AE3193" s="103"/>
      <c r="AL3193" s="103"/>
      <c r="AM3193" s="104"/>
      <c r="AS3193" s="103"/>
      <c r="AT3193" s="104"/>
    </row>
    <row r="3194" spans="1:46" x14ac:dyDescent="0.25">
      <c r="A3194" s="1">
        <v>44770</v>
      </c>
      <c r="C3194" s="1" t="s">
        <v>102</v>
      </c>
      <c r="D3194" t="s">
        <v>97</v>
      </c>
      <c r="E3194">
        <v>150</v>
      </c>
      <c r="F3194" t="s">
        <v>51</v>
      </c>
      <c r="G3194" s="18">
        <v>6.0491999999999999</v>
      </c>
      <c r="I3194" s="18">
        <v>-907.38</v>
      </c>
      <c r="Q3194" s="103"/>
      <c r="R3194" s="104"/>
      <c r="X3194" s="103"/>
      <c r="AE3194" s="103"/>
      <c r="AL3194" s="103"/>
      <c r="AM3194" s="104"/>
      <c r="AS3194" s="103"/>
      <c r="AT3194" s="104"/>
    </row>
    <row r="3195" spans="1:46" x14ac:dyDescent="0.25">
      <c r="A3195" s="1">
        <v>44770</v>
      </c>
      <c r="C3195" s="1" t="s">
        <v>102</v>
      </c>
      <c r="D3195" t="s">
        <v>98</v>
      </c>
      <c r="E3195">
        <v>50</v>
      </c>
      <c r="F3195" t="s">
        <v>51</v>
      </c>
      <c r="G3195" s="18">
        <v>6.4786000000000001</v>
      </c>
      <c r="H3195" s="18">
        <v>0.01</v>
      </c>
      <c r="I3195" s="18">
        <v>323.92</v>
      </c>
      <c r="Q3195" s="103"/>
      <c r="R3195" s="104"/>
      <c r="X3195" s="103"/>
      <c r="AE3195" s="103"/>
      <c r="AL3195" s="103"/>
      <c r="AM3195" s="104"/>
      <c r="AS3195" s="103"/>
      <c r="AT3195" s="104"/>
    </row>
    <row r="3196" spans="1:46" x14ac:dyDescent="0.25">
      <c r="A3196" s="1">
        <v>44770</v>
      </c>
      <c r="C3196" s="1" t="s">
        <v>102</v>
      </c>
      <c r="D3196" t="s">
        <v>98</v>
      </c>
      <c r="E3196">
        <v>50</v>
      </c>
      <c r="F3196" t="s">
        <v>51</v>
      </c>
      <c r="G3196" s="18">
        <v>6.3014999999999999</v>
      </c>
      <c r="H3196" s="18">
        <v>0.01</v>
      </c>
      <c r="I3196" s="18">
        <v>315.07</v>
      </c>
      <c r="Q3196" s="103"/>
      <c r="R3196" s="104"/>
      <c r="X3196" s="103"/>
      <c r="AE3196" s="103"/>
      <c r="AL3196" s="103"/>
      <c r="AM3196" s="104"/>
      <c r="AS3196" s="103"/>
      <c r="AT3196" s="104"/>
    </row>
    <row r="3197" spans="1:46" x14ac:dyDescent="0.25">
      <c r="A3197" s="1">
        <v>44770</v>
      </c>
      <c r="C3197" s="1" t="s">
        <v>102</v>
      </c>
      <c r="D3197" t="s">
        <v>98</v>
      </c>
      <c r="E3197">
        <v>50</v>
      </c>
      <c r="F3197" t="s">
        <v>51</v>
      </c>
      <c r="G3197" s="18">
        <v>6.3223000000000003</v>
      </c>
      <c r="H3197" s="18">
        <v>0.01</v>
      </c>
      <c r="I3197" s="18">
        <v>316.11</v>
      </c>
      <c r="Q3197" s="103"/>
      <c r="R3197" s="104"/>
      <c r="X3197" s="103"/>
      <c r="AE3197" s="103"/>
      <c r="AL3197" s="103"/>
      <c r="AM3197" s="104"/>
      <c r="AS3197" s="103"/>
      <c r="AT3197" s="104"/>
    </row>
    <row r="3198" spans="1:46" x14ac:dyDescent="0.25">
      <c r="A3198" s="1">
        <v>44770</v>
      </c>
      <c r="C3198" s="1" t="s">
        <v>102</v>
      </c>
      <c r="D3198" t="s">
        <v>97</v>
      </c>
      <c r="E3198">
        <v>150</v>
      </c>
      <c r="F3198" t="s">
        <v>51</v>
      </c>
      <c r="G3198" s="18">
        <v>6.2393000000000001</v>
      </c>
      <c r="I3198" s="18">
        <v>-935.9</v>
      </c>
      <c r="Q3198" s="103"/>
      <c r="R3198" s="104"/>
      <c r="X3198" s="103"/>
      <c r="AE3198" s="103"/>
      <c r="AL3198" s="103"/>
      <c r="AM3198" s="104"/>
      <c r="AS3198" s="103"/>
      <c r="AT3198" s="104"/>
    </row>
    <row r="3199" spans="1:46" x14ac:dyDescent="0.25">
      <c r="A3199" s="1">
        <v>44770</v>
      </c>
      <c r="C3199" s="1" t="s">
        <v>102</v>
      </c>
      <c r="D3199" t="s">
        <v>98</v>
      </c>
      <c r="E3199">
        <v>20</v>
      </c>
      <c r="F3199" t="s">
        <v>51</v>
      </c>
      <c r="G3199" s="18">
        <v>5.95</v>
      </c>
      <c r="I3199" s="18">
        <v>119</v>
      </c>
      <c r="Q3199" s="103"/>
      <c r="R3199" s="104"/>
      <c r="X3199" s="103"/>
      <c r="AE3199" s="103"/>
      <c r="AL3199" s="103"/>
      <c r="AM3199" s="104"/>
      <c r="AS3199" s="103"/>
      <c r="AT3199" s="104"/>
    </row>
    <row r="3200" spans="1:46" x14ac:dyDescent="0.25">
      <c r="A3200" s="1">
        <v>44770</v>
      </c>
      <c r="C3200" s="1" t="s">
        <v>102</v>
      </c>
      <c r="D3200" t="s">
        <v>97</v>
      </c>
      <c r="E3200">
        <v>20</v>
      </c>
      <c r="F3200" t="s">
        <v>51</v>
      </c>
      <c r="G3200" s="18">
        <v>5.55</v>
      </c>
      <c r="I3200" s="18">
        <v>-111</v>
      </c>
      <c r="Q3200" s="103"/>
      <c r="R3200" s="104"/>
      <c r="X3200" s="103"/>
      <c r="AE3200" s="103"/>
      <c r="AL3200" s="103"/>
      <c r="AM3200" s="104"/>
      <c r="AS3200" s="103"/>
      <c r="AT3200" s="104"/>
    </row>
    <row r="3201" spans="1:46" x14ac:dyDescent="0.25">
      <c r="A3201" s="1">
        <v>44774</v>
      </c>
      <c r="C3201" s="1" t="s">
        <v>102</v>
      </c>
      <c r="D3201" t="s">
        <v>98</v>
      </c>
      <c r="E3201">
        <v>10</v>
      </c>
      <c r="F3201" t="s">
        <v>54</v>
      </c>
      <c r="G3201" s="18">
        <v>8.2118000000000002</v>
      </c>
      <c r="I3201" s="18">
        <v>82.12</v>
      </c>
      <c r="Q3201" s="103"/>
      <c r="R3201" s="104"/>
      <c r="X3201" s="103"/>
      <c r="AE3201" s="103"/>
      <c r="AL3201" s="103"/>
      <c r="AM3201" s="104"/>
      <c r="AS3201" s="103"/>
      <c r="AT3201" s="104"/>
    </row>
    <row r="3202" spans="1:46" x14ac:dyDescent="0.25">
      <c r="A3202" s="1">
        <v>44774</v>
      </c>
      <c r="C3202" s="1" t="s">
        <v>102</v>
      </c>
      <c r="D3202" t="s">
        <v>98</v>
      </c>
      <c r="E3202">
        <v>10</v>
      </c>
      <c r="F3202" t="s">
        <v>54</v>
      </c>
      <c r="G3202" s="18">
        <v>8.1920000000000002</v>
      </c>
      <c r="I3202" s="18">
        <v>81.92</v>
      </c>
      <c r="Q3202" s="103"/>
      <c r="R3202" s="104"/>
      <c r="X3202" s="103"/>
      <c r="AE3202" s="103"/>
      <c r="AL3202" s="103"/>
      <c r="AM3202" s="104"/>
      <c r="AS3202" s="103"/>
      <c r="AT3202" s="104"/>
    </row>
    <row r="3203" spans="1:46" x14ac:dyDescent="0.25">
      <c r="A3203" s="1">
        <v>44774</v>
      </c>
      <c r="C3203" s="1" t="s">
        <v>102</v>
      </c>
      <c r="D3203" t="s">
        <v>98</v>
      </c>
      <c r="E3203">
        <v>10</v>
      </c>
      <c r="F3203" t="s">
        <v>54</v>
      </c>
      <c r="G3203" s="18">
        <v>8.1209000000000007</v>
      </c>
      <c r="I3203" s="18">
        <v>81.209999999999994</v>
      </c>
      <c r="Q3203" s="103"/>
      <c r="R3203" s="104"/>
      <c r="X3203" s="103"/>
      <c r="AE3203" s="103"/>
      <c r="AL3203" s="103"/>
      <c r="AM3203" s="104"/>
      <c r="AS3203" s="103"/>
      <c r="AT3203" s="104"/>
    </row>
    <row r="3204" spans="1:46" x14ac:dyDescent="0.25">
      <c r="A3204" s="1">
        <v>44774</v>
      </c>
      <c r="C3204" s="1" t="s">
        <v>102</v>
      </c>
      <c r="D3204" t="s">
        <v>98</v>
      </c>
      <c r="E3204">
        <v>50</v>
      </c>
      <c r="F3204" t="s">
        <v>54</v>
      </c>
      <c r="G3204" s="18">
        <v>8.1760999999999999</v>
      </c>
      <c r="H3204" s="18">
        <v>0.01</v>
      </c>
      <c r="I3204" s="18">
        <v>408.8</v>
      </c>
      <c r="Q3204" s="103"/>
      <c r="R3204" s="104"/>
      <c r="X3204" s="103"/>
      <c r="AE3204" s="103"/>
      <c r="AL3204" s="103"/>
      <c r="AM3204" s="104"/>
      <c r="AS3204" s="103"/>
      <c r="AT3204" s="104"/>
    </row>
    <row r="3205" spans="1:46" x14ac:dyDescent="0.25">
      <c r="A3205" s="1">
        <v>44774</v>
      </c>
      <c r="C3205" s="1" t="s">
        <v>102</v>
      </c>
      <c r="D3205" t="s">
        <v>98</v>
      </c>
      <c r="E3205">
        <v>50</v>
      </c>
      <c r="F3205" t="s">
        <v>54</v>
      </c>
      <c r="G3205" s="18">
        <v>7.9204999999999997</v>
      </c>
      <c r="H3205" s="18">
        <v>0.01</v>
      </c>
      <c r="I3205" s="18">
        <v>396.02</v>
      </c>
      <c r="Q3205" s="103"/>
      <c r="R3205" s="104"/>
      <c r="X3205" s="103"/>
      <c r="AE3205" s="103"/>
      <c r="AL3205" s="103"/>
      <c r="AM3205" s="104"/>
      <c r="AS3205" s="103"/>
      <c r="AT3205" s="104"/>
    </row>
    <row r="3206" spans="1:46" x14ac:dyDescent="0.25">
      <c r="A3206" s="1">
        <v>44774</v>
      </c>
      <c r="C3206" s="1" t="s">
        <v>102</v>
      </c>
      <c r="D3206" t="s">
        <v>98</v>
      </c>
      <c r="E3206">
        <v>130</v>
      </c>
      <c r="F3206" t="s">
        <v>54</v>
      </c>
      <c r="G3206" s="18">
        <v>7.8647</v>
      </c>
      <c r="H3206" s="18">
        <v>0.02</v>
      </c>
      <c r="I3206" s="18">
        <v>1022.39</v>
      </c>
      <c r="Q3206" s="103"/>
      <c r="R3206" s="104"/>
      <c r="X3206" s="103"/>
      <c r="AE3206" s="103"/>
      <c r="AL3206" s="103"/>
      <c r="AM3206" s="104"/>
      <c r="AS3206" s="103"/>
      <c r="AT3206" s="104"/>
    </row>
    <row r="3207" spans="1:46" x14ac:dyDescent="0.25">
      <c r="A3207" s="1">
        <v>44774</v>
      </c>
      <c r="C3207" s="1" t="s">
        <v>102</v>
      </c>
      <c r="D3207" t="s">
        <v>98</v>
      </c>
      <c r="E3207">
        <v>50</v>
      </c>
      <c r="F3207" t="s">
        <v>54</v>
      </c>
      <c r="G3207" s="18">
        <v>8.0749999999999993</v>
      </c>
      <c r="H3207" s="18">
        <v>0.01</v>
      </c>
      <c r="I3207" s="18">
        <v>403.74</v>
      </c>
      <c r="Q3207" s="103"/>
      <c r="R3207" s="104"/>
      <c r="X3207" s="103"/>
      <c r="AE3207" s="103"/>
      <c r="AL3207" s="103"/>
      <c r="AM3207" s="104"/>
      <c r="AS3207" s="103"/>
      <c r="AT3207" s="104"/>
    </row>
    <row r="3208" spans="1:46" x14ac:dyDescent="0.25">
      <c r="A3208" s="1">
        <v>44774</v>
      </c>
      <c r="C3208" s="1" t="s">
        <v>102</v>
      </c>
      <c r="D3208" t="s">
        <v>97</v>
      </c>
      <c r="E3208">
        <v>10</v>
      </c>
      <c r="F3208" t="s">
        <v>54</v>
      </c>
      <c r="G3208" s="18">
        <v>8.0556000000000001</v>
      </c>
      <c r="I3208" s="18">
        <v>-80.56</v>
      </c>
      <c r="Q3208" s="103"/>
      <c r="R3208" s="104"/>
      <c r="X3208" s="103"/>
      <c r="AE3208" s="103"/>
      <c r="AL3208" s="103"/>
      <c r="AM3208" s="104"/>
      <c r="AS3208" s="103"/>
      <c r="AT3208" s="104"/>
    </row>
    <row r="3209" spans="1:46" x14ac:dyDescent="0.25">
      <c r="A3209" s="1">
        <v>44774</v>
      </c>
      <c r="C3209" s="1" t="s">
        <v>102</v>
      </c>
      <c r="D3209" t="s">
        <v>97</v>
      </c>
      <c r="E3209">
        <v>150</v>
      </c>
      <c r="F3209" t="s">
        <v>54</v>
      </c>
      <c r="G3209" s="18">
        <v>8.1198999999999995</v>
      </c>
      <c r="I3209" s="18">
        <v>-1217.99</v>
      </c>
      <c r="Q3209" s="103"/>
      <c r="R3209" s="104"/>
      <c r="X3209" s="103"/>
      <c r="AE3209" s="103"/>
      <c r="AL3209" s="103"/>
      <c r="AM3209" s="104"/>
      <c r="AS3209" s="103"/>
      <c r="AT3209" s="104"/>
    </row>
    <row r="3210" spans="1:46" x14ac:dyDescent="0.25">
      <c r="A3210" s="1">
        <v>44774</v>
      </c>
      <c r="C3210" s="1" t="s">
        <v>102</v>
      </c>
      <c r="D3210" t="s">
        <v>97</v>
      </c>
      <c r="E3210">
        <v>150</v>
      </c>
      <c r="F3210" t="s">
        <v>54</v>
      </c>
      <c r="G3210" s="18">
        <v>7.9999000000000002</v>
      </c>
      <c r="I3210" s="18">
        <v>-1199.99</v>
      </c>
      <c r="Q3210" s="103"/>
      <c r="R3210" s="104"/>
      <c r="X3210" s="103"/>
      <c r="AE3210" s="103"/>
      <c r="AL3210" s="103"/>
      <c r="AM3210" s="104"/>
      <c r="AS3210" s="103"/>
      <c r="AT3210" s="104"/>
    </row>
    <row r="3211" spans="1:46" x14ac:dyDescent="0.25">
      <c r="A3211" s="1">
        <v>44774</v>
      </c>
      <c r="C3211" s="1" t="s">
        <v>102</v>
      </c>
      <c r="D3211" t="s">
        <v>98</v>
      </c>
      <c r="E3211">
        <v>40</v>
      </c>
      <c r="F3211" t="s">
        <v>159</v>
      </c>
      <c r="G3211" s="18">
        <v>18.524999999999999</v>
      </c>
      <c r="H3211" s="18">
        <v>0.02</v>
      </c>
      <c r="I3211" s="18">
        <v>740.98</v>
      </c>
      <c r="Q3211" s="103"/>
      <c r="R3211" s="104"/>
      <c r="X3211" s="103"/>
      <c r="AE3211" s="103"/>
      <c r="AL3211" s="103"/>
      <c r="AM3211" s="104"/>
      <c r="AS3211" s="103"/>
      <c r="AT3211" s="104"/>
    </row>
    <row r="3212" spans="1:46" x14ac:dyDescent="0.25">
      <c r="A3212" s="1">
        <v>44774</v>
      </c>
      <c r="C3212" s="1" t="s">
        <v>102</v>
      </c>
      <c r="D3212" t="s">
        <v>98</v>
      </c>
      <c r="E3212">
        <v>30</v>
      </c>
      <c r="F3212" t="s">
        <v>159</v>
      </c>
      <c r="G3212" s="18">
        <v>19.559999999999999</v>
      </c>
      <c r="H3212" s="18">
        <v>0.01</v>
      </c>
      <c r="I3212" s="18">
        <v>586.79</v>
      </c>
      <c r="Q3212" s="103"/>
      <c r="R3212" s="104"/>
      <c r="X3212" s="103"/>
      <c r="AE3212" s="103"/>
      <c r="AL3212" s="103"/>
      <c r="AM3212" s="104"/>
      <c r="AS3212" s="103"/>
      <c r="AT3212" s="104"/>
    </row>
    <row r="3213" spans="1:46" x14ac:dyDescent="0.25">
      <c r="A3213" s="1">
        <v>44774</v>
      </c>
      <c r="C3213" s="1" t="s">
        <v>102</v>
      </c>
      <c r="D3213" t="s">
        <v>98</v>
      </c>
      <c r="E3213">
        <v>10</v>
      </c>
      <c r="F3213" t="s">
        <v>159</v>
      </c>
      <c r="G3213" s="18">
        <v>19.094999999999999</v>
      </c>
      <c r="I3213" s="18">
        <v>190.95</v>
      </c>
      <c r="Q3213" s="103"/>
      <c r="R3213" s="104"/>
      <c r="X3213" s="103"/>
      <c r="AE3213" s="103"/>
      <c r="AL3213" s="103"/>
      <c r="AM3213" s="104"/>
      <c r="AS3213" s="103"/>
      <c r="AT3213" s="104"/>
    </row>
    <row r="3214" spans="1:46" x14ac:dyDescent="0.25">
      <c r="A3214" s="1">
        <v>44774</v>
      </c>
      <c r="C3214" s="1" t="s">
        <v>102</v>
      </c>
      <c r="D3214" t="s">
        <v>97</v>
      </c>
      <c r="E3214">
        <v>50</v>
      </c>
      <c r="F3214" t="s">
        <v>159</v>
      </c>
      <c r="G3214" s="18">
        <v>18.5581</v>
      </c>
      <c r="I3214" s="18">
        <v>-927.91</v>
      </c>
      <c r="Q3214" s="103"/>
      <c r="R3214" s="104"/>
      <c r="X3214" s="103"/>
      <c r="AE3214" s="103"/>
      <c r="AL3214" s="103"/>
      <c r="AM3214" s="104"/>
      <c r="AS3214" s="103"/>
      <c r="AT3214" s="104"/>
    </row>
    <row r="3215" spans="1:46" x14ac:dyDescent="0.25">
      <c r="A3215" s="1">
        <v>44774</v>
      </c>
      <c r="C3215" s="1" t="s">
        <v>102</v>
      </c>
      <c r="D3215" t="s">
        <v>97</v>
      </c>
      <c r="E3215">
        <v>7</v>
      </c>
      <c r="F3215" t="s">
        <v>159</v>
      </c>
      <c r="G3215" s="18">
        <v>18.25</v>
      </c>
      <c r="I3215" s="18">
        <v>-127.75</v>
      </c>
      <c r="Q3215" s="103"/>
      <c r="R3215" s="104"/>
      <c r="X3215" s="103"/>
      <c r="AE3215" s="103"/>
      <c r="AL3215" s="103"/>
      <c r="AM3215" s="104"/>
      <c r="AS3215" s="103"/>
      <c r="AT3215" s="104"/>
    </row>
    <row r="3216" spans="1:46" x14ac:dyDescent="0.25">
      <c r="A3216" s="1">
        <v>44774</v>
      </c>
      <c r="C3216" s="1" t="s">
        <v>102</v>
      </c>
      <c r="D3216" t="s">
        <v>97</v>
      </c>
      <c r="E3216">
        <v>23</v>
      </c>
      <c r="F3216" t="s">
        <v>159</v>
      </c>
      <c r="G3216" s="18">
        <v>18.25</v>
      </c>
      <c r="I3216" s="18">
        <v>-419.75</v>
      </c>
      <c r="Q3216" s="103"/>
      <c r="R3216" s="104"/>
      <c r="X3216" s="103"/>
      <c r="AE3216" s="103"/>
      <c r="AL3216" s="103"/>
      <c r="AM3216" s="104"/>
      <c r="AS3216" s="103"/>
      <c r="AT3216" s="104"/>
    </row>
    <row r="3217" spans="1:46" x14ac:dyDescent="0.25">
      <c r="A3217" s="1">
        <v>44774</v>
      </c>
      <c r="C3217" s="1" t="s">
        <v>102</v>
      </c>
      <c r="D3217" t="s">
        <v>98</v>
      </c>
      <c r="E3217">
        <v>20</v>
      </c>
      <c r="F3217" t="s">
        <v>159</v>
      </c>
      <c r="G3217" s="18">
        <v>18.809999999999999</v>
      </c>
      <c r="H3217" s="18">
        <v>0.01</v>
      </c>
      <c r="I3217" s="18">
        <v>376.19</v>
      </c>
      <c r="Q3217" s="103"/>
      <c r="R3217" s="104"/>
      <c r="X3217" s="103"/>
      <c r="AE3217" s="103"/>
      <c r="AL3217" s="103"/>
      <c r="AM3217" s="104"/>
      <c r="AS3217" s="103"/>
      <c r="AT3217" s="104"/>
    </row>
    <row r="3218" spans="1:46" x14ac:dyDescent="0.25">
      <c r="A3218" s="1">
        <v>44774</v>
      </c>
      <c r="C3218" s="1" t="s">
        <v>102</v>
      </c>
      <c r="D3218" t="s">
        <v>98</v>
      </c>
      <c r="E3218">
        <v>50</v>
      </c>
      <c r="F3218" t="s">
        <v>159</v>
      </c>
      <c r="G3218" s="18">
        <v>20.3</v>
      </c>
      <c r="H3218" s="18">
        <v>0.02</v>
      </c>
      <c r="I3218" s="18">
        <v>1014.98</v>
      </c>
      <c r="Q3218" s="103"/>
      <c r="R3218" s="104"/>
      <c r="X3218" s="103"/>
      <c r="AE3218" s="103"/>
      <c r="AL3218" s="103"/>
      <c r="AM3218" s="104"/>
      <c r="AS3218" s="103"/>
      <c r="AT3218" s="104"/>
    </row>
    <row r="3219" spans="1:46" x14ac:dyDescent="0.25">
      <c r="A3219" s="1">
        <v>44774</v>
      </c>
      <c r="C3219" s="1" t="s">
        <v>102</v>
      </c>
      <c r="D3219" t="s">
        <v>97</v>
      </c>
      <c r="E3219">
        <v>50</v>
      </c>
      <c r="F3219" t="s">
        <v>159</v>
      </c>
      <c r="G3219" s="18">
        <v>19.4499</v>
      </c>
      <c r="I3219" s="18">
        <v>-972.5</v>
      </c>
      <c r="Q3219" s="103"/>
      <c r="R3219" s="104"/>
      <c r="X3219" s="103"/>
      <c r="AE3219" s="103"/>
      <c r="AL3219" s="103"/>
      <c r="AM3219" s="104"/>
      <c r="AS3219" s="103"/>
      <c r="AT3219" s="104"/>
    </row>
    <row r="3220" spans="1:46" x14ac:dyDescent="0.25">
      <c r="A3220" s="1">
        <v>44774</v>
      </c>
      <c r="C3220" s="1" t="s">
        <v>102</v>
      </c>
      <c r="D3220" t="s">
        <v>97</v>
      </c>
      <c r="E3220">
        <v>10</v>
      </c>
      <c r="F3220" t="s">
        <v>159</v>
      </c>
      <c r="G3220" s="18">
        <v>18.649999999999999</v>
      </c>
      <c r="I3220" s="18">
        <v>-186.5</v>
      </c>
      <c r="Q3220" s="103"/>
      <c r="R3220" s="104"/>
      <c r="X3220" s="103"/>
      <c r="AE3220" s="103"/>
      <c r="AL3220" s="103"/>
      <c r="AM3220" s="104"/>
      <c r="AS3220" s="103"/>
      <c r="AT3220" s="104"/>
    </row>
    <row r="3221" spans="1:46" x14ac:dyDescent="0.25">
      <c r="A3221" s="1">
        <v>44774</v>
      </c>
      <c r="C3221" s="1" t="s">
        <v>102</v>
      </c>
      <c r="D3221" t="s">
        <v>97</v>
      </c>
      <c r="E3221">
        <v>10</v>
      </c>
      <c r="F3221" t="s">
        <v>159</v>
      </c>
      <c r="G3221" s="18">
        <v>18.9435</v>
      </c>
      <c r="I3221" s="18">
        <v>-189.44</v>
      </c>
      <c r="Q3221" s="103"/>
      <c r="R3221" s="104"/>
      <c r="X3221" s="103"/>
      <c r="AE3221" s="103"/>
      <c r="AL3221" s="103"/>
      <c r="AM3221" s="104"/>
      <c r="AS3221" s="103"/>
      <c r="AT3221" s="104"/>
    </row>
    <row r="3222" spans="1:46" x14ac:dyDescent="0.25">
      <c r="A3222" s="1">
        <v>44774</v>
      </c>
      <c r="C3222" s="1" t="s">
        <v>102</v>
      </c>
      <c r="D3222" t="s">
        <v>98</v>
      </c>
      <c r="E3222">
        <v>10</v>
      </c>
      <c r="F3222" t="s">
        <v>51</v>
      </c>
      <c r="G3222" s="18">
        <v>8.7349999999999994</v>
      </c>
      <c r="I3222" s="18">
        <v>87.35</v>
      </c>
      <c r="Q3222" s="103"/>
      <c r="R3222" s="104"/>
      <c r="X3222" s="103"/>
      <c r="AE3222" s="103"/>
      <c r="AL3222" s="103"/>
      <c r="AM3222" s="104"/>
      <c r="AS3222" s="103"/>
      <c r="AT3222" s="104"/>
    </row>
    <row r="3223" spans="1:46" x14ac:dyDescent="0.25">
      <c r="A3223" s="1">
        <v>44774</v>
      </c>
      <c r="C3223" s="1" t="s">
        <v>102</v>
      </c>
      <c r="D3223" t="s">
        <v>97</v>
      </c>
      <c r="E3223">
        <v>10</v>
      </c>
      <c r="F3223" t="s">
        <v>51</v>
      </c>
      <c r="G3223" s="18">
        <v>8.27</v>
      </c>
      <c r="I3223" s="18">
        <v>-82.7</v>
      </c>
      <c r="Q3223" s="103"/>
      <c r="R3223" s="104"/>
      <c r="X3223" s="103"/>
      <c r="AE3223" s="103"/>
      <c r="AL3223" s="103"/>
      <c r="AM3223" s="104"/>
      <c r="AS3223" s="103"/>
      <c r="AT3223" s="104"/>
    </row>
    <row r="3224" spans="1:46" x14ac:dyDescent="0.25">
      <c r="A3224" s="1">
        <v>44775</v>
      </c>
      <c r="C3224" s="1" t="s">
        <v>102</v>
      </c>
      <c r="D3224" t="s">
        <v>98</v>
      </c>
      <c r="E3224">
        <v>150</v>
      </c>
      <c r="F3224" t="s">
        <v>53</v>
      </c>
      <c r="G3224" s="18">
        <v>1.986</v>
      </c>
      <c r="H3224" s="18">
        <v>0.01</v>
      </c>
      <c r="I3224" s="18">
        <v>297.89</v>
      </c>
      <c r="Q3224" s="103"/>
      <c r="R3224" s="104"/>
      <c r="X3224" s="103"/>
      <c r="AE3224" s="103"/>
      <c r="AL3224" s="103"/>
      <c r="AM3224" s="104"/>
      <c r="AS3224" s="103"/>
      <c r="AT3224" s="104"/>
    </row>
    <row r="3225" spans="1:46" x14ac:dyDescent="0.25">
      <c r="A3225" s="1">
        <v>44775</v>
      </c>
      <c r="C3225" s="1" t="s">
        <v>102</v>
      </c>
      <c r="D3225" t="s">
        <v>98</v>
      </c>
      <c r="E3225">
        <v>87</v>
      </c>
      <c r="F3225" t="s">
        <v>53</v>
      </c>
      <c r="G3225" s="18">
        <v>1.99</v>
      </c>
      <c r="I3225" s="18">
        <v>173.13</v>
      </c>
      <c r="Q3225" s="103"/>
      <c r="R3225" s="104"/>
      <c r="X3225" s="103"/>
      <c r="AE3225" s="103"/>
      <c r="AL3225" s="103"/>
      <c r="AM3225" s="104"/>
      <c r="AS3225" s="103"/>
      <c r="AT3225" s="104"/>
    </row>
    <row r="3226" spans="1:46" x14ac:dyDescent="0.25">
      <c r="A3226" s="1">
        <v>44775</v>
      </c>
      <c r="C3226" s="1" t="s">
        <v>102</v>
      </c>
      <c r="D3226" t="s">
        <v>98</v>
      </c>
      <c r="E3226">
        <v>4</v>
      </c>
      <c r="F3226" t="s">
        <v>53</v>
      </c>
      <c r="G3226" s="18">
        <v>1.99</v>
      </c>
      <c r="I3226" s="18">
        <v>7.96</v>
      </c>
      <c r="Q3226" s="103"/>
      <c r="R3226" s="104"/>
      <c r="X3226" s="103"/>
      <c r="AE3226" s="103"/>
      <c r="AL3226" s="103"/>
      <c r="AM3226" s="104"/>
      <c r="AS3226" s="103"/>
      <c r="AT3226" s="104"/>
    </row>
    <row r="3227" spans="1:46" x14ac:dyDescent="0.25">
      <c r="A3227" s="1">
        <v>44775</v>
      </c>
      <c r="C3227" s="1" t="s">
        <v>102</v>
      </c>
      <c r="D3227" t="s">
        <v>98</v>
      </c>
      <c r="E3227">
        <v>20</v>
      </c>
      <c r="F3227" t="s">
        <v>53</v>
      </c>
      <c r="G3227" s="18">
        <v>1.99</v>
      </c>
      <c r="I3227" s="18">
        <v>39.799999999999997</v>
      </c>
      <c r="Q3227" s="103"/>
      <c r="R3227" s="104"/>
      <c r="X3227" s="103"/>
      <c r="AE3227" s="103"/>
      <c r="AL3227" s="103"/>
      <c r="AM3227" s="104"/>
      <c r="AS3227" s="103"/>
      <c r="AT3227" s="104"/>
    </row>
    <row r="3228" spans="1:46" x14ac:dyDescent="0.25">
      <c r="A3228" s="1">
        <v>44775</v>
      </c>
      <c r="C3228" s="1" t="s">
        <v>102</v>
      </c>
      <c r="D3228" t="s">
        <v>98</v>
      </c>
      <c r="E3228">
        <v>39</v>
      </c>
      <c r="F3228" t="s">
        <v>53</v>
      </c>
      <c r="G3228" s="18">
        <v>1.99</v>
      </c>
      <c r="I3228" s="18">
        <v>77.61</v>
      </c>
      <c r="Q3228" s="103"/>
      <c r="R3228" s="104"/>
      <c r="X3228" s="103"/>
      <c r="AE3228" s="103"/>
      <c r="AL3228" s="103"/>
      <c r="AM3228" s="104"/>
      <c r="AS3228" s="103"/>
      <c r="AT3228" s="104"/>
    </row>
    <row r="3229" spans="1:46" x14ac:dyDescent="0.25">
      <c r="A3229" s="1">
        <v>44775</v>
      </c>
      <c r="C3229" s="1" t="s">
        <v>102</v>
      </c>
      <c r="D3229" t="s">
        <v>97</v>
      </c>
      <c r="E3229">
        <v>150</v>
      </c>
      <c r="F3229" t="s">
        <v>53</v>
      </c>
      <c r="G3229" s="18">
        <v>2.2850000000000001</v>
      </c>
      <c r="I3229" s="18">
        <v>-342.75</v>
      </c>
      <c r="Q3229" s="103"/>
      <c r="R3229" s="104"/>
      <c r="X3229" s="103"/>
      <c r="AE3229" s="103"/>
      <c r="AL3229" s="103"/>
      <c r="AM3229" s="104"/>
      <c r="AS3229" s="103"/>
      <c r="AT3229" s="104"/>
    </row>
    <row r="3230" spans="1:46" x14ac:dyDescent="0.25">
      <c r="A3230" s="1">
        <v>44775</v>
      </c>
      <c r="C3230" s="1" t="s">
        <v>102</v>
      </c>
      <c r="D3230" t="s">
        <v>97</v>
      </c>
      <c r="E3230">
        <v>150</v>
      </c>
      <c r="F3230" t="s">
        <v>53</v>
      </c>
      <c r="G3230" s="18">
        <v>2.2928999999999999</v>
      </c>
      <c r="I3230" s="18">
        <v>-343.94</v>
      </c>
      <c r="Q3230" s="103"/>
      <c r="R3230" s="104"/>
      <c r="X3230" s="103"/>
      <c r="AE3230" s="103"/>
      <c r="AL3230" s="103"/>
      <c r="AM3230" s="104"/>
      <c r="AS3230" s="103"/>
      <c r="AT3230" s="104"/>
    </row>
    <row r="3231" spans="1:46" x14ac:dyDescent="0.25">
      <c r="A3231" s="1">
        <v>44776</v>
      </c>
      <c r="C3231" s="1" t="s">
        <v>102</v>
      </c>
      <c r="D3231" t="s">
        <v>98</v>
      </c>
      <c r="E3231">
        <v>150</v>
      </c>
      <c r="F3231" t="s">
        <v>72</v>
      </c>
      <c r="G3231" s="18">
        <v>5.3021000000000003</v>
      </c>
      <c r="H3231" s="18">
        <v>0.02</v>
      </c>
      <c r="I3231" s="18">
        <v>795.3</v>
      </c>
      <c r="Q3231" s="103"/>
      <c r="R3231" s="104"/>
      <c r="X3231" s="103"/>
      <c r="AE3231" s="103"/>
      <c r="AL3231" s="103"/>
      <c r="AM3231" s="104"/>
      <c r="AS3231" s="103"/>
      <c r="AT3231" s="104"/>
    </row>
    <row r="3232" spans="1:46" x14ac:dyDescent="0.25">
      <c r="A3232" s="1">
        <v>44776</v>
      </c>
      <c r="C3232" s="1" t="s">
        <v>102</v>
      </c>
      <c r="D3232" t="s">
        <v>98</v>
      </c>
      <c r="E3232">
        <v>150</v>
      </c>
      <c r="F3232" t="s">
        <v>72</v>
      </c>
      <c r="G3232" s="18">
        <v>5.05</v>
      </c>
      <c r="H3232" s="18">
        <v>0.02</v>
      </c>
      <c r="I3232" s="18">
        <v>757.48</v>
      </c>
      <c r="Q3232" s="103"/>
      <c r="R3232" s="104"/>
      <c r="X3232" s="103"/>
      <c r="AE3232" s="103"/>
      <c r="AL3232" s="103"/>
      <c r="AM3232" s="104"/>
      <c r="AS3232" s="103"/>
      <c r="AT3232" s="104"/>
    </row>
    <row r="3233" spans="1:46" x14ac:dyDescent="0.25">
      <c r="A3233" s="1">
        <v>44776</v>
      </c>
      <c r="C3233" s="1" t="s">
        <v>102</v>
      </c>
      <c r="D3233" t="s">
        <v>98</v>
      </c>
      <c r="E3233">
        <v>150</v>
      </c>
      <c r="F3233" t="s">
        <v>72</v>
      </c>
      <c r="G3233" s="18">
        <v>5.1002999999999998</v>
      </c>
      <c r="H3233" s="18">
        <v>0.02</v>
      </c>
      <c r="I3233" s="18">
        <v>765.03</v>
      </c>
      <c r="Q3233" s="103"/>
      <c r="R3233" s="104"/>
      <c r="X3233" s="103"/>
      <c r="AE3233" s="103"/>
      <c r="AL3233" s="103"/>
      <c r="AM3233" s="104"/>
      <c r="AS3233" s="103"/>
      <c r="AT3233" s="104"/>
    </row>
    <row r="3234" spans="1:46" x14ac:dyDescent="0.25">
      <c r="A3234" s="1">
        <v>44776</v>
      </c>
      <c r="C3234" s="1" t="s">
        <v>102</v>
      </c>
      <c r="D3234" t="s">
        <v>97</v>
      </c>
      <c r="E3234">
        <v>150</v>
      </c>
      <c r="F3234" t="s">
        <v>72</v>
      </c>
      <c r="G3234" s="18">
        <v>4.9196999999999997</v>
      </c>
      <c r="I3234" s="18">
        <v>-737.96</v>
      </c>
      <c r="Q3234" s="103"/>
      <c r="R3234" s="104"/>
      <c r="X3234" s="103"/>
      <c r="AE3234" s="103"/>
      <c r="AL3234" s="103"/>
      <c r="AM3234" s="104"/>
      <c r="AS3234" s="103"/>
      <c r="AT3234" s="104"/>
    </row>
    <row r="3235" spans="1:46" x14ac:dyDescent="0.25">
      <c r="A3235" s="1">
        <v>44776</v>
      </c>
      <c r="C3235" s="1" t="s">
        <v>102</v>
      </c>
      <c r="D3235" t="s">
        <v>97</v>
      </c>
      <c r="E3235">
        <v>50</v>
      </c>
      <c r="F3235" t="s">
        <v>72</v>
      </c>
      <c r="G3235" s="18">
        <v>4.8650000000000002</v>
      </c>
      <c r="I3235" s="18">
        <v>-243.25</v>
      </c>
      <c r="Q3235" s="103"/>
      <c r="R3235" s="104"/>
      <c r="X3235" s="103"/>
      <c r="AE3235" s="103"/>
      <c r="AL3235" s="103"/>
      <c r="AM3235" s="104"/>
      <c r="AS3235" s="103"/>
      <c r="AT3235" s="104"/>
    </row>
    <row r="3236" spans="1:46" x14ac:dyDescent="0.25">
      <c r="A3236" s="1">
        <v>44776</v>
      </c>
      <c r="C3236" s="1" t="s">
        <v>102</v>
      </c>
      <c r="D3236" t="s">
        <v>97</v>
      </c>
      <c r="E3236">
        <v>100</v>
      </c>
      <c r="F3236" t="s">
        <v>72</v>
      </c>
      <c r="G3236" s="18">
        <v>4.8650000000000002</v>
      </c>
      <c r="I3236" s="18">
        <v>-486.5</v>
      </c>
      <c r="Q3236" s="103"/>
      <c r="R3236" s="104"/>
      <c r="X3236" s="103"/>
      <c r="AE3236" s="103"/>
      <c r="AL3236" s="103"/>
      <c r="AM3236" s="104"/>
      <c r="AS3236" s="103"/>
      <c r="AT3236" s="104"/>
    </row>
    <row r="3237" spans="1:46" x14ac:dyDescent="0.25">
      <c r="A3237" s="1">
        <v>44776</v>
      </c>
      <c r="C3237" s="1" t="s">
        <v>102</v>
      </c>
      <c r="D3237" t="s">
        <v>98</v>
      </c>
      <c r="E3237">
        <v>50</v>
      </c>
      <c r="F3237" t="s">
        <v>72</v>
      </c>
      <c r="G3237" s="18">
        <v>4.7649999999999997</v>
      </c>
      <c r="H3237" s="18">
        <v>0.01</v>
      </c>
      <c r="I3237" s="18">
        <v>238.24</v>
      </c>
      <c r="Q3237" s="103"/>
      <c r="R3237" s="104"/>
      <c r="X3237" s="103"/>
      <c r="AE3237" s="103"/>
      <c r="AL3237" s="103"/>
      <c r="AM3237" s="104"/>
      <c r="AS3237" s="103"/>
      <c r="AT3237" s="104"/>
    </row>
    <row r="3238" spans="1:46" x14ac:dyDescent="0.25">
      <c r="A3238" s="1">
        <v>44776</v>
      </c>
      <c r="C3238" s="1" t="s">
        <v>102</v>
      </c>
      <c r="D3238" t="s">
        <v>98</v>
      </c>
      <c r="E3238">
        <v>100</v>
      </c>
      <c r="F3238" t="s">
        <v>72</v>
      </c>
      <c r="G3238" s="18">
        <v>4.7649999999999997</v>
      </c>
      <c r="H3238" s="18">
        <v>0.01</v>
      </c>
      <c r="I3238" s="18">
        <v>476.49</v>
      </c>
      <c r="Q3238" s="103"/>
      <c r="R3238" s="104"/>
      <c r="X3238" s="103"/>
      <c r="AE3238" s="103"/>
      <c r="AL3238" s="103"/>
      <c r="AM3238" s="104"/>
      <c r="AS3238" s="103"/>
      <c r="AT3238" s="104"/>
    </row>
    <row r="3239" spans="1:46" x14ac:dyDescent="0.25">
      <c r="A3239" s="1">
        <v>44776</v>
      </c>
      <c r="C3239" s="1" t="s">
        <v>102</v>
      </c>
      <c r="D3239" t="s">
        <v>97</v>
      </c>
      <c r="E3239">
        <v>150</v>
      </c>
      <c r="F3239" t="s">
        <v>72</v>
      </c>
      <c r="G3239" s="18">
        <v>4.8952</v>
      </c>
      <c r="I3239" s="18">
        <v>-734.28</v>
      </c>
      <c r="Q3239" s="103"/>
      <c r="R3239" s="104"/>
      <c r="X3239" s="103"/>
      <c r="AE3239" s="103"/>
      <c r="AL3239" s="103"/>
      <c r="AM3239" s="104"/>
      <c r="AS3239" s="103"/>
      <c r="AT3239" s="104"/>
    </row>
    <row r="3240" spans="1:46" x14ac:dyDescent="0.25">
      <c r="A3240" s="1">
        <v>44776</v>
      </c>
      <c r="C3240" s="1" t="s">
        <v>102</v>
      </c>
      <c r="D3240" t="s">
        <v>97</v>
      </c>
      <c r="E3240">
        <v>150</v>
      </c>
      <c r="F3240" t="s">
        <v>72</v>
      </c>
      <c r="G3240" s="18">
        <v>4.8973000000000004</v>
      </c>
      <c r="I3240" s="18">
        <v>-734.6</v>
      </c>
      <c r="Q3240" s="103"/>
      <c r="R3240" s="104"/>
      <c r="X3240" s="103"/>
      <c r="AE3240" s="103"/>
      <c r="AL3240" s="103"/>
      <c r="AM3240" s="104"/>
      <c r="AS3240" s="103"/>
      <c r="AT3240" s="104"/>
    </row>
    <row r="3241" spans="1:46" x14ac:dyDescent="0.25">
      <c r="A3241" s="1">
        <v>44776</v>
      </c>
      <c r="C3241" s="1" t="s">
        <v>102</v>
      </c>
      <c r="D3241" t="s">
        <v>98</v>
      </c>
      <c r="E3241">
        <v>150</v>
      </c>
      <c r="F3241" t="s">
        <v>72</v>
      </c>
      <c r="G3241" s="18">
        <v>4.8002000000000002</v>
      </c>
      <c r="H3241" s="18">
        <v>0.02</v>
      </c>
      <c r="I3241" s="18">
        <v>720.01</v>
      </c>
      <c r="Q3241" s="103"/>
      <c r="R3241" s="104"/>
      <c r="X3241" s="103"/>
      <c r="AE3241" s="103"/>
      <c r="AL3241" s="103"/>
      <c r="AM3241" s="104"/>
      <c r="AS3241" s="103"/>
      <c r="AT3241" s="104"/>
    </row>
    <row r="3242" spans="1:46" x14ac:dyDescent="0.25">
      <c r="A3242" s="1">
        <v>44776</v>
      </c>
      <c r="C3242" s="1" t="s">
        <v>102</v>
      </c>
      <c r="D3242" t="s">
        <v>98</v>
      </c>
      <c r="E3242">
        <v>150</v>
      </c>
      <c r="F3242" t="s">
        <v>72</v>
      </c>
      <c r="G3242" s="18">
        <v>4.8247999999999998</v>
      </c>
      <c r="H3242" s="18">
        <v>0.02</v>
      </c>
      <c r="I3242" s="18">
        <v>723.7</v>
      </c>
      <c r="Q3242" s="103"/>
      <c r="R3242" s="104"/>
      <c r="X3242" s="103"/>
      <c r="AE3242" s="103"/>
      <c r="AL3242" s="103"/>
      <c r="AM3242" s="104"/>
      <c r="AS3242" s="103"/>
      <c r="AT3242" s="104"/>
    </row>
    <row r="3243" spans="1:46" x14ac:dyDescent="0.25">
      <c r="A3243" s="1">
        <v>44776</v>
      </c>
      <c r="C3243" s="1" t="s">
        <v>102</v>
      </c>
      <c r="D3243" t="s">
        <v>97</v>
      </c>
      <c r="E3243">
        <v>150</v>
      </c>
      <c r="F3243" t="s">
        <v>72</v>
      </c>
      <c r="G3243" s="18">
        <v>4.9999000000000002</v>
      </c>
      <c r="I3243" s="18">
        <v>-749.99</v>
      </c>
      <c r="Q3243" s="103"/>
      <c r="R3243" s="104"/>
      <c r="X3243" s="103"/>
      <c r="AE3243" s="103"/>
      <c r="AL3243" s="103"/>
      <c r="AM3243" s="104"/>
      <c r="AS3243" s="103"/>
      <c r="AT3243" s="104"/>
    </row>
    <row r="3244" spans="1:46" x14ac:dyDescent="0.25">
      <c r="A3244" s="1">
        <v>44776</v>
      </c>
      <c r="C3244" s="1" t="s">
        <v>102</v>
      </c>
      <c r="D3244" t="s">
        <v>97</v>
      </c>
      <c r="E3244">
        <v>150</v>
      </c>
      <c r="F3244" t="s">
        <v>72</v>
      </c>
      <c r="G3244" s="18">
        <v>5.05</v>
      </c>
      <c r="I3244" s="18">
        <v>-757.5</v>
      </c>
      <c r="Q3244" s="103"/>
      <c r="R3244" s="104"/>
      <c r="X3244" s="103"/>
      <c r="AE3244" s="103"/>
      <c r="AL3244" s="103"/>
      <c r="AM3244" s="104"/>
      <c r="AS3244" s="103"/>
      <c r="AT3244" s="104"/>
    </row>
    <row r="3245" spans="1:46" x14ac:dyDescent="0.25">
      <c r="A3245" s="1">
        <v>44781</v>
      </c>
      <c r="C3245" s="1" t="s">
        <v>102</v>
      </c>
      <c r="D3245" t="s">
        <v>98</v>
      </c>
      <c r="E3245">
        <v>20</v>
      </c>
      <c r="F3245" t="s">
        <v>158</v>
      </c>
      <c r="G3245" s="18">
        <v>25.38</v>
      </c>
      <c r="H3245" s="18">
        <v>0.01</v>
      </c>
      <c r="I3245" s="18">
        <v>507.59</v>
      </c>
      <c r="Q3245" s="103"/>
      <c r="R3245" s="104"/>
      <c r="X3245" s="103"/>
      <c r="AE3245" s="103"/>
      <c r="AL3245" s="103"/>
      <c r="AM3245" s="104"/>
      <c r="AS3245" s="103"/>
      <c r="AT3245" s="104"/>
    </row>
    <row r="3246" spans="1:46" x14ac:dyDescent="0.25">
      <c r="A3246" s="1">
        <v>44781</v>
      </c>
      <c r="C3246" s="1" t="s">
        <v>102</v>
      </c>
      <c r="D3246" t="s">
        <v>98</v>
      </c>
      <c r="E3246">
        <v>19</v>
      </c>
      <c r="F3246" t="s">
        <v>158</v>
      </c>
      <c r="G3246" s="18">
        <v>25.94</v>
      </c>
      <c r="H3246" s="18">
        <v>0.01</v>
      </c>
      <c r="I3246" s="18">
        <v>492.85</v>
      </c>
      <c r="Q3246" s="103"/>
      <c r="R3246" s="104"/>
      <c r="X3246" s="103"/>
      <c r="AE3246" s="103"/>
      <c r="AL3246" s="103"/>
      <c r="AM3246" s="104"/>
      <c r="AS3246" s="103"/>
      <c r="AT3246" s="104"/>
    </row>
    <row r="3247" spans="1:46" x14ac:dyDescent="0.25">
      <c r="A3247" s="1">
        <v>44781</v>
      </c>
      <c r="C3247" s="1" t="s">
        <v>102</v>
      </c>
      <c r="D3247" t="s">
        <v>98</v>
      </c>
      <c r="E3247">
        <v>1</v>
      </c>
      <c r="F3247" t="s">
        <v>158</v>
      </c>
      <c r="G3247" s="18">
        <v>25.94</v>
      </c>
      <c r="I3247" s="18">
        <v>25.94</v>
      </c>
      <c r="Q3247" s="103"/>
      <c r="R3247" s="104"/>
      <c r="X3247" s="103"/>
      <c r="AE3247" s="103"/>
      <c r="AL3247" s="103"/>
      <c r="AM3247" s="104"/>
      <c r="AS3247" s="103"/>
      <c r="AT3247" s="104"/>
    </row>
    <row r="3248" spans="1:46" x14ac:dyDescent="0.25">
      <c r="A3248" s="1">
        <v>44781</v>
      </c>
      <c r="C3248" s="1" t="s">
        <v>102</v>
      </c>
      <c r="D3248" t="s">
        <v>97</v>
      </c>
      <c r="E3248">
        <v>20</v>
      </c>
      <c r="F3248" t="s">
        <v>158</v>
      </c>
      <c r="G3248" s="18">
        <v>25.267900000000001</v>
      </c>
      <c r="I3248" s="18">
        <v>-505.36</v>
      </c>
      <c r="Q3248" s="103"/>
      <c r="R3248" s="104"/>
      <c r="X3248" s="103"/>
      <c r="AE3248" s="103"/>
      <c r="AL3248" s="103"/>
      <c r="AM3248" s="104"/>
      <c r="AS3248" s="103"/>
      <c r="AT3248" s="104"/>
    </row>
    <row r="3249" spans="1:46" x14ac:dyDescent="0.25">
      <c r="A3249" s="1">
        <v>44781</v>
      </c>
      <c r="C3249" s="1" t="s">
        <v>102</v>
      </c>
      <c r="D3249" t="s">
        <v>97</v>
      </c>
      <c r="E3249">
        <v>20</v>
      </c>
      <c r="F3249" t="s">
        <v>158</v>
      </c>
      <c r="G3249" s="18">
        <v>25.395</v>
      </c>
      <c r="I3249" s="18">
        <v>-507.9</v>
      </c>
      <c r="Q3249" s="103"/>
      <c r="R3249" s="104"/>
      <c r="X3249" s="103"/>
      <c r="AE3249" s="103"/>
      <c r="AL3249" s="103"/>
      <c r="AM3249" s="104"/>
      <c r="AS3249" s="103"/>
      <c r="AT3249" s="104"/>
    </row>
    <row r="3250" spans="1:46" x14ac:dyDescent="0.25">
      <c r="A3250" s="1">
        <v>44782</v>
      </c>
      <c r="C3250" s="1" t="s">
        <v>102</v>
      </c>
      <c r="D3250" t="s">
        <v>98</v>
      </c>
      <c r="E3250">
        <v>50</v>
      </c>
      <c r="F3250" t="s">
        <v>157</v>
      </c>
      <c r="G3250" s="18">
        <v>2.1417999999999999</v>
      </c>
      <c r="I3250" s="18">
        <v>107.09</v>
      </c>
      <c r="Q3250" s="103"/>
      <c r="R3250" s="104"/>
      <c r="X3250" s="103"/>
      <c r="AE3250" s="103"/>
      <c r="AL3250" s="103"/>
      <c r="AM3250" s="104"/>
      <c r="AS3250" s="103"/>
      <c r="AT3250" s="104"/>
    </row>
    <row r="3251" spans="1:46" x14ac:dyDescent="0.25">
      <c r="A3251" s="1">
        <v>44782</v>
      </c>
      <c r="C3251" s="1" t="s">
        <v>102</v>
      </c>
      <c r="D3251" t="s">
        <v>98</v>
      </c>
      <c r="E3251">
        <v>600</v>
      </c>
      <c r="F3251" t="s">
        <v>157</v>
      </c>
      <c r="G3251" s="18">
        <v>2.1347</v>
      </c>
      <c r="H3251" s="18">
        <v>0.03</v>
      </c>
      <c r="I3251" s="18">
        <v>1280.79</v>
      </c>
      <c r="Q3251" s="103"/>
      <c r="R3251" s="104"/>
      <c r="X3251" s="103"/>
      <c r="AE3251" s="103"/>
      <c r="AL3251" s="103"/>
      <c r="AM3251" s="104"/>
      <c r="AS3251" s="103"/>
      <c r="AT3251" s="104"/>
    </row>
    <row r="3252" spans="1:46" x14ac:dyDescent="0.25">
      <c r="A3252" s="1">
        <v>44782</v>
      </c>
      <c r="C3252" s="1" t="s">
        <v>102</v>
      </c>
      <c r="D3252" t="s">
        <v>98</v>
      </c>
      <c r="E3252">
        <v>150</v>
      </c>
      <c r="F3252" t="s">
        <v>157</v>
      </c>
      <c r="G3252" s="18">
        <v>2.1309</v>
      </c>
      <c r="H3252" s="18">
        <v>0.01</v>
      </c>
      <c r="I3252" s="18">
        <v>319.63</v>
      </c>
      <c r="Q3252" s="103"/>
      <c r="R3252" s="104"/>
      <c r="X3252" s="103"/>
      <c r="AE3252" s="103"/>
      <c r="AL3252" s="103"/>
      <c r="AM3252" s="104"/>
      <c r="AS3252" s="103"/>
      <c r="AT3252" s="104"/>
    </row>
    <row r="3253" spans="1:46" x14ac:dyDescent="0.25">
      <c r="A3253" s="1">
        <v>44782</v>
      </c>
      <c r="C3253" s="1" t="s">
        <v>102</v>
      </c>
      <c r="D3253" t="s">
        <v>98</v>
      </c>
      <c r="E3253">
        <v>200</v>
      </c>
      <c r="F3253" t="s">
        <v>157</v>
      </c>
      <c r="G3253" s="18">
        <v>2.1604000000000001</v>
      </c>
      <c r="H3253" s="18">
        <v>0.01</v>
      </c>
      <c r="I3253" s="18">
        <v>432.07</v>
      </c>
      <c r="Q3253" s="103"/>
      <c r="R3253" s="104"/>
      <c r="X3253" s="103"/>
      <c r="AE3253" s="103"/>
      <c r="AL3253" s="103"/>
      <c r="AM3253" s="104"/>
      <c r="AS3253" s="103"/>
      <c r="AT3253" s="104"/>
    </row>
    <row r="3254" spans="1:46" x14ac:dyDescent="0.25">
      <c r="A3254" s="1">
        <v>44782</v>
      </c>
      <c r="C3254" s="1" t="s">
        <v>102</v>
      </c>
      <c r="D3254" t="s">
        <v>98</v>
      </c>
      <c r="E3254">
        <v>28</v>
      </c>
      <c r="F3254" t="s">
        <v>157</v>
      </c>
      <c r="G3254" s="18">
        <v>2.2599999999999998</v>
      </c>
      <c r="I3254" s="18">
        <v>63.28</v>
      </c>
      <c r="Q3254" s="103"/>
      <c r="R3254" s="104"/>
      <c r="X3254" s="103"/>
      <c r="AE3254" s="103"/>
      <c r="AL3254" s="103"/>
      <c r="AM3254" s="104"/>
      <c r="AS3254" s="103"/>
      <c r="AT3254" s="104"/>
    </row>
    <row r="3255" spans="1:46" x14ac:dyDescent="0.25">
      <c r="A3255" s="1">
        <v>44782</v>
      </c>
      <c r="C3255" s="1" t="s">
        <v>102</v>
      </c>
      <c r="D3255" t="s">
        <v>98</v>
      </c>
      <c r="E3255">
        <v>172</v>
      </c>
      <c r="F3255" t="s">
        <v>157</v>
      </c>
      <c r="G3255" s="18">
        <v>2.2599999999999998</v>
      </c>
      <c r="H3255" s="18">
        <v>0.01</v>
      </c>
      <c r="I3255" s="18">
        <v>388.71</v>
      </c>
      <c r="Q3255" s="103"/>
      <c r="R3255" s="104"/>
      <c r="X3255" s="103"/>
      <c r="AE3255" s="103"/>
      <c r="AL3255" s="103"/>
      <c r="AM3255" s="104"/>
      <c r="AS3255" s="103"/>
      <c r="AT3255" s="104"/>
    </row>
    <row r="3256" spans="1:46" x14ac:dyDescent="0.25">
      <c r="A3256" s="1">
        <v>44782</v>
      </c>
      <c r="C3256" s="1" t="s">
        <v>102</v>
      </c>
      <c r="D3256" t="s">
        <v>98</v>
      </c>
      <c r="E3256">
        <v>150</v>
      </c>
      <c r="F3256" t="s">
        <v>157</v>
      </c>
      <c r="G3256" s="18">
        <v>2.2223999999999999</v>
      </c>
      <c r="H3256" s="18">
        <v>0.01</v>
      </c>
      <c r="I3256" s="18">
        <v>333.35</v>
      </c>
      <c r="Q3256" s="103"/>
      <c r="R3256" s="104"/>
      <c r="X3256" s="103"/>
      <c r="AE3256" s="103"/>
      <c r="AL3256" s="103"/>
      <c r="AM3256" s="104"/>
      <c r="AS3256" s="103"/>
      <c r="AT3256" s="104"/>
    </row>
    <row r="3257" spans="1:46" x14ac:dyDescent="0.25">
      <c r="A3257" s="1">
        <v>44782</v>
      </c>
      <c r="C3257" s="1" t="s">
        <v>102</v>
      </c>
      <c r="D3257" t="s">
        <v>97</v>
      </c>
      <c r="E3257">
        <v>150</v>
      </c>
      <c r="F3257" t="s">
        <v>157</v>
      </c>
      <c r="G3257" s="18">
        <v>2.1897000000000002</v>
      </c>
      <c r="I3257" s="18">
        <v>-328.46</v>
      </c>
      <c r="Q3257" s="103"/>
      <c r="R3257" s="104"/>
      <c r="X3257" s="103"/>
      <c r="AE3257" s="103"/>
      <c r="AL3257" s="103"/>
      <c r="AM3257" s="104"/>
      <c r="AS3257" s="103"/>
      <c r="AT3257" s="104"/>
    </row>
    <row r="3258" spans="1:46" x14ac:dyDescent="0.25">
      <c r="A3258" s="1">
        <v>44782</v>
      </c>
      <c r="C3258" s="1" t="s">
        <v>102</v>
      </c>
      <c r="D3258" t="s">
        <v>97</v>
      </c>
      <c r="E3258">
        <v>1</v>
      </c>
      <c r="F3258" t="s">
        <v>157</v>
      </c>
      <c r="G3258" s="18">
        <v>2.1699000000000002</v>
      </c>
      <c r="I3258" s="18">
        <v>-2.17</v>
      </c>
      <c r="Q3258" s="103"/>
      <c r="R3258" s="104"/>
      <c r="X3258" s="103"/>
      <c r="AE3258" s="103"/>
      <c r="AL3258" s="103"/>
      <c r="AM3258" s="104"/>
      <c r="AS3258" s="103"/>
      <c r="AT3258" s="104"/>
    </row>
    <row r="3259" spans="1:46" x14ac:dyDescent="0.25">
      <c r="A3259" s="1">
        <v>44782</v>
      </c>
      <c r="C3259" s="1" t="s">
        <v>102</v>
      </c>
      <c r="D3259" t="s">
        <v>97</v>
      </c>
      <c r="E3259">
        <v>149</v>
      </c>
      <c r="F3259" t="s">
        <v>157</v>
      </c>
      <c r="G3259" s="18">
        <v>2.1699000000000002</v>
      </c>
      <c r="I3259" s="18">
        <v>-323.32</v>
      </c>
      <c r="Q3259" s="103"/>
      <c r="R3259" s="104"/>
      <c r="X3259" s="103"/>
      <c r="AE3259" s="103"/>
      <c r="AL3259" s="103"/>
      <c r="AM3259" s="104"/>
      <c r="AS3259" s="103"/>
      <c r="AT3259" s="104"/>
    </row>
    <row r="3260" spans="1:46" x14ac:dyDescent="0.25">
      <c r="A3260" s="1">
        <v>44782</v>
      </c>
      <c r="C3260" s="1" t="s">
        <v>102</v>
      </c>
      <c r="D3260" t="s">
        <v>97</v>
      </c>
      <c r="E3260">
        <v>150</v>
      </c>
      <c r="F3260" t="s">
        <v>157</v>
      </c>
      <c r="G3260" s="18">
        <v>2.16</v>
      </c>
      <c r="I3260" s="18">
        <v>-324</v>
      </c>
      <c r="Q3260" s="103"/>
      <c r="R3260" s="104"/>
      <c r="X3260" s="103"/>
      <c r="AE3260" s="103"/>
      <c r="AL3260" s="103"/>
      <c r="AM3260" s="104"/>
      <c r="AS3260" s="103"/>
      <c r="AT3260" s="104"/>
    </row>
    <row r="3261" spans="1:46" x14ac:dyDescent="0.25">
      <c r="A3261" s="1">
        <v>44782</v>
      </c>
      <c r="C3261" s="1" t="s">
        <v>102</v>
      </c>
      <c r="D3261" t="s">
        <v>97</v>
      </c>
      <c r="E3261">
        <v>150</v>
      </c>
      <c r="F3261" t="s">
        <v>157</v>
      </c>
      <c r="G3261" s="18">
        <v>2.1629</v>
      </c>
      <c r="I3261" s="18">
        <v>-324.44</v>
      </c>
      <c r="Q3261" s="103"/>
      <c r="R3261" s="104"/>
      <c r="X3261" s="103"/>
      <c r="AE3261" s="103"/>
      <c r="AL3261" s="103"/>
      <c r="AM3261" s="104"/>
      <c r="AS3261" s="103"/>
      <c r="AT3261" s="104"/>
    </row>
    <row r="3262" spans="1:46" x14ac:dyDescent="0.25">
      <c r="A3262" s="1">
        <v>44782</v>
      </c>
      <c r="C3262" s="1" t="s">
        <v>102</v>
      </c>
      <c r="D3262" t="s">
        <v>97</v>
      </c>
      <c r="E3262">
        <v>150</v>
      </c>
      <c r="F3262" t="s">
        <v>157</v>
      </c>
      <c r="G3262" s="18">
        <v>2.16</v>
      </c>
      <c r="I3262" s="18">
        <v>-324</v>
      </c>
      <c r="Q3262" s="103"/>
      <c r="R3262" s="104"/>
      <c r="X3262" s="103"/>
      <c r="AE3262" s="103"/>
      <c r="AL3262" s="103"/>
      <c r="AM3262" s="104"/>
      <c r="AS3262" s="103"/>
      <c r="AT3262" s="104"/>
    </row>
    <row r="3263" spans="1:46" x14ac:dyDescent="0.25">
      <c r="A3263" s="1">
        <v>44782</v>
      </c>
      <c r="C3263" s="1" t="s">
        <v>102</v>
      </c>
      <c r="D3263" t="s">
        <v>97</v>
      </c>
      <c r="E3263">
        <v>150</v>
      </c>
      <c r="F3263" t="s">
        <v>157</v>
      </c>
      <c r="G3263" s="18">
        <v>2.125</v>
      </c>
      <c r="I3263" s="18">
        <v>-318.75</v>
      </c>
      <c r="Q3263" s="103"/>
      <c r="R3263" s="104"/>
      <c r="X3263" s="103"/>
      <c r="AE3263" s="103"/>
      <c r="AL3263" s="103"/>
      <c r="AM3263" s="104"/>
      <c r="AS3263" s="103"/>
      <c r="AT3263" s="104"/>
    </row>
    <row r="3264" spans="1:46" x14ac:dyDescent="0.25">
      <c r="A3264" s="1">
        <v>44782</v>
      </c>
      <c r="C3264" s="1" t="s">
        <v>102</v>
      </c>
      <c r="D3264" t="s">
        <v>97</v>
      </c>
      <c r="E3264">
        <v>150</v>
      </c>
      <c r="F3264" t="s">
        <v>157</v>
      </c>
      <c r="G3264" s="18">
        <v>2.1082999999999998</v>
      </c>
      <c r="I3264" s="18">
        <v>-316.25</v>
      </c>
      <c r="Q3264" s="103"/>
      <c r="R3264" s="104"/>
      <c r="X3264" s="103"/>
      <c r="AE3264" s="103"/>
      <c r="AL3264" s="103"/>
      <c r="AM3264" s="104"/>
      <c r="AS3264" s="103"/>
      <c r="AT3264" s="104"/>
    </row>
    <row r="3265" spans="1:46" x14ac:dyDescent="0.25">
      <c r="A3265" s="1">
        <v>44782</v>
      </c>
      <c r="C3265" s="1" t="s">
        <v>102</v>
      </c>
      <c r="D3265" t="s">
        <v>97</v>
      </c>
      <c r="E3265">
        <v>150</v>
      </c>
      <c r="F3265" t="s">
        <v>157</v>
      </c>
      <c r="G3265" s="18">
        <v>2.15</v>
      </c>
      <c r="I3265" s="18">
        <v>-322.5</v>
      </c>
      <c r="Q3265" s="103"/>
      <c r="R3265" s="104"/>
      <c r="X3265" s="103"/>
      <c r="AE3265" s="103"/>
      <c r="AL3265" s="103"/>
      <c r="AM3265" s="104"/>
      <c r="AS3265" s="103"/>
      <c r="AT3265" s="104"/>
    </row>
    <row r="3266" spans="1:46" x14ac:dyDescent="0.25">
      <c r="A3266" s="1">
        <v>44782</v>
      </c>
      <c r="C3266" s="1" t="s">
        <v>102</v>
      </c>
      <c r="D3266" t="s">
        <v>97</v>
      </c>
      <c r="E3266">
        <v>150</v>
      </c>
      <c r="F3266" t="s">
        <v>157</v>
      </c>
      <c r="G3266" s="18">
        <v>2.1775000000000002</v>
      </c>
      <c r="I3266" s="18">
        <v>-326.63</v>
      </c>
      <c r="Q3266" s="103"/>
      <c r="R3266" s="104"/>
      <c r="X3266" s="103"/>
      <c r="AE3266" s="103"/>
      <c r="AL3266" s="103"/>
      <c r="AM3266" s="104"/>
      <c r="AS3266" s="103"/>
      <c r="AT3266" s="104"/>
    </row>
    <row r="3267" spans="1:46" x14ac:dyDescent="0.25">
      <c r="A3267" s="1">
        <v>44784</v>
      </c>
      <c r="C3267" s="1" t="s">
        <v>102</v>
      </c>
      <c r="D3267" t="s">
        <v>98</v>
      </c>
      <c r="E3267">
        <v>50</v>
      </c>
      <c r="F3267" t="s">
        <v>152</v>
      </c>
      <c r="G3267" s="18">
        <v>11.24</v>
      </c>
      <c r="H3267" s="18">
        <v>0.01</v>
      </c>
      <c r="I3267" s="18">
        <v>561.99</v>
      </c>
      <c r="Q3267" s="103"/>
      <c r="R3267" s="104"/>
      <c r="X3267" s="103"/>
      <c r="AE3267" s="103"/>
      <c r="AL3267" s="103"/>
      <c r="AM3267" s="104"/>
      <c r="AS3267" s="103"/>
      <c r="AT3267" s="104"/>
    </row>
    <row r="3268" spans="1:46" x14ac:dyDescent="0.25">
      <c r="A3268" s="1">
        <v>44784</v>
      </c>
      <c r="C3268" s="1" t="s">
        <v>102</v>
      </c>
      <c r="D3268" t="s">
        <v>98</v>
      </c>
      <c r="E3268">
        <v>50</v>
      </c>
      <c r="F3268" t="s">
        <v>152</v>
      </c>
      <c r="G3268" s="18">
        <v>11.234999999999999</v>
      </c>
      <c r="H3268" s="18">
        <v>0.01</v>
      </c>
      <c r="I3268" s="18">
        <v>561.74</v>
      </c>
      <c r="Q3268" s="103"/>
      <c r="R3268" s="104"/>
      <c r="X3268" s="103"/>
      <c r="AE3268" s="103"/>
      <c r="AL3268" s="103"/>
      <c r="AM3268" s="104"/>
      <c r="AS3268" s="103"/>
      <c r="AT3268" s="104"/>
    </row>
    <row r="3269" spans="1:46" x14ac:dyDescent="0.25">
      <c r="A3269" s="1">
        <v>44784</v>
      </c>
      <c r="C3269" s="1" t="s">
        <v>102</v>
      </c>
      <c r="D3269" t="s">
        <v>97</v>
      </c>
      <c r="E3269">
        <v>50</v>
      </c>
      <c r="F3269" t="s">
        <v>152</v>
      </c>
      <c r="G3269" s="18">
        <v>10.8681</v>
      </c>
      <c r="I3269" s="18">
        <v>-543.41</v>
      </c>
      <c r="Q3269" s="103"/>
      <c r="R3269" s="104"/>
      <c r="X3269" s="103"/>
      <c r="AE3269" s="103"/>
      <c r="AL3269" s="103"/>
      <c r="AM3269" s="104"/>
      <c r="AS3269" s="103"/>
      <c r="AT3269" s="104"/>
    </row>
    <row r="3270" spans="1:46" x14ac:dyDescent="0.25">
      <c r="A3270" s="1">
        <v>44784</v>
      </c>
      <c r="C3270" s="1" t="s">
        <v>102</v>
      </c>
      <c r="D3270" t="s">
        <v>98</v>
      </c>
      <c r="E3270">
        <v>50</v>
      </c>
      <c r="F3270" t="s">
        <v>152</v>
      </c>
      <c r="G3270" s="18">
        <v>11.045</v>
      </c>
      <c r="H3270" s="18">
        <v>0.01</v>
      </c>
      <c r="I3270" s="18">
        <v>552.24</v>
      </c>
      <c r="Q3270" s="103"/>
      <c r="R3270" s="104"/>
      <c r="X3270" s="103"/>
      <c r="AE3270" s="103"/>
      <c r="AL3270" s="103"/>
      <c r="AM3270" s="104"/>
      <c r="AS3270" s="103"/>
      <c r="AT3270" s="104"/>
    </row>
    <row r="3271" spans="1:46" x14ac:dyDescent="0.25">
      <c r="A3271" s="1">
        <v>44784</v>
      </c>
      <c r="C3271" s="1" t="s">
        <v>102</v>
      </c>
      <c r="D3271" t="s">
        <v>97</v>
      </c>
      <c r="E3271">
        <v>50</v>
      </c>
      <c r="F3271" t="s">
        <v>152</v>
      </c>
      <c r="G3271" s="18">
        <v>10.8444</v>
      </c>
      <c r="I3271" s="18">
        <v>-542.22</v>
      </c>
      <c r="Q3271" s="103"/>
      <c r="R3271" s="104"/>
      <c r="X3271" s="103"/>
      <c r="AE3271" s="103"/>
      <c r="AL3271" s="103"/>
      <c r="AM3271" s="104"/>
      <c r="AS3271" s="103"/>
      <c r="AT3271" s="104"/>
    </row>
    <row r="3272" spans="1:46" x14ac:dyDescent="0.25">
      <c r="A3272" s="1">
        <v>44784</v>
      </c>
      <c r="C3272" s="1" t="s">
        <v>102</v>
      </c>
      <c r="D3272" t="s">
        <v>97</v>
      </c>
      <c r="E3272">
        <v>50</v>
      </c>
      <c r="F3272" t="s">
        <v>152</v>
      </c>
      <c r="G3272" s="18">
        <v>10.7981</v>
      </c>
      <c r="I3272" s="18">
        <v>-539.91</v>
      </c>
      <c r="Q3272" s="103"/>
      <c r="R3272" s="104"/>
      <c r="X3272" s="103"/>
      <c r="AE3272" s="103"/>
      <c r="AL3272" s="103"/>
      <c r="AM3272" s="104"/>
      <c r="AS3272" s="103"/>
      <c r="AT3272" s="104"/>
    </row>
    <row r="3273" spans="1:46" x14ac:dyDescent="0.25">
      <c r="A3273" s="1">
        <v>44784</v>
      </c>
      <c r="C3273" s="1" t="s">
        <v>102</v>
      </c>
      <c r="D3273" t="s">
        <v>98</v>
      </c>
      <c r="E3273">
        <v>150</v>
      </c>
      <c r="F3273" t="s">
        <v>153</v>
      </c>
      <c r="G3273" s="18">
        <v>3.915</v>
      </c>
      <c r="H3273" s="18">
        <v>0.01</v>
      </c>
      <c r="I3273" s="18">
        <v>587.24</v>
      </c>
      <c r="Q3273" s="103"/>
      <c r="R3273" s="104"/>
      <c r="X3273" s="103"/>
      <c r="AE3273" s="103"/>
      <c r="AL3273" s="103"/>
      <c r="AM3273" s="104"/>
      <c r="AS3273" s="103"/>
      <c r="AT3273" s="104"/>
    </row>
    <row r="3274" spans="1:46" x14ac:dyDescent="0.25">
      <c r="A3274" s="1">
        <v>44784</v>
      </c>
      <c r="C3274" s="1" t="s">
        <v>102</v>
      </c>
      <c r="D3274" t="s">
        <v>98</v>
      </c>
      <c r="E3274">
        <v>150</v>
      </c>
      <c r="F3274" t="s">
        <v>153</v>
      </c>
      <c r="G3274" s="18">
        <v>3.9350000000000001</v>
      </c>
      <c r="H3274" s="18">
        <v>0.01</v>
      </c>
      <c r="I3274" s="18">
        <v>590.24</v>
      </c>
      <c r="Q3274" s="103"/>
      <c r="R3274" s="104"/>
      <c r="X3274" s="103"/>
      <c r="AE3274" s="103"/>
      <c r="AL3274" s="103"/>
      <c r="AM3274" s="104"/>
      <c r="AS3274" s="103"/>
      <c r="AT3274" s="104"/>
    </row>
    <row r="3275" spans="1:46" x14ac:dyDescent="0.25">
      <c r="A3275" s="1">
        <v>44784</v>
      </c>
      <c r="C3275" s="1" t="s">
        <v>102</v>
      </c>
      <c r="D3275" t="s">
        <v>97</v>
      </c>
      <c r="E3275">
        <v>150</v>
      </c>
      <c r="F3275" t="s">
        <v>153</v>
      </c>
      <c r="G3275" s="18">
        <v>3.9882</v>
      </c>
      <c r="I3275" s="18">
        <v>-598.23</v>
      </c>
      <c r="Q3275" s="103"/>
      <c r="R3275" s="104"/>
      <c r="X3275" s="103"/>
      <c r="AE3275" s="103"/>
      <c r="AL3275" s="103"/>
      <c r="AM3275" s="104"/>
      <c r="AS3275" s="103"/>
      <c r="AT3275" s="104"/>
    </row>
    <row r="3276" spans="1:46" x14ac:dyDescent="0.25">
      <c r="A3276" s="1">
        <v>44784</v>
      </c>
      <c r="C3276" s="1" t="s">
        <v>102</v>
      </c>
      <c r="D3276" t="s">
        <v>97</v>
      </c>
      <c r="E3276">
        <v>50</v>
      </c>
      <c r="F3276" t="s">
        <v>153</v>
      </c>
      <c r="G3276" s="18">
        <v>3.9963000000000002</v>
      </c>
      <c r="I3276" s="18">
        <v>-199.82</v>
      </c>
      <c r="Q3276" s="103"/>
      <c r="R3276" s="104"/>
      <c r="X3276" s="103"/>
      <c r="AE3276" s="103"/>
      <c r="AL3276" s="103"/>
      <c r="AM3276" s="104"/>
      <c r="AS3276" s="103"/>
      <c r="AT3276" s="104"/>
    </row>
    <row r="3277" spans="1:46" x14ac:dyDescent="0.25">
      <c r="A3277" s="1">
        <v>44784</v>
      </c>
      <c r="C3277" s="1" t="s">
        <v>102</v>
      </c>
      <c r="D3277" t="s">
        <v>97</v>
      </c>
      <c r="E3277">
        <v>100</v>
      </c>
      <c r="F3277" t="s">
        <v>153</v>
      </c>
      <c r="G3277" s="18">
        <v>3.9963000000000002</v>
      </c>
      <c r="I3277" s="18">
        <v>-399.63</v>
      </c>
      <c r="Q3277" s="103"/>
      <c r="R3277" s="104"/>
      <c r="X3277" s="103"/>
      <c r="AE3277" s="103"/>
      <c r="AL3277" s="103"/>
      <c r="AM3277" s="104"/>
      <c r="AS3277" s="103"/>
      <c r="AT3277" s="104"/>
    </row>
    <row r="3278" spans="1:46" x14ac:dyDescent="0.25">
      <c r="A3278" s="1">
        <v>44784</v>
      </c>
      <c r="C3278" s="1" t="s">
        <v>102</v>
      </c>
      <c r="D3278" t="s">
        <v>98</v>
      </c>
      <c r="E3278">
        <v>50</v>
      </c>
      <c r="F3278" t="s">
        <v>154</v>
      </c>
      <c r="G3278" s="18">
        <v>6.85</v>
      </c>
      <c r="H3278" s="18">
        <v>0.01</v>
      </c>
      <c r="I3278" s="18">
        <v>342.49</v>
      </c>
      <c r="Q3278" s="103"/>
      <c r="R3278" s="104"/>
      <c r="X3278" s="103"/>
      <c r="AE3278" s="103"/>
      <c r="AL3278" s="103"/>
      <c r="AM3278" s="104"/>
      <c r="AS3278" s="103"/>
      <c r="AT3278" s="104"/>
    </row>
    <row r="3279" spans="1:46" x14ac:dyDescent="0.25">
      <c r="A3279" s="1">
        <v>44784</v>
      </c>
      <c r="C3279" s="1" t="s">
        <v>102</v>
      </c>
      <c r="D3279" t="s">
        <v>98</v>
      </c>
      <c r="E3279">
        <v>150</v>
      </c>
      <c r="F3279" t="s">
        <v>154</v>
      </c>
      <c r="G3279" s="18">
        <v>6.8550000000000004</v>
      </c>
      <c r="H3279" s="18">
        <v>0.02</v>
      </c>
      <c r="I3279" s="18">
        <v>1028.23</v>
      </c>
      <c r="Q3279" s="103"/>
      <c r="R3279" s="104"/>
      <c r="X3279" s="103"/>
      <c r="AE3279" s="103"/>
      <c r="AL3279" s="103"/>
      <c r="AM3279" s="104"/>
      <c r="AS3279" s="103"/>
      <c r="AT3279" s="104"/>
    </row>
    <row r="3280" spans="1:46" x14ac:dyDescent="0.25">
      <c r="A3280" s="1">
        <v>44784</v>
      </c>
      <c r="C3280" s="1" t="s">
        <v>102</v>
      </c>
      <c r="D3280" t="s">
        <v>97</v>
      </c>
      <c r="E3280">
        <v>5</v>
      </c>
      <c r="F3280" t="s">
        <v>154</v>
      </c>
      <c r="G3280" s="18">
        <v>7.0170000000000003</v>
      </c>
      <c r="I3280" s="18">
        <v>-35.090000000000003</v>
      </c>
      <c r="Q3280" s="103"/>
      <c r="R3280" s="104"/>
      <c r="X3280" s="103"/>
      <c r="AE3280" s="103"/>
      <c r="AL3280" s="103"/>
      <c r="AM3280" s="104"/>
      <c r="AS3280" s="103"/>
      <c r="AT3280" s="104"/>
    </row>
    <row r="3281" spans="1:46" x14ac:dyDescent="0.25">
      <c r="A3281" s="1">
        <v>44784</v>
      </c>
      <c r="C3281" s="1" t="s">
        <v>102</v>
      </c>
      <c r="D3281" t="s">
        <v>97</v>
      </c>
      <c r="E3281">
        <v>45</v>
      </c>
      <c r="F3281" t="s">
        <v>154</v>
      </c>
      <c r="G3281" s="18">
        <v>7.0198999999999998</v>
      </c>
      <c r="I3281" s="18">
        <v>-315.89999999999998</v>
      </c>
      <c r="Q3281" s="103"/>
      <c r="R3281" s="104"/>
      <c r="X3281" s="103"/>
      <c r="AE3281" s="103"/>
      <c r="AL3281" s="103"/>
      <c r="AM3281" s="104"/>
      <c r="AS3281" s="103"/>
      <c r="AT3281" s="104"/>
    </row>
    <row r="3282" spans="1:46" x14ac:dyDescent="0.25">
      <c r="A3282" s="1">
        <v>44784</v>
      </c>
      <c r="C3282" s="1" t="s">
        <v>102</v>
      </c>
      <c r="D3282" t="s">
        <v>97</v>
      </c>
      <c r="E3282">
        <v>150</v>
      </c>
      <c r="F3282" t="s">
        <v>154</v>
      </c>
      <c r="G3282" s="18">
        <v>7.0891000000000002</v>
      </c>
      <c r="I3282" s="18">
        <v>-1063.3699999999999</v>
      </c>
      <c r="Q3282" s="103"/>
      <c r="R3282" s="104"/>
      <c r="X3282" s="103"/>
      <c r="AE3282" s="103"/>
      <c r="AL3282" s="103"/>
      <c r="AM3282" s="104"/>
      <c r="AS3282" s="103"/>
      <c r="AT3282" s="104"/>
    </row>
    <row r="3283" spans="1:46" x14ac:dyDescent="0.25">
      <c r="A3283" s="1">
        <v>44784</v>
      </c>
      <c r="C3283" s="1" t="s">
        <v>102</v>
      </c>
      <c r="D3283" t="s">
        <v>98</v>
      </c>
      <c r="E3283">
        <v>300</v>
      </c>
      <c r="F3283" t="s">
        <v>155</v>
      </c>
      <c r="G3283" s="18">
        <v>1.9750000000000001</v>
      </c>
      <c r="H3283" s="18">
        <v>0.01</v>
      </c>
      <c r="I3283" s="18">
        <v>592.49</v>
      </c>
      <c r="Q3283" s="103"/>
      <c r="R3283" s="104"/>
      <c r="X3283" s="103"/>
      <c r="AE3283" s="103"/>
      <c r="AL3283" s="103"/>
      <c r="AM3283" s="104"/>
      <c r="AS3283" s="103"/>
      <c r="AT3283" s="104"/>
    </row>
    <row r="3284" spans="1:46" x14ac:dyDescent="0.25">
      <c r="A3284" s="1">
        <v>44784</v>
      </c>
      <c r="C3284" s="1" t="s">
        <v>102</v>
      </c>
      <c r="D3284" t="s">
        <v>97</v>
      </c>
      <c r="E3284">
        <v>150</v>
      </c>
      <c r="F3284" t="s">
        <v>155</v>
      </c>
      <c r="G3284" s="18">
        <v>2.0150000000000001</v>
      </c>
      <c r="I3284" s="18">
        <v>-302.25</v>
      </c>
      <c r="Q3284" s="103"/>
      <c r="R3284" s="104"/>
      <c r="X3284" s="103"/>
      <c r="AE3284" s="103"/>
      <c r="AL3284" s="103"/>
      <c r="AM3284" s="104"/>
      <c r="AS3284" s="103"/>
      <c r="AT3284" s="104"/>
    </row>
    <row r="3285" spans="1:46" x14ac:dyDescent="0.25">
      <c r="A3285" s="1">
        <v>44784</v>
      </c>
      <c r="C3285" s="1" t="s">
        <v>102</v>
      </c>
      <c r="D3285" t="s">
        <v>98</v>
      </c>
      <c r="E3285">
        <v>150</v>
      </c>
      <c r="F3285" t="s">
        <v>155</v>
      </c>
      <c r="G3285" s="18">
        <v>2.0129999999999999</v>
      </c>
      <c r="H3285" s="18">
        <v>0.01</v>
      </c>
      <c r="I3285" s="18">
        <v>301.94</v>
      </c>
      <c r="Q3285" s="103"/>
      <c r="R3285" s="104"/>
      <c r="X3285" s="103"/>
      <c r="AE3285" s="103"/>
      <c r="AL3285" s="103"/>
      <c r="AM3285" s="104"/>
      <c r="AS3285" s="103"/>
      <c r="AT3285" s="104"/>
    </row>
    <row r="3286" spans="1:46" x14ac:dyDescent="0.25">
      <c r="A3286" s="1">
        <v>44784</v>
      </c>
      <c r="C3286" s="1" t="s">
        <v>102</v>
      </c>
      <c r="D3286" t="s">
        <v>97</v>
      </c>
      <c r="E3286">
        <v>150</v>
      </c>
      <c r="F3286" t="s">
        <v>155</v>
      </c>
      <c r="G3286" s="18">
        <v>1.9491000000000001</v>
      </c>
      <c r="I3286" s="18">
        <v>-292.37</v>
      </c>
      <c r="Q3286" s="103"/>
      <c r="R3286" s="104"/>
      <c r="X3286" s="103"/>
      <c r="AE3286" s="103"/>
      <c r="AL3286" s="103"/>
      <c r="AM3286" s="104"/>
      <c r="AS3286" s="103"/>
      <c r="AT3286" s="104"/>
    </row>
    <row r="3287" spans="1:46" x14ac:dyDescent="0.25">
      <c r="A3287" s="1">
        <v>44784</v>
      </c>
      <c r="C3287" s="1" t="s">
        <v>102</v>
      </c>
      <c r="D3287" t="s">
        <v>97</v>
      </c>
      <c r="E3287">
        <v>150</v>
      </c>
      <c r="F3287" t="s">
        <v>155</v>
      </c>
      <c r="G3287" s="18">
        <v>1.9399</v>
      </c>
      <c r="I3287" s="18">
        <v>-290.99</v>
      </c>
      <c r="Q3287" s="103"/>
      <c r="R3287" s="104"/>
      <c r="X3287" s="103"/>
      <c r="AE3287" s="103"/>
      <c r="AL3287" s="103"/>
      <c r="AM3287" s="104"/>
      <c r="AS3287" s="103"/>
      <c r="AT3287" s="104"/>
    </row>
    <row r="3288" spans="1:46" x14ac:dyDescent="0.25">
      <c r="A3288" s="1">
        <v>44784</v>
      </c>
      <c r="C3288" s="1" t="s">
        <v>102</v>
      </c>
      <c r="D3288" t="s">
        <v>98</v>
      </c>
      <c r="E3288">
        <v>21</v>
      </c>
      <c r="F3288" t="s">
        <v>156</v>
      </c>
      <c r="G3288" s="18">
        <v>16.989999999999998</v>
      </c>
      <c r="H3288" s="18">
        <v>0.01</v>
      </c>
      <c r="I3288" s="18">
        <v>356.78</v>
      </c>
      <c r="Q3288" s="103"/>
      <c r="R3288" s="104"/>
      <c r="X3288" s="103"/>
      <c r="AE3288" s="103"/>
      <c r="AL3288" s="103"/>
      <c r="AM3288" s="104"/>
      <c r="AS3288" s="103"/>
      <c r="AT3288" s="104"/>
    </row>
    <row r="3289" spans="1:46" x14ac:dyDescent="0.25">
      <c r="A3289" s="1">
        <v>44784</v>
      </c>
      <c r="C3289" s="1" t="s">
        <v>102</v>
      </c>
      <c r="D3289" t="s">
        <v>98</v>
      </c>
      <c r="E3289">
        <v>10</v>
      </c>
      <c r="F3289" t="s">
        <v>156</v>
      </c>
      <c r="G3289" s="18">
        <v>16.285</v>
      </c>
      <c r="I3289" s="18">
        <v>162.85</v>
      </c>
      <c r="Q3289" s="103"/>
      <c r="R3289" s="104"/>
      <c r="X3289" s="103"/>
      <c r="AE3289" s="103"/>
      <c r="AL3289" s="103"/>
      <c r="AM3289" s="104"/>
      <c r="AS3289" s="103"/>
      <c r="AT3289" s="104"/>
    </row>
    <row r="3290" spans="1:46" x14ac:dyDescent="0.25">
      <c r="A3290" s="1">
        <v>44784</v>
      </c>
      <c r="C3290" s="1" t="s">
        <v>102</v>
      </c>
      <c r="D3290" t="s">
        <v>97</v>
      </c>
      <c r="E3290">
        <v>31</v>
      </c>
      <c r="F3290" t="s">
        <v>156</v>
      </c>
      <c r="G3290" s="18">
        <v>15.95</v>
      </c>
      <c r="I3290" s="18">
        <v>-494.45</v>
      </c>
      <c r="Q3290" s="103"/>
      <c r="R3290" s="104"/>
      <c r="X3290" s="103"/>
      <c r="AE3290" s="103"/>
      <c r="AL3290" s="103"/>
      <c r="AM3290" s="104"/>
      <c r="AS3290" s="103"/>
      <c r="AT3290" s="104"/>
    </row>
    <row r="3291" spans="1:46" x14ac:dyDescent="0.25">
      <c r="A3291" s="1">
        <v>44788</v>
      </c>
      <c r="C3291" s="1" t="s">
        <v>102</v>
      </c>
      <c r="D3291" t="s">
        <v>98</v>
      </c>
      <c r="E3291">
        <v>150</v>
      </c>
      <c r="F3291" t="s">
        <v>150</v>
      </c>
      <c r="G3291" s="18">
        <v>11.814399999999999</v>
      </c>
      <c r="H3291" s="18">
        <v>0.04</v>
      </c>
      <c r="I3291" s="18">
        <v>1772.12</v>
      </c>
      <c r="Q3291" s="103"/>
      <c r="R3291" s="104"/>
      <c r="X3291" s="103"/>
      <c r="AE3291" s="103"/>
      <c r="AL3291" s="103"/>
      <c r="AM3291" s="104"/>
      <c r="AS3291" s="103"/>
      <c r="AT3291" s="104"/>
    </row>
    <row r="3292" spans="1:46" x14ac:dyDescent="0.25">
      <c r="A3292" s="1">
        <v>44788</v>
      </c>
      <c r="C3292" s="1" t="s">
        <v>102</v>
      </c>
      <c r="D3292" t="s">
        <v>98</v>
      </c>
      <c r="E3292">
        <v>100</v>
      </c>
      <c r="F3292" t="s">
        <v>150</v>
      </c>
      <c r="G3292" s="18">
        <v>11.19</v>
      </c>
      <c r="H3292" s="18">
        <v>0.03</v>
      </c>
      <c r="I3292" s="18">
        <v>1118.97</v>
      </c>
      <c r="Q3292" s="103"/>
      <c r="R3292" s="104"/>
      <c r="X3292" s="103"/>
      <c r="AE3292" s="103"/>
      <c r="AL3292" s="103"/>
      <c r="AM3292" s="104"/>
      <c r="AS3292" s="103"/>
      <c r="AT3292" s="104"/>
    </row>
    <row r="3293" spans="1:46" x14ac:dyDescent="0.25">
      <c r="A3293" s="1">
        <v>44788</v>
      </c>
      <c r="C3293" s="1" t="s">
        <v>102</v>
      </c>
      <c r="D3293" t="s">
        <v>98</v>
      </c>
      <c r="E3293">
        <v>150</v>
      </c>
      <c r="F3293" t="s">
        <v>150</v>
      </c>
      <c r="G3293" s="18">
        <v>11.0701</v>
      </c>
      <c r="H3293" s="18">
        <v>0.04</v>
      </c>
      <c r="I3293" s="18">
        <v>1660.48</v>
      </c>
      <c r="Q3293" s="103"/>
      <c r="R3293" s="104"/>
      <c r="X3293" s="103"/>
      <c r="AE3293" s="103"/>
      <c r="AL3293" s="103"/>
      <c r="AM3293" s="104"/>
      <c r="AS3293" s="103"/>
      <c r="AT3293" s="104"/>
    </row>
    <row r="3294" spans="1:46" x14ac:dyDescent="0.25">
      <c r="A3294" s="1">
        <v>44788</v>
      </c>
      <c r="C3294" s="1" t="s">
        <v>102</v>
      </c>
      <c r="D3294" t="s">
        <v>97</v>
      </c>
      <c r="E3294">
        <v>50</v>
      </c>
      <c r="F3294" t="s">
        <v>150</v>
      </c>
      <c r="G3294" s="18">
        <v>10.695</v>
      </c>
      <c r="I3294" s="18">
        <v>-534.75</v>
      </c>
      <c r="Q3294" s="103"/>
      <c r="R3294" s="104"/>
      <c r="X3294" s="103"/>
      <c r="AE3294" s="103"/>
      <c r="AL3294" s="103"/>
      <c r="AM3294" s="104"/>
      <c r="AS3294" s="103"/>
      <c r="AT3294" s="104"/>
    </row>
    <row r="3295" spans="1:46" x14ac:dyDescent="0.25">
      <c r="A3295" s="1">
        <v>44788</v>
      </c>
      <c r="C3295" s="1" t="s">
        <v>102</v>
      </c>
      <c r="D3295" t="s">
        <v>97</v>
      </c>
      <c r="E3295">
        <v>20</v>
      </c>
      <c r="F3295" t="s">
        <v>150</v>
      </c>
      <c r="G3295" s="18">
        <v>10.57</v>
      </c>
      <c r="I3295" s="18">
        <v>-211.4</v>
      </c>
      <c r="Q3295" s="103"/>
      <c r="R3295" s="104"/>
      <c r="X3295" s="103"/>
      <c r="AE3295" s="103"/>
      <c r="AL3295" s="103"/>
      <c r="AM3295" s="104"/>
      <c r="AS3295" s="103"/>
      <c r="AT3295" s="104"/>
    </row>
    <row r="3296" spans="1:46" x14ac:dyDescent="0.25">
      <c r="A3296" s="1">
        <v>44788</v>
      </c>
      <c r="C3296" s="1" t="s">
        <v>102</v>
      </c>
      <c r="D3296" t="s">
        <v>97</v>
      </c>
      <c r="E3296">
        <v>30</v>
      </c>
      <c r="F3296" t="s">
        <v>150</v>
      </c>
      <c r="G3296" s="18">
        <v>10.572699999999999</v>
      </c>
      <c r="I3296" s="18">
        <v>-317.18</v>
      </c>
      <c r="Q3296" s="103"/>
      <c r="R3296" s="104"/>
      <c r="X3296" s="103"/>
      <c r="AE3296" s="103"/>
      <c r="AL3296" s="103"/>
      <c r="AM3296" s="104"/>
      <c r="AS3296" s="103"/>
      <c r="AT3296" s="104"/>
    </row>
    <row r="3297" spans="1:46" x14ac:dyDescent="0.25">
      <c r="A3297" s="1">
        <v>44788</v>
      </c>
      <c r="C3297" s="1" t="s">
        <v>102</v>
      </c>
      <c r="D3297" t="s">
        <v>97</v>
      </c>
      <c r="E3297">
        <v>100</v>
      </c>
      <c r="F3297" t="s">
        <v>150</v>
      </c>
      <c r="G3297" s="18">
        <v>10.572699999999999</v>
      </c>
      <c r="I3297" s="18">
        <v>-1057.27</v>
      </c>
      <c r="Q3297" s="103"/>
      <c r="R3297" s="104"/>
      <c r="X3297" s="103"/>
      <c r="AE3297" s="103"/>
      <c r="AL3297" s="103"/>
      <c r="AM3297" s="104"/>
      <c r="AS3297" s="103"/>
      <c r="AT3297" s="104"/>
    </row>
    <row r="3298" spans="1:46" x14ac:dyDescent="0.25">
      <c r="A3298" s="1">
        <v>44788</v>
      </c>
      <c r="C3298" s="1" t="s">
        <v>102</v>
      </c>
      <c r="D3298" t="s">
        <v>97</v>
      </c>
      <c r="E3298">
        <v>50</v>
      </c>
      <c r="F3298" t="s">
        <v>150</v>
      </c>
      <c r="G3298" s="18">
        <v>10.5501</v>
      </c>
      <c r="I3298" s="18">
        <v>-527.51</v>
      </c>
      <c r="Q3298" s="103"/>
      <c r="R3298" s="104"/>
      <c r="X3298" s="103"/>
      <c r="AE3298" s="103"/>
      <c r="AL3298" s="103"/>
      <c r="AM3298" s="104"/>
      <c r="AS3298" s="103"/>
      <c r="AT3298" s="104"/>
    </row>
    <row r="3299" spans="1:46" x14ac:dyDescent="0.25">
      <c r="A3299" s="1">
        <v>44788</v>
      </c>
      <c r="C3299" s="1" t="s">
        <v>102</v>
      </c>
      <c r="D3299" t="s">
        <v>97</v>
      </c>
      <c r="E3299">
        <v>100</v>
      </c>
      <c r="F3299" t="s">
        <v>150</v>
      </c>
      <c r="G3299" s="18">
        <v>10.55</v>
      </c>
      <c r="I3299" s="18">
        <v>-1055</v>
      </c>
      <c r="Q3299" s="103"/>
      <c r="R3299" s="104"/>
      <c r="X3299" s="103"/>
      <c r="AE3299" s="103"/>
      <c r="AL3299" s="103"/>
      <c r="AM3299" s="104"/>
      <c r="AS3299" s="103"/>
      <c r="AT3299" s="104"/>
    </row>
    <row r="3300" spans="1:46" x14ac:dyDescent="0.25">
      <c r="A3300" s="1">
        <v>44788</v>
      </c>
      <c r="C3300" s="1" t="s">
        <v>102</v>
      </c>
      <c r="D3300" t="s">
        <v>97</v>
      </c>
      <c r="E3300">
        <v>50</v>
      </c>
      <c r="F3300" t="s">
        <v>150</v>
      </c>
      <c r="G3300" s="18">
        <v>10.77</v>
      </c>
      <c r="I3300" s="18">
        <v>-538.5</v>
      </c>
      <c r="Q3300" s="103"/>
      <c r="R3300" s="104"/>
      <c r="X3300" s="103"/>
      <c r="AE3300" s="103"/>
      <c r="AL3300" s="103"/>
      <c r="AM3300" s="104"/>
      <c r="AS3300" s="103"/>
      <c r="AT3300" s="104"/>
    </row>
    <row r="3301" spans="1:46" x14ac:dyDescent="0.25">
      <c r="A3301" s="1">
        <v>44788</v>
      </c>
      <c r="C3301" s="1" t="s">
        <v>102</v>
      </c>
      <c r="D3301" t="s">
        <v>98</v>
      </c>
      <c r="E3301">
        <v>50</v>
      </c>
      <c r="F3301" t="s">
        <v>150</v>
      </c>
      <c r="G3301" s="18">
        <v>11.13</v>
      </c>
      <c r="H3301" s="18">
        <v>0.01</v>
      </c>
      <c r="I3301" s="18">
        <v>556.49</v>
      </c>
      <c r="Q3301" s="103"/>
      <c r="R3301" s="104"/>
      <c r="X3301" s="103"/>
      <c r="AE3301" s="103"/>
      <c r="AL3301" s="103"/>
      <c r="AM3301" s="104"/>
      <c r="AS3301" s="103"/>
      <c r="AT3301" s="104"/>
    </row>
    <row r="3302" spans="1:46" x14ac:dyDescent="0.25">
      <c r="A3302" s="1">
        <v>44788</v>
      </c>
      <c r="C3302" s="1" t="s">
        <v>102</v>
      </c>
      <c r="D3302" t="s">
        <v>97</v>
      </c>
      <c r="E3302">
        <v>50</v>
      </c>
      <c r="F3302" t="s">
        <v>150</v>
      </c>
      <c r="G3302" s="18">
        <v>10.978899999999999</v>
      </c>
      <c r="I3302" s="18">
        <v>-548.95000000000005</v>
      </c>
      <c r="Q3302" s="103"/>
      <c r="R3302" s="104"/>
      <c r="X3302" s="103"/>
      <c r="AE3302" s="103"/>
      <c r="AL3302" s="103"/>
      <c r="AM3302" s="104"/>
      <c r="AS3302" s="103"/>
      <c r="AT3302" s="104"/>
    </row>
    <row r="3303" spans="1:46" x14ac:dyDescent="0.25">
      <c r="A3303" s="1">
        <v>44788</v>
      </c>
      <c r="C3303" s="1" t="s">
        <v>102</v>
      </c>
      <c r="D3303" t="s">
        <v>98</v>
      </c>
      <c r="E3303">
        <v>20</v>
      </c>
      <c r="F3303" t="s">
        <v>151</v>
      </c>
      <c r="G3303" s="18">
        <v>22.907599999999999</v>
      </c>
      <c r="H3303" s="18">
        <v>0.01</v>
      </c>
      <c r="I3303" s="18">
        <v>458.14</v>
      </c>
      <c r="Q3303" s="103"/>
      <c r="R3303" s="104"/>
      <c r="X3303" s="103"/>
      <c r="AE3303" s="103"/>
      <c r="AL3303" s="103"/>
      <c r="AM3303" s="104"/>
      <c r="AS3303" s="103"/>
      <c r="AT3303" s="104"/>
    </row>
    <row r="3304" spans="1:46" x14ac:dyDescent="0.25">
      <c r="A3304" s="1">
        <v>44788</v>
      </c>
      <c r="C3304" s="1" t="s">
        <v>102</v>
      </c>
      <c r="D3304" t="s">
        <v>97</v>
      </c>
      <c r="E3304">
        <v>10</v>
      </c>
      <c r="F3304" t="s">
        <v>151</v>
      </c>
      <c r="G3304" s="18">
        <v>21.849900000000002</v>
      </c>
      <c r="I3304" s="18">
        <v>-218.5</v>
      </c>
      <c r="Q3304" s="103"/>
      <c r="R3304" s="104"/>
      <c r="X3304" s="103"/>
      <c r="AE3304" s="103"/>
      <c r="AL3304" s="103"/>
      <c r="AM3304" s="104"/>
      <c r="AS3304" s="103"/>
      <c r="AT3304" s="104"/>
    </row>
    <row r="3305" spans="1:46" x14ac:dyDescent="0.25">
      <c r="A3305" s="1">
        <v>44788</v>
      </c>
      <c r="C3305" s="1" t="s">
        <v>102</v>
      </c>
      <c r="D3305" t="s">
        <v>97</v>
      </c>
      <c r="E3305">
        <v>10</v>
      </c>
      <c r="F3305" t="s">
        <v>151</v>
      </c>
      <c r="G3305" s="18">
        <v>21.8</v>
      </c>
      <c r="I3305" s="18">
        <v>-218</v>
      </c>
      <c r="Q3305" s="103"/>
      <c r="R3305" s="104"/>
      <c r="X3305" s="103"/>
      <c r="AE3305" s="103"/>
      <c r="AL3305" s="103"/>
      <c r="AM3305" s="104"/>
      <c r="AS3305" s="103"/>
      <c r="AT3305" s="104"/>
    </row>
    <row r="3306" spans="1:46" x14ac:dyDescent="0.25">
      <c r="A3306" s="1">
        <v>44789</v>
      </c>
      <c r="C3306" s="1" t="s">
        <v>102</v>
      </c>
      <c r="D3306" t="s">
        <v>98</v>
      </c>
      <c r="E3306">
        <v>150</v>
      </c>
      <c r="F3306" t="s">
        <v>63</v>
      </c>
      <c r="G3306" s="18">
        <v>3.2147000000000001</v>
      </c>
      <c r="H3306" s="18">
        <v>0.01</v>
      </c>
      <c r="I3306" s="18">
        <v>482.2</v>
      </c>
      <c r="Q3306" s="103"/>
      <c r="R3306" s="104"/>
      <c r="X3306" s="103"/>
      <c r="AE3306" s="103"/>
      <c r="AL3306" s="103"/>
      <c r="AM3306" s="104"/>
      <c r="AS3306" s="103"/>
      <c r="AT3306" s="104"/>
    </row>
    <row r="3307" spans="1:46" x14ac:dyDescent="0.25">
      <c r="A3307" s="1">
        <v>44789</v>
      </c>
      <c r="C3307" s="1" t="s">
        <v>102</v>
      </c>
      <c r="D3307" t="s">
        <v>97</v>
      </c>
      <c r="E3307">
        <v>50</v>
      </c>
      <c r="F3307" t="s">
        <v>63</v>
      </c>
      <c r="G3307" s="18">
        <v>3.2498999999999998</v>
      </c>
      <c r="I3307" s="18">
        <v>-162.5</v>
      </c>
      <c r="Q3307" s="103"/>
      <c r="R3307" s="104"/>
      <c r="X3307" s="103"/>
      <c r="AE3307" s="103"/>
      <c r="AL3307" s="103"/>
      <c r="AM3307" s="104"/>
      <c r="AS3307" s="103"/>
      <c r="AT3307" s="104"/>
    </row>
    <row r="3308" spans="1:46" x14ac:dyDescent="0.25">
      <c r="A3308" s="1">
        <v>44789</v>
      </c>
      <c r="C3308" s="1" t="s">
        <v>102</v>
      </c>
      <c r="D3308" t="s">
        <v>98</v>
      </c>
      <c r="E3308">
        <v>50</v>
      </c>
      <c r="F3308" t="s">
        <v>63</v>
      </c>
      <c r="G3308" s="18">
        <v>3.3807</v>
      </c>
      <c r="I3308" s="18">
        <v>169.04</v>
      </c>
      <c r="Q3308" s="103"/>
      <c r="R3308" s="104"/>
      <c r="X3308" s="103"/>
      <c r="AE3308" s="103"/>
      <c r="AL3308" s="103"/>
      <c r="AM3308" s="104"/>
      <c r="AS3308" s="103"/>
      <c r="AT3308" s="104"/>
    </row>
    <row r="3309" spans="1:46" x14ac:dyDescent="0.25">
      <c r="A3309" s="1">
        <v>44789</v>
      </c>
      <c r="C3309" s="1" t="s">
        <v>102</v>
      </c>
      <c r="D3309" t="s">
        <v>97</v>
      </c>
      <c r="E3309">
        <v>150</v>
      </c>
      <c r="F3309" t="s">
        <v>63</v>
      </c>
      <c r="G3309" s="18">
        <v>3.2599</v>
      </c>
      <c r="I3309" s="18">
        <v>-488.99</v>
      </c>
      <c r="Q3309" s="103"/>
      <c r="R3309" s="104"/>
      <c r="X3309" s="103"/>
      <c r="AE3309" s="103"/>
      <c r="AL3309" s="103"/>
      <c r="AM3309" s="104"/>
      <c r="AS3309" s="103"/>
      <c r="AT3309" s="104"/>
    </row>
    <row r="3310" spans="1:46" x14ac:dyDescent="0.25">
      <c r="A3310" s="1">
        <v>44790</v>
      </c>
      <c r="C3310" s="1" t="s">
        <v>102</v>
      </c>
      <c r="D3310" t="s">
        <v>98</v>
      </c>
      <c r="E3310">
        <v>100</v>
      </c>
      <c r="F3310" t="s">
        <v>21</v>
      </c>
      <c r="G3310" s="18">
        <v>4.0650000000000004</v>
      </c>
      <c r="H3310" s="18">
        <v>0.01</v>
      </c>
      <c r="I3310" s="18">
        <v>406.49</v>
      </c>
      <c r="Q3310" s="103"/>
      <c r="R3310" s="104"/>
      <c r="X3310" s="103"/>
      <c r="AE3310" s="103"/>
      <c r="AL3310" s="103"/>
      <c r="AM3310" s="104"/>
      <c r="AS3310" s="103"/>
      <c r="AT3310" s="104"/>
    </row>
    <row r="3311" spans="1:46" x14ac:dyDescent="0.25">
      <c r="A3311" s="1">
        <v>44790</v>
      </c>
      <c r="C3311" s="1" t="s">
        <v>102</v>
      </c>
      <c r="D3311" t="s">
        <v>97</v>
      </c>
      <c r="E3311">
        <v>50</v>
      </c>
      <c r="F3311" t="s">
        <v>21</v>
      </c>
      <c r="G3311" s="18">
        <v>4.1849999999999996</v>
      </c>
      <c r="I3311" s="18">
        <v>-209.25</v>
      </c>
      <c r="Q3311" s="103"/>
      <c r="R3311" s="104"/>
      <c r="X3311" s="103"/>
      <c r="AE3311" s="103"/>
      <c r="AL3311" s="103"/>
      <c r="AM3311" s="104"/>
      <c r="AS3311" s="103"/>
      <c r="AT3311" s="104"/>
    </row>
    <row r="3312" spans="1:46" x14ac:dyDescent="0.25">
      <c r="A3312" s="1">
        <v>44790</v>
      </c>
      <c r="C3312" s="1" t="s">
        <v>102</v>
      </c>
      <c r="D3312" t="s">
        <v>97</v>
      </c>
      <c r="E3312">
        <v>50</v>
      </c>
      <c r="F3312" t="s">
        <v>21</v>
      </c>
      <c r="G3312" s="18">
        <v>4.4000000000000004</v>
      </c>
      <c r="I3312" s="18">
        <v>-220</v>
      </c>
      <c r="Q3312" s="103"/>
      <c r="R3312" s="104"/>
      <c r="X3312" s="103"/>
      <c r="AE3312" s="103"/>
      <c r="AL3312" s="103"/>
      <c r="AM3312" s="104"/>
      <c r="AS3312" s="103"/>
      <c r="AT3312" s="104"/>
    </row>
    <row r="3313" spans="1:46" x14ac:dyDescent="0.25">
      <c r="A3313" s="1">
        <v>44791</v>
      </c>
      <c r="C3313" s="1" t="s">
        <v>102</v>
      </c>
      <c r="D3313" t="s">
        <v>98</v>
      </c>
      <c r="E3313">
        <v>50</v>
      </c>
      <c r="F3313" t="s">
        <v>55</v>
      </c>
      <c r="G3313" s="18">
        <v>7.72</v>
      </c>
      <c r="H3313" s="18">
        <v>0.01</v>
      </c>
      <c r="I3313" s="18">
        <v>385.99</v>
      </c>
      <c r="Q3313" s="103"/>
      <c r="R3313" s="104"/>
      <c r="X3313" s="103"/>
      <c r="AE3313" s="103"/>
      <c r="AL3313" s="103"/>
      <c r="AM3313" s="104"/>
      <c r="AS3313" s="103"/>
      <c r="AT3313" s="104"/>
    </row>
    <row r="3314" spans="1:46" x14ac:dyDescent="0.25">
      <c r="A3314" s="1">
        <v>44791</v>
      </c>
      <c r="C3314" s="1" t="s">
        <v>102</v>
      </c>
      <c r="D3314" t="s">
        <v>98</v>
      </c>
      <c r="E3314">
        <v>100</v>
      </c>
      <c r="F3314" t="s">
        <v>55</v>
      </c>
      <c r="G3314" s="18">
        <v>7.73</v>
      </c>
      <c r="H3314" s="18">
        <v>0.02</v>
      </c>
      <c r="I3314" s="18">
        <v>772.98</v>
      </c>
      <c r="Q3314" s="103"/>
      <c r="R3314" s="104"/>
      <c r="X3314" s="103"/>
      <c r="AE3314" s="103"/>
      <c r="AL3314" s="103"/>
      <c r="AM3314" s="104"/>
      <c r="AS3314" s="103"/>
      <c r="AT3314" s="104"/>
    </row>
    <row r="3315" spans="1:46" x14ac:dyDescent="0.25">
      <c r="A3315" s="1">
        <v>44791</v>
      </c>
      <c r="C3315" s="1" t="s">
        <v>102</v>
      </c>
      <c r="D3315" t="s">
        <v>98</v>
      </c>
      <c r="E3315">
        <v>50</v>
      </c>
      <c r="F3315" t="s">
        <v>55</v>
      </c>
      <c r="G3315" s="18">
        <v>7.7183000000000002</v>
      </c>
      <c r="H3315" s="18">
        <v>0.01</v>
      </c>
      <c r="I3315" s="18">
        <v>385.91</v>
      </c>
      <c r="Q3315" s="103"/>
      <c r="R3315" s="104"/>
      <c r="X3315" s="103"/>
      <c r="AE3315" s="103"/>
      <c r="AL3315" s="103"/>
      <c r="AM3315" s="104"/>
      <c r="AS3315" s="103"/>
      <c r="AT3315" s="104"/>
    </row>
    <row r="3316" spans="1:46" x14ac:dyDescent="0.25">
      <c r="A3316" s="1">
        <v>44791</v>
      </c>
      <c r="C3316" s="1" t="s">
        <v>102</v>
      </c>
      <c r="D3316" t="s">
        <v>98</v>
      </c>
      <c r="E3316">
        <v>50</v>
      </c>
      <c r="F3316" t="s">
        <v>55</v>
      </c>
      <c r="G3316" s="18">
        <v>7.59</v>
      </c>
      <c r="H3316" s="18">
        <v>0.01</v>
      </c>
      <c r="I3316" s="18">
        <v>379.49</v>
      </c>
      <c r="Q3316" s="103"/>
      <c r="R3316" s="104"/>
      <c r="X3316" s="103"/>
      <c r="AE3316" s="103"/>
      <c r="AL3316" s="103"/>
      <c r="AM3316" s="104"/>
      <c r="AS3316" s="103"/>
      <c r="AT3316" s="104"/>
    </row>
    <row r="3317" spans="1:46" x14ac:dyDescent="0.25">
      <c r="A3317" s="1">
        <v>44791</v>
      </c>
      <c r="C3317" s="1" t="s">
        <v>102</v>
      </c>
      <c r="D3317" t="s">
        <v>98</v>
      </c>
      <c r="E3317">
        <v>100</v>
      </c>
      <c r="F3317" t="s">
        <v>55</v>
      </c>
      <c r="G3317" s="18">
        <v>7.59</v>
      </c>
      <c r="H3317" s="18">
        <v>0.02</v>
      </c>
      <c r="I3317" s="18">
        <v>758.98</v>
      </c>
      <c r="Q3317" s="103"/>
      <c r="R3317" s="104"/>
      <c r="X3317" s="103"/>
      <c r="AE3317" s="103"/>
      <c r="AL3317" s="103"/>
      <c r="AM3317" s="104"/>
      <c r="AS3317" s="103"/>
      <c r="AT3317" s="104"/>
    </row>
    <row r="3318" spans="1:46" x14ac:dyDescent="0.25">
      <c r="A3318" s="1">
        <v>44791</v>
      </c>
      <c r="C3318" s="1" t="s">
        <v>102</v>
      </c>
      <c r="D3318" t="s">
        <v>97</v>
      </c>
      <c r="E3318">
        <v>50</v>
      </c>
      <c r="F3318" t="s">
        <v>55</v>
      </c>
      <c r="G3318" s="18">
        <v>7.5349000000000004</v>
      </c>
      <c r="I3318" s="18">
        <v>-376.75</v>
      </c>
      <c r="Q3318" s="103"/>
      <c r="R3318" s="104"/>
      <c r="X3318" s="103"/>
      <c r="AE3318" s="103"/>
      <c r="AL3318" s="103"/>
      <c r="AM3318" s="104"/>
      <c r="AS3318" s="103"/>
      <c r="AT3318" s="104"/>
    </row>
    <row r="3319" spans="1:46" x14ac:dyDescent="0.25">
      <c r="A3319" s="1">
        <v>44791</v>
      </c>
      <c r="C3319" s="1" t="s">
        <v>102</v>
      </c>
      <c r="D3319" t="s">
        <v>97</v>
      </c>
      <c r="E3319">
        <v>50</v>
      </c>
      <c r="F3319" t="s">
        <v>55</v>
      </c>
      <c r="G3319" s="18">
        <v>7.52</v>
      </c>
      <c r="I3319" s="18">
        <v>-376</v>
      </c>
      <c r="Q3319" s="103"/>
      <c r="R3319" s="104"/>
      <c r="X3319" s="103"/>
      <c r="AE3319" s="103"/>
      <c r="AL3319" s="103"/>
      <c r="AM3319" s="104"/>
      <c r="AS3319" s="103"/>
      <c r="AT3319" s="104"/>
    </row>
    <row r="3320" spans="1:46" x14ac:dyDescent="0.25">
      <c r="A3320" s="1">
        <v>44791</v>
      </c>
      <c r="C3320" s="1" t="s">
        <v>102</v>
      </c>
      <c r="D3320" t="s">
        <v>98</v>
      </c>
      <c r="E3320">
        <v>150</v>
      </c>
      <c r="F3320" t="s">
        <v>55</v>
      </c>
      <c r="G3320" s="18">
        <v>7.2480000000000002</v>
      </c>
      <c r="H3320" s="18">
        <v>0.02</v>
      </c>
      <c r="I3320" s="18">
        <v>1087.18</v>
      </c>
      <c r="Q3320" s="103"/>
      <c r="R3320" s="104"/>
      <c r="X3320" s="103"/>
      <c r="AE3320" s="103"/>
      <c r="AL3320" s="103"/>
      <c r="AM3320" s="104"/>
      <c r="AS3320" s="103"/>
      <c r="AT3320" s="104"/>
    </row>
    <row r="3321" spans="1:46" x14ac:dyDescent="0.25">
      <c r="A3321" s="1">
        <v>44791</v>
      </c>
      <c r="C3321" s="1" t="s">
        <v>102</v>
      </c>
      <c r="D3321" t="s">
        <v>97</v>
      </c>
      <c r="E3321">
        <v>150</v>
      </c>
      <c r="F3321" t="s">
        <v>55</v>
      </c>
      <c r="G3321" s="18">
        <v>7.3615000000000004</v>
      </c>
      <c r="I3321" s="18">
        <v>-1104.23</v>
      </c>
      <c r="Q3321" s="103"/>
      <c r="R3321" s="104"/>
      <c r="X3321" s="103"/>
      <c r="AE3321" s="103"/>
      <c r="AL3321" s="103"/>
      <c r="AM3321" s="104"/>
      <c r="AS3321" s="103"/>
      <c r="AT3321" s="104"/>
    </row>
    <row r="3322" spans="1:46" x14ac:dyDescent="0.25">
      <c r="A3322" s="1">
        <v>44791</v>
      </c>
      <c r="C3322" s="1" t="s">
        <v>102</v>
      </c>
      <c r="D3322" t="s">
        <v>97</v>
      </c>
      <c r="E3322">
        <v>150</v>
      </c>
      <c r="F3322" t="s">
        <v>55</v>
      </c>
      <c r="G3322" s="18">
        <v>7.49</v>
      </c>
      <c r="I3322" s="18">
        <v>-1123.5</v>
      </c>
      <c r="Q3322" s="103"/>
      <c r="R3322" s="104"/>
      <c r="X3322" s="103"/>
      <c r="AE3322" s="103"/>
      <c r="AL3322" s="103"/>
      <c r="AM3322" s="104"/>
      <c r="AS3322" s="103"/>
      <c r="AT3322" s="104"/>
    </row>
    <row r="3323" spans="1:46" x14ac:dyDescent="0.25">
      <c r="A3323" s="1">
        <v>44791</v>
      </c>
      <c r="C3323" s="1" t="s">
        <v>102</v>
      </c>
      <c r="D3323" t="s">
        <v>97</v>
      </c>
      <c r="E3323">
        <v>50</v>
      </c>
      <c r="F3323" t="s">
        <v>55</v>
      </c>
      <c r="G3323" s="18">
        <v>7.51</v>
      </c>
      <c r="I3323" s="18">
        <v>-375.5</v>
      </c>
      <c r="Q3323" s="103"/>
      <c r="R3323" s="104"/>
      <c r="X3323" s="103"/>
      <c r="AE3323" s="103"/>
      <c r="AL3323" s="103"/>
      <c r="AM3323" s="104"/>
      <c r="AS3323" s="103"/>
      <c r="AT3323" s="104"/>
    </row>
    <row r="3324" spans="1:46" x14ac:dyDescent="0.25">
      <c r="A3324" s="1">
        <v>44791</v>
      </c>
      <c r="C3324" s="1" t="s">
        <v>102</v>
      </c>
      <c r="D3324" t="s">
        <v>97</v>
      </c>
      <c r="E3324">
        <v>50</v>
      </c>
      <c r="F3324" t="s">
        <v>55</v>
      </c>
      <c r="G3324" s="18">
        <v>7.46</v>
      </c>
      <c r="I3324" s="18">
        <v>-373</v>
      </c>
      <c r="Q3324" s="103"/>
      <c r="R3324" s="104"/>
      <c r="X3324" s="103"/>
      <c r="AE3324" s="103"/>
      <c r="AL3324" s="103"/>
      <c r="AM3324" s="104"/>
      <c r="AS3324" s="103"/>
      <c r="AT3324" s="104"/>
    </row>
    <row r="3325" spans="1:46" x14ac:dyDescent="0.25">
      <c r="A3325" s="1">
        <v>44791</v>
      </c>
      <c r="C3325" s="1" t="s">
        <v>102</v>
      </c>
      <c r="D3325" t="s">
        <v>98</v>
      </c>
      <c r="E3325">
        <v>150</v>
      </c>
      <c r="F3325" t="s">
        <v>56</v>
      </c>
      <c r="G3325" s="18">
        <v>3.3340000000000001</v>
      </c>
      <c r="H3325" s="18">
        <v>0.01</v>
      </c>
      <c r="I3325" s="18">
        <v>500.09</v>
      </c>
      <c r="Q3325" s="103"/>
      <c r="R3325" s="104"/>
      <c r="X3325" s="103"/>
      <c r="AE3325" s="103"/>
      <c r="AL3325" s="103"/>
      <c r="AM3325" s="104"/>
      <c r="AS3325" s="103"/>
      <c r="AT3325" s="104"/>
    </row>
    <row r="3326" spans="1:46" x14ac:dyDescent="0.25">
      <c r="A3326" s="1">
        <v>44791</v>
      </c>
      <c r="C3326" s="1" t="s">
        <v>102</v>
      </c>
      <c r="D3326" t="s">
        <v>97</v>
      </c>
      <c r="E3326">
        <v>150</v>
      </c>
      <c r="F3326" t="s">
        <v>56</v>
      </c>
      <c r="G3326" s="18">
        <v>3.32</v>
      </c>
      <c r="I3326" s="18">
        <v>-498</v>
      </c>
      <c r="Q3326" s="103"/>
      <c r="R3326" s="104"/>
      <c r="X3326" s="103"/>
      <c r="AE3326" s="103"/>
      <c r="AL3326" s="103"/>
      <c r="AM3326" s="104"/>
      <c r="AS3326" s="103"/>
      <c r="AT3326" s="104"/>
    </row>
    <row r="3327" spans="1:46" x14ac:dyDescent="0.25">
      <c r="A3327" s="1">
        <v>44791</v>
      </c>
      <c r="C3327" s="1" t="s">
        <v>102</v>
      </c>
      <c r="D3327" t="s">
        <v>98</v>
      </c>
      <c r="E3327">
        <v>50</v>
      </c>
      <c r="F3327" t="s">
        <v>21</v>
      </c>
      <c r="G3327" s="18">
        <v>4.5</v>
      </c>
      <c r="H3327" s="18">
        <v>0.01</v>
      </c>
      <c r="I3327" s="18">
        <v>224.99</v>
      </c>
      <c r="Q3327" s="103"/>
      <c r="R3327" s="104"/>
      <c r="X3327" s="103"/>
      <c r="AE3327" s="103"/>
      <c r="AL3327" s="103"/>
      <c r="AM3327" s="104"/>
      <c r="AS3327" s="103"/>
      <c r="AT3327" s="104"/>
    </row>
    <row r="3328" spans="1:46" x14ac:dyDescent="0.25">
      <c r="A3328" s="1">
        <v>44791</v>
      </c>
      <c r="C3328" s="1" t="s">
        <v>102</v>
      </c>
      <c r="D3328" t="s">
        <v>98</v>
      </c>
      <c r="E3328">
        <v>50</v>
      </c>
      <c r="F3328" t="s">
        <v>21</v>
      </c>
      <c r="G3328" s="18">
        <v>4.5106999999999999</v>
      </c>
      <c r="H3328" s="18">
        <v>0.01</v>
      </c>
      <c r="I3328" s="18">
        <v>225.53</v>
      </c>
      <c r="Q3328" s="103"/>
      <c r="R3328" s="104"/>
      <c r="X3328" s="103"/>
      <c r="AE3328" s="103"/>
      <c r="AL3328" s="103"/>
      <c r="AM3328" s="104"/>
      <c r="AS3328" s="103"/>
      <c r="AT3328" s="104"/>
    </row>
    <row r="3329" spans="1:46" x14ac:dyDescent="0.25">
      <c r="A3329" s="1">
        <v>44791</v>
      </c>
      <c r="C3329" s="1" t="s">
        <v>102</v>
      </c>
      <c r="D3329" t="s">
        <v>97</v>
      </c>
      <c r="E3329">
        <v>50</v>
      </c>
      <c r="F3329" t="s">
        <v>21</v>
      </c>
      <c r="G3329" s="18">
        <v>4.6101000000000001</v>
      </c>
      <c r="I3329" s="18">
        <v>-230.51</v>
      </c>
      <c r="Q3329" s="103"/>
      <c r="R3329" s="104"/>
      <c r="X3329" s="103"/>
      <c r="AE3329" s="103"/>
      <c r="AL3329" s="103"/>
      <c r="AM3329" s="104"/>
      <c r="AS3329" s="103"/>
      <c r="AT3329" s="104"/>
    </row>
    <row r="3330" spans="1:46" x14ac:dyDescent="0.25">
      <c r="A3330" s="1">
        <v>44791</v>
      </c>
      <c r="C3330" s="1" t="s">
        <v>102</v>
      </c>
      <c r="D3330" t="s">
        <v>97</v>
      </c>
      <c r="E3330">
        <v>50</v>
      </c>
      <c r="F3330" t="s">
        <v>21</v>
      </c>
      <c r="G3330" s="18">
        <v>4.8971999999999998</v>
      </c>
      <c r="I3330" s="18">
        <v>-244.86</v>
      </c>
      <c r="Q3330" s="103"/>
      <c r="R3330" s="104"/>
      <c r="X3330" s="103"/>
      <c r="AE3330" s="103"/>
      <c r="AL3330" s="103"/>
      <c r="AM3330" s="104"/>
      <c r="AS3330" s="103"/>
      <c r="AT3330" s="104"/>
    </row>
    <row r="3331" spans="1:46" x14ac:dyDescent="0.25">
      <c r="A3331" s="1">
        <v>44791</v>
      </c>
      <c r="C3331" s="1" t="s">
        <v>102</v>
      </c>
      <c r="D3331" t="s">
        <v>98</v>
      </c>
      <c r="E3331">
        <v>50</v>
      </c>
      <c r="F3331" t="s">
        <v>21</v>
      </c>
      <c r="G3331" s="18">
        <v>5.6119000000000003</v>
      </c>
      <c r="H3331" s="18">
        <v>0.01</v>
      </c>
      <c r="I3331" s="18">
        <v>280.58999999999997</v>
      </c>
      <c r="Q3331" s="103"/>
      <c r="R3331" s="104"/>
      <c r="X3331" s="103"/>
      <c r="AE3331" s="103"/>
      <c r="AL3331" s="103"/>
      <c r="AM3331" s="104"/>
      <c r="AS3331" s="103"/>
      <c r="AT3331" s="104"/>
    </row>
    <row r="3332" spans="1:46" x14ac:dyDescent="0.25">
      <c r="A3332" s="1">
        <v>44791</v>
      </c>
      <c r="C3332" s="1" t="s">
        <v>102</v>
      </c>
      <c r="D3332" t="s">
        <v>98</v>
      </c>
      <c r="E3332">
        <v>150</v>
      </c>
      <c r="F3332" t="s">
        <v>21</v>
      </c>
      <c r="G3332" s="18">
        <v>5.8105000000000002</v>
      </c>
      <c r="H3332" s="18">
        <v>0.02</v>
      </c>
      <c r="I3332" s="18">
        <v>871.56</v>
      </c>
      <c r="Q3332" s="103"/>
      <c r="R3332" s="104"/>
      <c r="X3332" s="103"/>
      <c r="AE3332" s="103"/>
      <c r="AL3332" s="103"/>
      <c r="AM3332" s="104"/>
      <c r="AS3332" s="103"/>
      <c r="AT3332" s="104"/>
    </row>
    <row r="3333" spans="1:46" x14ac:dyDescent="0.25">
      <c r="A3333" s="1">
        <v>44791</v>
      </c>
      <c r="C3333" s="1" t="s">
        <v>102</v>
      </c>
      <c r="D3333" t="s">
        <v>97</v>
      </c>
      <c r="E3333">
        <v>150</v>
      </c>
      <c r="F3333" t="s">
        <v>21</v>
      </c>
      <c r="G3333" s="18">
        <v>6.0399000000000003</v>
      </c>
      <c r="I3333" s="18">
        <v>-905.99</v>
      </c>
      <c r="Q3333" s="103"/>
      <c r="R3333" s="104"/>
      <c r="X3333" s="103"/>
      <c r="AE3333" s="103"/>
      <c r="AL3333" s="103"/>
      <c r="AM3333" s="104"/>
      <c r="AS3333" s="103"/>
      <c r="AT3333" s="104"/>
    </row>
    <row r="3334" spans="1:46" x14ac:dyDescent="0.25">
      <c r="A3334" s="1">
        <v>44791</v>
      </c>
      <c r="C3334" s="1" t="s">
        <v>102</v>
      </c>
      <c r="D3334" t="s">
        <v>97</v>
      </c>
      <c r="E3334">
        <v>50</v>
      </c>
      <c r="F3334" t="s">
        <v>21</v>
      </c>
      <c r="G3334" s="18">
        <v>6.0213000000000001</v>
      </c>
      <c r="I3334" s="18">
        <v>-301.07</v>
      </c>
      <c r="Q3334" s="103"/>
      <c r="R3334" s="104"/>
      <c r="X3334" s="103"/>
      <c r="AE3334" s="103"/>
      <c r="AL3334" s="103"/>
      <c r="AM3334" s="104"/>
      <c r="AS3334" s="103"/>
      <c r="AT3334" s="104"/>
    </row>
    <row r="3335" spans="1:46" x14ac:dyDescent="0.25">
      <c r="A3335" s="1">
        <v>44795</v>
      </c>
      <c r="C3335" s="1" t="s">
        <v>102</v>
      </c>
      <c r="D3335" t="s">
        <v>98</v>
      </c>
      <c r="E3335">
        <v>250</v>
      </c>
      <c r="F3335" t="s">
        <v>148</v>
      </c>
      <c r="G3335" s="18">
        <v>1.31</v>
      </c>
      <c r="H3335" s="18">
        <v>0.01</v>
      </c>
      <c r="I3335" s="18">
        <v>327.49</v>
      </c>
      <c r="Q3335" s="103"/>
      <c r="R3335" s="104"/>
      <c r="X3335" s="103"/>
      <c r="AE3335" s="103"/>
      <c r="AL3335" s="103"/>
      <c r="AM3335" s="104"/>
      <c r="AS3335" s="103"/>
      <c r="AT3335" s="104"/>
    </row>
    <row r="3336" spans="1:46" x14ac:dyDescent="0.25">
      <c r="A3336" s="1">
        <v>44795</v>
      </c>
      <c r="C3336" s="1" t="s">
        <v>102</v>
      </c>
      <c r="D3336" t="s">
        <v>98</v>
      </c>
      <c r="E3336">
        <v>150</v>
      </c>
      <c r="F3336" t="s">
        <v>148</v>
      </c>
      <c r="G3336" s="18">
        <v>1.3274999999999999</v>
      </c>
      <c r="I3336" s="18">
        <v>199.13</v>
      </c>
      <c r="Q3336" s="103"/>
      <c r="R3336" s="104"/>
      <c r="X3336" s="103"/>
      <c r="AE3336" s="103"/>
      <c r="AL3336" s="103"/>
      <c r="AM3336" s="104"/>
      <c r="AS3336" s="103"/>
      <c r="AT3336" s="104"/>
    </row>
    <row r="3337" spans="1:46" x14ac:dyDescent="0.25">
      <c r="A3337" s="1">
        <v>44795</v>
      </c>
      <c r="C3337" s="1" t="s">
        <v>102</v>
      </c>
      <c r="D3337" t="s">
        <v>98</v>
      </c>
      <c r="E3337">
        <v>150</v>
      </c>
      <c r="F3337" t="s">
        <v>148</v>
      </c>
      <c r="G3337" s="18">
        <v>1.335</v>
      </c>
      <c r="I3337" s="18">
        <v>200.25</v>
      </c>
      <c r="Q3337" s="103"/>
      <c r="R3337" s="104"/>
      <c r="X3337" s="103"/>
      <c r="AE3337" s="103"/>
      <c r="AL3337" s="103"/>
      <c r="AM3337" s="104"/>
      <c r="AS3337" s="103"/>
      <c r="AT3337" s="104"/>
    </row>
    <row r="3338" spans="1:46" x14ac:dyDescent="0.25">
      <c r="A3338" s="1">
        <v>44795</v>
      </c>
      <c r="C3338" s="1" t="s">
        <v>102</v>
      </c>
      <c r="D3338" t="s">
        <v>97</v>
      </c>
      <c r="E3338">
        <v>150</v>
      </c>
      <c r="F3338" t="s">
        <v>148</v>
      </c>
      <c r="G3338" s="18">
        <v>1.36</v>
      </c>
      <c r="I3338" s="18">
        <v>-204</v>
      </c>
      <c r="Q3338" s="103"/>
      <c r="R3338" s="104"/>
      <c r="X3338" s="103"/>
      <c r="AE3338" s="103"/>
      <c r="AL3338" s="103"/>
      <c r="AM3338" s="104"/>
      <c r="AS3338" s="103"/>
      <c r="AT3338" s="104"/>
    </row>
    <row r="3339" spans="1:46" x14ac:dyDescent="0.25">
      <c r="A3339" s="1">
        <v>44795</v>
      </c>
      <c r="C3339" s="1" t="s">
        <v>102</v>
      </c>
      <c r="D3339" t="s">
        <v>97</v>
      </c>
      <c r="E3339">
        <v>200</v>
      </c>
      <c r="F3339" t="s">
        <v>148</v>
      </c>
      <c r="G3339" s="18">
        <v>1.355</v>
      </c>
      <c r="I3339" s="18">
        <v>-271</v>
      </c>
      <c r="Q3339" s="103"/>
      <c r="R3339" s="104"/>
      <c r="X3339" s="103"/>
      <c r="AE3339" s="103"/>
      <c r="AL3339" s="103"/>
      <c r="AM3339" s="104"/>
      <c r="AS3339" s="103"/>
      <c r="AT3339" s="104"/>
    </row>
    <row r="3340" spans="1:46" x14ac:dyDescent="0.25">
      <c r="A3340" s="1">
        <v>44795</v>
      </c>
      <c r="C3340" s="1" t="s">
        <v>102</v>
      </c>
      <c r="D3340" t="s">
        <v>98</v>
      </c>
      <c r="E3340">
        <v>100</v>
      </c>
      <c r="F3340" t="s">
        <v>148</v>
      </c>
      <c r="G3340" s="18">
        <v>1.4129</v>
      </c>
      <c r="I3340" s="18">
        <v>141.29</v>
      </c>
      <c r="Q3340" s="103"/>
      <c r="R3340" s="104"/>
      <c r="X3340" s="103"/>
      <c r="AE3340" s="103"/>
      <c r="AL3340" s="103"/>
      <c r="AM3340" s="104"/>
      <c r="AS3340" s="103"/>
      <c r="AT3340" s="104"/>
    </row>
    <row r="3341" spans="1:46" x14ac:dyDescent="0.25">
      <c r="A3341" s="1">
        <v>44795</v>
      </c>
      <c r="C3341" s="1" t="s">
        <v>102</v>
      </c>
      <c r="D3341" t="s">
        <v>98</v>
      </c>
      <c r="E3341">
        <v>100</v>
      </c>
      <c r="F3341" t="s">
        <v>148</v>
      </c>
      <c r="G3341" s="18">
        <v>1.4118999999999999</v>
      </c>
      <c r="I3341" s="18">
        <v>141.19</v>
      </c>
      <c r="Q3341" s="103"/>
      <c r="R3341" s="104"/>
      <c r="X3341" s="103"/>
      <c r="AE3341" s="103"/>
      <c r="AL3341" s="103"/>
      <c r="AM3341" s="104"/>
      <c r="AS3341" s="103"/>
      <c r="AT3341" s="104"/>
    </row>
    <row r="3342" spans="1:46" x14ac:dyDescent="0.25">
      <c r="A3342" s="1">
        <v>44795</v>
      </c>
      <c r="C3342" s="1" t="s">
        <v>102</v>
      </c>
      <c r="D3342" t="s">
        <v>98</v>
      </c>
      <c r="E3342">
        <v>200</v>
      </c>
      <c r="F3342" t="s">
        <v>148</v>
      </c>
      <c r="G3342" s="18">
        <v>1.4236</v>
      </c>
      <c r="H3342" s="18">
        <v>0.01</v>
      </c>
      <c r="I3342" s="18">
        <v>284.70999999999998</v>
      </c>
      <c r="Q3342" s="103"/>
      <c r="R3342" s="104"/>
      <c r="X3342" s="103"/>
      <c r="AE3342" s="103"/>
      <c r="AL3342" s="103"/>
      <c r="AM3342" s="104"/>
      <c r="AS3342" s="103"/>
      <c r="AT3342" s="104"/>
    </row>
    <row r="3343" spans="1:46" x14ac:dyDescent="0.25">
      <c r="A3343" s="1">
        <v>44795</v>
      </c>
      <c r="C3343" s="1" t="s">
        <v>102</v>
      </c>
      <c r="D3343" t="s">
        <v>97</v>
      </c>
      <c r="E3343">
        <v>150</v>
      </c>
      <c r="F3343" t="s">
        <v>148</v>
      </c>
      <c r="G3343" s="18">
        <v>1.4750000000000001</v>
      </c>
      <c r="I3343" s="18">
        <v>-221.25</v>
      </c>
      <c r="Q3343" s="103"/>
      <c r="R3343" s="104"/>
      <c r="X3343" s="103"/>
      <c r="AE3343" s="103"/>
      <c r="AL3343" s="103"/>
      <c r="AM3343" s="104"/>
      <c r="AS3343" s="103"/>
      <c r="AT3343" s="104"/>
    </row>
    <row r="3344" spans="1:46" x14ac:dyDescent="0.25">
      <c r="A3344" s="1">
        <v>44795</v>
      </c>
      <c r="C3344" s="1" t="s">
        <v>102</v>
      </c>
      <c r="D3344" t="s">
        <v>97</v>
      </c>
      <c r="E3344">
        <v>150</v>
      </c>
      <c r="F3344" t="s">
        <v>148</v>
      </c>
      <c r="G3344" s="18">
        <v>1.4750000000000001</v>
      </c>
      <c r="I3344" s="18">
        <v>-221.25</v>
      </c>
      <c r="Q3344" s="103"/>
      <c r="R3344" s="104"/>
      <c r="X3344" s="103"/>
      <c r="AE3344" s="103"/>
      <c r="AL3344" s="103"/>
      <c r="AM3344" s="104"/>
      <c r="AS3344" s="103"/>
      <c r="AT3344" s="104"/>
    </row>
    <row r="3345" spans="1:46" x14ac:dyDescent="0.25">
      <c r="A3345" s="1">
        <v>44795</v>
      </c>
      <c r="C3345" s="1" t="s">
        <v>102</v>
      </c>
      <c r="D3345" t="s">
        <v>97</v>
      </c>
      <c r="E3345">
        <v>50</v>
      </c>
      <c r="F3345" t="s">
        <v>148</v>
      </c>
      <c r="G3345" s="18">
        <v>1.47</v>
      </c>
      <c r="I3345" s="18">
        <v>-73.5</v>
      </c>
      <c r="Q3345" s="103"/>
      <c r="R3345" s="104"/>
      <c r="X3345" s="103"/>
      <c r="AE3345" s="103"/>
      <c r="AL3345" s="103"/>
      <c r="AM3345" s="104"/>
      <c r="AS3345" s="103"/>
      <c r="AT3345" s="104"/>
    </row>
    <row r="3346" spans="1:46" x14ac:dyDescent="0.25">
      <c r="A3346" s="1">
        <v>44795</v>
      </c>
      <c r="C3346" s="1" t="s">
        <v>102</v>
      </c>
      <c r="D3346" t="s">
        <v>97</v>
      </c>
      <c r="E3346">
        <v>100</v>
      </c>
      <c r="F3346" t="s">
        <v>148</v>
      </c>
      <c r="G3346" s="18">
        <v>1.47</v>
      </c>
      <c r="I3346" s="18">
        <v>-147</v>
      </c>
      <c r="Q3346" s="103"/>
      <c r="R3346" s="104"/>
      <c r="X3346" s="103"/>
      <c r="AE3346" s="103"/>
      <c r="AL3346" s="103"/>
      <c r="AM3346" s="104"/>
      <c r="AS3346" s="103"/>
      <c r="AT3346" s="104"/>
    </row>
    <row r="3347" spans="1:46" x14ac:dyDescent="0.25">
      <c r="A3347" s="1">
        <v>44795</v>
      </c>
      <c r="C3347" s="1" t="s">
        <v>102</v>
      </c>
      <c r="D3347" t="s">
        <v>97</v>
      </c>
      <c r="E3347">
        <v>150</v>
      </c>
      <c r="F3347" t="s">
        <v>148</v>
      </c>
      <c r="G3347" s="18">
        <v>1.4650000000000001</v>
      </c>
      <c r="I3347" s="18">
        <v>-219.75</v>
      </c>
      <c r="Q3347" s="103"/>
      <c r="R3347" s="104"/>
      <c r="X3347" s="103"/>
      <c r="AE3347" s="103"/>
      <c r="AL3347" s="103"/>
      <c r="AM3347" s="104"/>
      <c r="AS3347" s="103"/>
      <c r="AT3347" s="104"/>
    </row>
    <row r="3348" spans="1:46" x14ac:dyDescent="0.25">
      <c r="A3348" s="1">
        <v>44797</v>
      </c>
      <c r="C3348" s="1" t="s">
        <v>102</v>
      </c>
      <c r="D3348" t="s">
        <v>98</v>
      </c>
      <c r="E3348">
        <v>900</v>
      </c>
      <c r="F3348" t="s">
        <v>56</v>
      </c>
      <c r="G3348" s="18">
        <v>2.3546</v>
      </c>
      <c r="H3348" s="18">
        <v>0.05</v>
      </c>
      <c r="I3348" s="18">
        <v>2119.09</v>
      </c>
      <c r="Q3348" s="103"/>
      <c r="R3348" s="104"/>
      <c r="X3348" s="103"/>
      <c r="AE3348" s="103"/>
      <c r="AL3348" s="103"/>
      <c r="AM3348" s="104"/>
      <c r="AS3348" s="103"/>
      <c r="AT3348" s="104"/>
    </row>
    <row r="3349" spans="1:46" x14ac:dyDescent="0.25">
      <c r="A3349" s="1">
        <v>44797</v>
      </c>
      <c r="C3349" s="1" t="s">
        <v>102</v>
      </c>
      <c r="D3349" t="s">
        <v>97</v>
      </c>
      <c r="E3349">
        <v>150</v>
      </c>
      <c r="F3349" t="s">
        <v>56</v>
      </c>
      <c r="G3349" s="18">
        <v>2.4098999999999999</v>
      </c>
      <c r="I3349" s="18">
        <v>-361.49</v>
      </c>
      <c r="Q3349" s="103"/>
      <c r="R3349" s="104"/>
      <c r="X3349" s="103"/>
      <c r="AE3349" s="103"/>
      <c r="AL3349" s="103"/>
      <c r="AM3349" s="104"/>
      <c r="AS3349" s="103"/>
      <c r="AT3349" s="104"/>
    </row>
    <row r="3350" spans="1:46" x14ac:dyDescent="0.25">
      <c r="A3350" s="1">
        <v>44797</v>
      </c>
      <c r="C3350" s="1" t="s">
        <v>102</v>
      </c>
      <c r="D3350" t="s">
        <v>97</v>
      </c>
      <c r="E3350">
        <v>150</v>
      </c>
      <c r="F3350" t="s">
        <v>56</v>
      </c>
      <c r="G3350" s="18">
        <v>2.395</v>
      </c>
      <c r="I3350" s="18">
        <v>-359.25</v>
      </c>
      <c r="Q3350" s="103"/>
      <c r="R3350" s="104"/>
      <c r="X3350" s="103"/>
      <c r="AE3350" s="103"/>
      <c r="AL3350" s="103"/>
      <c r="AM3350" s="104"/>
      <c r="AS3350" s="103"/>
      <c r="AT3350" s="104"/>
    </row>
    <row r="3351" spans="1:46" x14ac:dyDescent="0.25">
      <c r="A3351" s="1">
        <v>44797</v>
      </c>
      <c r="C3351" s="1" t="s">
        <v>102</v>
      </c>
      <c r="D3351" t="s">
        <v>97</v>
      </c>
      <c r="E3351">
        <v>150</v>
      </c>
      <c r="F3351" t="s">
        <v>56</v>
      </c>
      <c r="G3351" s="18">
        <v>2.4293999999999998</v>
      </c>
      <c r="I3351" s="18">
        <v>-364.41</v>
      </c>
      <c r="Q3351" s="103"/>
      <c r="R3351" s="104"/>
      <c r="X3351" s="103"/>
      <c r="AE3351" s="103"/>
      <c r="AL3351" s="103"/>
      <c r="AM3351" s="104"/>
      <c r="AS3351" s="103"/>
      <c r="AT3351" s="104"/>
    </row>
    <row r="3352" spans="1:46" x14ac:dyDescent="0.25">
      <c r="A3352" s="1">
        <v>44797</v>
      </c>
      <c r="C3352" s="1" t="s">
        <v>102</v>
      </c>
      <c r="D3352" t="s">
        <v>97</v>
      </c>
      <c r="E3352">
        <v>150</v>
      </c>
      <c r="F3352" t="s">
        <v>56</v>
      </c>
      <c r="G3352" s="18">
        <v>2.4285000000000001</v>
      </c>
      <c r="I3352" s="18">
        <v>-364.28</v>
      </c>
      <c r="Q3352" s="103"/>
      <c r="R3352" s="104"/>
      <c r="X3352" s="103"/>
      <c r="AE3352" s="103"/>
      <c r="AL3352" s="103"/>
      <c r="AM3352" s="104"/>
      <c r="AS3352" s="103"/>
      <c r="AT3352" s="104"/>
    </row>
    <row r="3353" spans="1:46" x14ac:dyDescent="0.25">
      <c r="A3353" s="1">
        <v>44797</v>
      </c>
      <c r="C3353" s="1" t="s">
        <v>102</v>
      </c>
      <c r="D3353" t="s">
        <v>97</v>
      </c>
      <c r="E3353">
        <v>50</v>
      </c>
      <c r="F3353" t="s">
        <v>56</v>
      </c>
      <c r="G3353" s="18">
        <v>2.4262999999999999</v>
      </c>
      <c r="I3353" s="18">
        <v>-121.32</v>
      </c>
      <c r="Q3353" s="103"/>
      <c r="R3353" s="104"/>
      <c r="X3353" s="103"/>
      <c r="AE3353" s="103"/>
      <c r="AL3353" s="103"/>
      <c r="AM3353" s="104"/>
      <c r="AS3353" s="103"/>
      <c r="AT3353" s="104"/>
    </row>
    <row r="3354" spans="1:46" x14ac:dyDescent="0.25">
      <c r="A3354" s="1">
        <v>44797</v>
      </c>
      <c r="C3354" s="1" t="s">
        <v>102</v>
      </c>
      <c r="D3354" t="s">
        <v>97</v>
      </c>
      <c r="E3354">
        <v>100</v>
      </c>
      <c r="F3354" t="s">
        <v>56</v>
      </c>
      <c r="G3354" s="18">
        <v>2.4262999999999999</v>
      </c>
      <c r="I3354" s="18">
        <v>-242.63</v>
      </c>
      <c r="Q3354" s="103"/>
      <c r="R3354" s="104"/>
      <c r="X3354" s="103"/>
      <c r="AE3354" s="103"/>
      <c r="AL3354" s="103"/>
      <c r="AM3354" s="104"/>
      <c r="AS3354" s="103"/>
      <c r="AT3354" s="104"/>
    </row>
    <row r="3355" spans="1:46" x14ac:dyDescent="0.25">
      <c r="A3355" s="1">
        <v>44797</v>
      </c>
      <c r="C3355" s="1" t="s">
        <v>102</v>
      </c>
      <c r="D3355" t="s">
        <v>97</v>
      </c>
      <c r="E3355">
        <v>149</v>
      </c>
      <c r="F3355" t="s">
        <v>56</v>
      </c>
      <c r="G3355" s="18">
        <v>2.4</v>
      </c>
      <c r="I3355" s="18">
        <v>-357.6</v>
      </c>
      <c r="Q3355" s="103"/>
      <c r="R3355" s="104"/>
      <c r="X3355" s="103"/>
      <c r="AE3355" s="103"/>
      <c r="AL3355" s="103"/>
      <c r="AM3355" s="104"/>
      <c r="AS3355" s="103"/>
      <c r="AT3355" s="104"/>
    </row>
    <row r="3356" spans="1:46" x14ac:dyDescent="0.25">
      <c r="A3356" s="1">
        <v>44797</v>
      </c>
      <c r="C3356" s="1" t="s">
        <v>102</v>
      </c>
      <c r="D3356" t="s">
        <v>97</v>
      </c>
      <c r="E3356">
        <v>1</v>
      </c>
      <c r="F3356" t="s">
        <v>56</v>
      </c>
      <c r="G3356" s="18">
        <v>2.4</v>
      </c>
      <c r="I3356" s="18">
        <v>-2.4</v>
      </c>
      <c r="Q3356" s="103"/>
      <c r="R3356" s="104"/>
      <c r="X3356" s="103"/>
      <c r="AE3356" s="103"/>
      <c r="AL3356" s="103"/>
      <c r="AM3356" s="104"/>
      <c r="AS3356" s="103"/>
      <c r="AT3356" s="104"/>
    </row>
    <row r="3357" spans="1:46" x14ac:dyDescent="0.25">
      <c r="A3357" s="1">
        <v>44797</v>
      </c>
      <c r="C3357" s="1" t="s">
        <v>102</v>
      </c>
      <c r="D3357" t="s">
        <v>98</v>
      </c>
      <c r="E3357">
        <v>50</v>
      </c>
      <c r="F3357" t="s">
        <v>57</v>
      </c>
      <c r="G3357" s="18">
        <v>6.38</v>
      </c>
      <c r="H3357" s="18">
        <v>0.01</v>
      </c>
      <c r="I3357" s="18">
        <v>318.99</v>
      </c>
      <c r="Q3357" s="103"/>
      <c r="R3357" s="104"/>
      <c r="X3357" s="103"/>
      <c r="AE3357" s="103"/>
      <c r="AL3357" s="103"/>
      <c r="AM3357" s="104"/>
      <c r="AS3357" s="103"/>
      <c r="AT3357" s="104"/>
    </row>
    <row r="3358" spans="1:46" x14ac:dyDescent="0.25">
      <c r="A3358" s="1">
        <v>44797</v>
      </c>
      <c r="C3358" s="1" t="s">
        <v>102</v>
      </c>
      <c r="D3358" t="s">
        <v>98</v>
      </c>
      <c r="E3358">
        <v>50</v>
      </c>
      <c r="F3358" t="s">
        <v>57</v>
      </c>
      <c r="G3358" s="18">
        <v>6.35</v>
      </c>
      <c r="H3358" s="18">
        <v>0.01</v>
      </c>
      <c r="I3358" s="18">
        <v>317.49</v>
      </c>
      <c r="Q3358" s="103"/>
      <c r="R3358" s="104"/>
      <c r="X3358" s="103"/>
      <c r="AE3358" s="103"/>
      <c r="AL3358" s="103"/>
      <c r="AM3358" s="104"/>
      <c r="AS3358" s="103"/>
      <c r="AT3358" s="104"/>
    </row>
    <row r="3359" spans="1:46" x14ac:dyDescent="0.25">
      <c r="A3359" s="1">
        <v>44797</v>
      </c>
      <c r="C3359" s="1" t="s">
        <v>102</v>
      </c>
      <c r="D3359" t="s">
        <v>98</v>
      </c>
      <c r="E3359">
        <v>50</v>
      </c>
      <c r="F3359" t="s">
        <v>57</v>
      </c>
      <c r="G3359" s="18">
        <v>6.44</v>
      </c>
      <c r="H3359" s="18">
        <v>0.01</v>
      </c>
      <c r="I3359" s="18">
        <v>321.99</v>
      </c>
      <c r="Q3359" s="103"/>
      <c r="R3359" s="104"/>
      <c r="X3359" s="103"/>
      <c r="AE3359" s="103"/>
      <c r="AL3359" s="103"/>
      <c r="AM3359" s="104"/>
      <c r="AS3359" s="103"/>
      <c r="AT3359" s="104"/>
    </row>
    <row r="3360" spans="1:46" x14ac:dyDescent="0.25">
      <c r="A3360" s="1">
        <v>44797</v>
      </c>
      <c r="C3360" s="1" t="s">
        <v>102</v>
      </c>
      <c r="D3360" t="s">
        <v>98</v>
      </c>
      <c r="E3360">
        <v>50</v>
      </c>
      <c r="F3360" t="s">
        <v>57</v>
      </c>
      <c r="G3360" s="18">
        <v>6.44</v>
      </c>
      <c r="H3360" s="18">
        <v>0.01</v>
      </c>
      <c r="I3360" s="18">
        <v>321.99</v>
      </c>
      <c r="Q3360" s="103"/>
      <c r="R3360" s="104"/>
      <c r="X3360" s="103"/>
      <c r="AE3360" s="103"/>
      <c r="AL3360" s="103"/>
      <c r="AM3360" s="104"/>
      <c r="AS3360" s="103"/>
      <c r="AT3360" s="104"/>
    </row>
    <row r="3361" spans="1:46" x14ac:dyDescent="0.25">
      <c r="A3361" s="1">
        <v>44797</v>
      </c>
      <c r="C3361" s="1" t="s">
        <v>102</v>
      </c>
      <c r="D3361" t="s">
        <v>98</v>
      </c>
      <c r="E3361">
        <v>150</v>
      </c>
      <c r="F3361" t="s">
        <v>57</v>
      </c>
      <c r="G3361" s="18">
        <v>6.3</v>
      </c>
      <c r="H3361" s="18">
        <v>0.02</v>
      </c>
      <c r="I3361" s="18">
        <v>944.98</v>
      </c>
      <c r="Q3361" s="103"/>
      <c r="R3361" s="104"/>
      <c r="X3361" s="103"/>
      <c r="AE3361" s="103"/>
      <c r="AL3361" s="103"/>
      <c r="AM3361" s="104"/>
      <c r="AS3361" s="103"/>
      <c r="AT3361" s="104"/>
    </row>
    <row r="3362" spans="1:46" x14ac:dyDescent="0.25">
      <c r="A3362" s="1">
        <v>44797</v>
      </c>
      <c r="C3362" s="1" t="s">
        <v>102</v>
      </c>
      <c r="D3362" t="s">
        <v>97</v>
      </c>
      <c r="E3362">
        <v>50</v>
      </c>
      <c r="F3362" t="s">
        <v>57</v>
      </c>
      <c r="G3362" s="18">
        <v>6.0834000000000001</v>
      </c>
      <c r="I3362" s="18">
        <v>-304.17</v>
      </c>
      <c r="Q3362" s="103"/>
      <c r="R3362" s="104"/>
      <c r="X3362" s="103"/>
      <c r="AE3362" s="103"/>
      <c r="AL3362" s="103"/>
      <c r="AM3362" s="104"/>
      <c r="AS3362" s="103"/>
      <c r="AT3362" s="104"/>
    </row>
    <row r="3363" spans="1:46" x14ac:dyDescent="0.25">
      <c r="A3363" s="1">
        <v>44797</v>
      </c>
      <c r="C3363" s="1" t="s">
        <v>102</v>
      </c>
      <c r="D3363" t="s">
        <v>97</v>
      </c>
      <c r="E3363">
        <v>50</v>
      </c>
      <c r="F3363" t="s">
        <v>57</v>
      </c>
      <c r="G3363" s="18">
        <v>6.0887000000000002</v>
      </c>
      <c r="I3363" s="18">
        <v>-304.44</v>
      </c>
      <c r="Q3363" s="103"/>
      <c r="R3363" s="104"/>
      <c r="X3363" s="103"/>
      <c r="AE3363" s="103"/>
      <c r="AL3363" s="103"/>
      <c r="AM3363" s="104"/>
      <c r="AS3363" s="103"/>
      <c r="AT3363" s="104"/>
    </row>
    <row r="3364" spans="1:46" x14ac:dyDescent="0.25">
      <c r="A3364" s="1">
        <v>44797</v>
      </c>
      <c r="C3364" s="1" t="s">
        <v>102</v>
      </c>
      <c r="D3364" t="s">
        <v>97</v>
      </c>
      <c r="E3364">
        <v>150</v>
      </c>
      <c r="F3364" t="s">
        <v>57</v>
      </c>
      <c r="G3364" s="18">
        <v>6.0899000000000001</v>
      </c>
      <c r="I3364" s="18">
        <v>-913.49</v>
      </c>
      <c r="Q3364" s="103"/>
      <c r="R3364" s="104"/>
      <c r="X3364" s="103"/>
      <c r="AE3364" s="103"/>
      <c r="AL3364" s="103"/>
      <c r="AM3364" s="104"/>
      <c r="AS3364" s="103"/>
      <c r="AT3364" s="104"/>
    </row>
    <row r="3365" spans="1:46" x14ac:dyDescent="0.25">
      <c r="A3365" s="1">
        <v>44797</v>
      </c>
      <c r="C3365" s="1" t="s">
        <v>102</v>
      </c>
      <c r="D3365" t="s">
        <v>97</v>
      </c>
      <c r="E3365">
        <v>50</v>
      </c>
      <c r="F3365" t="s">
        <v>57</v>
      </c>
      <c r="G3365" s="18">
        <v>6.0209999999999999</v>
      </c>
      <c r="I3365" s="18">
        <v>-301.05</v>
      </c>
      <c r="Q3365" s="103"/>
      <c r="R3365" s="104"/>
      <c r="X3365" s="103"/>
      <c r="AE3365" s="103"/>
      <c r="AL3365" s="103"/>
      <c r="AM3365" s="104"/>
      <c r="AS3365" s="103"/>
      <c r="AT3365" s="104"/>
    </row>
    <row r="3366" spans="1:46" x14ac:dyDescent="0.25">
      <c r="A3366" s="1">
        <v>44797</v>
      </c>
      <c r="C3366" s="1" t="s">
        <v>102</v>
      </c>
      <c r="D3366" t="s">
        <v>97</v>
      </c>
      <c r="E3366">
        <v>50</v>
      </c>
      <c r="F3366" t="s">
        <v>57</v>
      </c>
      <c r="G3366" s="18">
        <v>6.0449999999999999</v>
      </c>
      <c r="I3366" s="18">
        <v>-302.25</v>
      </c>
      <c r="Q3366" s="103"/>
      <c r="R3366" s="104"/>
      <c r="X3366" s="103"/>
      <c r="AE3366" s="103"/>
      <c r="AL3366" s="103"/>
      <c r="AM3366" s="104"/>
      <c r="AS3366" s="103"/>
      <c r="AT3366" s="104"/>
    </row>
    <row r="3367" spans="1:46" x14ac:dyDescent="0.25">
      <c r="A3367" s="1">
        <v>44797</v>
      </c>
      <c r="C3367" s="1" t="s">
        <v>102</v>
      </c>
      <c r="D3367" t="s">
        <v>98</v>
      </c>
      <c r="E3367">
        <v>250</v>
      </c>
      <c r="F3367" t="s">
        <v>147</v>
      </c>
      <c r="G3367" s="18">
        <v>7.1435000000000004</v>
      </c>
      <c r="H3367" s="18">
        <v>0.04</v>
      </c>
      <c r="I3367" s="18">
        <v>1785.84</v>
      </c>
      <c r="Q3367" s="103"/>
      <c r="R3367" s="104"/>
      <c r="X3367" s="103"/>
      <c r="AE3367" s="103"/>
      <c r="AL3367" s="103"/>
      <c r="AM3367" s="104"/>
      <c r="AS3367" s="103"/>
      <c r="AT3367" s="104"/>
    </row>
    <row r="3368" spans="1:46" x14ac:dyDescent="0.25">
      <c r="A3368" s="1">
        <v>44797</v>
      </c>
      <c r="C3368" s="1" t="s">
        <v>102</v>
      </c>
      <c r="D3368" t="s">
        <v>97</v>
      </c>
      <c r="E3368">
        <v>100</v>
      </c>
      <c r="F3368" t="s">
        <v>147</v>
      </c>
      <c r="G3368" s="18">
        <v>7.3086000000000002</v>
      </c>
      <c r="I3368" s="18">
        <v>-730.86</v>
      </c>
      <c r="Q3368" s="103"/>
      <c r="R3368" s="104"/>
      <c r="X3368" s="103"/>
      <c r="AE3368" s="103"/>
      <c r="AL3368" s="103"/>
      <c r="AM3368" s="104"/>
      <c r="AS3368" s="103"/>
      <c r="AT3368" s="104"/>
    </row>
    <row r="3369" spans="1:46" x14ac:dyDescent="0.25">
      <c r="A3369" s="1">
        <v>44797</v>
      </c>
      <c r="C3369" s="1" t="s">
        <v>102</v>
      </c>
      <c r="D3369" t="s">
        <v>97</v>
      </c>
      <c r="E3369">
        <v>150</v>
      </c>
      <c r="F3369" t="s">
        <v>147</v>
      </c>
      <c r="G3369" s="18">
        <v>7.3849999999999998</v>
      </c>
      <c r="I3369" s="18">
        <v>-1107.75</v>
      </c>
      <c r="Q3369" s="103"/>
      <c r="R3369" s="104"/>
      <c r="X3369" s="103"/>
      <c r="AE3369" s="103"/>
      <c r="AL3369" s="103"/>
      <c r="AM3369" s="104"/>
      <c r="AS3369" s="103"/>
      <c r="AT3369" s="104"/>
    </row>
    <row r="3370" spans="1:46" x14ac:dyDescent="0.25">
      <c r="A3370" s="1">
        <v>44799</v>
      </c>
      <c r="C3370" s="1" t="s">
        <v>102</v>
      </c>
      <c r="D3370" t="s">
        <v>98</v>
      </c>
      <c r="E3370">
        <v>550</v>
      </c>
      <c r="F3370" t="s">
        <v>56</v>
      </c>
      <c r="G3370" s="18">
        <v>3.4550000000000001</v>
      </c>
      <c r="H3370" s="18">
        <v>0.04</v>
      </c>
      <c r="I3370" s="18">
        <v>1900.21</v>
      </c>
      <c r="Q3370" s="103"/>
      <c r="R3370" s="104"/>
      <c r="X3370" s="103"/>
      <c r="AE3370" s="103"/>
      <c r="AL3370" s="103"/>
      <c r="AM3370" s="104"/>
      <c r="AS3370" s="103"/>
      <c r="AT3370" s="104"/>
    </row>
    <row r="3371" spans="1:46" x14ac:dyDescent="0.25">
      <c r="A3371" s="1">
        <v>44799</v>
      </c>
      <c r="C3371" s="1" t="s">
        <v>102</v>
      </c>
      <c r="D3371" t="s">
        <v>97</v>
      </c>
      <c r="E3371">
        <v>50</v>
      </c>
      <c r="F3371" t="s">
        <v>56</v>
      </c>
      <c r="G3371" s="18">
        <v>3.585</v>
      </c>
      <c r="I3371" s="18">
        <v>-179.25</v>
      </c>
      <c r="Q3371" s="103"/>
      <c r="R3371" s="104"/>
      <c r="X3371" s="103"/>
      <c r="AE3371" s="103"/>
      <c r="AL3371" s="103"/>
      <c r="AM3371" s="104"/>
      <c r="AS3371" s="103"/>
      <c r="AT3371" s="104"/>
    </row>
    <row r="3372" spans="1:46" x14ac:dyDescent="0.25">
      <c r="A3372" s="1">
        <v>44799</v>
      </c>
      <c r="C3372" s="1" t="s">
        <v>102</v>
      </c>
      <c r="D3372" t="s">
        <v>97</v>
      </c>
      <c r="E3372">
        <v>150</v>
      </c>
      <c r="F3372" t="s">
        <v>56</v>
      </c>
      <c r="G3372" s="18">
        <v>3.6292</v>
      </c>
      <c r="I3372" s="18">
        <v>-544.38</v>
      </c>
      <c r="Q3372" s="103"/>
      <c r="R3372" s="104"/>
      <c r="X3372" s="103"/>
      <c r="AE3372" s="103"/>
      <c r="AL3372" s="103"/>
      <c r="AM3372" s="104"/>
      <c r="AS3372" s="103"/>
      <c r="AT3372" s="104"/>
    </row>
    <row r="3373" spans="1:46" x14ac:dyDescent="0.25">
      <c r="A3373" s="1">
        <v>44799</v>
      </c>
      <c r="C3373" s="1" t="s">
        <v>102</v>
      </c>
      <c r="D3373" t="s">
        <v>97</v>
      </c>
      <c r="E3373">
        <v>150</v>
      </c>
      <c r="F3373" t="s">
        <v>56</v>
      </c>
      <c r="G3373" s="18">
        <v>3.4584000000000001</v>
      </c>
      <c r="I3373" s="18">
        <v>-518.76</v>
      </c>
      <c r="Q3373" s="103"/>
      <c r="R3373" s="104"/>
      <c r="X3373" s="103"/>
      <c r="AE3373" s="103"/>
      <c r="AL3373" s="103"/>
      <c r="AM3373" s="104"/>
      <c r="AS3373" s="103"/>
      <c r="AT3373" s="104"/>
    </row>
    <row r="3374" spans="1:46" x14ac:dyDescent="0.25">
      <c r="A3374" s="1">
        <v>44799</v>
      </c>
      <c r="C3374" s="1" t="s">
        <v>102</v>
      </c>
      <c r="D3374" t="s">
        <v>98</v>
      </c>
      <c r="E3374">
        <v>150</v>
      </c>
      <c r="F3374" t="s">
        <v>56</v>
      </c>
      <c r="G3374" s="18">
        <v>3.67</v>
      </c>
      <c r="H3374" s="18">
        <v>0.01</v>
      </c>
      <c r="I3374" s="18">
        <v>550.49</v>
      </c>
      <c r="Q3374" s="103"/>
      <c r="R3374" s="104"/>
      <c r="X3374" s="103"/>
      <c r="AE3374" s="103"/>
      <c r="AL3374" s="103"/>
      <c r="AM3374" s="104"/>
      <c r="AS3374" s="103"/>
      <c r="AT3374" s="104"/>
    </row>
    <row r="3375" spans="1:46" x14ac:dyDescent="0.25">
      <c r="A3375" s="1">
        <v>44799</v>
      </c>
      <c r="C3375" s="1" t="s">
        <v>102</v>
      </c>
      <c r="D3375" t="s">
        <v>98</v>
      </c>
      <c r="E3375">
        <v>145</v>
      </c>
      <c r="F3375" t="s">
        <v>56</v>
      </c>
      <c r="G3375" s="18">
        <v>3.6749999999999998</v>
      </c>
      <c r="H3375" s="18">
        <v>0.01</v>
      </c>
      <c r="I3375" s="18">
        <v>532.87</v>
      </c>
      <c r="Q3375" s="103"/>
      <c r="R3375" s="104"/>
      <c r="X3375" s="103"/>
      <c r="AE3375" s="103"/>
      <c r="AL3375" s="103"/>
      <c r="AM3375" s="104"/>
      <c r="AS3375" s="103"/>
      <c r="AT3375" s="104"/>
    </row>
    <row r="3376" spans="1:46" x14ac:dyDescent="0.25">
      <c r="A3376" s="1">
        <v>44799</v>
      </c>
      <c r="C3376" s="1" t="s">
        <v>102</v>
      </c>
      <c r="D3376" t="s">
        <v>98</v>
      </c>
      <c r="E3376">
        <v>5</v>
      </c>
      <c r="F3376" t="s">
        <v>56</v>
      </c>
      <c r="G3376" s="18">
        <v>3.6749999999999998</v>
      </c>
      <c r="I3376" s="18">
        <v>18.38</v>
      </c>
      <c r="Q3376" s="103"/>
      <c r="R3376" s="104"/>
      <c r="X3376" s="103"/>
      <c r="AE3376" s="103"/>
      <c r="AL3376" s="103"/>
      <c r="AM3376" s="104"/>
      <c r="AS3376" s="103"/>
      <c r="AT3376" s="104"/>
    </row>
    <row r="3377" spans="1:46" x14ac:dyDescent="0.25">
      <c r="A3377" s="1">
        <v>44799</v>
      </c>
      <c r="C3377" s="1" t="s">
        <v>102</v>
      </c>
      <c r="D3377" t="s">
        <v>98</v>
      </c>
      <c r="E3377">
        <v>400</v>
      </c>
      <c r="F3377" t="s">
        <v>56</v>
      </c>
      <c r="G3377" s="18">
        <v>3.7341000000000002</v>
      </c>
      <c r="H3377" s="18">
        <v>0.03</v>
      </c>
      <c r="I3377" s="18">
        <v>1493.61</v>
      </c>
      <c r="Q3377" s="103"/>
      <c r="R3377" s="104"/>
      <c r="X3377" s="103"/>
      <c r="AE3377" s="103"/>
      <c r="AL3377" s="103"/>
      <c r="AM3377" s="104"/>
      <c r="AS3377" s="103"/>
      <c r="AT3377" s="104"/>
    </row>
    <row r="3378" spans="1:46" x14ac:dyDescent="0.25">
      <c r="A3378" s="1">
        <v>44799</v>
      </c>
      <c r="C3378" s="1" t="s">
        <v>102</v>
      </c>
      <c r="D3378" t="s">
        <v>97</v>
      </c>
      <c r="E3378">
        <v>100</v>
      </c>
      <c r="F3378" t="s">
        <v>56</v>
      </c>
      <c r="G3378" s="18">
        <v>3.74</v>
      </c>
      <c r="I3378" s="18">
        <v>-374</v>
      </c>
      <c r="Q3378" s="103"/>
      <c r="R3378" s="104"/>
      <c r="X3378" s="103"/>
      <c r="AE3378" s="103"/>
      <c r="AL3378" s="103"/>
      <c r="AM3378" s="104"/>
      <c r="AS3378" s="103"/>
      <c r="AT3378" s="104"/>
    </row>
    <row r="3379" spans="1:46" x14ac:dyDescent="0.25">
      <c r="A3379" s="1">
        <v>44799</v>
      </c>
      <c r="C3379" s="1" t="s">
        <v>102</v>
      </c>
      <c r="D3379" t="s">
        <v>97</v>
      </c>
      <c r="E3379">
        <v>100</v>
      </c>
      <c r="F3379" t="s">
        <v>56</v>
      </c>
      <c r="G3379" s="18">
        <v>3.74</v>
      </c>
      <c r="I3379" s="18">
        <v>-374</v>
      </c>
      <c r="Q3379" s="103"/>
      <c r="R3379" s="104"/>
      <c r="X3379" s="103"/>
      <c r="AE3379" s="103"/>
      <c r="AL3379" s="103"/>
      <c r="AM3379" s="104"/>
      <c r="AS3379" s="103"/>
      <c r="AT3379" s="104"/>
    </row>
    <row r="3380" spans="1:46" x14ac:dyDescent="0.25">
      <c r="A3380" s="1">
        <v>44799</v>
      </c>
      <c r="C3380" s="1" t="s">
        <v>102</v>
      </c>
      <c r="D3380" t="s">
        <v>97</v>
      </c>
      <c r="E3380">
        <v>150</v>
      </c>
      <c r="F3380" t="s">
        <v>56</v>
      </c>
      <c r="G3380" s="18">
        <v>3.7965</v>
      </c>
      <c r="I3380" s="18">
        <v>-569.48</v>
      </c>
      <c r="Q3380" s="103"/>
      <c r="R3380" s="104"/>
      <c r="X3380" s="103"/>
      <c r="AE3380" s="103"/>
      <c r="AL3380" s="103"/>
      <c r="AM3380" s="104"/>
      <c r="AS3380" s="103"/>
      <c r="AT3380" s="104"/>
    </row>
    <row r="3381" spans="1:46" x14ac:dyDescent="0.25">
      <c r="A3381" s="1">
        <v>44799</v>
      </c>
      <c r="C3381" s="1" t="s">
        <v>102</v>
      </c>
      <c r="D3381" t="s">
        <v>97</v>
      </c>
      <c r="E3381">
        <v>150</v>
      </c>
      <c r="F3381" t="s">
        <v>56</v>
      </c>
      <c r="G3381" s="18">
        <v>3.8188</v>
      </c>
      <c r="I3381" s="18">
        <v>-572.82000000000005</v>
      </c>
      <c r="Q3381" s="103"/>
      <c r="R3381" s="104"/>
      <c r="X3381" s="103"/>
      <c r="AE3381" s="103"/>
      <c r="AL3381" s="103"/>
      <c r="AM3381" s="104"/>
      <c r="AS3381" s="103"/>
      <c r="AT3381" s="104"/>
    </row>
    <row r="3382" spans="1:46" x14ac:dyDescent="0.25">
      <c r="A3382" s="1">
        <v>44799</v>
      </c>
      <c r="C3382" s="1" t="s">
        <v>102</v>
      </c>
      <c r="D3382" t="s">
        <v>97</v>
      </c>
      <c r="E3382">
        <v>200</v>
      </c>
      <c r="F3382" t="s">
        <v>56</v>
      </c>
      <c r="G3382" s="18">
        <v>3.8687</v>
      </c>
      <c r="I3382" s="18">
        <v>-773.74</v>
      </c>
      <c r="Q3382" s="103"/>
      <c r="R3382" s="104"/>
      <c r="X3382" s="103"/>
      <c r="AE3382" s="103"/>
      <c r="AL3382" s="103"/>
      <c r="AM3382" s="104"/>
      <c r="AS3382" s="103"/>
      <c r="AT3382" s="104"/>
    </row>
    <row r="3383" spans="1:46" x14ac:dyDescent="0.25">
      <c r="A3383" s="1">
        <v>44799</v>
      </c>
      <c r="C3383" s="1" t="s">
        <v>102</v>
      </c>
      <c r="D3383" t="s">
        <v>97</v>
      </c>
      <c r="E3383">
        <v>200</v>
      </c>
      <c r="F3383" t="s">
        <v>56</v>
      </c>
      <c r="G3383" s="18">
        <v>3.8372999999999999</v>
      </c>
      <c r="I3383" s="18">
        <v>-767.46</v>
      </c>
      <c r="Q3383" s="103"/>
      <c r="R3383" s="104"/>
      <c r="X3383" s="103"/>
      <c r="AE3383" s="103"/>
      <c r="AL3383" s="103"/>
      <c r="AM3383" s="104"/>
      <c r="AS3383" s="103"/>
      <c r="AT3383" s="104"/>
    </row>
    <row r="3384" spans="1:46" x14ac:dyDescent="0.25">
      <c r="A3384" s="1">
        <v>44799</v>
      </c>
      <c r="C3384" s="1" t="s">
        <v>102</v>
      </c>
      <c r="D3384" t="s">
        <v>98</v>
      </c>
      <c r="E3384">
        <v>150</v>
      </c>
      <c r="F3384" t="s">
        <v>56</v>
      </c>
      <c r="G3384" s="18">
        <v>4</v>
      </c>
      <c r="H3384" s="18">
        <v>0.01</v>
      </c>
      <c r="I3384" s="18">
        <v>599.99</v>
      </c>
      <c r="Q3384" s="103"/>
      <c r="R3384" s="104"/>
      <c r="X3384" s="103"/>
      <c r="AE3384" s="103"/>
      <c r="AL3384" s="103"/>
      <c r="AM3384" s="104"/>
      <c r="AS3384" s="103"/>
      <c r="AT3384" s="104"/>
    </row>
    <row r="3385" spans="1:46" x14ac:dyDescent="0.25">
      <c r="A3385" s="1">
        <v>44799</v>
      </c>
      <c r="C3385" s="1" t="s">
        <v>102</v>
      </c>
      <c r="D3385" t="s">
        <v>98</v>
      </c>
      <c r="E3385">
        <v>50</v>
      </c>
      <c r="F3385" t="s">
        <v>56</v>
      </c>
      <c r="G3385" s="18">
        <v>3.7330000000000001</v>
      </c>
      <c r="I3385" s="18">
        <v>186.65</v>
      </c>
      <c r="Q3385" s="103"/>
      <c r="R3385" s="104"/>
      <c r="X3385" s="103"/>
      <c r="AE3385" s="103"/>
      <c r="AL3385" s="103"/>
      <c r="AM3385" s="104"/>
      <c r="AS3385" s="103"/>
      <c r="AT3385" s="104"/>
    </row>
    <row r="3386" spans="1:46" x14ac:dyDescent="0.25">
      <c r="A3386" s="1">
        <v>44799</v>
      </c>
      <c r="C3386" s="1" t="s">
        <v>102</v>
      </c>
      <c r="D3386" t="s">
        <v>98</v>
      </c>
      <c r="E3386">
        <v>150</v>
      </c>
      <c r="F3386" t="s">
        <v>56</v>
      </c>
      <c r="G3386" s="18">
        <v>3.74</v>
      </c>
      <c r="H3386" s="18">
        <v>0.01</v>
      </c>
      <c r="I3386" s="18">
        <v>560.99</v>
      </c>
      <c r="Q3386" s="103"/>
      <c r="R3386" s="104"/>
      <c r="X3386" s="103"/>
      <c r="AE3386" s="103"/>
      <c r="AL3386" s="103"/>
      <c r="AM3386" s="104"/>
      <c r="AS3386" s="103"/>
      <c r="AT3386" s="104"/>
    </row>
    <row r="3387" spans="1:46" x14ac:dyDescent="0.25">
      <c r="A3387" s="1">
        <v>44799</v>
      </c>
      <c r="C3387" s="1" t="s">
        <v>102</v>
      </c>
      <c r="D3387" t="s">
        <v>98</v>
      </c>
      <c r="E3387">
        <v>50</v>
      </c>
      <c r="F3387" t="s">
        <v>56</v>
      </c>
      <c r="G3387" s="18">
        <v>3.7736000000000001</v>
      </c>
      <c r="I3387" s="18">
        <v>188.68</v>
      </c>
      <c r="Q3387" s="103"/>
      <c r="R3387" s="104"/>
      <c r="X3387" s="103"/>
      <c r="AE3387" s="103"/>
      <c r="AL3387" s="103"/>
      <c r="AM3387" s="104"/>
      <c r="AS3387" s="103"/>
      <c r="AT3387" s="104"/>
    </row>
    <row r="3388" spans="1:46" x14ac:dyDescent="0.25">
      <c r="A3388" s="1">
        <v>44799</v>
      </c>
      <c r="C3388" s="1" t="s">
        <v>102</v>
      </c>
      <c r="D3388" t="s">
        <v>97</v>
      </c>
      <c r="E3388">
        <v>50</v>
      </c>
      <c r="F3388" t="s">
        <v>56</v>
      </c>
      <c r="G3388" s="18">
        <v>3.8559999999999999</v>
      </c>
      <c r="I3388" s="18">
        <v>-192.8</v>
      </c>
      <c r="Q3388" s="103"/>
      <c r="R3388" s="104"/>
      <c r="X3388" s="103"/>
      <c r="AE3388" s="103"/>
      <c r="AL3388" s="103"/>
      <c r="AM3388" s="104"/>
      <c r="AS3388" s="103"/>
      <c r="AT3388" s="104"/>
    </row>
    <row r="3389" spans="1:46" x14ac:dyDescent="0.25">
      <c r="A3389" s="1">
        <v>44799</v>
      </c>
      <c r="C3389" s="1" t="s">
        <v>102</v>
      </c>
      <c r="D3389" t="s">
        <v>97</v>
      </c>
      <c r="E3389">
        <v>50</v>
      </c>
      <c r="F3389" t="s">
        <v>56</v>
      </c>
      <c r="G3389" s="18">
        <v>3.8650000000000002</v>
      </c>
      <c r="I3389" s="18">
        <v>-193.25</v>
      </c>
      <c r="Q3389" s="103"/>
      <c r="R3389" s="104"/>
      <c r="X3389" s="103"/>
      <c r="AE3389" s="103"/>
      <c r="AL3389" s="103"/>
      <c r="AM3389" s="104"/>
      <c r="AS3389" s="103"/>
      <c r="AT3389" s="104"/>
    </row>
    <row r="3390" spans="1:46" x14ac:dyDescent="0.25">
      <c r="A3390" s="1">
        <v>44799</v>
      </c>
      <c r="C3390" s="1" t="s">
        <v>102</v>
      </c>
      <c r="D3390" t="s">
        <v>97</v>
      </c>
      <c r="E3390">
        <v>45</v>
      </c>
      <c r="F3390" t="s">
        <v>56</v>
      </c>
      <c r="G3390" s="18">
        <v>3.8862999999999999</v>
      </c>
      <c r="I3390" s="18">
        <v>-174.88</v>
      </c>
      <c r="Q3390" s="103"/>
      <c r="R3390" s="104"/>
      <c r="X3390" s="103"/>
      <c r="AE3390" s="103"/>
      <c r="AL3390" s="103"/>
      <c r="AM3390" s="104"/>
      <c r="AS3390" s="103"/>
      <c r="AT3390" s="104"/>
    </row>
    <row r="3391" spans="1:46" x14ac:dyDescent="0.25">
      <c r="A3391" s="1">
        <v>44799</v>
      </c>
      <c r="C3391" s="1" t="s">
        <v>102</v>
      </c>
      <c r="D3391" t="s">
        <v>97</v>
      </c>
      <c r="E3391">
        <v>105</v>
      </c>
      <c r="F3391" t="s">
        <v>56</v>
      </c>
      <c r="G3391" s="18">
        <v>3.8862999999999999</v>
      </c>
      <c r="I3391" s="18">
        <v>-408.06</v>
      </c>
      <c r="Q3391" s="103"/>
      <c r="R3391" s="104"/>
      <c r="X3391" s="103"/>
      <c r="AE3391" s="103"/>
      <c r="AL3391" s="103"/>
      <c r="AM3391" s="104"/>
      <c r="AS3391" s="103"/>
      <c r="AT3391" s="104"/>
    </row>
    <row r="3392" spans="1:46" x14ac:dyDescent="0.25">
      <c r="A3392" s="1">
        <v>44799</v>
      </c>
      <c r="C3392" s="1" t="s">
        <v>102</v>
      </c>
      <c r="D3392" t="s">
        <v>97</v>
      </c>
      <c r="E3392">
        <v>100</v>
      </c>
      <c r="F3392" t="s">
        <v>56</v>
      </c>
      <c r="G3392" s="18">
        <v>3.77</v>
      </c>
      <c r="I3392" s="18">
        <v>-377</v>
      </c>
      <c r="Q3392" s="103"/>
      <c r="R3392" s="104"/>
      <c r="X3392" s="103"/>
      <c r="AE3392" s="103"/>
      <c r="AL3392" s="103"/>
      <c r="AM3392" s="104"/>
      <c r="AS3392" s="103"/>
      <c r="AT3392" s="104"/>
    </row>
    <row r="3393" spans="1:46" x14ac:dyDescent="0.25">
      <c r="A3393" s="1">
        <v>44799</v>
      </c>
      <c r="C3393" s="1" t="s">
        <v>102</v>
      </c>
      <c r="D3393" t="s">
        <v>97</v>
      </c>
      <c r="E3393">
        <v>50</v>
      </c>
      <c r="F3393" t="s">
        <v>56</v>
      </c>
      <c r="G3393" s="18">
        <v>3.8182999999999998</v>
      </c>
      <c r="I3393" s="18">
        <v>-190.92</v>
      </c>
      <c r="Q3393" s="103"/>
      <c r="R3393" s="104"/>
      <c r="X3393" s="103"/>
      <c r="AE3393" s="103"/>
      <c r="AL3393" s="103"/>
      <c r="AM3393" s="104"/>
      <c r="AS3393" s="103"/>
      <c r="AT3393" s="104"/>
    </row>
    <row r="3394" spans="1:46" x14ac:dyDescent="0.25">
      <c r="A3394" s="1">
        <v>44803</v>
      </c>
      <c r="C3394" s="1" t="s">
        <v>102</v>
      </c>
      <c r="D3394" t="s">
        <v>98</v>
      </c>
      <c r="E3394">
        <v>300</v>
      </c>
      <c r="F3394" t="s">
        <v>21</v>
      </c>
      <c r="G3394" s="18">
        <v>3.2107999999999999</v>
      </c>
      <c r="H3394" s="18">
        <v>0.02</v>
      </c>
      <c r="I3394" s="18">
        <v>963.22</v>
      </c>
      <c r="Q3394" s="103"/>
      <c r="R3394" s="104"/>
      <c r="X3394" s="103"/>
      <c r="AE3394" s="103"/>
      <c r="AL3394" s="103"/>
      <c r="AM3394" s="104"/>
      <c r="AS3394" s="103"/>
      <c r="AT3394" s="104"/>
    </row>
    <row r="3395" spans="1:46" x14ac:dyDescent="0.25">
      <c r="A3395" s="1">
        <v>44803</v>
      </c>
      <c r="C3395" s="1" t="s">
        <v>102</v>
      </c>
      <c r="D3395" t="s">
        <v>98</v>
      </c>
      <c r="E3395">
        <v>50</v>
      </c>
      <c r="F3395" t="s">
        <v>146</v>
      </c>
      <c r="G3395" s="18">
        <v>2.9236</v>
      </c>
      <c r="I3395" s="18">
        <v>146.18</v>
      </c>
      <c r="Q3395" s="103"/>
      <c r="R3395" s="104"/>
      <c r="X3395" s="103"/>
      <c r="AE3395" s="103"/>
      <c r="AL3395" s="103"/>
      <c r="AM3395" s="104"/>
      <c r="AS3395" s="103"/>
      <c r="AT3395" s="104"/>
    </row>
    <row r="3396" spans="1:46" x14ac:dyDescent="0.25">
      <c r="A3396" s="1">
        <v>44803</v>
      </c>
      <c r="C3396" s="1" t="s">
        <v>102</v>
      </c>
      <c r="D3396" t="s">
        <v>98</v>
      </c>
      <c r="E3396">
        <v>100</v>
      </c>
      <c r="F3396" t="s">
        <v>146</v>
      </c>
      <c r="G3396" s="18">
        <v>2.9236</v>
      </c>
      <c r="H3396" s="18">
        <v>0.01</v>
      </c>
      <c r="I3396" s="18">
        <v>292.35000000000002</v>
      </c>
      <c r="Q3396" s="103"/>
      <c r="R3396" s="104"/>
      <c r="X3396" s="103"/>
      <c r="AE3396" s="103"/>
      <c r="AL3396" s="103"/>
      <c r="AM3396" s="104"/>
      <c r="AS3396" s="103"/>
      <c r="AT3396" s="104"/>
    </row>
    <row r="3397" spans="1:46" x14ac:dyDescent="0.25">
      <c r="A3397" s="1">
        <v>44803</v>
      </c>
      <c r="C3397" s="1" t="s">
        <v>102</v>
      </c>
      <c r="D3397" t="s">
        <v>98</v>
      </c>
      <c r="E3397">
        <v>50</v>
      </c>
      <c r="F3397" t="s">
        <v>146</v>
      </c>
      <c r="G3397" s="18">
        <v>2.93</v>
      </c>
      <c r="I3397" s="18">
        <v>146.5</v>
      </c>
      <c r="Q3397" s="103"/>
      <c r="R3397" s="104"/>
      <c r="X3397" s="103"/>
      <c r="AE3397" s="103"/>
      <c r="AL3397" s="103"/>
      <c r="AM3397" s="104"/>
      <c r="AS3397" s="103"/>
      <c r="AT3397" s="104"/>
    </row>
    <row r="3398" spans="1:46" x14ac:dyDescent="0.25">
      <c r="A3398" s="1">
        <v>44803</v>
      </c>
      <c r="C3398" s="1" t="s">
        <v>102</v>
      </c>
      <c r="D3398" t="s">
        <v>98</v>
      </c>
      <c r="E3398">
        <v>150</v>
      </c>
      <c r="F3398" t="s">
        <v>146</v>
      </c>
      <c r="G3398" s="18">
        <v>2.8658000000000001</v>
      </c>
      <c r="H3398" s="18">
        <v>0.01</v>
      </c>
      <c r="I3398" s="18">
        <v>429.86</v>
      </c>
      <c r="Q3398" s="103"/>
      <c r="R3398" s="104"/>
      <c r="X3398" s="103"/>
      <c r="AE3398" s="103"/>
      <c r="AL3398" s="103"/>
      <c r="AM3398" s="104"/>
      <c r="AS3398" s="103"/>
      <c r="AT3398" s="104"/>
    </row>
    <row r="3399" spans="1:46" x14ac:dyDescent="0.25">
      <c r="A3399" s="1">
        <v>44803</v>
      </c>
      <c r="C3399" s="1" t="s">
        <v>102</v>
      </c>
      <c r="D3399" t="s">
        <v>97</v>
      </c>
      <c r="E3399">
        <v>50</v>
      </c>
      <c r="F3399" t="s">
        <v>146</v>
      </c>
      <c r="G3399" s="18">
        <v>2.7871999999999999</v>
      </c>
      <c r="I3399" s="18">
        <v>-139.36000000000001</v>
      </c>
      <c r="Q3399" s="103"/>
      <c r="R3399" s="104"/>
      <c r="X3399" s="103"/>
      <c r="AE3399" s="103"/>
      <c r="AL3399" s="103"/>
      <c r="AM3399" s="104"/>
      <c r="AS3399" s="103"/>
      <c r="AT3399" s="104"/>
    </row>
    <row r="3400" spans="1:46" x14ac:dyDescent="0.25">
      <c r="A3400" s="1">
        <v>44803</v>
      </c>
      <c r="C3400" s="1" t="s">
        <v>102</v>
      </c>
      <c r="D3400" t="s">
        <v>97</v>
      </c>
      <c r="E3400">
        <v>150</v>
      </c>
      <c r="F3400" t="s">
        <v>146</v>
      </c>
      <c r="G3400" s="18">
        <v>2.7850000000000001</v>
      </c>
      <c r="I3400" s="18">
        <v>-417.75</v>
      </c>
      <c r="Q3400" s="103"/>
      <c r="R3400" s="104"/>
      <c r="X3400" s="103"/>
      <c r="AE3400" s="103"/>
      <c r="AL3400" s="103"/>
      <c r="AM3400" s="104"/>
      <c r="AS3400" s="103"/>
      <c r="AT3400" s="104"/>
    </row>
    <row r="3401" spans="1:46" x14ac:dyDescent="0.25">
      <c r="A3401" s="1">
        <v>44803</v>
      </c>
      <c r="C3401" s="1" t="s">
        <v>102</v>
      </c>
      <c r="D3401" t="s">
        <v>97</v>
      </c>
      <c r="E3401">
        <v>150</v>
      </c>
      <c r="F3401" t="s">
        <v>146</v>
      </c>
      <c r="G3401" s="18">
        <v>2.7780999999999998</v>
      </c>
      <c r="I3401" s="18">
        <v>-416.72</v>
      </c>
      <c r="Q3401" s="103"/>
      <c r="R3401" s="104"/>
      <c r="X3401" s="103"/>
      <c r="AE3401" s="103"/>
      <c r="AL3401" s="103"/>
      <c r="AM3401" s="104"/>
      <c r="AS3401" s="103"/>
      <c r="AT3401" s="104"/>
    </row>
    <row r="3402" spans="1:46" x14ac:dyDescent="0.25">
      <c r="A3402" s="1">
        <v>44803</v>
      </c>
      <c r="C3402" s="1" t="s">
        <v>102</v>
      </c>
      <c r="D3402" t="s">
        <v>97</v>
      </c>
      <c r="E3402">
        <v>150</v>
      </c>
      <c r="F3402" t="s">
        <v>21</v>
      </c>
      <c r="G3402" s="18">
        <v>3.17</v>
      </c>
      <c r="I3402" s="18">
        <v>-475.5</v>
      </c>
      <c r="Q3402" s="103"/>
      <c r="R3402" s="104"/>
      <c r="X3402" s="103"/>
      <c r="AE3402" s="103"/>
      <c r="AL3402" s="103"/>
      <c r="AM3402" s="104"/>
      <c r="AS3402" s="103"/>
      <c r="AT3402" s="104"/>
    </row>
    <row r="3403" spans="1:46" x14ac:dyDescent="0.25">
      <c r="A3403" s="1">
        <v>44803</v>
      </c>
      <c r="C3403" s="1" t="s">
        <v>102</v>
      </c>
      <c r="D3403" t="s">
        <v>97</v>
      </c>
      <c r="E3403">
        <v>150</v>
      </c>
      <c r="F3403" t="s">
        <v>21</v>
      </c>
      <c r="G3403" s="18">
        <v>3.1335999999999999</v>
      </c>
      <c r="I3403" s="18">
        <v>-470.04</v>
      </c>
      <c r="Q3403" s="103"/>
      <c r="R3403" s="104"/>
      <c r="X3403" s="103"/>
      <c r="AE3403" s="103"/>
      <c r="AL3403" s="103"/>
      <c r="AM3403" s="104"/>
      <c r="AS3403" s="103"/>
      <c r="AT3403" s="104"/>
    </row>
    <row r="3404" spans="1:46" x14ac:dyDescent="0.25">
      <c r="A3404" s="1">
        <v>44803</v>
      </c>
      <c r="C3404" s="1" t="s">
        <v>102</v>
      </c>
      <c r="D3404" t="s">
        <v>98</v>
      </c>
      <c r="E3404">
        <v>150</v>
      </c>
      <c r="F3404" t="s">
        <v>146</v>
      </c>
      <c r="G3404" s="18">
        <v>2.9546000000000001</v>
      </c>
      <c r="H3404" s="18">
        <v>0.01</v>
      </c>
      <c r="I3404" s="18">
        <v>443.18</v>
      </c>
      <c r="Q3404" s="103"/>
      <c r="R3404" s="104"/>
      <c r="X3404" s="103"/>
      <c r="AE3404" s="103"/>
      <c r="AL3404" s="103"/>
      <c r="AM3404" s="104"/>
      <c r="AS3404" s="103"/>
      <c r="AT3404" s="104"/>
    </row>
    <row r="3405" spans="1:46" x14ac:dyDescent="0.25">
      <c r="A3405" s="1">
        <v>44803</v>
      </c>
      <c r="C3405" s="1" t="s">
        <v>102</v>
      </c>
      <c r="D3405" t="s">
        <v>98</v>
      </c>
      <c r="E3405">
        <v>150</v>
      </c>
      <c r="F3405" t="s">
        <v>146</v>
      </c>
      <c r="G3405" s="18">
        <v>3.0114999999999998</v>
      </c>
      <c r="H3405" s="18">
        <v>0.01</v>
      </c>
      <c r="I3405" s="18">
        <v>451.72</v>
      </c>
      <c r="Q3405" s="103"/>
      <c r="R3405" s="104"/>
      <c r="X3405" s="103"/>
      <c r="AE3405" s="103"/>
      <c r="AL3405" s="103"/>
      <c r="AM3405" s="104"/>
      <c r="AS3405" s="103"/>
      <c r="AT3405" s="104"/>
    </row>
    <row r="3406" spans="1:46" x14ac:dyDescent="0.25">
      <c r="A3406" s="1">
        <v>44803</v>
      </c>
      <c r="C3406" s="1" t="s">
        <v>102</v>
      </c>
      <c r="D3406" t="s">
        <v>98</v>
      </c>
      <c r="E3406">
        <v>150</v>
      </c>
      <c r="F3406" t="s">
        <v>146</v>
      </c>
      <c r="G3406" s="18">
        <v>3.0506000000000002</v>
      </c>
      <c r="H3406" s="18">
        <v>0.01</v>
      </c>
      <c r="I3406" s="18">
        <v>457.58</v>
      </c>
      <c r="Q3406" s="103"/>
      <c r="R3406" s="104"/>
      <c r="X3406" s="103"/>
      <c r="AE3406" s="103"/>
      <c r="AL3406" s="103"/>
      <c r="AM3406" s="104"/>
      <c r="AS3406" s="103"/>
      <c r="AT3406" s="104"/>
    </row>
    <row r="3407" spans="1:46" x14ac:dyDescent="0.25">
      <c r="A3407" s="1">
        <v>44803</v>
      </c>
      <c r="C3407" s="1" t="s">
        <v>102</v>
      </c>
      <c r="D3407" t="s">
        <v>98</v>
      </c>
      <c r="E3407">
        <v>200</v>
      </c>
      <c r="F3407" t="s">
        <v>146</v>
      </c>
      <c r="G3407" s="18">
        <v>3.0783</v>
      </c>
      <c r="H3407" s="18">
        <v>0.01</v>
      </c>
      <c r="I3407" s="18">
        <v>615.65</v>
      </c>
      <c r="Q3407" s="103"/>
      <c r="R3407" s="104"/>
      <c r="X3407" s="103"/>
      <c r="AE3407" s="103"/>
      <c r="AL3407" s="103"/>
      <c r="AM3407" s="104"/>
      <c r="AS3407" s="103"/>
      <c r="AT3407" s="104"/>
    </row>
    <row r="3408" spans="1:46" x14ac:dyDescent="0.25">
      <c r="A3408" s="1">
        <v>44803</v>
      </c>
      <c r="C3408" s="1" t="s">
        <v>102</v>
      </c>
      <c r="D3408" t="s">
        <v>98</v>
      </c>
      <c r="E3408">
        <v>150</v>
      </c>
      <c r="F3408" t="s">
        <v>146</v>
      </c>
      <c r="G3408" s="18">
        <v>3.1619000000000002</v>
      </c>
      <c r="H3408" s="18">
        <v>0.01</v>
      </c>
      <c r="I3408" s="18">
        <v>474.28</v>
      </c>
      <c r="Q3408" s="103"/>
      <c r="R3408" s="104"/>
      <c r="X3408" s="103"/>
      <c r="AE3408" s="103"/>
      <c r="AL3408" s="103"/>
      <c r="AM3408" s="104"/>
      <c r="AS3408" s="103"/>
      <c r="AT3408" s="104"/>
    </row>
    <row r="3409" spans="1:46" x14ac:dyDescent="0.25">
      <c r="A3409" s="1">
        <v>44803</v>
      </c>
      <c r="C3409" s="1" t="s">
        <v>102</v>
      </c>
      <c r="D3409" t="s">
        <v>98</v>
      </c>
      <c r="E3409">
        <v>150</v>
      </c>
      <c r="F3409" t="s">
        <v>146</v>
      </c>
      <c r="G3409" s="18">
        <v>3.18</v>
      </c>
      <c r="H3409" s="18">
        <v>0.01</v>
      </c>
      <c r="I3409" s="18">
        <v>476.99</v>
      </c>
      <c r="Q3409" s="103"/>
      <c r="R3409" s="104"/>
      <c r="X3409" s="103"/>
      <c r="AE3409" s="103"/>
      <c r="AL3409" s="103"/>
      <c r="AM3409" s="104"/>
      <c r="AS3409" s="103"/>
      <c r="AT3409" s="104"/>
    </row>
    <row r="3410" spans="1:46" x14ac:dyDescent="0.25">
      <c r="A3410" s="1">
        <v>44803</v>
      </c>
      <c r="C3410" s="1" t="s">
        <v>102</v>
      </c>
      <c r="D3410" t="s">
        <v>97</v>
      </c>
      <c r="E3410">
        <v>150</v>
      </c>
      <c r="F3410" t="s">
        <v>146</v>
      </c>
      <c r="G3410" s="18">
        <v>2.9651000000000001</v>
      </c>
      <c r="I3410" s="18">
        <v>-444.77</v>
      </c>
      <c r="Q3410" s="103"/>
      <c r="R3410" s="104"/>
      <c r="X3410" s="103"/>
      <c r="AE3410" s="103"/>
      <c r="AL3410" s="103"/>
      <c r="AM3410" s="104"/>
      <c r="AS3410" s="103"/>
      <c r="AT3410" s="104"/>
    </row>
    <row r="3411" spans="1:46" x14ac:dyDescent="0.25">
      <c r="A3411" s="1">
        <v>44803</v>
      </c>
      <c r="C3411" s="1" t="s">
        <v>102</v>
      </c>
      <c r="D3411" t="s">
        <v>97</v>
      </c>
      <c r="E3411">
        <v>200</v>
      </c>
      <c r="F3411" t="s">
        <v>146</v>
      </c>
      <c r="G3411" s="18">
        <v>3.01</v>
      </c>
      <c r="I3411" s="18">
        <v>-602</v>
      </c>
      <c r="Q3411" s="103"/>
      <c r="R3411" s="104"/>
      <c r="X3411" s="103"/>
      <c r="AE3411" s="103"/>
      <c r="AL3411" s="103"/>
      <c r="AM3411" s="104"/>
      <c r="AS3411" s="103"/>
      <c r="AT3411" s="104"/>
    </row>
    <row r="3412" spans="1:46" x14ac:dyDescent="0.25">
      <c r="A3412" s="1">
        <v>44803</v>
      </c>
      <c r="C3412" s="1" t="s">
        <v>102</v>
      </c>
      <c r="D3412" t="s">
        <v>97</v>
      </c>
      <c r="E3412">
        <v>122</v>
      </c>
      <c r="F3412" t="s">
        <v>146</v>
      </c>
      <c r="G3412" s="18">
        <v>2.9498000000000002</v>
      </c>
      <c r="I3412" s="18">
        <v>-359.88</v>
      </c>
      <c r="Q3412" s="103"/>
      <c r="R3412" s="104"/>
      <c r="X3412" s="103"/>
      <c r="AE3412" s="103"/>
      <c r="AL3412" s="103"/>
      <c r="AM3412" s="104"/>
      <c r="AS3412" s="103"/>
      <c r="AT3412" s="104"/>
    </row>
    <row r="3413" spans="1:46" x14ac:dyDescent="0.25">
      <c r="A3413" s="1">
        <v>44803</v>
      </c>
      <c r="C3413" s="1" t="s">
        <v>102</v>
      </c>
      <c r="D3413" t="s">
        <v>97</v>
      </c>
      <c r="E3413">
        <v>28</v>
      </c>
      <c r="F3413" t="s">
        <v>146</v>
      </c>
      <c r="G3413" s="18">
        <v>2.95</v>
      </c>
      <c r="I3413" s="18">
        <v>-82.6</v>
      </c>
      <c r="Q3413" s="103"/>
      <c r="R3413" s="104"/>
      <c r="X3413" s="103"/>
      <c r="AE3413" s="103"/>
      <c r="AL3413" s="103"/>
      <c r="AM3413" s="104"/>
      <c r="AS3413" s="103"/>
      <c r="AT3413" s="104"/>
    </row>
    <row r="3414" spans="1:46" x14ac:dyDescent="0.25">
      <c r="A3414" s="1">
        <v>44803</v>
      </c>
      <c r="C3414" s="1" t="s">
        <v>102</v>
      </c>
      <c r="D3414" t="s">
        <v>97</v>
      </c>
      <c r="E3414">
        <v>150</v>
      </c>
      <c r="F3414" t="s">
        <v>146</v>
      </c>
      <c r="G3414" s="18">
        <v>2.91</v>
      </c>
      <c r="I3414" s="18">
        <v>-436.5</v>
      </c>
      <c r="Q3414" s="103"/>
      <c r="R3414" s="104"/>
      <c r="X3414" s="103"/>
      <c r="AE3414" s="103"/>
      <c r="AL3414" s="103"/>
      <c r="AM3414" s="104"/>
      <c r="AS3414" s="103"/>
      <c r="AT3414" s="104"/>
    </row>
    <row r="3415" spans="1:46" x14ac:dyDescent="0.25">
      <c r="A3415" s="1">
        <v>44803</v>
      </c>
      <c r="C3415" s="1" t="s">
        <v>102</v>
      </c>
      <c r="D3415" t="s">
        <v>97</v>
      </c>
      <c r="E3415">
        <v>95</v>
      </c>
      <c r="F3415" t="s">
        <v>146</v>
      </c>
      <c r="G3415" s="18">
        <v>2.94</v>
      </c>
      <c r="I3415" s="18">
        <v>-279.3</v>
      </c>
      <c r="Q3415" s="103"/>
      <c r="R3415" s="104"/>
      <c r="X3415" s="103"/>
      <c r="AE3415" s="103"/>
      <c r="AL3415" s="103"/>
      <c r="AM3415" s="104"/>
      <c r="AS3415" s="103"/>
      <c r="AT3415" s="104"/>
    </row>
    <row r="3416" spans="1:46" x14ac:dyDescent="0.25">
      <c r="A3416" s="1">
        <v>44803</v>
      </c>
      <c r="C3416" s="1" t="s">
        <v>102</v>
      </c>
      <c r="D3416" t="s">
        <v>97</v>
      </c>
      <c r="E3416">
        <v>30</v>
      </c>
      <c r="F3416" t="s">
        <v>146</v>
      </c>
      <c r="G3416" s="18">
        <v>2.94</v>
      </c>
      <c r="I3416" s="18">
        <v>-88.2</v>
      </c>
      <c r="Q3416" s="103"/>
      <c r="R3416" s="104"/>
      <c r="X3416" s="103"/>
      <c r="AE3416" s="103"/>
      <c r="AL3416" s="103"/>
      <c r="AM3416" s="104"/>
      <c r="AS3416" s="103"/>
      <c r="AT3416" s="104"/>
    </row>
    <row r="3417" spans="1:46" x14ac:dyDescent="0.25">
      <c r="A3417" s="1">
        <v>44803</v>
      </c>
      <c r="C3417" s="1" t="s">
        <v>102</v>
      </c>
      <c r="D3417" t="s">
        <v>97</v>
      </c>
      <c r="E3417">
        <v>25</v>
      </c>
      <c r="F3417" t="s">
        <v>146</v>
      </c>
      <c r="G3417" s="18">
        <v>2.94</v>
      </c>
      <c r="I3417" s="18">
        <v>-73.5</v>
      </c>
      <c r="Q3417" s="103"/>
      <c r="R3417" s="104"/>
      <c r="X3417" s="103"/>
      <c r="AE3417" s="103"/>
      <c r="AL3417" s="103"/>
      <c r="AM3417" s="104"/>
      <c r="AS3417" s="103"/>
      <c r="AT3417" s="104"/>
    </row>
    <row r="3418" spans="1:46" x14ac:dyDescent="0.25">
      <c r="A3418" s="1">
        <v>44803</v>
      </c>
      <c r="C3418" s="1" t="s">
        <v>102</v>
      </c>
      <c r="D3418" t="s">
        <v>97</v>
      </c>
      <c r="E3418">
        <v>150</v>
      </c>
      <c r="F3418" t="s">
        <v>146</v>
      </c>
      <c r="G3418" s="18">
        <v>3</v>
      </c>
      <c r="I3418" s="18">
        <v>-450</v>
      </c>
      <c r="Q3418" s="103"/>
      <c r="R3418" s="104"/>
      <c r="X3418" s="103"/>
      <c r="AE3418" s="103"/>
      <c r="AL3418" s="103"/>
      <c r="AM3418" s="104"/>
      <c r="AS3418" s="103"/>
      <c r="AT3418" s="104"/>
    </row>
    <row r="3419" spans="1:46" x14ac:dyDescent="0.25">
      <c r="A3419" s="1">
        <v>44803</v>
      </c>
      <c r="C3419" s="1" t="s">
        <v>102</v>
      </c>
      <c r="D3419" t="s">
        <v>98</v>
      </c>
      <c r="E3419">
        <v>50</v>
      </c>
      <c r="F3419" t="s">
        <v>146</v>
      </c>
      <c r="G3419" s="18">
        <v>3.0602999999999998</v>
      </c>
      <c r="I3419" s="18">
        <v>153.02000000000001</v>
      </c>
      <c r="Q3419" s="103"/>
      <c r="R3419" s="104"/>
      <c r="X3419" s="103"/>
      <c r="AE3419" s="103"/>
      <c r="AL3419" s="103"/>
      <c r="AM3419" s="104"/>
      <c r="AS3419" s="103"/>
      <c r="AT3419" s="104"/>
    </row>
    <row r="3420" spans="1:46" x14ac:dyDescent="0.25">
      <c r="A3420" s="1">
        <v>44803</v>
      </c>
      <c r="C3420" s="1" t="s">
        <v>102</v>
      </c>
      <c r="D3420" t="s">
        <v>98</v>
      </c>
      <c r="E3420">
        <v>50</v>
      </c>
      <c r="F3420" t="s">
        <v>146</v>
      </c>
      <c r="G3420" s="18">
        <v>3.0617999999999999</v>
      </c>
      <c r="I3420" s="18">
        <v>153.09</v>
      </c>
      <c r="Q3420" s="103"/>
      <c r="R3420" s="104"/>
      <c r="X3420" s="103"/>
      <c r="AE3420" s="103"/>
      <c r="AL3420" s="103"/>
      <c r="AM3420" s="104"/>
      <c r="AS3420" s="103"/>
      <c r="AT3420" s="104"/>
    </row>
    <row r="3421" spans="1:46" x14ac:dyDescent="0.25">
      <c r="A3421" s="1">
        <v>44803</v>
      </c>
      <c r="C3421" s="1" t="s">
        <v>102</v>
      </c>
      <c r="D3421" t="s">
        <v>98</v>
      </c>
      <c r="E3421">
        <v>150</v>
      </c>
      <c r="F3421" t="s">
        <v>146</v>
      </c>
      <c r="G3421" s="18">
        <v>3.0314000000000001</v>
      </c>
      <c r="H3421" s="18">
        <v>0.01</v>
      </c>
      <c r="I3421" s="18">
        <v>454.7</v>
      </c>
      <c r="Q3421" s="103"/>
      <c r="R3421" s="104"/>
      <c r="X3421" s="103"/>
      <c r="AE3421" s="103"/>
      <c r="AL3421" s="103"/>
      <c r="AM3421" s="104"/>
      <c r="AS3421" s="103"/>
      <c r="AT3421" s="104"/>
    </row>
    <row r="3422" spans="1:46" x14ac:dyDescent="0.25">
      <c r="A3422" s="1">
        <v>44803</v>
      </c>
      <c r="C3422" s="1" t="s">
        <v>102</v>
      </c>
      <c r="D3422" t="s">
        <v>98</v>
      </c>
      <c r="E3422">
        <v>150</v>
      </c>
      <c r="F3422" t="s">
        <v>146</v>
      </c>
      <c r="G3422" s="18">
        <v>3.1</v>
      </c>
      <c r="H3422" s="18">
        <v>0.01</v>
      </c>
      <c r="I3422" s="18">
        <v>464.99</v>
      </c>
      <c r="Q3422" s="103"/>
      <c r="R3422" s="104"/>
      <c r="X3422" s="103"/>
      <c r="AE3422" s="103"/>
      <c r="AL3422" s="103"/>
      <c r="AM3422" s="104"/>
      <c r="AS3422" s="103"/>
      <c r="AT3422" s="104"/>
    </row>
    <row r="3423" spans="1:46" x14ac:dyDescent="0.25">
      <c r="A3423" s="1">
        <v>44803</v>
      </c>
      <c r="C3423" s="1" t="s">
        <v>102</v>
      </c>
      <c r="D3423" t="s">
        <v>97</v>
      </c>
      <c r="E3423">
        <v>150</v>
      </c>
      <c r="F3423" t="s">
        <v>146</v>
      </c>
      <c r="G3423" s="18">
        <v>3.1377000000000002</v>
      </c>
      <c r="I3423" s="18">
        <v>-470.66</v>
      </c>
      <c r="Q3423" s="103"/>
      <c r="R3423" s="104"/>
      <c r="X3423" s="103"/>
      <c r="AE3423" s="103"/>
      <c r="AL3423" s="103"/>
      <c r="AM3423" s="104"/>
      <c r="AS3423" s="103"/>
      <c r="AT3423" s="104"/>
    </row>
    <row r="3424" spans="1:46" x14ac:dyDescent="0.25">
      <c r="A3424" s="1">
        <v>44803</v>
      </c>
      <c r="C3424" s="1" t="s">
        <v>102</v>
      </c>
      <c r="D3424" t="s">
        <v>97</v>
      </c>
      <c r="E3424">
        <v>150</v>
      </c>
      <c r="F3424" t="s">
        <v>146</v>
      </c>
      <c r="G3424" s="18">
        <v>3.1882999999999999</v>
      </c>
      <c r="I3424" s="18">
        <v>-478.25</v>
      </c>
      <c r="Q3424" s="103"/>
      <c r="R3424" s="104"/>
      <c r="X3424" s="103"/>
      <c r="AE3424" s="103"/>
      <c r="AL3424" s="103"/>
      <c r="AM3424" s="104"/>
      <c r="AS3424" s="103"/>
      <c r="AT3424" s="104"/>
    </row>
    <row r="3425" spans="1:46" x14ac:dyDescent="0.25">
      <c r="A3425" s="1">
        <v>44803</v>
      </c>
      <c r="C3425" s="1" t="s">
        <v>102</v>
      </c>
      <c r="D3425" t="s">
        <v>98</v>
      </c>
      <c r="E3425">
        <v>50</v>
      </c>
      <c r="F3425" t="s">
        <v>146</v>
      </c>
      <c r="G3425" s="18">
        <v>3.1311</v>
      </c>
      <c r="I3425" s="18">
        <v>156.56</v>
      </c>
      <c r="Q3425" s="103"/>
      <c r="R3425" s="104"/>
      <c r="X3425" s="103"/>
      <c r="AE3425" s="103"/>
      <c r="AL3425" s="103"/>
      <c r="AM3425" s="104"/>
      <c r="AS3425" s="103"/>
      <c r="AT3425" s="104"/>
    </row>
    <row r="3426" spans="1:46" x14ac:dyDescent="0.25">
      <c r="A3426" s="1">
        <v>44803</v>
      </c>
      <c r="C3426" s="1" t="s">
        <v>102</v>
      </c>
      <c r="D3426" t="s">
        <v>97</v>
      </c>
      <c r="E3426">
        <v>150</v>
      </c>
      <c r="F3426" t="s">
        <v>146</v>
      </c>
      <c r="G3426" s="18">
        <v>3.0604</v>
      </c>
      <c r="I3426" s="18">
        <v>-459.06</v>
      </c>
      <c r="Q3426" s="103"/>
      <c r="R3426" s="104"/>
      <c r="X3426" s="103"/>
      <c r="AE3426" s="103"/>
      <c r="AL3426" s="103"/>
      <c r="AM3426" s="104"/>
      <c r="AS3426" s="103"/>
      <c r="AT3426" s="104"/>
    </row>
    <row r="3427" spans="1:46" x14ac:dyDescent="0.25">
      <c r="A3427" s="1">
        <v>44805</v>
      </c>
      <c r="C3427" s="1" t="s">
        <v>102</v>
      </c>
      <c r="D3427" t="s">
        <v>98</v>
      </c>
      <c r="E3427" s="19">
        <v>1350</v>
      </c>
      <c r="F3427" t="s">
        <v>144</v>
      </c>
      <c r="G3427" s="18">
        <v>2.1046999999999998</v>
      </c>
      <c r="H3427" s="18">
        <v>7.0000000000000007E-2</v>
      </c>
      <c r="I3427" s="18">
        <v>2841.28</v>
      </c>
      <c r="Q3427" s="103"/>
      <c r="R3427" s="104"/>
      <c r="X3427" s="103"/>
      <c r="AE3427" s="103"/>
      <c r="AL3427" s="103"/>
      <c r="AM3427" s="104"/>
      <c r="AS3427" s="103"/>
      <c r="AT3427" s="104"/>
    </row>
    <row r="3428" spans="1:46" x14ac:dyDescent="0.25">
      <c r="A3428" s="1">
        <v>44805</v>
      </c>
      <c r="C3428" s="1" t="s">
        <v>102</v>
      </c>
      <c r="D3428" t="s">
        <v>97</v>
      </c>
      <c r="E3428">
        <v>150</v>
      </c>
      <c r="F3428" t="s">
        <v>144</v>
      </c>
      <c r="G3428" s="18">
        <v>2.1779999999999999</v>
      </c>
      <c r="I3428" s="18">
        <v>-326.7</v>
      </c>
      <c r="Q3428" s="103"/>
      <c r="R3428" s="104"/>
      <c r="X3428" s="103"/>
      <c r="AE3428" s="103"/>
      <c r="AL3428" s="103"/>
      <c r="AM3428" s="104"/>
      <c r="AS3428" s="103"/>
      <c r="AT3428" s="104"/>
    </row>
    <row r="3429" spans="1:46" x14ac:dyDescent="0.25">
      <c r="A3429" s="1">
        <v>44805</v>
      </c>
      <c r="C3429" s="1" t="s">
        <v>102</v>
      </c>
      <c r="D3429" t="s">
        <v>97</v>
      </c>
      <c r="E3429">
        <v>150</v>
      </c>
      <c r="F3429" t="s">
        <v>144</v>
      </c>
      <c r="G3429" s="18">
        <v>2.17</v>
      </c>
      <c r="I3429" s="18">
        <v>-325.5</v>
      </c>
      <c r="Q3429" s="103"/>
      <c r="R3429" s="104"/>
      <c r="X3429" s="103"/>
      <c r="AE3429" s="103"/>
      <c r="AL3429" s="103"/>
      <c r="AM3429" s="104"/>
      <c r="AS3429" s="103"/>
      <c r="AT3429" s="104"/>
    </row>
    <row r="3430" spans="1:46" x14ac:dyDescent="0.25">
      <c r="A3430" s="1">
        <v>44805</v>
      </c>
      <c r="C3430" s="1" t="s">
        <v>102</v>
      </c>
      <c r="D3430" t="s">
        <v>97</v>
      </c>
      <c r="E3430">
        <v>150</v>
      </c>
      <c r="F3430" t="s">
        <v>144</v>
      </c>
      <c r="G3430" s="18">
        <v>2.1800000000000002</v>
      </c>
      <c r="I3430" s="18">
        <v>-327</v>
      </c>
      <c r="Q3430" s="103"/>
      <c r="R3430" s="104"/>
      <c r="X3430" s="103"/>
      <c r="AE3430" s="103"/>
      <c r="AL3430" s="103"/>
      <c r="AM3430" s="104"/>
      <c r="AS3430" s="103"/>
      <c r="AT3430" s="104"/>
    </row>
    <row r="3431" spans="1:46" x14ac:dyDescent="0.25">
      <c r="A3431" s="1">
        <v>44805</v>
      </c>
      <c r="C3431" s="1" t="s">
        <v>102</v>
      </c>
      <c r="D3431" t="s">
        <v>97</v>
      </c>
      <c r="E3431">
        <v>150</v>
      </c>
      <c r="F3431" t="s">
        <v>144</v>
      </c>
      <c r="G3431" s="18">
        <v>2.1999</v>
      </c>
      <c r="I3431" s="18">
        <v>-329.99</v>
      </c>
      <c r="Q3431" s="103"/>
      <c r="R3431" s="104"/>
      <c r="X3431" s="103"/>
      <c r="AE3431" s="103"/>
      <c r="AL3431" s="103"/>
      <c r="AM3431" s="104"/>
      <c r="AS3431" s="103"/>
      <c r="AT3431" s="104"/>
    </row>
    <row r="3432" spans="1:46" x14ac:dyDescent="0.25">
      <c r="A3432" s="1">
        <v>44805</v>
      </c>
      <c r="C3432" s="1" t="s">
        <v>102</v>
      </c>
      <c r="D3432" t="s">
        <v>97</v>
      </c>
      <c r="E3432">
        <v>150</v>
      </c>
      <c r="F3432" t="s">
        <v>144</v>
      </c>
      <c r="G3432" s="18">
        <v>2.1787000000000001</v>
      </c>
      <c r="I3432" s="18">
        <v>-326.81</v>
      </c>
      <c r="Q3432" s="103"/>
      <c r="R3432" s="104"/>
      <c r="X3432" s="103"/>
      <c r="AE3432" s="103"/>
      <c r="AL3432" s="103"/>
      <c r="AM3432" s="104"/>
      <c r="AS3432" s="103"/>
      <c r="AT3432" s="104"/>
    </row>
    <row r="3433" spans="1:46" x14ac:dyDescent="0.25">
      <c r="A3433" s="1">
        <v>44805</v>
      </c>
      <c r="C3433" s="1" t="s">
        <v>102</v>
      </c>
      <c r="D3433" t="s">
        <v>97</v>
      </c>
      <c r="E3433">
        <v>150</v>
      </c>
      <c r="F3433" t="s">
        <v>144</v>
      </c>
      <c r="G3433" s="18">
        <v>2.1688000000000001</v>
      </c>
      <c r="I3433" s="18">
        <v>-325.32</v>
      </c>
      <c r="Q3433" s="103"/>
      <c r="R3433" s="104"/>
      <c r="X3433" s="103"/>
      <c r="AE3433" s="103"/>
      <c r="AL3433" s="103"/>
      <c r="AM3433" s="104"/>
      <c r="AS3433" s="103"/>
      <c r="AT3433" s="104"/>
    </row>
    <row r="3434" spans="1:46" x14ac:dyDescent="0.25">
      <c r="A3434" s="1">
        <v>44805</v>
      </c>
      <c r="C3434" s="1" t="s">
        <v>102</v>
      </c>
      <c r="D3434" t="s">
        <v>97</v>
      </c>
      <c r="E3434">
        <v>150</v>
      </c>
      <c r="F3434" t="s">
        <v>144</v>
      </c>
      <c r="G3434" s="18">
        <v>2.1644999999999999</v>
      </c>
      <c r="I3434" s="18">
        <v>-324.68</v>
      </c>
      <c r="Q3434" s="103"/>
      <c r="R3434" s="104"/>
      <c r="X3434" s="103"/>
      <c r="AE3434" s="103"/>
      <c r="AL3434" s="103"/>
      <c r="AM3434" s="104"/>
      <c r="AS3434" s="103"/>
      <c r="AT3434" s="104"/>
    </row>
    <row r="3435" spans="1:46" x14ac:dyDescent="0.25">
      <c r="A3435" s="1">
        <v>44805</v>
      </c>
      <c r="C3435" s="1" t="s">
        <v>102</v>
      </c>
      <c r="D3435" t="s">
        <v>97</v>
      </c>
      <c r="E3435">
        <v>150</v>
      </c>
      <c r="F3435" t="s">
        <v>144</v>
      </c>
      <c r="G3435" s="18">
        <v>2.165</v>
      </c>
      <c r="I3435" s="18">
        <v>-324.75</v>
      </c>
      <c r="Q3435" s="103"/>
      <c r="R3435" s="104"/>
      <c r="X3435" s="103"/>
      <c r="AE3435" s="103"/>
      <c r="AL3435" s="103"/>
      <c r="AM3435" s="104"/>
      <c r="AS3435" s="103"/>
      <c r="AT3435" s="104"/>
    </row>
    <row r="3436" spans="1:46" x14ac:dyDescent="0.25">
      <c r="A3436" s="1">
        <v>44805</v>
      </c>
      <c r="C3436" s="1" t="s">
        <v>102</v>
      </c>
      <c r="D3436" t="s">
        <v>98</v>
      </c>
      <c r="E3436">
        <v>150</v>
      </c>
      <c r="F3436" t="s">
        <v>144</v>
      </c>
      <c r="G3436" s="18">
        <v>2.0914999999999999</v>
      </c>
      <c r="H3436" s="18">
        <v>0.01</v>
      </c>
      <c r="I3436" s="18">
        <v>313.72000000000003</v>
      </c>
      <c r="Q3436" s="103"/>
      <c r="R3436" s="104"/>
      <c r="X3436" s="103"/>
      <c r="AE3436" s="103"/>
      <c r="AL3436" s="103"/>
      <c r="AM3436" s="104"/>
      <c r="AS3436" s="103"/>
      <c r="AT3436" s="104"/>
    </row>
    <row r="3437" spans="1:46" x14ac:dyDescent="0.25">
      <c r="A3437" s="1">
        <v>44805</v>
      </c>
      <c r="C3437" s="1" t="s">
        <v>102</v>
      </c>
      <c r="D3437" t="s">
        <v>98</v>
      </c>
      <c r="E3437">
        <v>150</v>
      </c>
      <c r="F3437" t="s">
        <v>144</v>
      </c>
      <c r="G3437" s="18">
        <v>2.1000999999999999</v>
      </c>
      <c r="H3437" s="18">
        <v>0.01</v>
      </c>
      <c r="I3437" s="18">
        <v>315.01</v>
      </c>
      <c r="Q3437" s="103"/>
      <c r="R3437" s="104"/>
      <c r="X3437" s="103"/>
      <c r="AE3437" s="103"/>
      <c r="AL3437" s="103"/>
      <c r="AM3437" s="104"/>
      <c r="AS3437" s="103"/>
      <c r="AT3437" s="104"/>
    </row>
    <row r="3438" spans="1:46" x14ac:dyDescent="0.25">
      <c r="A3438" s="1">
        <v>44805</v>
      </c>
      <c r="C3438" s="1" t="s">
        <v>102</v>
      </c>
      <c r="D3438" t="s">
        <v>97</v>
      </c>
      <c r="E3438">
        <v>150</v>
      </c>
      <c r="F3438" t="s">
        <v>144</v>
      </c>
      <c r="G3438" s="18">
        <v>2.1455000000000002</v>
      </c>
      <c r="I3438" s="18">
        <v>-321.83</v>
      </c>
      <c r="Q3438" s="103"/>
      <c r="R3438" s="104"/>
      <c r="X3438" s="103"/>
      <c r="AE3438" s="103"/>
      <c r="AL3438" s="103"/>
      <c r="AM3438" s="104"/>
      <c r="AS3438" s="103"/>
      <c r="AT3438" s="104"/>
    </row>
    <row r="3439" spans="1:46" x14ac:dyDescent="0.25">
      <c r="A3439" s="1">
        <v>44805</v>
      </c>
      <c r="C3439" s="1" t="s">
        <v>102</v>
      </c>
      <c r="D3439" t="s">
        <v>98</v>
      </c>
      <c r="E3439">
        <v>450</v>
      </c>
      <c r="F3439" t="s">
        <v>144</v>
      </c>
      <c r="G3439" s="18">
        <v>2.0548999999999999</v>
      </c>
      <c r="H3439" s="18">
        <v>0.02</v>
      </c>
      <c r="I3439" s="18">
        <v>924.69</v>
      </c>
      <c r="Q3439" s="103"/>
      <c r="R3439" s="104"/>
      <c r="X3439" s="103"/>
      <c r="AE3439" s="103"/>
      <c r="AL3439" s="103"/>
      <c r="AM3439" s="104"/>
      <c r="AS3439" s="103"/>
      <c r="AT3439" s="104"/>
    </row>
    <row r="3440" spans="1:46" x14ac:dyDescent="0.25">
      <c r="A3440" s="1">
        <v>44805</v>
      </c>
      <c r="C3440" s="1" t="s">
        <v>102</v>
      </c>
      <c r="D3440" t="s">
        <v>97</v>
      </c>
      <c r="E3440">
        <v>150</v>
      </c>
      <c r="F3440" t="s">
        <v>144</v>
      </c>
      <c r="G3440" s="18">
        <v>2.105</v>
      </c>
      <c r="I3440" s="18">
        <v>-315.75</v>
      </c>
      <c r="Q3440" s="103"/>
      <c r="R3440" s="104"/>
      <c r="X3440" s="103"/>
      <c r="AE3440" s="103"/>
      <c r="AL3440" s="103"/>
      <c r="AM3440" s="104"/>
      <c r="AS3440" s="103"/>
      <c r="AT3440" s="104"/>
    </row>
    <row r="3441" spans="1:46" x14ac:dyDescent="0.25">
      <c r="A3441" s="1">
        <v>44805</v>
      </c>
      <c r="C3441" s="1" t="s">
        <v>102</v>
      </c>
      <c r="D3441" t="s">
        <v>97</v>
      </c>
      <c r="E3441">
        <v>150</v>
      </c>
      <c r="F3441" t="s">
        <v>144</v>
      </c>
      <c r="G3441" s="18">
        <v>2.1091000000000002</v>
      </c>
      <c r="I3441" s="18">
        <v>-316.37</v>
      </c>
      <c r="Q3441" s="103"/>
      <c r="R3441" s="104"/>
      <c r="X3441" s="103"/>
      <c r="AE3441" s="103"/>
      <c r="AL3441" s="103"/>
      <c r="AM3441" s="104"/>
      <c r="AS3441" s="103"/>
      <c r="AT3441" s="104"/>
    </row>
    <row r="3442" spans="1:46" x14ac:dyDescent="0.25">
      <c r="A3442" s="1">
        <v>44805</v>
      </c>
      <c r="C3442" s="1" t="s">
        <v>102</v>
      </c>
      <c r="D3442" t="s">
        <v>97</v>
      </c>
      <c r="E3442">
        <v>150</v>
      </c>
      <c r="F3442" t="s">
        <v>144</v>
      </c>
      <c r="G3442" s="18">
        <v>2.13</v>
      </c>
      <c r="I3442" s="18">
        <v>-319.5</v>
      </c>
      <c r="Q3442" s="103"/>
      <c r="R3442" s="104"/>
      <c r="X3442" s="103"/>
      <c r="AE3442" s="103"/>
      <c r="AL3442" s="103"/>
      <c r="AM3442" s="104"/>
      <c r="AS3442" s="103"/>
      <c r="AT3442" s="104"/>
    </row>
    <row r="3443" spans="1:46" x14ac:dyDescent="0.25">
      <c r="A3443" s="1">
        <v>44805</v>
      </c>
      <c r="C3443" s="1" t="s">
        <v>102</v>
      </c>
      <c r="D3443" t="s">
        <v>97</v>
      </c>
      <c r="E3443">
        <v>150</v>
      </c>
      <c r="F3443" t="s">
        <v>144</v>
      </c>
      <c r="G3443" s="18">
        <v>2.165</v>
      </c>
      <c r="I3443" s="18">
        <v>-324.75</v>
      </c>
      <c r="Q3443" s="103"/>
      <c r="R3443" s="104"/>
      <c r="X3443" s="103"/>
      <c r="AE3443" s="103"/>
      <c r="AL3443" s="103"/>
      <c r="AM3443" s="104"/>
      <c r="AS3443" s="103"/>
      <c r="AT3443" s="104"/>
    </row>
    <row r="3444" spans="1:46" x14ac:dyDescent="0.25">
      <c r="A3444" s="1">
        <v>44805</v>
      </c>
      <c r="C3444" s="1" t="s">
        <v>102</v>
      </c>
      <c r="D3444" t="s">
        <v>97</v>
      </c>
      <c r="E3444">
        <v>100</v>
      </c>
      <c r="F3444" t="s">
        <v>144</v>
      </c>
      <c r="G3444" s="18">
        <v>2.1999</v>
      </c>
      <c r="I3444" s="18">
        <v>-219.99</v>
      </c>
      <c r="Q3444" s="103"/>
      <c r="R3444" s="104"/>
      <c r="X3444" s="103"/>
      <c r="AE3444" s="103"/>
      <c r="AL3444" s="103"/>
      <c r="AM3444" s="104"/>
      <c r="AS3444" s="103"/>
      <c r="AT3444" s="104"/>
    </row>
    <row r="3445" spans="1:46" x14ac:dyDescent="0.25">
      <c r="A3445" s="1">
        <v>44805</v>
      </c>
      <c r="C3445" s="1" t="s">
        <v>102</v>
      </c>
      <c r="D3445" t="s">
        <v>97</v>
      </c>
      <c r="E3445">
        <v>50</v>
      </c>
      <c r="F3445" t="s">
        <v>144</v>
      </c>
      <c r="G3445" s="18">
        <v>2.2000000000000002</v>
      </c>
      <c r="I3445" s="18">
        <v>-110</v>
      </c>
      <c r="Q3445" s="103"/>
      <c r="R3445" s="104"/>
      <c r="X3445" s="103"/>
      <c r="AE3445" s="103"/>
      <c r="AL3445" s="103"/>
      <c r="AM3445" s="104"/>
      <c r="AS3445" s="103"/>
      <c r="AT3445" s="104"/>
    </row>
    <row r="3446" spans="1:46" x14ac:dyDescent="0.25">
      <c r="A3446" s="1">
        <v>44805</v>
      </c>
      <c r="C3446" s="1" t="s">
        <v>102</v>
      </c>
      <c r="D3446" t="s">
        <v>98</v>
      </c>
      <c r="E3446">
        <v>150</v>
      </c>
      <c r="F3446" t="s">
        <v>144</v>
      </c>
      <c r="G3446" s="18">
        <v>2.0750000000000002</v>
      </c>
      <c r="H3446" s="18">
        <v>0.01</v>
      </c>
      <c r="I3446" s="18">
        <v>311.24</v>
      </c>
      <c r="Q3446" s="103"/>
      <c r="R3446" s="104"/>
      <c r="X3446" s="103"/>
      <c r="AE3446" s="103"/>
      <c r="AL3446" s="103"/>
      <c r="AM3446" s="104"/>
      <c r="AS3446" s="103"/>
      <c r="AT3446" s="104"/>
    </row>
    <row r="3447" spans="1:46" x14ac:dyDescent="0.25">
      <c r="A3447" s="1">
        <v>44805</v>
      </c>
      <c r="C3447" s="1" t="s">
        <v>102</v>
      </c>
      <c r="D3447" t="s">
        <v>98</v>
      </c>
      <c r="E3447">
        <v>150</v>
      </c>
      <c r="F3447" t="s">
        <v>144</v>
      </c>
      <c r="G3447" s="18">
        <v>2.0609999999999999</v>
      </c>
      <c r="H3447" s="18">
        <v>0.01</v>
      </c>
      <c r="I3447" s="18">
        <v>309.14</v>
      </c>
      <c r="Q3447" s="103"/>
      <c r="R3447" s="104"/>
      <c r="X3447" s="103"/>
      <c r="AE3447" s="103"/>
      <c r="AL3447" s="103"/>
      <c r="AM3447" s="104"/>
      <c r="AS3447" s="103"/>
      <c r="AT3447" s="104"/>
    </row>
    <row r="3448" spans="1:46" x14ac:dyDescent="0.25">
      <c r="A3448" s="1">
        <v>44805</v>
      </c>
      <c r="C3448" s="1" t="s">
        <v>102</v>
      </c>
      <c r="D3448" t="s">
        <v>97</v>
      </c>
      <c r="E3448">
        <v>150</v>
      </c>
      <c r="F3448" t="s">
        <v>144</v>
      </c>
      <c r="G3448" s="18">
        <v>1.925</v>
      </c>
      <c r="I3448" s="18">
        <v>-288.75</v>
      </c>
      <c r="Q3448" s="103"/>
      <c r="R3448" s="104"/>
      <c r="X3448" s="103"/>
      <c r="AE3448" s="103"/>
      <c r="AL3448" s="103"/>
      <c r="AM3448" s="104"/>
      <c r="AS3448" s="103"/>
      <c r="AT3448" s="104"/>
    </row>
    <row r="3449" spans="1:46" x14ac:dyDescent="0.25">
      <c r="A3449" s="1">
        <v>44805</v>
      </c>
      <c r="C3449" s="1" t="s">
        <v>102</v>
      </c>
      <c r="D3449" t="s">
        <v>97</v>
      </c>
      <c r="E3449">
        <v>150</v>
      </c>
      <c r="F3449" t="s">
        <v>144</v>
      </c>
      <c r="G3449" s="18">
        <v>1.9098999999999999</v>
      </c>
      <c r="I3449" s="18">
        <v>-286.49</v>
      </c>
      <c r="Q3449" s="103"/>
      <c r="R3449" s="104"/>
      <c r="X3449" s="103"/>
      <c r="AE3449" s="103"/>
      <c r="AL3449" s="103"/>
      <c r="AM3449" s="104"/>
      <c r="AS3449" s="103"/>
      <c r="AT3449" s="104"/>
    </row>
    <row r="3450" spans="1:46" x14ac:dyDescent="0.25">
      <c r="A3450" s="1">
        <v>44805</v>
      </c>
      <c r="C3450" s="1" t="s">
        <v>102</v>
      </c>
      <c r="D3450" t="s">
        <v>98</v>
      </c>
      <c r="E3450">
        <v>150</v>
      </c>
      <c r="F3450" t="s">
        <v>145</v>
      </c>
      <c r="G3450" s="18">
        <v>2.1907000000000001</v>
      </c>
      <c r="H3450" s="18">
        <v>0.01</v>
      </c>
      <c r="I3450" s="18">
        <v>328.6</v>
      </c>
      <c r="Q3450" s="103"/>
      <c r="R3450" s="104"/>
      <c r="X3450" s="103"/>
      <c r="AE3450" s="103"/>
      <c r="AL3450" s="103"/>
      <c r="AM3450" s="104"/>
      <c r="AS3450" s="103"/>
      <c r="AT3450" s="104"/>
    </row>
    <row r="3451" spans="1:46" x14ac:dyDescent="0.25">
      <c r="A3451" s="1">
        <v>44805</v>
      </c>
      <c r="C3451" s="1" t="s">
        <v>102</v>
      </c>
      <c r="D3451" t="s">
        <v>98</v>
      </c>
      <c r="E3451">
        <v>100</v>
      </c>
      <c r="F3451" t="s">
        <v>145</v>
      </c>
      <c r="G3451" s="18">
        <v>2.2536</v>
      </c>
      <c r="H3451" s="18">
        <v>0.01</v>
      </c>
      <c r="I3451" s="18">
        <v>225.35</v>
      </c>
      <c r="Q3451" s="103"/>
      <c r="R3451" s="104"/>
      <c r="X3451" s="103"/>
      <c r="AE3451" s="103"/>
      <c r="AL3451" s="103"/>
      <c r="AM3451" s="104"/>
      <c r="AS3451" s="103"/>
      <c r="AT3451" s="104"/>
    </row>
    <row r="3452" spans="1:46" x14ac:dyDescent="0.25">
      <c r="A3452" s="1">
        <v>44805</v>
      </c>
      <c r="C3452" s="1" t="s">
        <v>102</v>
      </c>
      <c r="D3452" t="s">
        <v>98</v>
      </c>
      <c r="E3452">
        <v>100</v>
      </c>
      <c r="F3452" t="s">
        <v>145</v>
      </c>
      <c r="G3452" s="18">
        <v>2.2536</v>
      </c>
      <c r="H3452" s="18">
        <v>0.01</v>
      </c>
      <c r="I3452" s="18">
        <v>225.35</v>
      </c>
      <c r="Q3452" s="103"/>
      <c r="R3452" s="104"/>
      <c r="X3452" s="103"/>
      <c r="AE3452" s="103"/>
      <c r="AL3452" s="103"/>
      <c r="AM3452" s="104"/>
      <c r="AS3452" s="103"/>
      <c r="AT3452" s="104"/>
    </row>
    <row r="3453" spans="1:46" x14ac:dyDescent="0.25">
      <c r="A3453" s="1">
        <v>44805</v>
      </c>
      <c r="C3453" s="1" t="s">
        <v>102</v>
      </c>
      <c r="D3453" t="s">
        <v>98</v>
      </c>
      <c r="E3453">
        <v>150</v>
      </c>
      <c r="F3453" t="s">
        <v>145</v>
      </c>
      <c r="G3453" s="18">
        <v>2.2603</v>
      </c>
      <c r="H3453" s="18">
        <v>0.01</v>
      </c>
      <c r="I3453" s="18">
        <v>339.04</v>
      </c>
      <c r="Q3453" s="103"/>
      <c r="R3453" s="104"/>
      <c r="X3453" s="103"/>
      <c r="AE3453" s="103"/>
      <c r="AL3453" s="103"/>
      <c r="AM3453" s="104"/>
      <c r="AS3453" s="103"/>
      <c r="AT3453" s="104"/>
    </row>
    <row r="3454" spans="1:46" x14ac:dyDescent="0.25">
      <c r="A3454" s="1">
        <v>44805</v>
      </c>
      <c r="C3454" s="1" t="s">
        <v>102</v>
      </c>
      <c r="D3454" t="s">
        <v>97</v>
      </c>
      <c r="E3454">
        <v>200</v>
      </c>
      <c r="F3454" t="s">
        <v>145</v>
      </c>
      <c r="G3454" s="18">
        <v>2.33</v>
      </c>
      <c r="I3454" s="18">
        <v>-466</v>
      </c>
      <c r="Q3454" s="103"/>
      <c r="R3454" s="104"/>
      <c r="X3454" s="103"/>
      <c r="AE3454" s="103"/>
      <c r="AL3454" s="103"/>
      <c r="AM3454" s="104"/>
      <c r="AS3454" s="103"/>
      <c r="AT3454" s="104"/>
    </row>
    <row r="3455" spans="1:46" x14ac:dyDescent="0.25">
      <c r="A3455" s="1">
        <v>44805</v>
      </c>
      <c r="C3455" s="1" t="s">
        <v>102</v>
      </c>
      <c r="D3455" t="s">
        <v>97</v>
      </c>
      <c r="E3455">
        <v>150</v>
      </c>
      <c r="F3455" t="s">
        <v>145</v>
      </c>
      <c r="G3455" s="18">
        <v>2.3149999999999999</v>
      </c>
      <c r="I3455" s="18">
        <v>-347.25</v>
      </c>
      <c r="Q3455" s="103"/>
      <c r="R3455" s="104"/>
      <c r="X3455" s="103"/>
      <c r="AE3455" s="103"/>
      <c r="AL3455" s="103"/>
      <c r="AM3455" s="104"/>
      <c r="AS3455" s="103"/>
      <c r="AT3455" s="104"/>
    </row>
    <row r="3456" spans="1:46" x14ac:dyDescent="0.25">
      <c r="A3456" s="1">
        <v>44805</v>
      </c>
      <c r="C3456" s="1" t="s">
        <v>102</v>
      </c>
      <c r="D3456" t="s">
        <v>97</v>
      </c>
      <c r="E3456">
        <v>150</v>
      </c>
      <c r="F3456" t="s">
        <v>145</v>
      </c>
      <c r="G3456" s="18">
        <v>2.3098000000000001</v>
      </c>
      <c r="I3456" s="18">
        <v>-346.47</v>
      </c>
      <c r="Q3456" s="103"/>
      <c r="R3456" s="104"/>
      <c r="X3456" s="103"/>
      <c r="AE3456" s="103"/>
      <c r="AL3456" s="103"/>
      <c r="AM3456" s="104"/>
      <c r="AS3456" s="103"/>
      <c r="AT3456" s="104"/>
    </row>
    <row r="3457" spans="1:46" x14ac:dyDescent="0.25">
      <c r="A3457" s="1">
        <v>44811</v>
      </c>
      <c r="C3457" s="1" t="s">
        <v>102</v>
      </c>
      <c r="D3457" t="s">
        <v>98</v>
      </c>
      <c r="E3457">
        <v>600</v>
      </c>
      <c r="F3457" t="s">
        <v>60</v>
      </c>
      <c r="G3457" s="18">
        <v>1.5736000000000001</v>
      </c>
      <c r="H3457" s="18">
        <v>0.02</v>
      </c>
      <c r="I3457" s="18">
        <v>944.14</v>
      </c>
      <c r="Q3457" s="103"/>
      <c r="R3457" s="104"/>
      <c r="X3457" s="103"/>
      <c r="AE3457" s="103"/>
      <c r="AL3457" s="103"/>
      <c r="AM3457" s="104"/>
      <c r="AS3457" s="103"/>
      <c r="AT3457" s="104"/>
    </row>
    <row r="3458" spans="1:46" x14ac:dyDescent="0.25">
      <c r="A3458" s="1">
        <v>44811</v>
      </c>
      <c r="C3458" s="1" t="s">
        <v>102</v>
      </c>
      <c r="D3458" t="s">
        <v>97</v>
      </c>
      <c r="E3458">
        <v>200</v>
      </c>
      <c r="F3458" t="s">
        <v>60</v>
      </c>
      <c r="G3458" s="18">
        <v>1.5899000000000001</v>
      </c>
      <c r="I3458" s="18">
        <v>-317.98</v>
      </c>
      <c r="Q3458" s="103"/>
      <c r="R3458" s="104"/>
      <c r="X3458" s="103"/>
      <c r="AE3458" s="103"/>
      <c r="AL3458" s="103"/>
      <c r="AM3458" s="104"/>
      <c r="AS3458" s="103"/>
      <c r="AT3458" s="104"/>
    </row>
    <row r="3459" spans="1:46" x14ac:dyDescent="0.25">
      <c r="A3459" s="1">
        <v>44811</v>
      </c>
      <c r="C3459" s="1" t="s">
        <v>102</v>
      </c>
      <c r="D3459" t="s">
        <v>97</v>
      </c>
      <c r="E3459">
        <v>200</v>
      </c>
      <c r="F3459" t="s">
        <v>60</v>
      </c>
      <c r="G3459" s="18">
        <v>1.6080000000000001</v>
      </c>
      <c r="I3459" s="18">
        <v>-321.60000000000002</v>
      </c>
      <c r="Q3459" s="103"/>
      <c r="R3459" s="104"/>
      <c r="X3459" s="103"/>
      <c r="AE3459" s="103"/>
      <c r="AL3459" s="103"/>
      <c r="AM3459" s="104"/>
      <c r="AS3459" s="103"/>
      <c r="AT3459" s="104"/>
    </row>
    <row r="3460" spans="1:46" x14ac:dyDescent="0.25">
      <c r="A3460" s="1">
        <v>44811</v>
      </c>
      <c r="C3460" s="1" t="s">
        <v>102</v>
      </c>
      <c r="D3460" t="s">
        <v>97</v>
      </c>
      <c r="E3460">
        <v>200</v>
      </c>
      <c r="F3460" t="s">
        <v>60</v>
      </c>
      <c r="G3460" s="18">
        <v>1.5881000000000001</v>
      </c>
      <c r="I3460" s="18">
        <v>-317.62</v>
      </c>
      <c r="Q3460" s="103"/>
      <c r="R3460" s="104"/>
      <c r="X3460" s="103"/>
      <c r="AE3460" s="103"/>
      <c r="AL3460" s="103"/>
      <c r="AM3460" s="104"/>
      <c r="AS3460" s="103"/>
      <c r="AT3460" s="104"/>
    </row>
    <row r="3461" spans="1:46" x14ac:dyDescent="0.25">
      <c r="A3461" s="1">
        <v>44811</v>
      </c>
      <c r="C3461" s="1" t="s">
        <v>102</v>
      </c>
      <c r="D3461" t="s">
        <v>98</v>
      </c>
      <c r="E3461">
        <v>50</v>
      </c>
      <c r="F3461" t="s">
        <v>66</v>
      </c>
      <c r="G3461" s="18">
        <v>6.4080000000000004</v>
      </c>
      <c r="H3461" s="18">
        <v>0.01</v>
      </c>
      <c r="I3461" s="18">
        <v>320.39</v>
      </c>
      <c r="Q3461" s="103"/>
      <c r="R3461" s="104"/>
      <c r="X3461" s="103"/>
      <c r="AE3461" s="103"/>
      <c r="AL3461" s="103"/>
      <c r="AM3461" s="104"/>
      <c r="AS3461" s="103"/>
      <c r="AT3461" s="104"/>
    </row>
    <row r="3462" spans="1:46" x14ac:dyDescent="0.25">
      <c r="A3462" s="1">
        <v>44811</v>
      </c>
      <c r="C3462" s="1" t="s">
        <v>102</v>
      </c>
      <c r="D3462" t="s">
        <v>98</v>
      </c>
      <c r="E3462">
        <v>50</v>
      </c>
      <c r="F3462" t="s">
        <v>66</v>
      </c>
      <c r="G3462" s="18">
        <v>6.5792999999999999</v>
      </c>
      <c r="H3462" s="18">
        <v>0.01</v>
      </c>
      <c r="I3462" s="18">
        <v>328.96</v>
      </c>
      <c r="Q3462" s="103"/>
      <c r="R3462" s="104"/>
      <c r="X3462" s="103"/>
      <c r="AE3462" s="103"/>
      <c r="AL3462" s="103"/>
      <c r="AM3462" s="104"/>
      <c r="AS3462" s="103"/>
      <c r="AT3462" s="104"/>
    </row>
    <row r="3463" spans="1:46" x14ac:dyDescent="0.25">
      <c r="A3463" s="1">
        <v>44811</v>
      </c>
      <c r="C3463" s="1" t="s">
        <v>102</v>
      </c>
      <c r="D3463" t="s">
        <v>97</v>
      </c>
      <c r="E3463">
        <v>100</v>
      </c>
      <c r="F3463" t="s">
        <v>66</v>
      </c>
      <c r="G3463" s="18">
        <v>7.01</v>
      </c>
      <c r="I3463" s="18">
        <v>-701</v>
      </c>
      <c r="Q3463" s="103"/>
      <c r="R3463" s="104"/>
      <c r="X3463" s="103"/>
      <c r="AE3463" s="103"/>
      <c r="AL3463" s="103"/>
      <c r="AM3463" s="104"/>
      <c r="AS3463" s="103"/>
      <c r="AT3463" s="104"/>
    </row>
    <row r="3464" spans="1:46" x14ac:dyDescent="0.25">
      <c r="A3464" s="1">
        <v>44812</v>
      </c>
      <c r="C3464" s="1" t="s">
        <v>102</v>
      </c>
      <c r="D3464" t="s">
        <v>98</v>
      </c>
      <c r="E3464">
        <v>250</v>
      </c>
      <c r="F3464" t="s">
        <v>60</v>
      </c>
      <c r="G3464" s="18">
        <v>2.1636000000000002</v>
      </c>
      <c r="H3464" s="18">
        <v>0.01</v>
      </c>
      <c r="I3464" s="18">
        <v>540.89</v>
      </c>
      <c r="Q3464" s="103"/>
      <c r="R3464" s="104"/>
      <c r="X3464" s="103"/>
      <c r="AE3464" s="103"/>
      <c r="AL3464" s="103"/>
      <c r="AM3464" s="104"/>
      <c r="AS3464" s="103"/>
      <c r="AT3464" s="104"/>
    </row>
    <row r="3465" spans="1:46" x14ac:dyDescent="0.25">
      <c r="A3465" s="1">
        <v>44812</v>
      </c>
      <c r="C3465" s="1" t="s">
        <v>102</v>
      </c>
      <c r="D3465" t="s">
        <v>98</v>
      </c>
      <c r="E3465">
        <v>200</v>
      </c>
      <c r="F3465" t="s">
        <v>60</v>
      </c>
      <c r="G3465" s="18">
        <v>2.1636000000000002</v>
      </c>
      <c r="H3465" s="18">
        <v>0.01</v>
      </c>
      <c r="I3465" s="18">
        <v>432.71</v>
      </c>
      <c r="Q3465" s="103"/>
      <c r="R3465" s="104"/>
      <c r="X3465" s="103"/>
      <c r="AE3465" s="103"/>
      <c r="AL3465" s="103"/>
      <c r="AM3465" s="104"/>
      <c r="AS3465" s="103"/>
      <c r="AT3465" s="104"/>
    </row>
    <row r="3466" spans="1:46" x14ac:dyDescent="0.25">
      <c r="A3466" s="1">
        <v>44812</v>
      </c>
      <c r="C3466" s="1" t="s">
        <v>102</v>
      </c>
      <c r="D3466" t="s">
        <v>97</v>
      </c>
      <c r="E3466">
        <v>150</v>
      </c>
      <c r="F3466" t="s">
        <v>60</v>
      </c>
      <c r="G3466" s="18">
        <v>2.2229000000000001</v>
      </c>
      <c r="I3466" s="18">
        <v>-333.44</v>
      </c>
      <c r="Q3466" s="103"/>
      <c r="R3466" s="104"/>
      <c r="X3466" s="103"/>
      <c r="AE3466" s="103"/>
      <c r="AL3466" s="103"/>
      <c r="AM3466" s="104"/>
      <c r="AS3466" s="103"/>
      <c r="AT3466" s="104"/>
    </row>
    <row r="3467" spans="1:46" x14ac:dyDescent="0.25">
      <c r="A3467" s="1">
        <v>44812</v>
      </c>
      <c r="C3467" s="1" t="s">
        <v>102</v>
      </c>
      <c r="D3467" t="s">
        <v>97</v>
      </c>
      <c r="E3467">
        <v>150</v>
      </c>
      <c r="F3467" t="s">
        <v>60</v>
      </c>
      <c r="G3467" s="18">
        <v>2.2181999999999999</v>
      </c>
      <c r="I3467" s="18">
        <v>-332.73</v>
      </c>
      <c r="Q3467" s="103"/>
      <c r="R3467" s="104"/>
      <c r="X3467" s="103"/>
      <c r="AE3467" s="103"/>
      <c r="AL3467" s="103"/>
      <c r="AM3467" s="104"/>
      <c r="AS3467" s="103"/>
      <c r="AT3467" s="104"/>
    </row>
    <row r="3468" spans="1:46" x14ac:dyDescent="0.25">
      <c r="A3468" s="1">
        <v>44812</v>
      </c>
      <c r="C3468" s="1" t="s">
        <v>102</v>
      </c>
      <c r="D3468" t="s">
        <v>97</v>
      </c>
      <c r="E3468">
        <v>150</v>
      </c>
      <c r="F3468" t="s">
        <v>60</v>
      </c>
      <c r="G3468" s="18">
        <v>2.2786</v>
      </c>
      <c r="I3468" s="18">
        <v>-341.79</v>
      </c>
      <c r="Q3468" s="103"/>
      <c r="R3468" s="104"/>
      <c r="X3468" s="103"/>
      <c r="AE3468" s="103"/>
      <c r="AL3468" s="103"/>
      <c r="AM3468" s="104"/>
      <c r="AS3468" s="103"/>
      <c r="AT3468" s="104"/>
    </row>
    <row r="3469" spans="1:46" x14ac:dyDescent="0.25">
      <c r="A3469" s="1">
        <v>44813</v>
      </c>
      <c r="C3469" s="1" t="s">
        <v>102</v>
      </c>
      <c r="D3469" t="s">
        <v>98</v>
      </c>
      <c r="E3469">
        <v>150</v>
      </c>
      <c r="F3469" t="s">
        <v>141</v>
      </c>
      <c r="G3469" s="18">
        <v>3.9714999999999998</v>
      </c>
      <c r="H3469" s="18">
        <v>0.01</v>
      </c>
      <c r="I3469" s="18">
        <v>595.72</v>
      </c>
      <c r="Q3469" s="103"/>
      <c r="R3469" s="104"/>
      <c r="X3469" s="103"/>
      <c r="AE3469" s="103"/>
      <c r="AL3469" s="103"/>
      <c r="AM3469" s="104"/>
      <c r="AS3469" s="103"/>
      <c r="AT3469" s="104"/>
    </row>
    <row r="3470" spans="1:46" x14ac:dyDescent="0.25">
      <c r="A3470" s="1">
        <v>44813</v>
      </c>
      <c r="C3470" s="1" t="s">
        <v>102</v>
      </c>
      <c r="D3470" t="s">
        <v>98</v>
      </c>
      <c r="E3470">
        <v>150</v>
      </c>
      <c r="F3470" t="s">
        <v>141</v>
      </c>
      <c r="G3470" s="18">
        <v>3.9708999999999999</v>
      </c>
      <c r="H3470" s="18">
        <v>0.01</v>
      </c>
      <c r="I3470" s="18">
        <v>595.63</v>
      </c>
      <c r="Q3470" s="103"/>
      <c r="R3470" s="104"/>
      <c r="X3470" s="103"/>
      <c r="AE3470" s="103"/>
      <c r="AL3470" s="103"/>
      <c r="AM3470" s="104"/>
      <c r="AS3470" s="103"/>
      <c r="AT3470" s="104"/>
    </row>
    <row r="3471" spans="1:46" x14ac:dyDescent="0.25">
      <c r="A3471" s="1">
        <v>44813</v>
      </c>
      <c r="C3471" s="1" t="s">
        <v>102</v>
      </c>
      <c r="D3471" t="s">
        <v>97</v>
      </c>
      <c r="E3471">
        <v>150</v>
      </c>
      <c r="F3471" t="s">
        <v>141</v>
      </c>
      <c r="G3471" s="18">
        <v>4.0549999999999997</v>
      </c>
      <c r="I3471" s="18">
        <v>-608.25</v>
      </c>
      <c r="Q3471" s="103"/>
      <c r="R3471" s="104"/>
      <c r="X3471" s="103"/>
      <c r="AE3471" s="103"/>
      <c r="AL3471" s="103"/>
      <c r="AM3471" s="104"/>
      <c r="AS3471" s="103"/>
      <c r="AT3471" s="104"/>
    </row>
    <row r="3472" spans="1:46" x14ac:dyDescent="0.25">
      <c r="A3472" s="1">
        <v>44813</v>
      </c>
      <c r="C3472" s="1" t="s">
        <v>102</v>
      </c>
      <c r="D3472" t="s">
        <v>97</v>
      </c>
      <c r="E3472">
        <v>150</v>
      </c>
      <c r="F3472" t="s">
        <v>141</v>
      </c>
      <c r="G3472" s="18">
        <v>4.0765000000000002</v>
      </c>
      <c r="I3472" s="18">
        <v>-611.48</v>
      </c>
      <c r="Q3472" s="103"/>
      <c r="R3472" s="104"/>
      <c r="X3472" s="103"/>
      <c r="AE3472" s="103"/>
      <c r="AL3472" s="103"/>
      <c r="AM3472" s="104"/>
      <c r="AS3472" s="103"/>
      <c r="AT3472" s="104"/>
    </row>
    <row r="3473" spans="1:46" x14ac:dyDescent="0.25">
      <c r="A3473" s="1">
        <v>44813</v>
      </c>
      <c r="C3473" s="1" t="s">
        <v>102</v>
      </c>
      <c r="D3473" t="s">
        <v>98</v>
      </c>
      <c r="E3473">
        <v>150</v>
      </c>
      <c r="F3473" t="s">
        <v>142</v>
      </c>
      <c r="G3473" s="18">
        <v>2.1522000000000001</v>
      </c>
      <c r="H3473" s="18">
        <v>0.01</v>
      </c>
      <c r="I3473" s="18">
        <v>322.82</v>
      </c>
      <c r="Q3473" s="103"/>
      <c r="R3473" s="104"/>
      <c r="X3473" s="103"/>
      <c r="AE3473" s="103"/>
      <c r="AL3473" s="103"/>
      <c r="AM3473" s="104"/>
      <c r="AS3473" s="103"/>
      <c r="AT3473" s="104"/>
    </row>
    <row r="3474" spans="1:46" x14ac:dyDescent="0.25">
      <c r="A3474" s="1">
        <v>44813</v>
      </c>
      <c r="C3474" s="1" t="s">
        <v>102</v>
      </c>
      <c r="D3474" t="s">
        <v>98</v>
      </c>
      <c r="E3474">
        <v>300</v>
      </c>
      <c r="F3474" t="s">
        <v>142</v>
      </c>
      <c r="G3474" s="18">
        <v>2.1549999999999998</v>
      </c>
      <c r="H3474" s="18">
        <v>0.01</v>
      </c>
      <c r="I3474" s="18">
        <v>646.49</v>
      </c>
      <c r="Q3474" s="103"/>
      <c r="R3474" s="104"/>
      <c r="X3474" s="103"/>
      <c r="AE3474" s="103"/>
      <c r="AL3474" s="103"/>
      <c r="AM3474" s="104"/>
      <c r="AS3474" s="103"/>
      <c r="AT3474" s="104"/>
    </row>
    <row r="3475" spans="1:46" x14ac:dyDescent="0.25">
      <c r="A3475" s="1">
        <v>44813</v>
      </c>
      <c r="C3475" s="1" t="s">
        <v>102</v>
      </c>
      <c r="D3475" t="s">
        <v>98</v>
      </c>
      <c r="E3475">
        <v>300</v>
      </c>
      <c r="F3475" t="s">
        <v>143</v>
      </c>
      <c r="G3475" s="18">
        <v>1.9337</v>
      </c>
      <c r="H3475" s="18">
        <v>0.01</v>
      </c>
      <c r="I3475" s="18">
        <v>580.1</v>
      </c>
      <c r="Q3475" s="103"/>
      <c r="R3475" s="104"/>
      <c r="X3475" s="103"/>
      <c r="AE3475" s="103"/>
      <c r="AL3475" s="103"/>
      <c r="AM3475" s="104"/>
      <c r="AS3475" s="103"/>
      <c r="AT3475" s="104"/>
    </row>
    <row r="3476" spans="1:46" x14ac:dyDescent="0.25">
      <c r="A3476" s="1">
        <v>44813</v>
      </c>
      <c r="C3476" s="1" t="s">
        <v>102</v>
      </c>
      <c r="D3476" t="s">
        <v>98</v>
      </c>
      <c r="E3476">
        <v>150</v>
      </c>
      <c r="F3476" t="s">
        <v>143</v>
      </c>
      <c r="G3476" s="18">
        <v>1.9319999999999999</v>
      </c>
      <c r="H3476" s="18">
        <v>0.01</v>
      </c>
      <c r="I3476" s="18">
        <v>289.79000000000002</v>
      </c>
      <c r="Q3476" s="103"/>
      <c r="R3476" s="104"/>
      <c r="X3476" s="103"/>
      <c r="AE3476" s="103"/>
      <c r="AL3476" s="103"/>
      <c r="AM3476" s="104"/>
      <c r="AS3476" s="103"/>
      <c r="AT3476" s="104"/>
    </row>
    <row r="3477" spans="1:46" x14ac:dyDescent="0.25">
      <c r="A3477" s="1">
        <v>44813</v>
      </c>
      <c r="C3477" s="1" t="s">
        <v>102</v>
      </c>
      <c r="D3477" t="s">
        <v>97</v>
      </c>
      <c r="E3477">
        <v>50</v>
      </c>
      <c r="F3477" t="s">
        <v>143</v>
      </c>
      <c r="G3477" s="18">
        <v>1.9626999999999999</v>
      </c>
      <c r="I3477" s="18">
        <v>-98.14</v>
      </c>
      <c r="Q3477" s="103"/>
      <c r="R3477" s="104"/>
      <c r="X3477" s="103"/>
      <c r="AE3477" s="103"/>
      <c r="AL3477" s="103"/>
      <c r="AM3477" s="104"/>
      <c r="AS3477" s="103"/>
      <c r="AT3477" s="104"/>
    </row>
    <row r="3478" spans="1:46" x14ac:dyDescent="0.25">
      <c r="A3478" s="1">
        <v>44813</v>
      </c>
      <c r="C3478" s="1" t="s">
        <v>102</v>
      </c>
      <c r="D3478" t="s">
        <v>97</v>
      </c>
      <c r="E3478">
        <v>100</v>
      </c>
      <c r="F3478" t="s">
        <v>143</v>
      </c>
      <c r="G3478" s="18">
        <v>1.9626999999999999</v>
      </c>
      <c r="I3478" s="18">
        <v>-196.27</v>
      </c>
      <c r="Q3478" s="103"/>
      <c r="R3478" s="104"/>
      <c r="X3478" s="103"/>
      <c r="AE3478" s="103"/>
      <c r="AL3478" s="103"/>
      <c r="AM3478" s="104"/>
      <c r="AS3478" s="103"/>
      <c r="AT3478" s="104"/>
    </row>
    <row r="3479" spans="1:46" x14ac:dyDescent="0.25">
      <c r="A3479" s="1">
        <v>44813</v>
      </c>
      <c r="C3479" s="1" t="s">
        <v>102</v>
      </c>
      <c r="D3479" t="s">
        <v>97</v>
      </c>
      <c r="E3479">
        <v>150</v>
      </c>
      <c r="F3479" t="s">
        <v>143</v>
      </c>
      <c r="G3479" s="18">
        <v>1.9543999999999999</v>
      </c>
      <c r="I3479" s="18">
        <v>-293.16000000000003</v>
      </c>
      <c r="Q3479" s="103"/>
      <c r="R3479" s="104"/>
      <c r="X3479" s="103"/>
      <c r="AE3479" s="103"/>
      <c r="AL3479" s="103"/>
      <c r="AM3479" s="104"/>
      <c r="AS3479" s="103"/>
      <c r="AT3479" s="104"/>
    </row>
    <row r="3480" spans="1:46" x14ac:dyDescent="0.25">
      <c r="A3480" s="1">
        <v>44813</v>
      </c>
      <c r="C3480" s="1" t="s">
        <v>102</v>
      </c>
      <c r="D3480" t="s">
        <v>97</v>
      </c>
      <c r="E3480">
        <v>150</v>
      </c>
      <c r="F3480" t="s">
        <v>143</v>
      </c>
      <c r="G3480" s="18">
        <v>1.9500999999999999</v>
      </c>
      <c r="I3480" s="18">
        <v>-292.52</v>
      </c>
      <c r="Q3480" s="103"/>
      <c r="R3480" s="104"/>
      <c r="X3480" s="103"/>
      <c r="AE3480" s="103"/>
      <c r="AL3480" s="103"/>
      <c r="AM3480" s="104"/>
      <c r="AS3480" s="103"/>
      <c r="AT3480" s="104"/>
    </row>
    <row r="3481" spans="1:46" x14ac:dyDescent="0.25">
      <c r="A3481" s="1">
        <v>44813</v>
      </c>
      <c r="C3481" s="1" t="s">
        <v>102</v>
      </c>
      <c r="D3481" t="s">
        <v>98</v>
      </c>
      <c r="E3481">
        <v>50</v>
      </c>
      <c r="F3481" t="s">
        <v>142</v>
      </c>
      <c r="G3481" s="18">
        <v>2.1536</v>
      </c>
      <c r="I3481" s="18">
        <v>107.68</v>
      </c>
      <c r="Q3481" s="103"/>
      <c r="R3481" s="104"/>
      <c r="X3481" s="103"/>
      <c r="AE3481" s="103"/>
      <c r="AL3481" s="103"/>
      <c r="AM3481" s="104"/>
      <c r="AS3481" s="103"/>
      <c r="AT3481" s="104"/>
    </row>
    <row r="3482" spans="1:46" x14ac:dyDescent="0.25">
      <c r="A3482" s="1">
        <v>44813</v>
      </c>
      <c r="C3482" s="1" t="s">
        <v>102</v>
      </c>
      <c r="D3482" t="s">
        <v>98</v>
      </c>
      <c r="E3482">
        <v>250</v>
      </c>
      <c r="F3482" t="s">
        <v>142</v>
      </c>
      <c r="G3482" s="18">
        <v>2.1536</v>
      </c>
      <c r="H3482" s="18">
        <v>0.01</v>
      </c>
      <c r="I3482" s="18">
        <v>538.39</v>
      </c>
      <c r="Q3482" s="103"/>
      <c r="R3482" s="104"/>
      <c r="X3482" s="103"/>
      <c r="AE3482" s="103"/>
      <c r="AL3482" s="103"/>
      <c r="AM3482" s="104"/>
      <c r="AS3482" s="103"/>
      <c r="AT3482" s="104"/>
    </row>
    <row r="3483" spans="1:46" x14ac:dyDescent="0.25">
      <c r="A3483" s="1">
        <v>44813</v>
      </c>
      <c r="C3483" s="1" t="s">
        <v>102</v>
      </c>
      <c r="D3483" t="s">
        <v>98</v>
      </c>
      <c r="E3483">
        <v>300</v>
      </c>
      <c r="F3483" t="s">
        <v>142</v>
      </c>
      <c r="G3483" s="18">
        <v>2.13</v>
      </c>
      <c r="H3483" s="18">
        <v>0.01</v>
      </c>
      <c r="I3483" s="18">
        <v>638.99</v>
      </c>
      <c r="Q3483" s="103"/>
      <c r="R3483" s="104"/>
      <c r="X3483" s="103"/>
      <c r="AE3483" s="103"/>
      <c r="AL3483" s="103"/>
      <c r="AM3483" s="104"/>
      <c r="AS3483" s="103"/>
      <c r="AT3483" s="104"/>
    </row>
    <row r="3484" spans="1:46" x14ac:dyDescent="0.25">
      <c r="A3484" s="1">
        <v>44813</v>
      </c>
      <c r="C3484" s="1" t="s">
        <v>102</v>
      </c>
      <c r="D3484" t="s">
        <v>98</v>
      </c>
      <c r="E3484">
        <v>300</v>
      </c>
      <c r="F3484" t="s">
        <v>142</v>
      </c>
      <c r="G3484" s="18">
        <v>2.2502</v>
      </c>
      <c r="H3484" s="18">
        <v>0.02</v>
      </c>
      <c r="I3484" s="18">
        <v>675.04</v>
      </c>
      <c r="Q3484" s="103"/>
      <c r="R3484" s="104"/>
      <c r="X3484" s="103"/>
      <c r="AE3484" s="103"/>
      <c r="AL3484" s="103"/>
      <c r="AM3484" s="104"/>
      <c r="AS3484" s="103"/>
      <c r="AT3484" s="104"/>
    </row>
    <row r="3485" spans="1:46" x14ac:dyDescent="0.25">
      <c r="A3485" s="1">
        <v>44813</v>
      </c>
      <c r="C3485" s="1" t="s">
        <v>102</v>
      </c>
      <c r="D3485" t="s">
        <v>97</v>
      </c>
      <c r="E3485">
        <v>300</v>
      </c>
      <c r="F3485" t="s">
        <v>142</v>
      </c>
      <c r="G3485" s="18">
        <v>2.33</v>
      </c>
      <c r="I3485" s="18">
        <v>-699</v>
      </c>
      <c r="Q3485" s="103"/>
      <c r="R3485" s="104"/>
      <c r="X3485" s="103"/>
      <c r="AE3485" s="103"/>
      <c r="AL3485" s="103"/>
      <c r="AM3485" s="104"/>
      <c r="AS3485" s="103"/>
      <c r="AT3485" s="104"/>
    </row>
    <row r="3486" spans="1:46" x14ac:dyDescent="0.25">
      <c r="A3486" s="1">
        <v>44813</v>
      </c>
      <c r="C3486" s="1" t="s">
        <v>102</v>
      </c>
      <c r="D3486" t="s">
        <v>97</v>
      </c>
      <c r="E3486">
        <v>150</v>
      </c>
      <c r="F3486" t="s">
        <v>142</v>
      </c>
      <c r="G3486" s="18">
        <v>2.2928999999999999</v>
      </c>
      <c r="I3486" s="18">
        <v>-343.94</v>
      </c>
      <c r="Q3486" s="103"/>
      <c r="R3486" s="104"/>
      <c r="X3486" s="103"/>
      <c r="AE3486" s="103"/>
      <c r="AL3486" s="103"/>
      <c r="AM3486" s="104"/>
      <c r="AS3486" s="103"/>
      <c r="AT3486" s="104"/>
    </row>
    <row r="3487" spans="1:46" x14ac:dyDescent="0.25">
      <c r="A3487" s="1">
        <v>44813</v>
      </c>
      <c r="C3487" s="1" t="s">
        <v>102</v>
      </c>
      <c r="D3487" t="s">
        <v>97</v>
      </c>
      <c r="E3487">
        <v>150</v>
      </c>
      <c r="F3487" t="s">
        <v>142</v>
      </c>
      <c r="G3487" s="18">
        <v>2.2665000000000002</v>
      </c>
      <c r="I3487" s="18">
        <v>-339.98</v>
      </c>
      <c r="Q3487" s="103"/>
      <c r="R3487" s="104"/>
      <c r="X3487" s="103"/>
      <c r="AE3487" s="103"/>
      <c r="AL3487" s="103"/>
      <c r="AM3487" s="104"/>
      <c r="AS3487" s="103"/>
      <c r="AT3487" s="104"/>
    </row>
    <row r="3488" spans="1:46" x14ac:dyDescent="0.25">
      <c r="A3488" s="1">
        <v>44813</v>
      </c>
      <c r="C3488" s="1" t="s">
        <v>102</v>
      </c>
      <c r="D3488" t="s">
        <v>97</v>
      </c>
      <c r="E3488">
        <v>150</v>
      </c>
      <c r="F3488" t="s">
        <v>142</v>
      </c>
      <c r="G3488" s="18">
        <v>2.2850000000000001</v>
      </c>
      <c r="I3488" s="18">
        <v>-342.75</v>
      </c>
      <c r="Q3488" s="103"/>
      <c r="R3488" s="104"/>
      <c r="X3488" s="103"/>
      <c r="AE3488" s="103"/>
      <c r="AL3488" s="103"/>
      <c r="AM3488" s="104"/>
      <c r="AS3488" s="103"/>
      <c r="AT3488" s="104"/>
    </row>
    <row r="3489" spans="1:46" x14ac:dyDescent="0.25">
      <c r="A3489" s="1">
        <v>44813</v>
      </c>
      <c r="C3489" s="1" t="s">
        <v>102</v>
      </c>
      <c r="D3489" t="s">
        <v>97</v>
      </c>
      <c r="E3489">
        <v>150</v>
      </c>
      <c r="F3489" t="s">
        <v>142</v>
      </c>
      <c r="G3489" s="18">
        <v>2.2650000000000001</v>
      </c>
      <c r="I3489" s="18">
        <v>-339.75</v>
      </c>
      <c r="Q3489" s="103"/>
      <c r="R3489" s="104"/>
      <c r="X3489" s="103"/>
      <c r="AE3489" s="103"/>
      <c r="AL3489" s="103"/>
      <c r="AM3489" s="104"/>
      <c r="AS3489" s="103"/>
      <c r="AT3489" s="104"/>
    </row>
    <row r="3490" spans="1:46" x14ac:dyDescent="0.25">
      <c r="A3490" s="1">
        <v>44813</v>
      </c>
      <c r="C3490" s="1" t="s">
        <v>102</v>
      </c>
      <c r="D3490" t="s">
        <v>97</v>
      </c>
      <c r="E3490">
        <v>150</v>
      </c>
      <c r="F3490" t="s">
        <v>142</v>
      </c>
      <c r="G3490" s="18">
        <v>2.2454999999999998</v>
      </c>
      <c r="I3490" s="18">
        <v>-336.83</v>
      </c>
      <c r="Q3490" s="103"/>
      <c r="R3490" s="104"/>
      <c r="X3490" s="103"/>
      <c r="AE3490" s="103"/>
      <c r="AL3490" s="103"/>
      <c r="AM3490" s="104"/>
      <c r="AS3490" s="103"/>
      <c r="AT3490" s="104"/>
    </row>
    <row r="3491" spans="1:46" x14ac:dyDescent="0.25">
      <c r="A3491" s="1">
        <v>44813</v>
      </c>
      <c r="C3491" s="1" t="s">
        <v>102</v>
      </c>
      <c r="D3491" t="s">
        <v>97</v>
      </c>
      <c r="E3491">
        <v>150</v>
      </c>
      <c r="F3491" t="s">
        <v>142</v>
      </c>
      <c r="G3491" s="18">
        <v>2.3075000000000001</v>
      </c>
      <c r="I3491" s="18">
        <v>-346.13</v>
      </c>
      <c r="Q3491" s="103"/>
      <c r="R3491" s="104"/>
      <c r="X3491" s="103"/>
      <c r="AE3491" s="103"/>
      <c r="AL3491" s="103"/>
      <c r="AM3491" s="104"/>
      <c r="AS3491" s="103"/>
      <c r="AT3491" s="104"/>
    </row>
    <row r="3492" spans="1:46" x14ac:dyDescent="0.25">
      <c r="A3492" s="1">
        <v>44813</v>
      </c>
      <c r="C3492" s="1" t="s">
        <v>102</v>
      </c>
      <c r="D3492" t="s">
        <v>97</v>
      </c>
      <c r="E3492">
        <v>150</v>
      </c>
      <c r="F3492" t="s">
        <v>142</v>
      </c>
      <c r="G3492" s="18">
        <v>2.3199000000000001</v>
      </c>
      <c r="I3492" s="18">
        <v>-347.99</v>
      </c>
      <c r="Q3492" s="103"/>
      <c r="R3492" s="104"/>
      <c r="X3492" s="103"/>
      <c r="AE3492" s="103"/>
      <c r="AL3492" s="103"/>
      <c r="AM3492" s="104"/>
      <c r="AS3492" s="103"/>
      <c r="AT3492" s="104"/>
    </row>
    <row r="3493" spans="1:46" x14ac:dyDescent="0.25">
      <c r="A3493" s="1">
        <v>44816</v>
      </c>
      <c r="B3493" s="100">
        <v>45039121691</v>
      </c>
      <c r="C3493" t="s">
        <v>101</v>
      </c>
      <c r="D3493" t="s">
        <v>97</v>
      </c>
      <c r="E3493">
        <v>100</v>
      </c>
      <c r="F3493" t="s">
        <v>25</v>
      </c>
      <c r="G3493">
        <v>1.7888999999999999</v>
      </c>
      <c r="H3493">
        <v>0</v>
      </c>
      <c r="I3493">
        <v>-178.89</v>
      </c>
      <c r="Q3493" s="103"/>
      <c r="R3493" s="104"/>
      <c r="X3493" s="103"/>
      <c r="AE3493" s="103"/>
      <c r="AL3493" s="103"/>
      <c r="AM3493" s="104"/>
      <c r="AS3493" s="103"/>
      <c r="AT3493" s="104"/>
    </row>
    <row r="3494" spans="1:46" x14ac:dyDescent="0.25">
      <c r="A3494" s="1">
        <v>44816</v>
      </c>
      <c r="B3494" s="100">
        <v>45039206226</v>
      </c>
      <c r="C3494" t="s">
        <v>101</v>
      </c>
      <c r="D3494" t="s">
        <v>97</v>
      </c>
      <c r="E3494">
        <v>100</v>
      </c>
      <c r="F3494" t="s">
        <v>25</v>
      </c>
      <c r="G3494">
        <v>1.7350000000000001</v>
      </c>
      <c r="H3494">
        <v>0</v>
      </c>
      <c r="I3494">
        <v>-173.5</v>
      </c>
      <c r="Q3494" s="103"/>
      <c r="R3494" s="104"/>
      <c r="X3494" s="103"/>
      <c r="AE3494" s="103"/>
      <c r="AL3494" s="103"/>
      <c r="AM3494" s="104"/>
      <c r="AS3494" s="103"/>
      <c r="AT3494" s="104"/>
    </row>
    <row r="3495" spans="1:46" x14ac:dyDescent="0.25">
      <c r="A3495" s="1">
        <v>44816</v>
      </c>
      <c r="B3495" s="100">
        <v>45039243099</v>
      </c>
      <c r="C3495" t="s">
        <v>101</v>
      </c>
      <c r="D3495" t="s">
        <v>97</v>
      </c>
      <c r="E3495">
        <v>100</v>
      </c>
      <c r="F3495" t="s">
        <v>25</v>
      </c>
      <c r="G3495">
        <v>1.6976</v>
      </c>
      <c r="H3495">
        <v>0</v>
      </c>
      <c r="I3495">
        <v>-169.76</v>
      </c>
      <c r="Q3495" s="103"/>
      <c r="R3495" s="104"/>
      <c r="X3495" s="103"/>
      <c r="AE3495" s="103"/>
      <c r="AL3495" s="103"/>
      <c r="AM3495" s="104"/>
      <c r="AS3495" s="103"/>
      <c r="AT3495" s="104"/>
    </row>
    <row r="3496" spans="1:46" x14ac:dyDescent="0.25">
      <c r="A3496" s="1">
        <v>44816</v>
      </c>
      <c r="B3496" s="100">
        <v>45039246436</v>
      </c>
      <c r="C3496" t="s">
        <v>101</v>
      </c>
      <c r="D3496" t="s">
        <v>97</v>
      </c>
      <c r="E3496">
        <v>100</v>
      </c>
      <c r="F3496" t="s">
        <v>25</v>
      </c>
      <c r="G3496">
        <v>1.6957</v>
      </c>
      <c r="H3496">
        <v>0</v>
      </c>
      <c r="I3496">
        <v>-169.57</v>
      </c>
      <c r="Q3496" s="103"/>
      <c r="R3496" s="104"/>
      <c r="X3496" s="103"/>
      <c r="AE3496" s="103"/>
      <c r="AL3496" s="103"/>
      <c r="AM3496" s="104"/>
      <c r="AS3496" s="103"/>
      <c r="AT3496" s="104"/>
    </row>
    <row r="3497" spans="1:46" x14ac:dyDescent="0.25">
      <c r="A3497" s="1">
        <v>44816</v>
      </c>
      <c r="B3497" s="100">
        <v>45039285802</v>
      </c>
      <c r="C3497" t="s">
        <v>101</v>
      </c>
      <c r="D3497" t="s">
        <v>97</v>
      </c>
      <c r="E3497">
        <v>100</v>
      </c>
      <c r="F3497" t="s">
        <v>25</v>
      </c>
      <c r="G3497">
        <v>1.7150000000000001</v>
      </c>
      <c r="H3497">
        <v>0</v>
      </c>
      <c r="I3497">
        <v>-171.5</v>
      </c>
      <c r="Q3497" s="103"/>
      <c r="R3497" s="104"/>
      <c r="X3497" s="103"/>
      <c r="AE3497" s="103"/>
      <c r="AL3497" s="103"/>
      <c r="AM3497" s="104"/>
      <c r="AS3497" s="103"/>
      <c r="AT3497" s="104"/>
    </row>
    <row r="3498" spans="1:46" x14ac:dyDescent="0.25">
      <c r="A3498" s="1">
        <v>44816</v>
      </c>
      <c r="B3498" s="100">
        <v>45039293620</v>
      </c>
      <c r="C3498" t="s">
        <v>101</v>
      </c>
      <c r="D3498" t="s">
        <v>97</v>
      </c>
      <c r="E3498">
        <v>200</v>
      </c>
      <c r="F3498" t="s">
        <v>25</v>
      </c>
      <c r="G3498">
        <v>1.7350000000000001</v>
      </c>
      <c r="H3498">
        <v>0</v>
      </c>
      <c r="I3498">
        <v>-347</v>
      </c>
      <c r="Q3498" s="103"/>
      <c r="R3498" s="104"/>
      <c r="X3498" s="103"/>
      <c r="AE3498" s="103"/>
      <c r="AL3498" s="103"/>
      <c r="AM3498" s="104"/>
      <c r="AS3498" s="103"/>
      <c r="AT3498" s="104"/>
    </row>
    <row r="3499" spans="1:46" x14ac:dyDescent="0.25">
      <c r="A3499" s="1">
        <v>44816</v>
      </c>
      <c r="B3499" s="100">
        <v>45039292528</v>
      </c>
      <c r="C3499" t="s">
        <v>101</v>
      </c>
      <c r="D3499" t="s">
        <v>97</v>
      </c>
      <c r="E3499">
        <v>200</v>
      </c>
      <c r="F3499" t="s">
        <v>25</v>
      </c>
      <c r="G3499">
        <v>1.7310000000000001</v>
      </c>
      <c r="H3499">
        <v>0</v>
      </c>
      <c r="I3499">
        <v>-346.2</v>
      </c>
      <c r="Q3499" s="103"/>
      <c r="R3499" s="104"/>
      <c r="X3499" s="103"/>
      <c r="AE3499" s="103"/>
      <c r="AL3499" s="103"/>
      <c r="AM3499" s="104"/>
      <c r="AS3499" s="103"/>
      <c r="AT3499" s="104"/>
    </row>
    <row r="3500" spans="1:46" x14ac:dyDescent="0.25">
      <c r="A3500" s="1">
        <v>44816</v>
      </c>
      <c r="B3500" s="100">
        <v>45039326755</v>
      </c>
      <c r="C3500" t="s">
        <v>101</v>
      </c>
      <c r="D3500" t="s">
        <v>97</v>
      </c>
      <c r="E3500">
        <v>200</v>
      </c>
      <c r="F3500" t="s">
        <v>25</v>
      </c>
      <c r="G3500">
        <v>1.7350000000000001</v>
      </c>
      <c r="H3500">
        <v>0</v>
      </c>
      <c r="I3500">
        <v>-347</v>
      </c>
      <c r="Q3500" s="103"/>
      <c r="R3500" s="104"/>
      <c r="X3500" s="103"/>
      <c r="AE3500" s="103"/>
      <c r="AL3500" s="103"/>
      <c r="AM3500" s="104"/>
      <c r="AS3500" s="103"/>
      <c r="AT3500" s="104"/>
    </row>
    <row r="3501" spans="1:46" x14ac:dyDescent="0.25">
      <c r="A3501" s="1">
        <v>44816</v>
      </c>
      <c r="B3501" s="100">
        <v>45039407881</v>
      </c>
      <c r="C3501" t="s">
        <v>101</v>
      </c>
      <c r="D3501" t="s">
        <v>97</v>
      </c>
      <c r="E3501">
        <v>200</v>
      </c>
      <c r="F3501" t="s">
        <v>25</v>
      </c>
      <c r="G3501">
        <v>1.7189000000000001</v>
      </c>
      <c r="H3501">
        <v>0</v>
      </c>
      <c r="I3501">
        <v>-343.78</v>
      </c>
      <c r="Q3501" s="103"/>
      <c r="R3501" s="104"/>
      <c r="X3501" s="103"/>
      <c r="AE3501" s="103"/>
      <c r="AL3501" s="103"/>
      <c r="AM3501" s="104"/>
      <c r="AS3501" s="103"/>
      <c r="AT3501" s="104"/>
    </row>
    <row r="3502" spans="1:46" x14ac:dyDescent="0.25">
      <c r="A3502" s="1">
        <v>44816</v>
      </c>
      <c r="B3502" s="100">
        <v>45039441068</v>
      </c>
      <c r="C3502" t="s">
        <v>101</v>
      </c>
      <c r="D3502" t="s">
        <v>97</v>
      </c>
      <c r="E3502">
        <v>200</v>
      </c>
      <c r="F3502" t="s">
        <v>25</v>
      </c>
      <c r="G3502">
        <v>1.7067000000000001</v>
      </c>
      <c r="H3502">
        <v>0</v>
      </c>
      <c r="I3502">
        <v>-341.34</v>
      </c>
      <c r="Q3502" s="103"/>
      <c r="R3502" s="104"/>
      <c r="X3502" s="103"/>
      <c r="AE3502" s="103"/>
      <c r="AL3502" s="103"/>
      <c r="AM3502" s="104"/>
      <c r="AS3502" s="103"/>
      <c r="AT3502" s="104"/>
    </row>
    <row r="3503" spans="1:46" x14ac:dyDescent="0.25">
      <c r="A3503" s="1">
        <v>44816</v>
      </c>
      <c r="B3503" s="100">
        <v>45039444887</v>
      </c>
      <c r="C3503" t="s">
        <v>101</v>
      </c>
      <c r="D3503" t="s">
        <v>98</v>
      </c>
      <c r="E3503">
        <v>200</v>
      </c>
      <c r="F3503" t="s">
        <v>25</v>
      </c>
      <c r="G3503">
        <v>1.6910000000000001</v>
      </c>
      <c r="H3503">
        <v>0</v>
      </c>
      <c r="I3503">
        <v>338.16</v>
      </c>
      <c r="Q3503" s="103"/>
      <c r="R3503" s="104"/>
      <c r="X3503" s="103"/>
      <c r="AE3503" s="103"/>
      <c r="AL3503" s="103"/>
      <c r="AM3503" s="104"/>
      <c r="AS3503" s="103"/>
      <c r="AT3503" s="104"/>
    </row>
    <row r="3504" spans="1:46" x14ac:dyDescent="0.25">
      <c r="A3504" s="1">
        <v>44816</v>
      </c>
      <c r="B3504" s="100">
        <v>45039445240</v>
      </c>
      <c r="C3504" t="s">
        <v>101</v>
      </c>
      <c r="D3504" t="s">
        <v>98</v>
      </c>
      <c r="E3504">
        <v>200</v>
      </c>
      <c r="F3504" t="s">
        <v>25</v>
      </c>
      <c r="G3504">
        <v>1.69</v>
      </c>
      <c r="H3504">
        <v>0</v>
      </c>
      <c r="I3504">
        <v>337.96</v>
      </c>
      <c r="Q3504" s="103"/>
      <c r="R3504" s="104"/>
      <c r="X3504" s="103"/>
      <c r="AE3504" s="103"/>
      <c r="AL3504" s="103"/>
      <c r="AM3504" s="104"/>
      <c r="AS3504" s="103"/>
      <c r="AT3504" s="104"/>
    </row>
    <row r="3505" spans="1:46" x14ac:dyDescent="0.25">
      <c r="A3505" s="1">
        <v>44816</v>
      </c>
      <c r="B3505" s="100">
        <v>45039456923</v>
      </c>
      <c r="C3505" t="s">
        <v>101</v>
      </c>
      <c r="D3505" t="s">
        <v>98</v>
      </c>
      <c r="E3505">
        <v>100</v>
      </c>
      <c r="F3505" t="s">
        <v>25</v>
      </c>
      <c r="G3505">
        <v>1.6950000000000001</v>
      </c>
      <c r="H3505">
        <v>0</v>
      </c>
      <c r="I3505">
        <v>169.49</v>
      </c>
      <c r="Q3505" s="103"/>
      <c r="R3505" s="104"/>
      <c r="X3505" s="103"/>
      <c r="AE3505" s="103"/>
      <c r="AL3505" s="103"/>
      <c r="AM3505" s="104"/>
      <c r="AS3505" s="103"/>
      <c r="AT3505" s="104"/>
    </row>
    <row r="3506" spans="1:46" x14ac:dyDescent="0.25">
      <c r="A3506" s="1">
        <v>44816</v>
      </c>
      <c r="B3506" s="100">
        <v>45039456935</v>
      </c>
      <c r="C3506" t="s">
        <v>101</v>
      </c>
      <c r="D3506" t="s">
        <v>98</v>
      </c>
      <c r="E3506">
        <v>100</v>
      </c>
      <c r="F3506" t="s">
        <v>25</v>
      </c>
      <c r="G3506">
        <v>1.6941999999999999</v>
      </c>
      <c r="H3506">
        <v>0</v>
      </c>
      <c r="I3506">
        <v>169.39</v>
      </c>
      <c r="Q3506" s="103"/>
      <c r="R3506" s="104"/>
      <c r="X3506" s="103"/>
      <c r="AE3506" s="103"/>
      <c r="AL3506" s="103"/>
      <c r="AM3506" s="104"/>
      <c r="AS3506" s="103"/>
      <c r="AT3506" s="104"/>
    </row>
    <row r="3507" spans="1:46" x14ac:dyDescent="0.25">
      <c r="A3507" s="1">
        <v>44816</v>
      </c>
      <c r="B3507" s="100">
        <v>45039459067</v>
      </c>
      <c r="C3507" t="s">
        <v>101</v>
      </c>
      <c r="D3507" t="s">
        <v>98</v>
      </c>
      <c r="E3507">
        <v>200</v>
      </c>
      <c r="F3507" t="s">
        <v>25</v>
      </c>
      <c r="G3507">
        <v>1.6950000000000001</v>
      </c>
      <c r="H3507">
        <v>0</v>
      </c>
      <c r="I3507">
        <v>338.96</v>
      </c>
      <c r="Q3507" s="103"/>
      <c r="R3507" s="104"/>
      <c r="X3507" s="103"/>
      <c r="AE3507" s="103"/>
      <c r="AL3507" s="103"/>
      <c r="AM3507" s="104"/>
      <c r="AS3507" s="103"/>
      <c r="AT3507" s="104"/>
    </row>
    <row r="3508" spans="1:46" x14ac:dyDescent="0.25">
      <c r="A3508" s="1">
        <v>44816</v>
      </c>
      <c r="B3508" s="100">
        <v>45039463139</v>
      </c>
      <c r="C3508" t="s">
        <v>101</v>
      </c>
      <c r="D3508" t="s">
        <v>98</v>
      </c>
      <c r="E3508">
        <v>200</v>
      </c>
      <c r="F3508" t="s">
        <v>25</v>
      </c>
      <c r="G3508">
        <v>1.68</v>
      </c>
      <c r="H3508">
        <v>0</v>
      </c>
      <c r="I3508">
        <v>335.96</v>
      </c>
      <c r="Q3508" s="103"/>
      <c r="R3508" s="104"/>
      <c r="X3508" s="103"/>
      <c r="AE3508" s="103"/>
      <c r="AL3508" s="103"/>
      <c r="AM3508" s="104"/>
      <c r="AS3508" s="103"/>
      <c r="AT3508" s="104"/>
    </row>
    <row r="3509" spans="1:46" x14ac:dyDescent="0.25">
      <c r="A3509" s="1">
        <v>44816</v>
      </c>
      <c r="B3509" s="100">
        <v>45039464832</v>
      </c>
      <c r="C3509" t="s">
        <v>101</v>
      </c>
      <c r="D3509" t="s">
        <v>98</v>
      </c>
      <c r="E3509">
        <v>200</v>
      </c>
      <c r="F3509" t="s">
        <v>25</v>
      </c>
      <c r="G3509">
        <v>1.67</v>
      </c>
      <c r="H3509">
        <v>0</v>
      </c>
      <c r="I3509">
        <v>333.96</v>
      </c>
      <c r="Q3509" s="103"/>
      <c r="R3509" s="104"/>
      <c r="X3509" s="103"/>
      <c r="AE3509" s="103"/>
      <c r="AL3509" s="103"/>
      <c r="AM3509" s="104"/>
      <c r="AS3509" s="103"/>
      <c r="AT3509" s="104"/>
    </row>
    <row r="3510" spans="1:46" x14ac:dyDescent="0.25">
      <c r="A3510" s="1">
        <v>44816</v>
      </c>
      <c r="B3510" s="100">
        <v>45039465470</v>
      </c>
      <c r="C3510" t="s">
        <v>101</v>
      </c>
      <c r="D3510" t="s">
        <v>98</v>
      </c>
      <c r="E3510">
        <v>200</v>
      </c>
      <c r="F3510" t="s">
        <v>25</v>
      </c>
      <c r="G3510">
        <v>1.6601999999999999</v>
      </c>
      <c r="H3510">
        <v>0</v>
      </c>
      <c r="I3510">
        <v>332</v>
      </c>
      <c r="Q3510" s="103"/>
      <c r="R3510" s="104"/>
      <c r="X3510" s="103"/>
      <c r="AE3510" s="103"/>
      <c r="AL3510" s="103"/>
      <c r="AM3510" s="104"/>
      <c r="AS3510" s="103"/>
      <c r="AT3510" s="104"/>
    </row>
    <row r="3511" spans="1:46" x14ac:dyDescent="0.25">
      <c r="A3511" s="1">
        <v>44816</v>
      </c>
      <c r="B3511" s="100">
        <v>45039460313</v>
      </c>
      <c r="C3511" t="s">
        <v>101</v>
      </c>
      <c r="D3511" t="s">
        <v>98</v>
      </c>
      <c r="E3511">
        <v>100</v>
      </c>
      <c r="F3511" t="s">
        <v>25</v>
      </c>
      <c r="G3511">
        <v>1.645</v>
      </c>
      <c r="H3511">
        <v>0</v>
      </c>
      <c r="I3511">
        <v>164.49</v>
      </c>
      <c r="Q3511" s="103"/>
      <c r="R3511" s="104"/>
      <c r="X3511" s="103"/>
      <c r="AE3511" s="103"/>
      <c r="AL3511" s="103"/>
      <c r="AM3511" s="104"/>
      <c r="AS3511" s="103"/>
      <c r="AT3511" s="104"/>
    </row>
    <row r="3512" spans="1:46" x14ac:dyDescent="0.25">
      <c r="A3512" s="1">
        <v>44816</v>
      </c>
      <c r="B3512" s="100">
        <v>45039728532</v>
      </c>
      <c r="C3512" t="s">
        <v>101</v>
      </c>
      <c r="D3512" t="s">
        <v>97</v>
      </c>
      <c r="E3512">
        <v>100</v>
      </c>
      <c r="F3512" t="s">
        <v>61</v>
      </c>
      <c r="G3512">
        <v>7.4002999999999997</v>
      </c>
      <c r="H3512">
        <v>0</v>
      </c>
      <c r="I3512">
        <v>-740.03</v>
      </c>
      <c r="Q3512" s="103"/>
      <c r="R3512" s="104"/>
      <c r="X3512" s="103"/>
      <c r="AE3512" s="103"/>
      <c r="AL3512" s="103"/>
      <c r="AM3512" s="104"/>
      <c r="AS3512" s="103"/>
      <c r="AT3512" s="104"/>
    </row>
    <row r="3513" spans="1:46" x14ac:dyDescent="0.25">
      <c r="A3513" s="1">
        <v>44816</v>
      </c>
      <c r="B3513" s="100">
        <v>45039750883</v>
      </c>
      <c r="C3513" t="s">
        <v>101</v>
      </c>
      <c r="D3513" t="s">
        <v>97</v>
      </c>
      <c r="E3513">
        <v>100</v>
      </c>
      <c r="F3513" t="s">
        <v>61</v>
      </c>
      <c r="G3513">
        <v>7.3354999999999997</v>
      </c>
      <c r="H3513">
        <v>0</v>
      </c>
      <c r="I3513">
        <v>-733.55</v>
      </c>
      <c r="Q3513" s="103"/>
      <c r="R3513" s="104"/>
      <c r="X3513" s="103"/>
      <c r="AE3513" s="103"/>
      <c r="AL3513" s="103"/>
      <c r="AM3513" s="104"/>
      <c r="AS3513" s="103"/>
      <c r="AT3513" s="104"/>
    </row>
    <row r="3514" spans="1:46" x14ac:dyDescent="0.25">
      <c r="A3514" s="1">
        <v>44816</v>
      </c>
      <c r="B3514" s="100">
        <v>45039766986</v>
      </c>
      <c r="C3514" t="s">
        <v>101</v>
      </c>
      <c r="D3514" t="s">
        <v>98</v>
      </c>
      <c r="E3514">
        <v>100</v>
      </c>
      <c r="F3514" t="s">
        <v>61</v>
      </c>
      <c r="G3514">
        <v>7.24</v>
      </c>
      <c r="H3514">
        <v>0</v>
      </c>
      <c r="I3514">
        <v>723.97</v>
      </c>
      <c r="Q3514" s="103"/>
      <c r="R3514" s="104"/>
      <c r="X3514" s="103"/>
      <c r="AE3514" s="103"/>
      <c r="AL3514" s="103"/>
      <c r="AM3514" s="104"/>
      <c r="AS3514" s="103"/>
      <c r="AT3514" s="104"/>
    </row>
    <row r="3515" spans="1:46" x14ac:dyDescent="0.25">
      <c r="A3515" s="1">
        <v>44816</v>
      </c>
      <c r="B3515" s="100">
        <v>45039770040</v>
      </c>
      <c r="C3515" t="s">
        <v>101</v>
      </c>
      <c r="D3515" t="s">
        <v>98</v>
      </c>
      <c r="E3515">
        <v>1</v>
      </c>
      <c r="F3515" t="s">
        <v>61</v>
      </c>
      <c r="G3515">
        <v>7.23</v>
      </c>
      <c r="H3515">
        <v>0</v>
      </c>
      <c r="I3515">
        <v>7.23</v>
      </c>
      <c r="Q3515" s="103"/>
      <c r="R3515" s="104"/>
      <c r="X3515" s="103"/>
      <c r="AE3515" s="103"/>
      <c r="AL3515" s="103"/>
      <c r="AM3515" s="104"/>
      <c r="AS3515" s="103"/>
      <c r="AT3515" s="104"/>
    </row>
    <row r="3516" spans="1:46" x14ac:dyDescent="0.25">
      <c r="A3516" s="1">
        <v>44816</v>
      </c>
      <c r="B3516" s="100">
        <v>45039770049</v>
      </c>
      <c r="C3516" t="s">
        <v>101</v>
      </c>
      <c r="D3516" t="s">
        <v>98</v>
      </c>
      <c r="E3516">
        <v>10</v>
      </c>
      <c r="F3516" t="s">
        <v>61</v>
      </c>
      <c r="G3516">
        <v>7.22</v>
      </c>
      <c r="H3516">
        <v>0</v>
      </c>
      <c r="I3516">
        <v>72.2</v>
      </c>
      <c r="Q3516" s="103"/>
      <c r="R3516" s="104"/>
      <c r="X3516" s="103"/>
      <c r="AE3516" s="103"/>
      <c r="AL3516" s="103"/>
      <c r="AM3516" s="104"/>
      <c r="AS3516" s="103"/>
      <c r="AT3516" s="104"/>
    </row>
    <row r="3517" spans="1:46" x14ac:dyDescent="0.25">
      <c r="A3517" s="1">
        <v>44816</v>
      </c>
      <c r="B3517" s="100">
        <v>45039770059</v>
      </c>
      <c r="C3517" t="s">
        <v>101</v>
      </c>
      <c r="D3517" t="s">
        <v>98</v>
      </c>
      <c r="E3517">
        <v>89</v>
      </c>
      <c r="F3517" t="s">
        <v>61</v>
      </c>
      <c r="G3517">
        <v>7.2</v>
      </c>
      <c r="H3517">
        <v>0</v>
      </c>
      <c r="I3517">
        <v>640.77</v>
      </c>
      <c r="Q3517" s="103"/>
      <c r="R3517" s="104"/>
      <c r="X3517" s="103"/>
      <c r="AE3517" s="103"/>
      <c r="AL3517" s="103"/>
      <c r="AM3517" s="104"/>
      <c r="AS3517" s="103"/>
      <c r="AT3517" s="104"/>
    </row>
    <row r="3518" spans="1:46" x14ac:dyDescent="0.25">
      <c r="A3518" s="1">
        <v>44816</v>
      </c>
      <c r="B3518" s="100">
        <v>45040169732</v>
      </c>
      <c r="C3518" t="s">
        <v>101</v>
      </c>
      <c r="D3518" t="s">
        <v>97</v>
      </c>
      <c r="E3518">
        <v>98</v>
      </c>
      <c r="F3518" t="s">
        <v>61</v>
      </c>
      <c r="G3518">
        <v>7.65</v>
      </c>
      <c r="H3518">
        <v>0</v>
      </c>
      <c r="I3518">
        <v>-749.7</v>
      </c>
      <c r="Q3518" s="103"/>
      <c r="R3518" s="104"/>
      <c r="X3518" s="103"/>
      <c r="AE3518" s="103"/>
      <c r="AL3518" s="103"/>
      <c r="AM3518" s="104"/>
      <c r="AS3518" s="103"/>
      <c r="AT3518" s="104"/>
    </row>
    <row r="3519" spans="1:46" x14ac:dyDescent="0.25">
      <c r="A3519" s="1">
        <v>44816</v>
      </c>
      <c r="B3519" s="100">
        <v>45040169744</v>
      </c>
      <c r="C3519" t="s">
        <v>101</v>
      </c>
      <c r="D3519" t="s">
        <v>97</v>
      </c>
      <c r="E3519">
        <v>2</v>
      </c>
      <c r="F3519" t="s">
        <v>61</v>
      </c>
      <c r="G3519">
        <v>7.62</v>
      </c>
      <c r="H3519">
        <v>0</v>
      </c>
      <c r="I3519">
        <v>-15.24</v>
      </c>
      <c r="Q3519" s="103"/>
      <c r="R3519" s="104"/>
      <c r="X3519" s="103"/>
      <c r="AE3519" s="103"/>
      <c r="AL3519" s="103"/>
      <c r="AM3519" s="104"/>
      <c r="AS3519" s="103"/>
      <c r="AT3519" s="104"/>
    </row>
    <row r="3520" spans="1:46" x14ac:dyDescent="0.25">
      <c r="A3520" s="1">
        <v>44816</v>
      </c>
      <c r="B3520" s="100">
        <v>45040170422</v>
      </c>
      <c r="C3520" t="s">
        <v>101</v>
      </c>
      <c r="D3520" t="s">
        <v>97</v>
      </c>
      <c r="E3520">
        <v>91</v>
      </c>
      <c r="F3520" t="s">
        <v>61</v>
      </c>
      <c r="G3520">
        <v>7.65</v>
      </c>
      <c r="H3520">
        <v>0</v>
      </c>
      <c r="I3520">
        <v>-696.15</v>
      </c>
      <c r="Q3520" s="103"/>
      <c r="R3520" s="104"/>
      <c r="X3520" s="103"/>
      <c r="AE3520" s="103"/>
      <c r="AL3520" s="103"/>
      <c r="AM3520" s="104"/>
      <c r="AS3520" s="103"/>
      <c r="AT3520" s="104"/>
    </row>
    <row r="3521" spans="1:46" x14ac:dyDescent="0.25">
      <c r="A3521" s="1">
        <v>44816</v>
      </c>
      <c r="B3521" s="100">
        <v>45040170437</v>
      </c>
      <c r="C3521" t="s">
        <v>101</v>
      </c>
      <c r="D3521" t="s">
        <v>97</v>
      </c>
      <c r="E3521">
        <v>9</v>
      </c>
      <c r="F3521" t="s">
        <v>61</v>
      </c>
      <c r="G3521">
        <v>7.6</v>
      </c>
      <c r="H3521">
        <v>0</v>
      </c>
      <c r="I3521">
        <v>-68.400000000000006</v>
      </c>
      <c r="Q3521" s="103"/>
      <c r="R3521" s="104"/>
      <c r="X3521" s="103"/>
      <c r="AE3521" s="103"/>
      <c r="AL3521" s="103"/>
      <c r="AM3521" s="104"/>
      <c r="AS3521" s="103"/>
      <c r="AT3521" s="104"/>
    </row>
    <row r="3522" spans="1:46" x14ac:dyDescent="0.25">
      <c r="A3522" s="1">
        <v>44816</v>
      </c>
      <c r="B3522" s="100">
        <v>45040178328</v>
      </c>
      <c r="C3522" t="s">
        <v>101</v>
      </c>
      <c r="D3522" t="s">
        <v>97</v>
      </c>
      <c r="E3522">
        <v>100</v>
      </c>
      <c r="F3522" t="s">
        <v>61</v>
      </c>
      <c r="G3522">
        <v>7.5185000000000004</v>
      </c>
      <c r="H3522">
        <v>0</v>
      </c>
      <c r="I3522">
        <v>-751.85</v>
      </c>
      <c r="Q3522" s="103"/>
      <c r="R3522" s="104"/>
      <c r="X3522" s="103"/>
      <c r="AE3522" s="103"/>
      <c r="AL3522" s="103"/>
      <c r="AM3522" s="104"/>
      <c r="AS3522" s="103"/>
      <c r="AT3522" s="104"/>
    </row>
    <row r="3523" spans="1:46" x14ac:dyDescent="0.25">
      <c r="A3523" s="1">
        <v>44816</v>
      </c>
      <c r="B3523" s="100">
        <v>45040177530</v>
      </c>
      <c r="C3523" t="s">
        <v>101</v>
      </c>
      <c r="D3523" t="s">
        <v>98</v>
      </c>
      <c r="E3523">
        <v>100</v>
      </c>
      <c r="F3523" t="s">
        <v>61</v>
      </c>
      <c r="G3523">
        <v>7.35</v>
      </c>
      <c r="H3523">
        <v>0</v>
      </c>
      <c r="I3523">
        <v>734.97</v>
      </c>
      <c r="Q3523" s="103"/>
      <c r="R3523" s="104"/>
      <c r="X3523" s="103"/>
      <c r="AE3523" s="103"/>
      <c r="AL3523" s="103"/>
      <c r="AM3523" s="104"/>
      <c r="AS3523" s="103"/>
      <c r="AT3523" s="104"/>
    </row>
    <row r="3524" spans="1:46" x14ac:dyDescent="0.25">
      <c r="A3524" s="1">
        <v>44816</v>
      </c>
      <c r="B3524" s="100">
        <v>45040177547</v>
      </c>
      <c r="C3524" t="s">
        <v>101</v>
      </c>
      <c r="D3524" t="s">
        <v>98</v>
      </c>
      <c r="E3524">
        <v>200</v>
      </c>
      <c r="F3524" t="s">
        <v>61</v>
      </c>
      <c r="G3524">
        <v>7.3311999999999999</v>
      </c>
      <c r="H3524">
        <v>0</v>
      </c>
      <c r="I3524">
        <v>1466.18</v>
      </c>
      <c r="Q3524" s="103"/>
      <c r="R3524" s="104"/>
      <c r="X3524" s="103"/>
      <c r="AE3524" s="103"/>
      <c r="AL3524" s="103"/>
      <c r="AM3524" s="104"/>
      <c r="AS3524" s="103"/>
      <c r="AT3524" s="104"/>
    </row>
    <row r="3525" spans="1:46" x14ac:dyDescent="0.25">
      <c r="A3525" s="1">
        <v>44818</v>
      </c>
      <c r="C3525" s="1" t="s">
        <v>102</v>
      </c>
      <c r="D3525" t="s">
        <v>98</v>
      </c>
      <c r="E3525">
        <v>300</v>
      </c>
      <c r="F3525" t="s">
        <v>66</v>
      </c>
      <c r="G3525" s="18">
        <v>6.1439000000000004</v>
      </c>
      <c r="H3525" s="18">
        <v>0.04</v>
      </c>
      <c r="I3525" s="18">
        <v>1843.13</v>
      </c>
      <c r="Q3525" s="103"/>
      <c r="R3525" s="104"/>
      <c r="X3525" s="103"/>
      <c r="AE3525" s="103"/>
      <c r="AL3525" s="103"/>
      <c r="AM3525" s="104"/>
      <c r="AS3525" s="103"/>
      <c r="AT3525" s="104"/>
    </row>
    <row r="3526" spans="1:46" x14ac:dyDescent="0.25">
      <c r="A3526" s="1">
        <v>44818</v>
      </c>
      <c r="C3526" s="1" t="s">
        <v>102</v>
      </c>
      <c r="D3526" t="s">
        <v>97</v>
      </c>
      <c r="E3526">
        <v>100</v>
      </c>
      <c r="F3526" t="s">
        <v>66</v>
      </c>
      <c r="G3526" s="18">
        <v>6.484</v>
      </c>
      <c r="I3526" s="18">
        <v>-648.4</v>
      </c>
      <c r="Q3526" s="103"/>
      <c r="R3526" s="104"/>
      <c r="X3526" s="103"/>
      <c r="AE3526" s="103"/>
      <c r="AL3526" s="103"/>
      <c r="AM3526" s="104"/>
      <c r="AS3526" s="103"/>
      <c r="AT3526" s="104"/>
    </row>
    <row r="3527" spans="1:46" x14ac:dyDescent="0.25">
      <c r="A3527" s="1">
        <v>44818</v>
      </c>
      <c r="C3527" s="1" t="s">
        <v>102</v>
      </c>
      <c r="D3527" t="s">
        <v>97</v>
      </c>
      <c r="E3527">
        <v>100</v>
      </c>
      <c r="F3527" t="s">
        <v>66</v>
      </c>
      <c r="G3527" s="18">
        <v>6.3415999999999997</v>
      </c>
      <c r="I3527" s="18">
        <v>-634.16</v>
      </c>
      <c r="Q3527" s="103"/>
      <c r="R3527" s="104"/>
      <c r="X3527" s="103"/>
      <c r="AE3527" s="103"/>
      <c r="AL3527" s="103"/>
      <c r="AM3527" s="104"/>
      <c r="AS3527" s="103"/>
      <c r="AT3527" s="104"/>
    </row>
    <row r="3528" spans="1:46" x14ac:dyDescent="0.25">
      <c r="A3528" s="1">
        <v>44818</v>
      </c>
      <c r="C3528" s="1" t="s">
        <v>102</v>
      </c>
      <c r="D3528" t="s">
        <v>97</v>
      </c>
      <c r="E3528">
        <v>100</v>
      </c>
      <c r="F3528" t="s">
        <v>66</v>
      </c>
      <c r="G3528" s="18">
        <v>6.3483999999999998</v>
      </c>
      <c r="I3528" s="18">
        <v>-634.84</v>
      </c>
      <c r="Q3528" s="103"/>
      <c r="R3528" s="104"/>
      <c r="X3528" s="103"/>
      <c r="AE3528" s="103"/>
      <c r="AL3528" s="103"/>
      <c r="AM3528" s="104"/>
      <c r="AS3528" s="103"/>
      <c r="AT3528" s="104"/>
    </row>
    <row r="3529" spans="1:46" x14ac:dyDescent="0.25">
      <c r="A3529" s="1">
        <v>44818</v>
      </c>
      <c r="C3529" s="1" t="s">
        <v>102</v>
      </c>
      <c r="D3529" t="s">
        <v>98</v>
      </c>
      <c r="E3529">
        <v>300</v>
      </c>
      <c r="F3529" t="s">
        <v>140</v>
      </c>
      <c r="G3529" s="18">
        <v>1.3170999999999999</v>
      </c>
      <c r="H3529" s="18">
        <v>0.01</v>
      </c>
      <c r="I3529" s="18">
        <v>395.12</v>
      </c>
      <c r="Q3529" s="103"/>
      <c r="R3529" s="104"/>
      <c r="X3529" s="103"/>
      <c r="AE3529" s="103"/>
      <c r="AL3529" s="103"/>
      <c r="AM3529" s="104"/>
      <c r="AS3529" s="103"/>
      <c r="AT3529" s="104"/>
    </row>
    <row r="3530" spans="1:46" x14ac:dyDescent="0.25">
      <c r="A3530" s="1">
        <v>44818</v>
      </c>
      <c r="C3530" s="1" t="s">
        <v>102</v>
      </c>
      <c r="D3530" t="s">
        <v>98</v>
      </c>
      <c r="E3530">
        <v>150</v>
      </c>
      <c r="F3530" t="s">
        <v>140</v>
      </c>
      <c r="G3530" s="18">
        <v>1.32</v>
      </c>
      <c r="I3530" s="18">
        <v>198</v>
      </c>
      <c r="Q3530" s="103"/>
      <c r="R3530" s="104"/>
      <c r="X3530" s="103"/>
      <c r="AE3530" s="103"/>
      <c r="AL3530" s="103"/>
      <c r="AM3530" s="104"/>
      <c r="AS3530" s="103"/>
      <c r="AT3530" s="104"/>
    </row>
    <row r="3531" spans="1:46" x14ac:dyDescent="0.25">
      <c r="A3531" s="1">
        <v>44818</v>
      </c>
      <c r="C3531" s="1" t="s">
        <v>102</v>
      </c>
      <c r="D3531" t="s">
        <v>98</v>
      </c>
      <c r="E3531">
        <v>300</v>
      </c>
      <c r="F3531" t="s">
        <v>140</v>
      </c>
      <c r="G3531" s="18">
        <v>1.3301000000000001</v>
      </c>
      <c r="H3531" s="18">
        <v>0.01</v>
      </c>
      <c r="I3531" s="18">
        <v>399.02</v>
      </c>
      <c r="Q3531" s="103"/>
      <c r="R3531" s="104"/>
      <c r="X3531" s="103"/>
      <c r="AE3531" s="103"/>
      <c r="AL3531" s="103"/>
      <c r="AM3531" s="104"/>
      <c r="AS3531" s="103"/>
      <c r="AT3531" s="104"/>
    </row>
    <row r="3532" spans="1:46" x14ac:dyDescent="0.25">
      <c r="A3532" s="1">
        <v>44818</v>
      </c>
      <c r="C3532" s="1" t="s">
        <v>102</v>
      </c>
      <c r="D3532" t="s">
        <v>98</v>
      </c>
      <c r="E3532">
        <v>150</v>
      </c>
      <c r="F3532" t="s">
        <v>140</v>
      </c>
      <c r="G3532" s="18">
        <v>1.2906</v>
      </c>
      <c r="I3532" s="18">
        <v>193.59</v>
      </c>
      <c r="Q3532" s="103"/>
      <c r="R3532" s="104"/>
      <c r="X3532" s="103"/>
      <c r="AE3532" s="103"/>
      <c r="AL3532" s="103"/>
      <c r="AM3532" s="104"/>
      <c r="AS3532" s="103"/>
      <c r="AT3532" s="104"/>
    </row>
    <row r="3533" spans="1:46" x14ac:dyDescent="0.25">
      <c r="A3533" s="1">
        <v>44818</v>
      </c>
      <c r="C3533" s="1" t="s">
        <v>102</v>
      </c>
      <c r="D3533" t="s">
        <v>97</v>
      </c>
      <c r="E3533">
        <v>300</v>
      </c>
      <c r="F3533" t="s">
        <v>140</v>
      </c>
      <c r="G3533" s="18">
        <v>1.2899</v>
      </c>
      <c r="I3533" s="18">
        <v>-386.97</v>
      </c>
      <c r="Q3533" s="103"/>
      <c r="R3533" s="104"/>
      <c r="X3533" s="103"/>
      <c r="AE3533" s="103"/>
      <c r="AL3533" s="103"/>
      <c r="AM3533" s="104"/>
      <c r="AS3533" s="103"/>
      <c r="AT3533" s="104"/>
    </row>
    <row r="3534" spans="1:46" x14ac:dyDescent="0.25">
      <c r="A3534" s="1">
        <v>44818</v>
      </c>
      <c r="C3534" s="1" t="s">
        <v>102</v>
      </c>
      <c r="D3534" t="s">
        <v>97</v>
      </c>
      <c r="E3534">
        <v>300</v>
      </c>
      <c r="F3534" t="s">
        <v>140</v>
      </c>
      <c r="G3534" s="18">
        <v>1.2549999999999999</v>
      </c>
      <c r="I3534" s="18">
        <v>-376.5</v>
      </c>
      <c r="Q3534" s="103"/>
      <c r="R3534" s="104"/>
      <c r="X3534" s="103"/>
      <c r="AE3534" s="103"/>
      <c r="AL3534" s="103"/>
      <c r="AM3534" s="104"/>
      <c r="AS3534" s="103"/>
      <c r="AT3534" s="104"/>
    </row>
    <row r="3535" spans="1:46" x14ac:dyDescent="0.25">
      <c r="A3535" s="1">
        <v>44818</v>
      </c>
      <c r="C3535" s="1" t="s">
        <v>102</v>
      </c>
      <c r="D3535" t="s">
        <v>97</v>
      </c>
      <c r="E3535">
        <v>300</v>
      </c>
      <c r="F3535" t="s">
        <v>140</v>
      </c>
      <c r="G3535" s="18">
        <v>1.2599</v>
      </c>
      <c r="I3535" s="18">
        <v>-377.97</v>
      </c>
      <c r="Q3535" s="103"/>
      <c r="R3535" s="104"/>
      <c r="X3535" s="103"/>
      <c r="AE3535" s="103"/>
      <c r="AL3535" s="103"/>
      <c r="AM3535" s="104"/>
      <c r="AS3535" s="103"/>
      <c r="AT3535" s="104"/>
    </row>
    <row r="3536" spans="1:46" x14ac:dyDescent="0.25">
      <c r="A3536" s="1">
        <v>44819</v>
      </c>
      <c r="B3536" s="100">
        <v>45115678438</v>
      </c>
      <c r="C3536" t="s">
        <v>101</v>
      </c>
      <c r="D3536" t="s">
        <v>97</v>
      </c>
      <c r="E3536">
        <v>100</v>
      </c>
      <c r="F3536" t="s">
        <v>62</v>
      </c>
      <c r="G3536">
        <v>2.1179999999999999</v>
      </c>
      <c r="H3536">
        <v>0</v>
      </c>
      <c r="I3536">
        <v>-211.8</v>
      </c>
      <c r="Q3536" s="103"/>
      <c r="R3536" s="104"/>
      <c r="X3536" s="103"/>
      <c r="AE3536" s="103"/>
      <c r="AL3536" s="103"/>
      <c r="AM3536" s="104"/>
      <c r="AS3536" s="103"/>
      <c r="AT3536" s="104"/>
    </row>
    <row r="3537" spans="1:46" x14ac:dyDescent="0.25">
      <c r="A3537" s="1">
        <v>44819</v>
      </c>
      <c r="B3537" s="100">
        <v>45115704196</v>
      </c>
      <c r="C3537" t="s">
        <v>101</v>
      </c>
      <c r="D3537" t="s">
        <v>97</v>
      </c>
      <c r="E3537">
        <v>200</v>
      </c>
      <c r="F3537" t="s">
        <v>62</v>
      </c>
      <c r="G3537">
        <v>2.085</v>
      </c>
      <c r="H3537">
        <v>0</v>
      </c>
      <c r="I3537">
        <v>-417</v>
      </c>
      <c r="Q3537" s="103"/>
      <c r="R3537" s="104"/>
      <c r="X3537" s="103"/>
      <c r="AE3537" s="103"/>
      <c r="AL3537" s="103"/>
      <c r="AM3537" s="104"/>
      <c r="AS3537" s="103"/>
      <c r="AT3537" s="104"/>
    </row>
    <row r="3538" spans="1:46" x14ac:dyDescent="0.25">
      <c r="A3538" s="1">
        <v>44819</v>
      </c>
      <c r="B3538" s="100">
        <v>45115703884</v>
      </c>
      <c r="C3538" t="s">
        <v>101</v>
      </c>
      <c r="D3538" t="s">
        <v>97</v>
      </c>
      <c r="E3538">
        <v>200</v>
      </c>
      <c r="F3538" t="s">
        <v>62</v>
      </c>
      <c r="G3538">
        <v>2.1499000000000001</v>
      </c>
      <c r="H3538">
        <v>0</v>
      </c>
      <c r="I3538">
        <v>-429.98</v>
      </c>
      <c r="Q3538" s="103"/>
      <c r="R3538" s="104"/>
      <c r="X3538" s="103"/>
      <c r="AE3538" s="103"/>
      <c r="AL3538" s="103"/>
      <c r="AM3538" s="104"/>
      <c r="AS3538" s="103"/>
      <c r="AT3538" s="104"/>
    </row>
    <row r="3539" spans="1:46" x14ac:dyDescent="0.25">
      <c r="A3539" s="1">
        <v>44819</v>
      </c>
      <c r="B3539" s="100">
        <v>45116015914</v>
      </c>
      <c r="C3539" t="s">
        <v>101</v>
      </c>
      <c r="D3539" t="s">
        <v>97</v>
      </c>
      <c r="E3539">
        <v>200</v>
      </c>
      <c r="F3539" t="s">
        <v>62</v>
      </c>
      <c r="G3539">
        <v>2.1749999999999998</v>
      </c>
      <c r="H3539">
        <v>0</v>
      </c>
      <c r="I3539">
        <v>-435</v>
      </c>
      <c r="Q3539" s="103"/>
      <c r="R3539" s="104"/>
      <c r="X3539" s="103"/>
      <c r="AE3539" s="103"/>
      <c r="AL3539" s="103"/>
      <c r="AM3539" s="104"/>
      <c r="AS3539" s="103"/>
      <c r="AT3539" s="104"/>
    </row>
    <row r="3540" spans="1:46" x14ac:dyDescent="0.25">
      <c r="A3540" s="1">
        <v>44819</v>
      </c>
      <c r="B3540" s="100">
        <v>45116098721</v>
      </c>
      <c r="C3540" t="s">
        <v>101</v>
      </c>
      <c r="D3540" t="s">
        <v>97</v>
      </c>
      <c r="E3540">
        <v>200</v>
      </c>
      <c r="F3540" t="s">
        <v>62</v>
      </c>
      <c r="G3540">
        <v>2.12</v>
      </c>
      <c r="H3540">
        <v>0</v>
      </c>
      <c r="I3540">
        <v>-424</v>
      </c>
      <c r="Q3540" s="103"/>
      <c r="R3540" s="104"/>
      <c r="X3540" s="103"/>
      <c r="AE3540" s="103"/>
      <c r="AL3540" s="103"/>
      <c r="AM3540" s="104"/>
      <c r="AS3540" s="103"/>
      <c r="AT3540" s="104"/>
    </row>
    <row r="3541" spans="1:46" x14ac:dyDescent="0.25">
      <c r="A3541" s="1">
        <v>44819</v>
      </c>
      <c r="B3541" s="100">
        <v>45116136676</v>
      </c>
      <c r="C3541" t="s">
        <v>101</v>
      </c>
      <c r="D3541" t="s">
        <v>97</v>
      </c>
      <c r="E3541">
        <v>200</v>
      </c>
      <c r="F3541" t="s">
        <v>62</v>
      </c>
      <c r="G3541">
        <v>2.12</v>
      </c>
      <c r="H3541">
        <v>0</v>
      </c>
      <c r="I3541">
        <v>-424</v>
      </c>
      <c r="Q3541" s="103"/>
      <c r="R3541" s="104"/>
      <c r="X3541" s="103"/>
      <c r="AE3541" s="103"/>
      <c r="AL3541" s="103"/>
      <c r="AM3541" s="104"/>
      <c r="AS3541" s="103"/>
      <c r="AT3541" s="104"/>
    </row>
    <row r="3542" spans="1:46" x14ac:dyDescent="0.25">
      <c r="A3542" s="1">
        <v>44819</v>
      </c>
      <c r="B3542" s="100">
        <v>45116160558</v>
      </c>
      <c r="C3542" t="s">
        <v>101</v>
      </c>
      <c r="D3542" t="s">
        <v>98</v>
      </c>
      <c r="E3542">
        <v>200</v>
      </c>
      <c r="F3542" t="s">
        <v>62</v>
      </c>
      <c r="G3542">
        <v>2.2018</v>
      </c>
      <c r="H3542">
        <v>0</v>
      </c>
      <c r="I3542">
        <v>440.32</v>
      </c>
      <c r="Q3542" s="103"/>
      <c r="R3542" s="104"/>
      <c r="X3542" s="103"/>
      <c r="AE3542" s="103"/>
      <c r="AL3542" s="103"/>
      <c r="AM3542" s="104"/>
      <c r="AS3542" s="103"/>
      <c r="AT3542" s="104"/>
    </row>
    <row r="3543" spans="1:46" x14ac:dyDescent="0.25">
      <c r="A3543" s="1">
        <v>44819</v>
      </c>
      <c r="B3543" s="100">
        <v>45116132767</v>
      </c>
      <c r="C3543" t="s">
        <v>101</v>
      </c>
      <c r="D3543" t="s">
        <v>98</v>
      </c>
      <c r="E3543">
        <v>200</v>
      </c>
      <c r="F3543" t="s">
        <v>62</v>
      </c>
      <c r="G3543">
        <v>2.1080999999999999</v>
      </c>
      <c r="H3543">
        <v>0</v>
      </c>
      <c r="I3543">
        <v>421.58</v>
      </c>
      <c r="Q3543" s="103"/>
      <c r="R3543" s="104"/>
      <c r="X3543" s="103"/>
      <c r="AE3543" s="103"/>
      <c r="AL3543" s="103"/>
      <c r="AM3543" s="104"/>
      <c r="AS3543" s="103"/>
      <c r="AT3543" s="104"/>
    </row>
    <row r="3544" spans="1:46" x14ac:dyDescent="0.25">
      <c r="A3544" s="1">
        <v>44819</v>
      </c>
      <c r="B3544" s="100">
        <v>45116095013</v>
      </c>
      <c r="C3544" t="s">
        <v>101</v>
      </c>
      <c r="D3544" t="s">
        <v>98</v>
      </c>
      <c r="E3544">
        <v>200</v>
      </c>
      <c r="F3544" t="s">
        <v>62</v>
      </c>
      <c r="G3544">
        <v>2.11</v>
      </c>
      <c r="H3544">
        <v>0</v>
      </c>
      <c r="I3544">
        <v>421.96</v>
      </c>
      <c r="Q3544" s="103"/>
      <c r="R3544" s="104"/>
      <c r="X3544" s="103"/>
      <c r="AE3544" s="103"/>
      <c r="AL3544" s="103"/>
      <c r="AM3544" s="104"/>
      <c r="AS3544" s="103"/>
      <c r="AT3544" s="104"/>
    </row>
    <row r="3545" spans="1:46" x14ac:dyDescent="0.25">
      <c r="A3545" s="1">
        <v>44819</v>
      </c>
      <c r="B3545" s="100">
        <v>45116223151</v>
      </c>
      <c r="C3545" t="s">
        <v>101</v>
      </c>
      <c r="D3545" t="s">
        <v>98</v>
      </c>
      <c r="E3545">
        <v>500</v>
      </c>
      <c r="F3545" t="s">
        <v>62</v>
      </c>
      <c r="G3545">
        <v>1.9810000000000001</v>
      </c>
      <c r="H3545">
        <v>0</v>
      </c>
      <c r="I3545">
        <v>990.41</v>
      </c>
      <c r="Q3545" s="103"/>
      <c r="R3545" s="104"/>
      <c r="X3545" s="103"/>
      <c r="AE3545" s="103"/>
      <c r="AL3545" s="103"/>
      <c r="AM3545" s="104"/>
      <c r="AS3545" s="103"/>
      <c r="AT3545" s="104"/>
    </row>
    <row r="3546" spans="1:46" x14ac:dyDescent="0.25">
      <c r="A3546" s="1">
        <v>44819</v>
      </c>
      <c r="B3546" s="100">
        <v>45117286114</v>
      </c>
      <c r="C3546" t="s">
        <v>101</v>
      </c>
      <c r="D3546" t="s">
        <v>97</v>
      </c>
      <c r="E3546">
        <v>200</v>
      </c>
      <c r="F3546" t="s">
        <v>62</v>
      </c>
      <c r="G3546">
        <v>1.9987999999999999</v>
      </c>
      <c r="H3546">
        <v>0</v>
      </c>
      <c r="I3546">
        <v>-399.76</v>
      </c>
      <c r="Q3546" s="103"/>
      <c r="R3546" s="104"/>
      <c r="X3546" s="103"/>
      <c r="AE3546" s="103"/>
      <c r="AL3546" s="103"/>
      <c r="AM3546" s="104"/>
      <c r="AS3546" s="103"/>
      <c r="AT3546" s="104"/>
    </row>
    <row r="3547" spans="1:46" x14ac:dyDescent="0.25">
      <c r="A3547" s="1">
        <v>44819</v>
      </c>
      <c r="B3547" s="100">
        <v>45117550816</v>
      </c>
      <c r="C3547" t="s">
        <v>101</v>
      </c>
      <c r="D3547" t="s">
        <v>98</v>
      </c>
      <c r="E3547">
        <v>100</v>
      </c>
      <c r="F3547" t="s">
        <v>62</v>
      </c>
      <c r="G3547">
        <v>2.0499999999999998</v>
      </c>
      <c r="H3547">
        <v>0</v>
      </c>
      <c r="I3547">
        <v>204.99</v>
      </c>
      <c r="Q3547" s="103"/>
      <c r="R3547" s="104"/>
      <c r="X3547" s="103"/>
      <c r="AE3547" s="103"/>
      <c r="AL3547" s="103"/>
      <c r="AM3547" s="104"/>
      <c r="AS3547" s="103"/>
      <c r="AT3547" s="104"/>
    </row>
    <row r="3548" spans="1:46" x14ac:dyDescent="0.25">
      <c r="A3548" s="1">
        <v>44819</v>
      </c>
      <c r="B3548" s="100">
        <v>45117566956</v>
      </c>
      <c r="C3548" t="s">
        <v>101</v>
      </c>
      <c r="D3548" t="s">
        <v>98</v>
      </c>
      <c r="E3548">
        <v>100</v>
      </c>
      <c r="F3548" t="s">
        <v>62</v>
      </c>
      <c r="G3548">
        <v>2.0550000000000002</v>
      </c>
      <c r="H3548">
        <v>0</v>
      </c>
      <c r="I3548">
        <v>205.49</v>
      </c>
      <c r="Q3548" s="103"/>
      <c r="R3548" s="104"/>
      <c r="X3548" s="103"/>
      <c r="AE3548" s="103"/>
      <c r="AL3548" s="103"/>
      <c r="AM3548" s="104"/>
      <c r="AS3548" s="103"/>
      <c r="AT3548" s="104"/>
    </row>
    <row r="3549" spans="1:46" x14ac:dyDescent="0.25">
      <c r="A3549" s="1">
        <v>44819</v>
      </c>
      <c r="B3549" s="100">
        <v>45118908040</v>
      </c>
      <c r="C3549" t="s">
        <v>101</v>
      </c>
      <c r="D3549" t="s">
        <v>97</v>
      </c>
      <c r="E3549">
        <v>200</v>
      </c>
      <c r="F3549" t="s">
        <v>63</v>
      </c>
      <c r="G3549">
        <v>2.2991000000000001</v>
      </c>
      <c r="H3549">
        <v>0</v>
      </c>
      <c r="I3549">
        <v>-459.82</v>
      </c>
      <c r="Q3549" s="103"/>
      <c r="R3549" s="104"/>
      <c r="X3549" s="103"/>
      <c r="AE3549" s="103"/>
      <c r="AL3549" s="103"/>
      <c r="AM3549" s="104"/>
      <c r="AS3549" s="103"/>
      <c r="AT3549" s="104"/>
    </row>
    <row r="3550" spans="1:46" x14ac:dyDescent="0.25">
      <c r="A3550" s="1">
        <v>44819</v>
      </c>
      <c r="B3550" s="100">
        <v>45118929147</v>
      </c>
      <c r="C3550" t="s">
        <v>101</v>
      </c>
      <c r="D3550" t="s">
        <v>97</v>
      </c>
      <c r="E3550">
        <v>200</v>
      </c>
      <c r="F3550" t="s">
        <v>63</v>
      </c>
      <c r="G3550">
        <v>2.2599</v>
      </c>
      <c r="H3550">
        <v>0</v>
      </c>
      <c r="I3550">
        <v>-451.98</v>
      </c>
      <c r="Q3550" s="103"/>
      <c r="R3550" s="104"/>
      <c r="X3550" s="103"/>
      <c r="AE3550" s="103"/>
      <c r="AL3550" s="103"/>
      <c r="AM3550" s="104"/>
      <c r="AS3550" s="103"/>
      <c r="AT3550" s="104"/>
    </row>
    <row r="3551" spans="1:46" x14ac:dyDescent="0.25">
      <c r="A3551" s="1">
        <v>44819</v>
      </c>
      <c r="B3551" s="100">
        <v>45118928995</v>
      </c>
      <c r="C3551" t="s">
        <v>101</v>
      </c>
      <c r="D3551" t="s">
        <v>97</v>
      </c>
      <c r="E3551">
        <v>200</v>
      </c>
      <c r="F3551" t="s">
        <v>63</v>
      </c>
      <c r="G3551">
        <v>2.2549999999999999</v>
      </c>
      <c r="H3551">
        <v>0</v>
      </c>
      <c r="I3551">
        <v>-451</v>
      </c>
      <c r="Q3551" s="103"/>
      <c r="R3551" s="104"/>
      <c r="X3551" s="103"/>
      <c r="AE3551" s="103"/>
      <c r="AL3551" s="103"/>
      <c r="AM3551" s="104"/>
      <c r="AS3551" s="103"/>
      <c r="AT3551" s="104"/>
    </row>
    <row r="3552" spans="1:46" x14ac:dyDescent="0.25">
      <c r="A3552" s="1">
        <v>44819</v>
      </c>
      <c r="B3552" s="100">
        <v>45118956422</v>
      </c>
      <c r="C3552" t="s">
        <v>101</v>
      </c>
      <c r="D3552" t="s">
        <v>97</v>
      </c>
      <c r="E3552">
        <v>200</v>
      </c>
      <c r="F3552" t="s">
        <v>63</v>
      </c>
      <c r="G3552">
        <v>2.2450000000000001</v>
      </c>
      <c r="H3552">
        <v>0</v>
      </c>
      <c r="I3552">
        <v>-449</v>
      </c>
      <c r="Q3552" s="103"/>
      <c r="R3552" s="104"/>
      <c r="X3552" s="103"/>
      <c r="AE3552" s="103"/>
      <c r="AL3552" s="103"/>
      <c r="AM3552" s="104"/>
      <c r="AS3552" s="103"/>
      <c r="AT3552" s="104"/>
    </row>
    <row r="3553" spans="1:46" x14ac:dyDescent="0.25">
      <c r="A3553" s="1">
        <v>44819</v>
      </c>
      <c r="B3553" s="100">
        <v>45118994988</v>
      </c>
      <c r="C3553" t="s">
        <v>101</v>
      </c>
      <c r="D3553" t="s">
        <v>97</v>
      </c>
      <c r="E3553">
        <v>200</v>
      </c>
      <c r="F3553" t="s">
        <v>63</v>
      </c>
      <c r="G3553">
        <v>2.2349999999999999</v>
      </c>
      <c r="H3553">
        <v>0</v>
      </c>
      <c r="I3553">
        <v>-447</v>
      </c>
      <c r="Q3553" s="103"/>
      <c r="R3553" s="104"/>
      <c r="X3553" s="103"/>
      <c r="AE3553" s="103"/>
      <c r="AL3553" s="103"/>
      <c r="AM3553" s="104"/>
      <c r="AS3553" s="103"/>
      <c r="AT3553" s="104"/>
    </row>
    <row r="3554" spans="1:46" x14ac:dyDescent="0.25">
      <c r="A3554" s="1">
        <v>44819</v>
      </c>
      <c r="B3554" s="100">
        <v>45119084283</v>
      </c>
      <c r="C3554" t="s">
        <v>101</v>
      </c>
      <c r="D3554" t="s">
        <v>98</v>
      </c>
      <c r="E3554">
        <v>200</v>
      </c>
      <c r="F3554" t="s">
        <v>63</v>
      </c>
      <c r="G3554">
        <v>2.2052</v>
      </c>
      <c r="H3554">
        <v>0</v>
      </c>
      <c r="I3554">
        <v>441</v>
      </c>
      <c r="Q3554" s="103"/>
      <c r="R3554" s="104"/>
      <c r="X3554" s="103"/>
      <c r="AE3554" s="103"/>
      <c r="AL3554" s="103"/>
      <c r="AM3554" s="104"/>
      <c r="AS3554" s="103"/>
      <c r="AT3554" s="104"/>
    </row>
    <row r="3555" spans="1:46" x14ac:dyDescent="0.25">
      <c r="A3555" s="1">
        <v>44819</v>
      </c>
      <c r="B3555" s="100">
        <v>45119097659</v>
      </c>
      <c r="C3555" t="s">
        <v>101</v>
      </c>
      <c r="D3555" t="s">
        <v>98</v>
      </c>
      <c r="E3555">
        <v>200</v>
      </c>
      <c r="F3555" t="s">
        <v>63</v>
      </c>
      <c r="G3555">
        <v>2.1800000000000002</v>
      </c>
      <c r="H3555">
        <v>0</v>
      </c>
      <c r="I3555">
        <v>435.96</v>
      </c>
      <c r="Q3555" s="103"/>
      <c r="R3555" s="104"/>
      <c r="X3555" s="103"/>
      <c r="AE3555" s="103"/>
      <c r="AL3555" s="103"/>
      <c r="AM3555" s="104"/>
      <c r="AS3555" s="103"/>
      <c r="AT3555" s="104"/>
    </row>
    <row r="3556" spans="1:46" x14ac:dyDescent="0.25">
      <c r="A3556" s="1">
        <v>44819</v>
      </c>
      <c r="B3556" s="100">
        <v>45119097671</v>
      </c>
      <c r="C3556" t="s">
        <v>101</v>
      </c>
      <c r="D3556" t="s">
        <v>98</v>
      </c>
      <c r="E3556">
        <v>200</v>
      </c>
      <c r="F3556" t="s">
        <v>63</v>
      </c>
      <c r="G3556">
        <v>2.1701000000000001</v>
      </c>
      <c r="H3556">
        <v>0</v>
      </c>
      <c r="I3556">
        <v>433.98</v>
      </c>
      <c r="Q3556" s="103"/>
      <c r="R3556" s="104"/>
      <c r="X3556" s="103"/>
      <c r="AE3556" s="103"/>
      <c r="AL3556" s="103"/>
      <c r="AM3556" s="104"/>
      <c r="AS3556" s="103"/>
      <c r="AT3556" s="104"/>
    </row>
    <row r="3557" spans="1:46" x14ac:dyDescent="0.25">
      <c r="A3557" s="1">
        <v>44819</v>
      </c>
      <c r="B3557" s="100">
        <v>45119098006</v>
      </c>
      <c r="C3557" t="s">
        <v>101</v>
      </c>
      <c r="D3557" t="s">
        <v>98</v>
      </c>
      <c r="E3557">
        <v>200</v>
      </c>
      <c r="F3557" t="s">
        <v>63</v>
      </c>
      <c r="G3557">
        <v>2.17</v>
      </c>
      <c r="H3557">
        <v>0</v>
      </c>
      <c r="I3557">
        <v>433.96</v>
      </c>
      <c r="Q3557" s="103"/>
      <c r="R3557" s="104"/>
      <c r="X3557" s="103"/>
      <c r="AE3557" s="103"/>
      <c r="AL3557" s="103"/>
      <c r="AM3557" s="104"/>
      <c r="AS3557" s="103"/>
      <c r="AT3557" s="104"/>
    </row>
    <row r="3558" spans="1:46" x14ac:dyDescent="0.25">
      <c r="A3558" s="1">
        <v>44819</v>
      </c>
      <c r="B3558" s="100">
        <v>45119101345</v>
      </c>
      <c r="C3558" t="s">
        <v>101</v>
      </c>
      <c r="D3558" t="s">
        <v>98</v>
      </c>
      <c r="E3558">
        <v>200</v>
      </c>
      <c r="F3558" t="s">
        <v>63</v>
      </c>
      <c r="G3558">
        <v>2.1800000000000002</v>
      </c>
      <c r="H3558">
        <v>0</v>
      </c>
      <c r="I3558">
        <v>435.96</v>
      </c>
      <c r="Q3558" s="103"/>
      <c r="R3558" s="104"/>
      <c r="X3558" s="103"/>
      <c r="AE3558" s="103"/>
      <c r="AL3558" s="103"/>
      <c r="AM3558" s="104"/>
      <c r="AS3558" s="103"/>
      <c r="AT3558" s="104"/>
    </row>
    <row r="3559" spans="1:46" x14ac:dyDescent="0.25">
      <c r="A3559" s="1">
        <v>44820</v>
      </c>
      <c r="C3559" s="1" t="s">
        <v>102</v>
      </c>
      <c r="D3559" t="s">
        <v>98</v>
      </c>
      <c r="E3559">
        <v>50</v>
      </c>
      <c r="F3559" t="s">
        <v>138</v>
      </c>
      <c r="G3559" s="18">
        <v>3.4481000000000002</v>
      </c>
      <c r="I3559" s="18">
        <v>172.41</v>
      </c>
      <c r="Q3559" s="103"/>
      <c r="R3559" s="104"/>
      <c r="X3559" s="103"/>
      <c r="AE3559" s="103"/>
      <c r="AL3559" s="103"/>
      <c r="AM3559" s="104"/>
      <c r="AS3559" s="103"/>
      <c r="AT3559" s="104"/>
    </row>
    <row r="3560" spans="1:46" x14ac:dyDescent="0.25">
      <c r="A3560" s="1">
        <v>44820</v>
      </c>
      <c r="C3560" s="1" t="s">
        <v>102</v>
      </c>
      <c r="D3560" t="s">
        <v>98</v>
      </c>
      <c r="E3560">
        <v>50</v>
      </c>
      <c r="F3560" t="s">
        <v>138</v>
      </c>
      <c r="G3560" s="18">
        <v>3.4617</v>
      </c>
      <c r="I3560" s="18">
        <v>173.09</v>
      </c>
      <c r="Q3560" s="103"/>
      <c r="R3560" s="104"/>
      <c r="X3560" s="103"/>
      <c r="AE3560" s="103"/>
      <c r="AL3560" s="103"/>
      <c r="AM3560" s="104"/>
      <c r="AS3560" s="103"/>
      <c r="AT3560" s="104"/>
    </row>
    <row r="3561" spans="1:46" x14ac:dyDescent="0.25">
      <c r="A3561" s="1">
        <v>44820</v>
      </c>
      <c r="C3561" s="1" t="s">
        <v>102</v>
      </c>
      <c r="D3561" t="s">
        <v>98</v>
      </c>
      <c r="E3561">
        <v>50</v>
      </c>
      <c r="F3561" t="s">
        <v>138</v>
      </c>
      <c r="G3561" s="18">
        <v>3.47</v>
      </c>
      <c r="I3561" s="18">
        <v>173.5</v>
      </c>
      <c r="Q3561" s="103"/>
      <c r="R3561" s="104"/>
      <c r="X3561" s="103"/>
      <c r="AE3561" s="103"/>
      <c r="AL3561" s="103"/>
      <c r="AM3561" s="104"/>
      <c r="AS3561" s="103"/>
      <c r="AT3561" s="104"/>
    </row>
    <row r="3562" spans="1:46" x14ac:dyDescent="0.25">
      <c r="A3562" s="1">
        <v>44820</v>
      </c>
      <c r="C3562" s="1" t="s">
        <v>102</v>
      </c>
      <c r="D3562" t="s">
        <v>98</v>
      </c>
      <c r="E3562">
        <v>150</v>
      </c>
      <c r="F3562" t="s">
        <v>138</v>
      </c>
      <c r="G3562" s="18">
        <v>3.4209000000000001</v>
      </c>
      <c r="H3562" s="18">
        <v>0.01</v>
      </c>
      <c r="I3562" s="18">
        <v>513.13</v>
      </c>
      <c r="Q3562" s="103"/>
      <c r="R3562" s="104"/>
      <c r="X3562" s="103"/>
      <c r="AE3562" s="103"/>
      <c r="AL3562" s="103"/>
      <c r="AM3562" s="104"/>
      <c r="AS3562" s="103"/>
      <c r="AT3562" s="104"/>
    </row>
    <row r="3563" spans="1:46" x14ac:dyDescent="0.25">
      <c r="A3563" s="1">
        <v>44820</v>
      </c>
      <c r="C3563" s="1" t="s">
        <v>102</v>
      </c>
      <c r="D3563" t="s">
        <v>97</v>
      </c>
      <c r="E3563">
        <v>150</v>
      </c>
      <c r="F3563" t="s">
        <v>138</v>
      </c>
      <c r="G3563" s="18">
        <v>3.3279999999999998</v>
      </c>
      <c r="I3563" s="18">
        <v>-499.2</v>
      </c>
      <c r="Q3563" s="103"/>
      <c r="R3563" s="104"/>
      <c r="X3563" s="103"/>
      <c r="AE3563" s="103"/>
      <c r="AL3563" s="103"/>
      <c r="AM3563" s="104"/>
      <c r="AS3563" s="103"/>
      <c r="AT3563" s="104"/>
    </row>
    <row r="3564" spans="1:46" x14ac:dyDescent="0.25">
      <c r="A3564" s="1">
        <v>44820</v>
      </c>
      <c r="C3564" s="1" t="s">
        <v>102</v>
      </c>
      <c r="D3564" t="s">
        <v>97</v>
      </c>
      <c r="E3564">
        <v>150</v>
      </c>
      <c r="F3564" t="s">
        <v>138</v>
      </c>
      <c r="G3564" s="18">
        <v>3.3054000000000001</v>
      </c>
      <c r="I3564" s="18">
        <v>-495.81</v>
      </c>
      <c r="Q3564" s="103"/>
      <c r="R3564" s="104"/>
      <c r="X3564" s="103"/>
      <c r="AE3564" s="103"/>
      <c r="AL3564" s="103"/>
      <c r="AM3564" s="104"/>
      <c r="AS3564" s="103"/>
      <c r="AT3564" s="104"/>
    </row>
    <row r="3565" spans="1:46" x14ac:dyDescent="0.25">
      <c r="A3565" s="1">
        <v>44823</v>
      </c>
      <c r="B3565" s="100">
        <v>45170961384</v>
      </c>
      <c r="C3565" t="s">
        <v>101</v>
      </c>
      <c r="D3565" t="s">
        <v>97</v>
      </c>
      <c r="E3565">
        <v>75</v>
      </c>
      <c r="F3565" t="s">
        <v>58</v>
      </c>
      <c r="G3565">
        <v>6.0132000000000003</v>
      </c>
      <c r="H3565">
        <v>0</v>
      </c>
      <c r="I3565">
        <v>-450.99</v>
      </c>
      <c r="Q3565" s="103"/>
      <c r="R3565" s="104"/>
      <c r="X3565" s="103"/>
      <c r="AE3565" s="103"/>
      <c r="AL3565" s="103"/>
      <c r="AM3565" s="104"/>
      <c r="AS3565" s="103"/>
      <c r="AT3565" s="104"/>
    </row>
    <row r="3566" spans="1:46" x14ac:dyDescent="0.25">
      <c r="A3566" s="1">
        <v>44823</v>
      </c>
      <c r="B3566" s="100">
        <v>45171140334</v>
      </c>
      <c r="C3566" t="s">
        <v>101</v>
      </c>
      <c r="D3566" t="s">
        <v>97</v>
      </c>
      <c r="E3566">
        <v>75</v>
      </c>
      <c r="F3566" t="s">
        <v>58</v>
      </c>
      <c r="G3566">
        <v>5.9749999999999996</v>
      </c>
      <c r="H3566">
        <v>0</v>
      </c>
      <c r="I3566">
        <v>-448.13</v>
      </c>
      <c r="Q3566" s="103"/>
      <c r="R3566" s="104"/>
      <c r="X3566" s="103"/>
      <c r="AE3566" s="103"/>
      <c r="AL3566" s="103"/>
      <c r="AM3566" s="104"/>
      <c r="AS3566" s="103"/>
      <c r="AT3566" s="104"/>
    </row>
    <row r="3567" spans="1:46" x14ac:dyDescent="0.25">
      <c r="A3567" s="1">
        <v>44823</v>
      </c>
      <c r="B3567" s="100">
        <v>45171142747</v>
      </c>
      <c r="C3567" t="s">
        <v>101</v>
      </c>
      <c r="D3567" t="s">
        <v>97</v>
      </c>
      <c r="E3567">
        <v>75</v>
      </c>
      <c r="F3567" t="s">
        <v>58</v>
      </c>
      <c r="G3567">
        <v>6.0481999999999996</v>
      </c>
      <c r="H3567">
        <v>0</v>
      </c>
      <c r="I3567">
        <v>-453.62</v>
      </c>
      <c r="Q3567" s="103"/>
      <c r="R3567" s="104"/>
      <c r="X3567" s="103"/>
      <c r="AE3567" s="103"/>
      <c r="AL3567" s="103"/>
      <c r="AM3567" s="104"/>
      <c r="AS3567" s="103"/>
      <c r="AT3567" s="104"/>
    </row>
    <row r="3568" spans="1:46" x14ac:dyDescent="0.25">
      <c r="A3568" s="1">
        <v>44823</v>
      </c>
      <c r="B3568" s="100">
        <v>45171212814</v>
      </c>
      <c r="C3568" t="s">
        <v>101</v>
      </c>
      <c r="D3568" t="s">
        <v>98</v>
      </c>
      <c r="E3568">
        <v>75</v>
      </c>
      <c r="F3568" t="s">
        <v>58</v>
      </c>
      <c r="G3568">
        <v>5.9120999999999997</v>
      </c>
      <c r="H3568">
        <v>0</v>
      </c>
      <c r="I3568">
        <v>443.39</v>
      </c>
      <c r="Q3568" s="103"/>
      <c r="R3568" s="104"/>
      <c r="X3568" s="103"/>
      <c r="AE3568" s="103"/>
      <c r="AL3568" s="103"/>
      <c r="AM3568" s="104"/>
      <c r="AS3568" s="103"/>
      <c r="AT3568" s="104"/>
    </row>
    <row r="3569" spans="1:46" x14ac:dyDescent="0.25">
      <c r="A3569" s="1">
        <v>44823</v>
      </c>
      <c r="B3569" s="100">
        <v>45171257577</v>
      </c>
      <c r="C3569" t="s">
        <v>101</v>
      </c>
      <c r="D3569" t="s">
        <v>98</v>
      </c>
      <c r="E3569">
        <v>150</v>
      </c>
      <c r="F3569" t="s">
        <v>58</v>
      </c>
      <c r="G3569">
        <v>5.8041</v>
      </c>
      <c r="H3569">
        <v>0</v>
      </c>
      <c r="I3569">
        <v>870.58</v>
      </c>
      <c r="Q3569" s="103"/>
      <c r="R3569" s="104"/>
      <c r="X3569" s="103"/>
      <c r="AE3569" s="103"/>
      <c r="AL3569" s="103"/>
      <c r="AM3569" s="104"/>
      <c r="AS3569" s="103"/>
      <c r="AT3569" s="104"/>
    </row>
    <row r="3570" spans="1:46" x14ac:dyDescent="0.25">
      <c r="A3570" s="1">
        <v>44823</v>
      </c>
      <c r="B3570" s="100">
        <v>45171259844</v>
      </c>
      <c r="C3570" t="s">
        <v>101</v>
      </c>
      <c r="D3570" t="s">
        <v>97</v>
      </c>
      <c r="E3570">
        <v>75</v>
      </c>
      <c r="F3570" t="s">
        <v>58</v>
      </c>
      <c r="G3570">
        <v>5.79</v>
      </c>
      <c r="H3570">
        <v>0</v>
      </c>
      <c r="I3570">
        <v>-434.25</v>
      </c>
      <c r="Q3570" s="103"/>
      <c r="R3570" s="104"/>
      <c r="X3570" s="103"/>
      <c r="AE3570" s="103"/>
      <c r="AL3570" s="103"/>
      <c r="AM3570" s="104"/>
      <c r="AS3570" s="103"/>
      <c r="AT3570" s="104"/>
    </row>
    <row r="3571" spans="1:46" x14ac:dyDescent="0.25">
      <c r="A3571" s="1">
        <v>44823</v>
      </c>
      <c r="B3571" s="100">
        <v>45171265024</v>
      </c>
      <c r="C3571" t="s">
        <v>101</v>
      </c>
      <c r="D3571" t="s">
        <v>98</v>
      </c>
      <c r="E3571">
        <v>75</v>
      </c>
      <c r="F3571" t="s">
        <v>58</v>
      </c>
      <c r="G3571">
        <v>5.7724000000000002</v>
      </c>
      <c r="H3571">
        <v>0</v>
      </c>
      <c r="I3571">
        <v>432.91</v>
      </c>
      <c r="Q3571" s="103"/>
      <c r="R3571" s="104"/>
      <c r="X3571" s="103"/>
      <c r="AE3571" s="103"/>
      <c r="AL3571" s="103"/>
      <c r="AM3571" s="104"/>
      <c r="AS3571" s="103"/>
      <c r="AT3571" s="104"/>
    </row>
    <row r="3572" spans="1:46" x14ac:dyDescent="0.25">
      <c r="A3572" s="1">
        <v>44823</v>
      </c>
      <c r="B3572" s="100">
        <v>45171291928</v>
      </c>
      <c r="C3572" t="s">
        <v>101</v>
      </c>
      <c r="D3572" t="s">
        <v>97</v>
      </c>
      <c r="E3572">
        <v>75</v>
      </c>
      <c r="F3572" t="s">
        <v>64</v>
      </c>
      <c r="G3572">
        <v>4.0250000000000004</v>
      </c>
      <c r="H3572">
        <v>0</v>
      </c>
      <c r="I3572">
        <v>-301.88</v>
      </c>
      <c r="Q3572" s="103"/>
      <c r="R3572" s="104"/>
      <c r="X3572" s="103"/>
      <c r="AE3572" s="103"/>
      <c r="AL3572" s="103"/>
      <c r="AM3572" s="104"/>
      <c r="AS3572" s="103"/>
      <c r="AT3572" s="104"/>
    </row>
    <row r="3573" spans="1:46" x14ac:dyDescent="0.25">
      <c r="A3573" s="1">
        <v>44823</v>
      </c>
      <c r="B3573" s="100">
        <v>45171307646</v>
      </c>
      <c r="C3573" t="s">
        <v>101</v>
      </c>
      <c r="D3573" t="s">
        <v>97</v>
      </c>
      <c r="E3573">
        <v>100</v>
      </c>
      <c r="F3573" t="s">
        <v>64</v>
      </c>
      <c r="G3573">
        <v>3.95</v>
      </c>
      <c r="H3573">
        <v>0</v>
      </c>
      <c r="I3573">
        <v>-395</v>
      </c>
      <c r="Q3573" s="103"/>
      <c r="R3573" s="104"/>
      <c r="X3573" s="103"/>
      <c r="AE3573" s="103"/>
      <c r="AL3573" s="103"/>
      <c r="AM3573" s="104"/>
      <c r="AS3573" s="103"/>
      <c r="AT3573" s="104"/>
    </row>
    <row r="3574" spans="1:46" x14ac:dyDescent="0.25">
      <c r="A3574" s="1">
        <v>44823</v>
      </c>
      <c r="B3574" s="100">
        <v>45171326476</v>
      </c>
      <c r="C3574" t="s">
        <v>101</v>
      </c>
      <c r="D3574" t="s">
        <v>98</v>
      </c>
      <c r="E3574">
        <v>100</v>
      </c>
      <c r="F3574" t="s">
        <v>64</v>
      </c>
      <c r="G3574">
        <v>3.87</v>
      </c>
      <c r="H3574">
        <v>0</v>
      </c>
      <c r="I3574">
        <v>386.98</v>
      </c>
      <c r="Q3574" s="103"/>
      <c r="R3574" s="104"/>
      <c r="X3574" s="103"/>
      <c r="AE3574" s="103"/>
      <c r="AL3574" s="103"/>
      <c r="AM3574" s="104"/>
      <c r="AS3574" s="103"/>
      <c r="AT3574" s="104"/>
    </row>
    <row r="3575" spans="1:46" x14ac:dyDescent="0.25">
      <c r="A3575" s="1">
        <v>44823</v>
      </c>
      <c r="B3575" s="100">
        <v>45171382342</v>
      </c>
      <c r="C3575" t="s">
        <v>101</v>
      </c>
      <c r="D3575" t="s">
        <v>97</v>
      </c>
      <c r="E3575">
        <v>100</v>
      </c>
      <c r="F3575" t="s">
        <v>64</v>
      </c>
      <c r="G3575">
        <v>3.887</v>
      </c>
      <c r="H3575">
        <v>0</v>
      </c>
      <c r="I3575">
        <v>-388.7</v>
      </c>
      <c r="Q3575" s="103"/>
      <c r="R3575" s="104"/>
      <c r="X3575" s="103"/>
      <c r="AE3575" s="103"/>
      <c r="AL3575" s="103"/>
      <c r="AM3575" s="104"/>
      <c r="AS3575" s="103"/>
      <c r="AT3575" s="104"/>
    </row>
    <row r="3576" spans="1:46" x14ac:dyDescent="0.25">
      <c r="A3576" s="1">
        <v>44823</v>
      </c>
      <c r="B3576" s="100">
        <v>45171389218</v>
      </c>
      <c r="C3576" t="s">
        <v>101</v>
      </c>
      <c r="D3576" t="s">
        <v>97</v>
      </c>
      <c r="E3576">
        <v>100</v>
      </c>
      <c r="F3576" t="s">
        <v>64</v>
      </c>
      <c r="G3576">
        <v>3.8849999999999998</v>
      </c>
      <c r="H3576">
        <v>0</v>
      </c>
      <c r="I3576">
        <v>-388.5</v>
      </c>
      <c r="Q3576" s="103"/>
      <c r="R3576" s="104"/>
      <c r="X3576" s="103"/>
      <c r="AE3576" s="103"/>
      <c r="AL3576" s="103"/>
      <c r="AM3576" s="104"/>
      <c r="AS3576" s="103"/>
      <c r="AT3576" s="104"/>
    </row>
    <row r="3577" spans="1:46" x14ac:dyDescent="0.25">
      <c r="A3577" s="1">
        <v>44823</v>
      </c>
      <c r="B3577" s="100">
        <v>45171416319</v>
      </c>
      <c r="C3577" t="s">
        <v>101</v>
      </c>
      <c r="D3577" t="s">
        <v>97</v>
      </c>
      <c r="E3577">
        <v>100</v>
      </c>
      <c r="F3577" t="s">
        <v>64</v>
      </c>
      <c r="G3577">
        <v>3.8959999999999999</v>
      </c>
      <c r="H3577">
        <v>0</v>
      </c>
      <c r="I3577">
        <v>-389.6</v>
      </c>
      <c r="Q3577" s="103"/>
      <c r="R3577" s="104"/>
      <c r="X3577" s="103"/>
      <c r="AE3577" s="103"/>
      <c r="AL3577" s="103"/>
      <c r="AM3577" s="104"/>
      <c r="AS3577" s="103"/>
      <c r="AT3577" s="104"/>
    </row>
    <row r="3578" spans="1:46" x14ac:dyDescent="0.25">
      <c r="A3578" s="1">
        <v>44823</v>
      </c>
      <c r="B3578" s="100">
        <v>45171428010</v>
      </c>
      <c r="C3578" t="s">
        <v>101</v>
      </c>
      <c r="D3578" t="s">
        <v>97</v>
      </c>
      <c r="E3578">
        <v>100</v>
      </c>
      <c r="F3578" t="s">
        <v>64</v>
      </c>
      <c r="G3578">
        <v>3.8693</v>
      </c>
      <c r="H3578">
        <v>0</v>
      </c>
      <c r="I3578">
        <v>-386.93</v>
      </c>
      <c r="Q3578" s="103"/>
      <c r="R3578" s="104"/>
      <c r="X3578" s="103"/>
      <c r="AE3578" s="103"/>
      <c r="AL3578" s="103"/>
      <c r="AM3578" s="104"/>
      <c r="AS3578" s="103"/>
      <c r="AT3578" s="104"/>
    </row>
    <row r="3579" spans="1:46" x14ac:dyDescent="0.25">
      <c r="A3579" s="1">
        <v>44823</v>
      </c>
      <c r="B3579" s="100">
        <v>45171464579</v>
      </c>
      <c r="C3579" t="s">
        <v>101</v>
      </c>
      <c r="D3579" t="s">
        <v>97</v>
      </c>
      <c r="E3579">
        <v>100</v>
      </c>
      <c r="F3579" t="s">
        <v>64</v>
      </c>
      <c r="G3579">
        <v>3.8565</v>
      </c>
      <c r="H3579">
        <v>0</v>
      </c>
      <c r="I3579">
        <v>-385.65</v>
      </c>
      <c r="Q3579" s="103"/>
      <c r="R3579" s="104"/>
      <c r="X3579" s="103"/>
      <c r="AE3579" s="103"/>
      <c r="AL3579" s="103"/>
      <c r="AM3579" s="104"/>
      <c r="AS3579" s="103"/>
      <c r="AT3579" s="104"/>
    </row>
    <row r="3580" spans="1:46" x14ac:dyDescent="0.25">
      <c r="A3580" s="1">
        <v>44823</v>
      </c>
      <c r="B3580" s="100">
        <v>45171680620</v>
      </c>
      <c r="C3580" t="s">
        <v>101</v>
      </c>
      <c r="D3580" t="s">
        <v>98</v>
      </c>
      <c r="E3580">
        <v>100</v>
      </c>
      <c r="F3580" t="s">
        <v>64</v>
      </c>
      <c r="G3580">
        <v>3.83</v>
      </c>
      <c r="H3580">
        <v>0</v>
      </c>
      <c r="I3580">
        <v>382.98</v>
      </c>
      <c r="Q3580" s="103"/>
      <c r="R3580" s="104"/>
      <c r="X3580" s="103"/>
      <c r="AE3580" s="103"/>
      <c r="AL3580" s="103"/>
      <c r="AM3580" s="104"/>
      <c r="AS3580" s="103"/>
      <c r="AT3580" s="104"/>
    </row>
    <row r="3581" spans="1:46" x14ac:dyDescent="0.25">
      <c r="A3581" s="1">
        <v>44823</v>
      </c>
      <c r="B3581" s="100">
        <v>45171681285</v>
      </c>
      <c r="C3581" t="s">
        <v>101</v>
      </c>
      <c r="D3581" t="s">
        <v>98</v>
      </c>
      <c r="E3581">
        <v>100</v>
      </c>
      <c r="F3581" t="s">
        <v>64</v>
      </c>
      <c r="G3581">
        <v>3.8</v>
      </c>
      <c r="H3581">
        <v>0</v>
      </c>
      <c r="I3581">
        <v>379.98</v>
      </c>
      <c r="Q3581" s="103"/>
      <c r="R3581" s="104"/>
      <c r="X3581" s="103"/>
      <c r="AE3581" s="103"/>
      <c r="AL3581" s="103"/>
      <c r="AM3581" s="104"/>
      <c r="AS3581" s="103"/>
      <c r="AT3581" s="104"/>
    </row>
    <row r="3582" spans="1:46" x14ac:dyDescent="0.25">
      <c r="A3582" s="1">
        <v>44823</v>
      </c>
      <c r="B3582" s="100">
        <v>45171682037</v>
      </c>
      <c r="C3582" t="s">
        <v>101</v>
      </c>
      <c r="D3582" t="s">
        <v>98</v>
      </c>
      <c r="E3582">
        <v>100</v>
      </c>
      <c r="F3582" t="s">
        <v>64</v>
      </c>
      <c r="G3582">
        <v>3.79</v>
      </c>
      <c r="H3582">
        <v>0</v>
      </c>
      <c r="I3582">
        <v>378.98</v>
      </c>
      <c r="Q3582" s="103"/>
      <c r="R3582" s="104"/>
      <c r="X3582" s="103"/>
      <c r="AE3582" s="103"/>
      <c r="AL3582" s="103"/>
      <c r="AM3582" s="104"/>
      <c r="AS3582" s="103"/>
      <c r="AT3582" s="104"/>
    </row>
    <row r="3583" spans="1:46" x14ac:dyDescent="0.25">
      <c r="A3583" s="1">
        <v>44823</v>
      </c>
      <c r="B3583" s="100">
        <v>45171682180</v>
      </c>
      <c r="C3583" t="s">
        <v>101</v>
      </c>
      <c r="D3583" t="s">
        <v>98</v>
      </c>
      <c r="E3583">
        <v>100</v>
      </c>
      <c r="F3583" t="s">
        <v>64</v>
      </c>
      <c r="G3583">
        <v>3.8</v>
      </c>
      <c r="H3583">
        <v>0</v>
      </c>
      <c r="I3583">
        <v>379.98</v>
      </c>
      <c r="Q3583" s="103"/>
      <c r="R3583" s="104"/>
      <c r="X3583" s="103"/>
      <c r="AE3583" s="103"/>
      <c r="AL3583" s="103"/>
      <c r="AM3583" s="104"/>
      <c r="AS3583" s="103"/>
      <c r="AT3583" s="104"/>
    </row>
    <row r="3584" spans="1:46" x14ac:dyDescent="0.25">
      <c r="A3584" s="1">
        <v>44823</v>
      </c>
      <c r="B3584" s="100">
        <v>45171687541</v>
      </c>
      <c r="C3584" t="s">
        <v>101</v>
      </c>
      <c r="D3584" t="s">
        <v>98</v>
      </c>
      <c r="E3584">
        <v>175</v>
      </c>
      <c r="F3584" t="s">
        <v>64</v>
      </c>
      <c r="G3584">
        <v>3.8041999999999998</v>
      </c>
      <c r="H3584">
        <v>0</v>
      </c>
      <c r="I3584">
        <v>665.7</v>
      </c>
      <c r="Q3584" s="103"/>
      <c r="R3584" s="104"/>
      <c r="X3584" s="103"/>
      <c r="AE3584" s="103"/>
      <c r="AL3584" s="103"/>
      <c r="AM3584" s="104"/>
      <c r="AS3584" s="103"/>
      <c r="AT3584" s="104"/>
    </row>
    <row r="3585" spans="1:46" x14ac:dyDescent="0.25">
      <c r="A3585" s="1">
        <v>44823</v>
      </c>
      <c r="B3585" s="100">
        <v>45171768863</v>
      </c>
      <c r="C3585" t="s">
        <v>101</v>
      </c>
      <c r="D3585" t="s">
        <v>97</v>
      </c>
      <c r="E3585">
        <v>100</v>
      </c>
      <c r="F3585" t="s">
        <v>58</v>
      </c>
      <c r="G3585">
        <v>5.8556999999999997</v>
      </c>
      <c r="H3585">
        <v>0</v>
      </c>
      <c r="I3585">
        <v>-585.57000000000005</v>
      </c>
      <c r="Q3585" s="103"/>
      <c r="R3585" s="104"/>
      <c r="X3585" s="103"/>
      <c r="AE3585" s="103"/>
      <c r="AL3585" s="103"/>
      <c r="AM3585" s="104"/>
      <c r="AS3585" s="103"/>
      <c r="AT3585" s="104"/>
    </row>
    <row r="3586" spans="1:46" x14ac:dyDescent="0.25">
      <c r="A3586" s="1">
        <v>44823</v>
      </c>
      <c r="B3586" s="100">
        <v>45171840250</v>
      </c>
      <c r="C3586" t="s">
        <v>101</v>
      </c>
      <c r="D3586" t="s">
        <v>97</v>
      </c>
      <c r="E3586">
        <v>100</v>
      </c>
      <c r="F3586" t="s">
        <v>58</v>
      </c>
      <c r="G3586">
        <v>5.8449999999999998</v>
      </c>
      <c r="H3586">
        <v>0</v>
      </c>
      <c r="I3586">
        <v>-584.5</v>
      </c>
      <c r="Q3586" s="103"/>
      <c r="R3586" s="104"/>
      <c r="X3586" s="103"/>
      <c r="AE3586" s="103"/>
      <c r="AL3586" s="103"/>
      <c r="AM3586" s="104"/>
      <c r="AS3586" s="103"/>
      <c r="AT3586" s="104"/>
    </row>
    <row r="3587" spans="1:46" x14ac:dyDescent="0.25">
      <c r="A3587" s="1">
        <v>44823</v>
      </c>
      <c r="B3587" s="100">
        <v>45171851912</v>
      </c>
      <c r="C3587" t="s">
        <v>101</v>
      </c>
      <c r="D3587" t="s">
        <v>97</v>
      </c>
      <c r="E3587">
        <v>100</v>
      </c>
      <c r="F3587" t="s">
        <v>58</v>
      </c>
      <c r="G3587">
        <v>5.8589000000000002</v>
      </c>
      <c r="H3587">
        <v>0</v>
      </c>
      <c r="I3587">
        <v>-585.89</v>
      </c>
      <c r="Q3587" s="103"/>
      <c r="R3587" s="104"/>
      <c r="X3587" s="103"/>
      <c r="AE3587" s="103"/>
      <c r="AL3587" s="103"/>
      <c r="AM3587" s="104"/>
      <c r="AS3587" s="103"/>
      <c r="AT3587" s="104"/>
    </row>
    <row r="3588" spans="1:46" x14ac:dyDescent="0.25">
      <c r="A3588" s="1">
        <v>44823</v>
      </c>
      <c r="B3588" s="100">
        <v>45171876528</v>
      </c>
      <c r="C3588" t="s">
        <v>101</v>
      </c>
      <c r="D3588" t="s">
        <v>98</v>
      </c>
      <c r="E3588">
        <v>100</v>
      </c>
      <c r="F3588" t="s">
        <v>58</v>
      </c>
      <c r="G3588">
        <v>5.99</v>
      </c>
      <c r="H3588">
        <v>0</v>
      </c>
      <c r="I3588">
        <v>598.98</v>
      </c>
      <c r="Q3588" s="103"/>
      <c r="R3588" s="104"/>
      <c r="X3588" s="103"/>
      <c r="AE3588" s="103"/>
      <c r="AL3588" s="103"/>
      <c r="AM3588" s="104"/>
      <c r="AS3588" s="103"/>
      <c r="AT3588" s="104"/>
    </row>
    <row r="3589" spans="1:46" x14ac:dyDescent="0.25">
      <c r="A3589" s="1">
        <v>44823</v>
      </c>
      <c r="B3589" s="100">
        <v>45171915532</v>
      </c>
      <c r="C3589" t="s">
        <v>101</v>
      </c>
      <c r="D3589" t="s">
        <v>98</v>
      </c>
      <c r="E3589">
        <v>100</v>
      </c>
      <c r="F3589" t="s">
        <v>58</v>
      </c>
      <c r="G3589">
        <v>5.9850000000000003</v>
      </c>
      <c r="H3589">
        <v>0</v>
      </c>
      <c r="I3589">
        <v>598.48</v>
      </c>
      <c r="Q3589" s="103"/>
      <c r="R3589" s="104"/>
      <c r="X3589" s="103"/>
      <c r="AE3589" s="103"/>
      <c r="AL3589" s="103"/>
      <c r="AM3589" s="104"/>
      <c r="AS3589" s="103"/>
      <c r="AT3589" s="104"/>
    </row>
    <row r="3590" spans="1:46" x14ac:dyDescent="0.25">
      <c r="A3590" s="1">
        <v>44823</v>
      </c>
      <c r="B3590" s="100">
        <v>45171925287</v>
      </c>
      <c r="C3590" t="s">
        <v>101</v>
      </c>
      <c r="D3590" t="s">
        <v>97</v>
      </c>
      <c r="E3590">
        <v>50</v>
      </c>
      <c r="F3590" t="s">
        <v>58</v>
      </c>
      <c r="G3590">
        <v>5.9492000000000003</v>
      </c>
      <c r="H3590">
        <v>0</v>
      </c>
      <c r="I3590">
        <v>-297.45999999999998</v>
      </c>
      <c r="Q3590" s="103"/>
      <c r="R3590" s="104"/>
      <c r="X3590" s="103"/>
      <c r="AE3590" s="103"/>
      <c r="AL3590" s="103"/>
      <c r="AM3590" s="104"/>
      <c r="AS3590" s="103"/>
      <c r="AT3590" s="104"/>
    </row>
    <row r="3591" spans="1:46" x14ac:dyDescent="0.25">
      <c r="A3591" s="1">
        <v>44823</v>
      </c>
      <c r="B3591" s="100">
        <v>45171937603</v>
      </c>
      <c r="C3591" t="s">
        <v>101</v>
      </c>
      <c r="D3591" t="s">
        <v>97</v>
      </c>
      <c r="E3591">
        <v>20</v>
      </c>
      <c r="F3591" t="s">
        <v>58</v>
      </c>
      <c r="G3591">
        <v>5.9649999999999999</v>
      </c>
      <c r="H3591">
        <v>0</v>
      </c>
      <c r="I3591">
        <v>-119.3</v>
      </c>
      <c r="Q3591" s="103"/>
      <c r="R3591" s="104"/>
      <c r="X3591" s="103"/>
      <c r="AE3591" s="103"/>
      <c r="AL3591" s="103"/>
      <c r="AM3591" s="104"/>
      <c r="AS3591" s="103"/>
      <c r="AT3591" s="104"/>
    </row>
    <row r="3592" spans="1:46" x14ac:dyDescent="0.25">
      <c r="A3592" s="1">
        <v>44823</v>
      </c>
      <c r="B3592" s="100">
        <v>45172088498</v>
      </c>
      <c r="C3592" t="s">
        <v>101</v>
      </c>
      <c r="D3592" t="s">
        <v>98</v>
      </c>
      <c r="E3592">
        <v>50</v>
      </c>
      <c r="F3592" t="s">
        <v>58</v>
      </c>
      <c r="G3592">
        <v>5.9950000000000001</v>
      </c>
      <c r="H3592">
        <v>0</v>
      </c>
      <c r="I3592">
        <v>299.73</v>
      </c>
      <c r="Q3592" s="103"/>
      <c r="R3592" s="104"/>
      <c r="X3592" s="103"/>
      <c r="AE3592" s="103"/>
      <c r="AL3592" s="103"/>
      <c r="AM3592" s="104"/>
      <c r="AS3592" s="103"/>
      <c r="AT3592" s="104"/>
    </row>
    <row r="3593" spans="1:46" x14ac:dyDescent="0.25">
      <c r="A3593" s="1">
        <v>44823</v>
      </c>
      <c r="B3593" s="100">
        <v>45172099027</v>
      </c>
      <c r="C3593" t="s">
        <v>101</v>
      </c>
      <c r="D3593" t="s">
        <v>98</v>
      </c>
      <c r="E3593">
        <v>50</v>
      </c>
      <c r="F3593" t="s">
        <v>58</v>
      </c>
      <c r="G3593">
        <v>6.0250000000000004</v>
      </c>
      <c r="H3593">
        <v>0</v>
      </c>
      <c r="I3593">
        <v>301.23</v>
      </c>
      <c r="Q3593" s="103"/>
      <c r="R3593" s="104"/>
      <c r="X3593" s="103"/>
      <c r="AE3593" s="103"/>
      <c r="AL3593" s="103"/>
      <c r="AM3593" s="104"/>
      <c r="AS3593" s="103"/>
      <c r="AT3593" s="104"/>
    </row>
    <row r="3594" spans="1:46" x14ac:dyDescent="0.25">
      <c r="A3594" s="1">
        <v>44823</v>
      </c>
      <c r="B3594" s="100">
        <v>45172093444</v>
      </c>
      <c r="C3594" t="s">
        <v>101</v>
      </c>
      <c r="D3594" t="s">
        <v>98</v>
      </c>
      <c r="E3594">
        <v>50</v>
      </c>
      <c r="F3594" t="s">
        <v>58</v>
      </c>
      <c r="G3594">
        <v>6.0149999999999997</v>
      </c>
      <c r="H3594">
        <v>0</v>
      </c>
      <c r="I3594">
        <v>300.73</v>
      </c>
      <c r="Q3594" s="103"/>
      <c r="R3594" s="104"/>
      <c r="X3594" s="103"/>
      <c r="AE3594" s="103"/>
      <c r="AL3594" s="103"/>
      <c r="AM3594" s="104"/>
      <c r="AS3594" s="103"/>
      <c r="AT3594" s="104"/>
    </row>
    <row r="3595" spans="1:46" x14ac:dyDescent="0.25">
      <c r="A3595" s="1">
        <v>44823</v>
      </c>
      <c r="B3595" s="100">
        <v>45172099005</v>
      </c>
      <c r="C3595" t="s">
        <v>101</v>
      </c>
      <c r="D3595" t="s">
        <v>98</v>
      </c>
      <c r="E3595">
        <v>20</v>
      </c>
      <c r="F3595" t="s">
        <v>58</v>
      </c>
      <c r="G3595">
        <v>6.0350000000000001</v>
      </c>
      <c r="H3595">
        <v>0</v>
      </c>
      <c r="I3595">
        <v>120.7</v>
      </c>
      <c r="Q3595" s="103"/>
      <c r="R3595" s="104"/>
      <c r="X3595" s="103"/>
      <c r="AE3595" s="103"/>
      <c r="AL3595" s="103"/>
      <c r="AM3595" s="104"/>
      <c r="AS3595" s="103"/>
      <c r="AT3595" s="104"/>
    </row>
    <row r="3596" spans="1:46" x14ac:dyDescent="0.25">
      <c r="A3596" s="1">
        <v>44826</v>
      </c>
      <c r="C3596" s="1" t="s">
        <v>102</v>
      </c>
      <c r="D3596" t="s">
        <v>98</v>
      </c>
      <c r="E3596">
        <v>600</v>
      </c>
      <c r="F3596" t="s">
        <v>118</v>
      </c>
      <c r="G3596" s="18">
        <v>1.8506</v>
      </c>
      <c r="H3596" s="18">
        <v>0.03</v>
      </c>
      <c r="I3596" s="18">
        <v>1110.33</v>
      </c>
      <c r="Q3596" s="103"/>
      <c r="R3596" s="104"/>
      <c r="X3596" s="103"/>
      <c r="AE3596" s="103"/>
      <c r="AL3596" s="103"/>
      <c r="AM3596" s="104"/>
      <c r="AS3596" s="103"/>
      <c r="AT3596" s="104"/>
    </row>
    <row r="3597" spans="1:46" x14ac:dyDescent="0.25">
      <c r="A3597" s="1">
        <v>44826</v>
      </c>
      <c r="C3597" s="1" t="s">
        <v>102</v>
      </c>
      <c r="D3597" t="s">
        <v>97</v>
      </c>
      <c r="E3597">
        <v>150</v>
      </c>
      <c r="F3597" t="s">
        <v>118</v>
      </c>
      <c r="G3597" s="18">
        <v>1.8197000000000001</v>
      </c>
      <c r="I3597" s="18">
        <v>-272.95999999999998</v>
      </c>
      <c r="Q3597" s="103"/>
      <c r="R3597" s="104"/>
      <c r="X3597" s="103"/>
      <c r="AE3597" s="103"/>
      <c r="AL3597" s="103"/>
      <c r="AM3597" s="104"/>
      <c r="AS3597" s="103"/>
      <c r="AT3597" s="104"/>
    </row>
    <row r="3598" spans="1:46" x14ac:dyDescent="0.25">
      <c r="A3598" s="1">
        <v>44826</v>
      </c>
      <c r="C3598" s="1" t="s">
        <v>102</v>
      </c>
      <c r="D3598" t="s">
        <v>97</v>
      </c>
      <c r="E3598">
        <v>150</v>
      </c>
      <c r="F3598" t="s">
        <v>118</v>
      </c>
      <c r="G3598" s="18">
        <v>1.8046</v>
      </c>
      <c r="I3598" s="18">
        <v>-270.69</v>
      </c>
      <c r="Q3598" s="103"/>
      <c r="R3598" s="104"/>
      <c r="X3598" s="103"/>
      <c r="AE3598" s="103"/>
      <c r="AL3598" s="103"/>
      <c r="AM3598" s="104"/>
      <c r="AS3598" s="103"/>
      <c r="AT3598" s="104"/>
    </row>
    <row r="3599" spans="1:46" x14ac:dyDescent="0.25">
      <c r="A3599" s="1">
        <v>44826</v>
      </c>
      <c r="C3599" s="1" t="s">
        <v>102</v>
      </c>
      <c r="D3599" t="s">
        <v>97</v>
      </c>
      <c r="E3599">
        <v>150</v>
      </c>
      <c r="F3599" t="s">
        <v>118</v>
      </c>
      <c r="G3599" s="18">
        <v>1.8049999999999999</v>
      </c>
      <c r="I3599" s="18">
        <v>-270.75</v>
      </c>
      <c r="Q3599" s="103"/>
      <c r="R3599" s="104"/>
      <c r="X3599" s="103"/>
      <c r="AE3599" s="103"/>
      <c r="AL3599" s="103"/>
      <c r="AM3599" s="104"/>
      <c r="AS3599" s="103"/>
      <c r="AT3599" s="104"/>
    </row>
    <row r="3600" spans="1:46" x14ac:dyDescent="0.25">
      <c r="A3600" s="1">
        <v>44826</v>
      </c>
      <c r="C3600" s="1" t="s">
        <v>102</v>
      </c>
      <c r="D3600" t="s">
        <v>97</v>
      </c>
      <c r="E3600">
        <v>150</v>
      </c>
      <c r="F3600" t="s">
        <v>118</v>
      </c>
      <c r="G3600" s="18">
        <v>1.8048999999999999</v>
      </c>
      <c r="I3600" s="18">
        <v>-270.74</v>
      </c>
      <c r="Q3600" s="103"/>
      <c r="R3600" s="104"/>
      <c r="X3600" s="103"/>
      <c r="AE3600" s="103"/>
      <c r="AL3600" s="103"/>
      <c r="AM3600" s="104"/>
      <c r="AS3600" s="103"/>
      <c r="AT3600" s="104"/>
    </row>
    <row r="3601" spans="1:46" x14ac:dyDescent="0.25">
      <c r="A3601" s="1">
        <v>44826</v>
      </c>
      <c r="C3601" s="1" t="s">
        <v>102</v>
      </c>
      <c r="D3601" t="s">
        <v>98</v>
      </c>
      <c r="E3601">
        <v>434</v>
      </c>
      <c r="F3601" t="s">
        <v>118</v>
      </c>
      <c r="G3601" s="18">
        <v>1.69</v>
      </c>
      <c r="H3601" s="18">
        <v>0.02</v>
      </c>
      <c r="I3601" s="18">
        <v>733.44</v>
      </c>
      <c r="Q3601" s="103"/>
      <c r="R3601" s="104"/>
      <c r="X3601" s="103"/>
      <c r="AE3601" s="103"/>
      <c r="AL3601" s="103"/>
      <c r="AM3601" s="104"/>
      <c r="AS3601" s="103"/>
      <c r="AT3601" s="104"/>
    </row>
    <row r="3602" spans="1:46" x14ac:dyDescent="0.25">
      <c r="A3602" s="1">
        <v>44826</v>
      </c>
      <c r="C3602" s="1" t="s">
        <v>102</v>
      </c>
      <c r="D3602" t="s">
        <v>98</v>
      </c>
      <c r="E3602">
        <v>116</v>
      </c>
      <c r="F3602" t="s">
        <v>118</v>
      </c>
      <c r="G3602" s="18">
        <v>1.71</v>
      </c>
      <c r="I3602" s="18">
        <v>198.36</v>
      </c>
      <c r="Q3602" s="103"/>
      <c r="R3602" s="104"/>
      <c r="X3602" s="103"/>
      <c r="AE3602" s="103"/>
      <c r="AL3602" s="103"/>
      <c r="AM3602" s="104"/>
      <c r="AS3602" s="103"/>
      <c r="AT3602" s="104"/>
    </row>
    <row r="3603" spans="1:46" x14ac:dyDescent="0.25">
      <c r="A3603" s="1">
        <v>44826</v>
      </c>
      <c r="C3603" s="1" t="s">
        <v>102</v>
      </c>
      <c r="D3603" t="s">
        <v>97</v>
      </c>
      <c r="E3603">
        <v>400</v>
      </c>
      <c r="F3603" t="s">
        <v>118</v>
      </c>
      <c r="G3603" s="18">
        <v>1.675</v>
      </c>
      <c r="I3603" s="18">
        <v>-670</v>
      </c>
      <c r="Q3603" s="103"/>
      <c r="R3603" s="104"/>
      <c r="X3603" s="103"/>
      <c r="AE3603" s="103"/>
      <c r="AL3603" s="103"/>
      <c r="AM3603" s="104"/>
      <c r="AS3603" s="103"/>
      <c r="AT3603" s="104"/>
    </row>
    <row r="3604" spans="1:46" x14ac:dyDescent="0.25">
      <c r="A3604" s="1">
        <v>44826</v>
      </c>
      <c r="C3604" s="1" t="s">
        <v>102</v>
      </c>
      <c r="D3604" t="s">
        <v>97</v>
      </c>
      <c r="E3604">
        <v>150</v>
      </c>
      <c r="F3604" t="s">
        <v>118</v>
      </c>
      <c r="G3604" s="18">
        <v>1.6201000000000001</v>
      </c>
      <c r="I3604" s="18">
        <v>-243.02</v>
      </c>
      <c r="Q3604" s="103"/>
      <c r="R3604" s="104"/>
      <c r="X3604" s="103"/>
      <c r="AE3604" s="103"/>
      <c r="AL3604" s="103"/>
      <c r="AM3604" s="104"/>
      <c r="AS3604" s="103"/>
      <c r="AT3604" s="104"/>
    </row>
    <row r="3605" spans="1:46" x14ac:dyDescent="0.25">
      <c r="A3605" s="1">
        <v>44826</v>
      </c>
      <c r="C3605" s="1" t="s">
        <v>102</v>
      </c>
      <c r="D3605" t="s">
        <v>98</v>
      </c>
      <c r="E3605">
        <v>150</v>
      </c>
      <c r="F3605" t="s">
        <v>62</v>
      </c>
      <c r="G3605" s="18">
        <v>1.9312</v>
      </c>
      <c r="H3605" s="18">
        <v>0.01</v>
      </c>
      <c r="I3605" s="18">
        <v>289.67</v>
      </c>
      <c r="Q3605" s="103"/>
      <c r="R3605" s="104"/>
      <c r="X3605" s="103"/>
      <c r="AE3605" s="103"/>
      <c r="AL3605" s="103"/>
      <c r="AM3605" s="104"/>
      <c r="AS3605" s="103"/>
      <c r="AT3605" s="104"/>
    </row>
    <row r="3606" spans="1:46" x14ac:dyDescent="0.25">
      <c r="A3606" s="1">
        <v>44826</v>
      </c>
      <c r="C3606" s="1" t="s">
        <v>102</v>
      </c>
      <c r="D3606" t="s">
        <v>98</v>
      </c>
      <c r="E3606">
        <v>150</v>
      </c>
      <c r="F3606" t="s">
        <v>62</v>
      </c>
      <c r="G3606" s="18">
        <v>1.9850000000000001</v>
      </c>
      <c r="H3606" s="18">
        <v>0.01</v>
      </c>
      <c r="I3606" s="18">
        <v>297.74</v>
      </c>
      <c r="Q3606" s="103"/>
      <c r="R3606" s="104"/>
      <c r="X3606" s="103"/>
      <c r="AE3606" s="103"/>
      <c r="AL3606" s="103"/>
      <c r="AM3606" s="104"/>
      <c r="AS3606" s="103"/>
      <c r="AT3606" s="104"/>
    </row>
    <row r="3607" spans="1:46" x14ac:dyDescent="0.25">
      <c r="A3607" s="1">
        <v>44826</v>
      </c>
      <c r="C3607" s="1" t="s">
        <v>102</v>
      </c>
      <c r="D3607" t="s">
        <v>97</v>
      </c>
      <c r="E3607">
        <v>150</v>
      </c>
      <c r="F3607" t="s">
        <v>62</v>
      </c>
      <c r="G3607" s="18">
        <v>1.9884999999999999</v>
      </c>
      <c r="I3607" s="18">
        <v>-298.27999999999997</v>
      </c>
      <c r="Q3607" s="103"/>
      <c r="R3607" s="104"/>
      <c r="X3607" s="103"/>
      <c r="AE3607" s="103"/>
      <c r="AL3607" s="103"/>
      <c r="AM3607" s="104"/>
      <c r="AS3607" s="103"/>
      <c r="AT3607" s="104"/>
    </row>
    <row r="3608" spans="1:46" x14ac:dyDescent="0.25">
      <c r="A3608" s="1">
        <v>44826</v>
      </c>
      <c r="C3608" s="1" t="s">
        <v>102</v>
      </c>
      <c r="D3608" t="s">
        <v>97</v>
      </c>
      <c r="E3608">
        <v>150</v>
      </c>
      <c r="F3608" t="s">
        <v>62</v>
      </c>
      <c r="G3608" s="18">
        <v>1.9801</v>
      </c>
      <c r="I3608" s="18">
        <v>-297.02</v>
      </c>
      <c r="Q3608" s="103"/>
      <c r="R3608" s="104"/>
      <c r="X3608" s="103"/>
      <c r="AE3608" s="103"/>
      <c r="AL3608" s="103"/>
      <c r="AM3608" s="104"/>
      <c r="AS3608" s="103"/>
      <c r="AT3608" s="104"/>
    </row>
    <row r="3609" spans="1:46" x14ac:dyDescent="0.25">
      <c r="A3609" s="1">
        <v>44826</v>
      </c>
      <c r="C3609" s="1" t="s">
        <v>102</v>
      </c>
      <c r="D3609" t="s">
        <v>98</v>
      </c>
      <c r="E3609">
        <v>150</v>
      </c>
      <c r="F3609" t="s">
        <v>137</v>
      </c>
      <c r="G3609" s="18">
        <v>2.2136</v>
      </c>
      <c r="H3609" s="18">
        <v>0.01</v>
      </c>
      <c r="I3609" s="18">
        <v>332.03</v>
      </c>
      <c r="Q3609" s="103"/>
      <c r="R3609" s="104"/>
      <c r="X3609" s="103"/>
      <c r="AE3609" s="103"/>
      <c r="AL3609" s="103"/>
      <c r="AM3609" s="104"/>
      <c r="AS3609" s="103"/>
      <c r="AT3609" s="104"/>
    </row>
    <row r="3610" spans="1:46" x14ac:dyDescent="0.25">
      <c r="A3610" s="1">
        <v>44826</v>
      </c>
      <c r="C3610" s="1" t="s">
        <v>102</v>
      </c>
      <c r="D3610" t="s">
        <v>98</v>
      </c>
      <c r="E3610">
        <v>150</v>
      </c>
      <c r="F3610" t="s">
        <v>137</v>
      </c>
      <c r="G3610" s="18">
        <v>2.2223000000000002</v>
      </c>
      <c r="H3610" s="18">
        <v>0.01</v>
      </c>
      <c r="I3610" s="18">
        <v>333.34</v>
      </c>
      <c r="Q3610" s="103"/>
      <c r="R3610" s="104"/>
      <c r="X3610" s="103"/>
      <c r="AE3610" s="103"/>
      <c r="AL3610" s="103"/>
      <c r="AM3610" s="104"/>
      <c r="AS3610" s="103"/>
      <c r="AT3610" s="104"/>
    </row>
    <row r="3611" spans="1:46" x14ac:dyDescent="0.25">
      <c r="A3611" s="1">
        <v>44826</v>
      </c>
      <c r="C3611" s="1" t="s">
        <v>102</v>
      </c>
      <c r="D3611" t="s">
        <v>97</v>
      </c>
      <c r="E3611">
        <v>150</v>
      </c>
      <c r="F3611" t="s">
        <v>137</v>
      </c>
      <c r="G3611" s="18">
        <v>2.21</v>
      </c>
      <c r="I3611" s="18">
        <v>-331.5</v>
      </c>
      <c r="Q3611" s="103"/>
      <c r="R3611" s="104"/>
      <c r="X3611" s="103"/>
      <c r="AE3611" s="103"/>
      <c r="AL3611" s="103"/>
      <c r="AM3611" s="104"/>
      <c r="AS3611" s="103"/>
      <c r="AT3611" s="104"/>
    </row>
    <row r="3612" spans="1:46" x14ac:dyDescent="0.25">
      <c r="A3612" s="1">
        <v>44826</v>
      </c>
      <c r="C3612" s="1" t="s">
        <v>102</v>
      </c>
      <c r="D3612" t="s">
        <v>97</v>
      </c>
      <c r="E3612">
        <v>150</v>
      </c>
      <c r="F3612" t="s">
        <v>137</v>
      </c>
      <c r="G3612" s="18">
        <v>2.1566000000000001</v>
      </c>
      <c r="I3612" s="18">
        <v>-323.49</v>
      </c>
      <c r="Q3612" s="103"/>
      <c r="R3612" s="104"/>
      <c r="X3612" s="103"/>
      <c r="AE3612" s="103"/>
      <c r="AL3612" s="103"/>
      <c r="AM3612" s="104"/>
      <c r="AS3612" s="103"/>
      <c r="AT3612" s="104"/>
    </row>
    <row r="3613" spans="1:46" x14ac:dyDescent="0.25">
      <c r="A3613" s="1">
        <v>44827</v>
      </c>
      <c r="B3613" s="100">
        <v>45282294188</v>
      </c>
      <c r="C3613" t="s">
        <v>101</v>
      </c>
      <c r="D3613" t="s">
        <v>97</v>
      </c>
      <c r="E3613">
        <v>50</v>
      </c>
      <c r="F3613" t="s">
        <v>65</v>
      </c>
      <c r="G3613">
        <v>11.497299999999999</v>
      </c>
      <c r="H3613">
        <v>0</v>
      </c>
      <c r="I3613">
        <v>-574.87</v>
      </c>
      <c r="Q3613" s="103"/>
      <c r="R3613" s="104"/>
      <c r="X3613" s="103"/>
      <c r="AE3613" s="103"/>
      <c r="AL3613" s="103"/>
      <c r="AM3613" s="104"/>
      <c r="AS3613" s="103"/>
      <c r="AT3613" s="104"/>
    </row>
    <row r="3614" spans="1:46" x14ac:dyDescent="0.25">
      <c r="A3614" s="1">
        <v>44827</v>
      </c>
      <c r="B3614" s="100">
        <v>45282328509</v>
      </c>
      <c r="C3614" t="s">
        <v>101</v>
      </c>
      <c r="D3614" t="s">
        <v>97</v>
      </c>
      <c r="E3614">
        <v>50</v>
      </c>
      <c r="F3614" t="s">
        <v>65</v>
      </c>
      <c r="G3614">
        <v>11.542299999999999</v>
      </c>
      <c r="H3614">
        <v>0</v>
      </c>
      <c r="I3614">
        <v>-577.12</v>
      </c>
      <c r="Q3614" s="103"/>
      <c r="R3614" s="104"/>
      <c r="X3614" s="103"/>
      <c r="AE3614" s="103"/>
      <c r="AL3614" s="103"/>
      <c r="AM3614" s="104"/>
      <c r="AS3614" s="103"/>
      <c r="AT3614" s="104"/>
    </row>
    <row r="3615" spans="1:46" x14ac:dyDescent="0.25">
      <c r="A3615" s="1">
        <v>44827</v>
      </c>
      <c r="B3615" s="100">
        <v>45282250891</v>
      </c>
      <c r="C3615" t="s">
        <v>101</v>
      </c>
      <c r="D3615" t="s">
        <v>97</v>
      </c>
      <c r="E3615">
        <v>50</v>
      </c>
      <c r="F3615" t="s">
        <v>65</v>
      </c>
      <c r="G3615">
        <v>11.57</v>
      </c>
      <c r="H3615">
        <v>0</v>
      </c>
      <c r="I3615">
        <v>-578.5</v>
      </c>
      <c r="Q3615" s="103"/>
      <c r="R3615" s="104"/>
      <c r="X3615" s="103"/>
      <c r="AE3615" s="103"/>
      <c r="AL3615" s="103"/>
      <c r="AM3615" s="104"/>
      <c r="AS3615" s="103"/>
      <c r="AT3615" s="104"/>
    </row>
    <row r="3616" spans="1:46" x14ac:dyDescent="0.25">
      <c r="A3616" s="1">
        <v>44827</v>
      </c>
      <c r="B3616" s="100">
        <v>45282764636</v>
      </c>
      <c r="C3616" t="s">
        <v>101</v>
      </c>
      <c r="D3616" t="s">
        <v>98</v>
      </c>
      <c r="E3616">
        <v>50</v>
      </c>
      <c r="F3616" t="s">
        <v>65</v>
      </c>
      <c r="G3616">
        <v>11.297700000000001</v>
      </c>
      <c r="H3616">
        <v>0</v>
      </c>
      <c r="I3616">
        <v>564.87</v>
      </c>
      <c r="Q3616" s="103"/>
      <c r="R3616" s="104"/>
      <c r="X3616" s="103"/>
      <c r="AE3616" s="103"/>
      <c r="AL3616" s="103"/>
      <c r="AM3616" s="104"/>
      <c r="AS3616" s="103"/>
      <c r="AT3616" s="104"/>
    </row>
    <row r="3617" spans="1:46" x14ac:dyDescent="0.25">
      <c r="A3617" s="1">
        <v>44827</v>
      </c>
      <c r="B3617" s="100">
        <v>45282646311</v>
      </c>
      <c r="C3617" t="s">
        <v>101</v>
      </c>
      <c r="D3617" t="s">
        <v>98</v>
      </c>
      <c r="E3617">
        <v>50</v>
      </c>
      <c r="F3617" t="s">
        <v>65</v>
      </c>
      <c r="G3617">
        <v>11.2517</v>
      </c>
      <c r="H3617">
        <v>0</v>
      </c>
      <c r="I3617">
        <v>562.57000000000005</v>
      </c>
      <c r="Q3617" s="103"/>
      <c r="R3617" s="104"/>
      <c r="X3617" s="103"/>
      <c r="AE3617" s="103"/>
      <c r="AL3617" s="103"/>
      <c r="AM3617" s="104"/>
      <c r="AS3617" s="103"/>
      <c r="AT3617" s="104"/>
    </row>
    <row r="3618" spans="1:46" x14ac:dyDescent="0.25">
      <c r="A3618" s="1">
        <v>44827</v>
      </c>
      <c r="B3618" s="100">
        <v>45282702923</v>
      </c>
      <c r="C3618" t="s">
        <v>101</v>
      </c>
      <c r="D3618" t="s">
        <v>97</v>
      </c>
      <c r="E3618">
        <v>50</v>
      </c>
      <c r="F3618" t="s">
        <v>65</v>
      </c>
      <c r="G3618">
        <v>11.494999999999999</v>
      </c>
      <c r="H3618">
        <v>0</v>
      </c>
      <c r="I3618">
        <v>-574.75</v>
      </c>
      <c r="Q3618" s="103"/>
      <c r="R3618" s="104"/>
      <c r="X3618" s="103"/>
      <c r="AE3618" s="103"/>
      <c r="AL3618" s="103"/>
      <c r="AM3618" s="104"/>
      <c r="AS3618" s="103"/>
      <c r="AT3618" s="104"/>
    </row>
    <row r="3619" spans="1:46" x14ac:dyDescent="0.25">
      <c r="A3619" s="1">
        <v>44827</v>
      </c>
      <c r="B3619" s="100">
        <v>45282746819</v>
      </c>
      <c r="C3619" t="s">
        <v>101</v>
      </c>
      <c r="D3619" t="s">
        <v>97</v>
      </c>
      <c r="E3619">
        <v>50</v>
      </c>
      <c r="F3619" t="s">
        <v>65</v>
      </c>
      <c r="G3619">
        <v>11.490399999999999</v>
      </c>
      <c r="H3619">
        <v>0</v>
      </c>
      <c r="I3619">
        <v>-574.52</v>
      </c>
      <c r="Q3619" s="103"/>
      <c r="R3619" s="104"/>
      <c r="X3619" s="103"/>
      <c r="AE3619" s="103"/>
      <c r="AL3619" s="103"/>
      <c r="AM3619" s="104"/>
      <c r="AS3619" s="103"/>
      <c r="AT3619" s="104"/>
    </row>
    <row r="3620" spans="1:46" x14ac:dyDescent="0.25">
      <c r="A3620" s="1">
        <v>44827</v>
      </c>
      <c r="B3620" s="100">
        <v>45282759201</v>
      </c>
      <c r="C3620" t="s">
        <v>101</v>
      </c>
      <c r="D3620" t="s">
        <v>98</v>
      </c>
      <c r="E3620">
        <v>150</v>
      </c>
      <c r="F3620" t="s">
        <v>65</v>
      </c>
      <c r="G3620">
        <v>11.339700000000001</v>
      </c>
      <c r="H3620">
        <v>0</v>
      </c>
      <c r="I3620">
        <v>1700.9</v>
      </c>
      <c r="Q3620" s="103"/>
      <c r="R3620" s="104"/>
      <c r="X3620" s="103"/>
      <c r="AE3620" s="103"/>
      <c r="AL3620" s="103"/>
      <c r="AM3620" s="104"/>
      <c r="AS3620" s="103"/>
      <c r="AT3620" s="104"/>
    </row>
    <row r="3621" spans="1:46" x14ac:dyDescent="0.25">
      <c r="A3621" s="1">
        <v>44827</v>
      </c>
      <c r="B3621" s="100">
        <v>45284143694</v>
      </c>
      <c r="C3621" t="s">
        <v>101</v>
      </c>
      <c r="D3621" t="s">
        <v>97</v>
      </c>
      <c r="E3621">
        <v>100</v>
      </c>
      <c r="F3621" t="s">
        <v>65</v>
      </c>
      <c r="G3621">
        <v>13.07</v>
      </c>
      <c r="H3621">
        <v>0</v>
      </c>
      <c r="I3621">
        <v>-1307</v>
      </c>
      <c r="Q3621" s="103"/>
      <c r="R3621" s="104"/>
      <c r="X3621" s="103"/>
      <c r="AE3621" s="103"/>
      <c r="AL3621" s="103"/>
      <c r="AM3621" s="104"/>
      <c r="AS3621" s="103"/>
      <c r="AT3621" s="104"/>
    </row>
    <row r="3622" spans="1:46" x14ac:dyDescent="0.25">
      <c r="A3622" s="1">
        <v>44827</v>
      </c>
      <c r="B3622" s="100">
        <v>45284233183</v>
      </c>
      <c r="C3622" t="s">
        <v>101</v>
      </c>
      <c r="D3622" t="s">
        <v>97</v>
      </c>
      <c r="E3622">
        <v>50</v>
      </c>
      <c r="F3622" t="s">
        <v>65</v>
      </c>
      <c r="G3622">
        <v>13.57</v>
      </c>
      <c r="H3622">
        <v>0</v>
      </c>
      <c r="I3622">
        <v>-678.5</v>
      </c>
      <c r="Q3622" s="103"/>
      <c r="R3622" s="104"/>
      <c r="X3622" s="103"/>
      <c r="AE3622" s="103"/>
      <c r="AL3622" s="103"/>
      <c r="AM3622" s="104"/>
      <c r="AS3622" s="103"/>
      <c r="AT3622" s="104"/>
    </row>
    <row r="3623" spans="1:46" x14ac:dyDescent="0.25">
      <c r="A3623" s="1">
        <v>44827</v>
      </c>
      <c r="B3623" s="100">
        <v>45284237646</v>
      </c>
      <c r="C3623" t="s">
        <v>101</v>
      </c>
      <c r="D3623" t="s">
        <v>97</v>
      </c>
      <c r="E3623">
        <v>50</v>
      </c>
      <c r="F3623" t="s">
        <v>65</v>
      </c>
      <c r="G3623">
        <v>13.6387</v>
      </c>
      <c r="H3623">
        <v>0</v>
      </c>
      <c r="I3623">
        <v>-681.94</v>
      </c>
      <c r="Q3623" s="103"/>
      <c r="R3623" s="104"/>
      <c r="X3623" s="103"/>
      <c r="AE3623" s="103"/>
      <c r="AL3623" s="103"/>
      <c r="AM3623" s="104"/>
      <c r="AS3623" s="103"/>
      <c r="AT3623" s="104"/>
    </row>
    <row r="3624" spans="1:46" x14ac:dyDescent="0.25">
      <c r="A3624" s="1">
        <v>44827</v>
      </c>
      <c r="B3624" s="100">
        <v>45284239478</v>
      </c>
      <c r="C3624" t="s">
        <v>101</v>
      </c>
      <c r="D3624" t="s">
        <v>97</v>
      </c>
      <c r="E3624">
        <v>50</v>
      </c>
      <c r="F3624" t="s">
        <v>65</v>
      </c>
      <c r="G3624">
        <v>13.454000000000001</v>
      </c>
      <c r="H3624">
        <v>0</v>
      </c>
      <c r="I3624">
        <v>-672.7</v>
      </c>
      <c r="Q3624" s="103"/>
      <c r="R3624" s="104"/>
      <c r="X3624" s="103"/>
      <c r="AE3624" s="103"/>
      <c r="AL3624" s="103"/>
      <c r="AM3624" s="104"/>
      <c r="AS3624" s="103"/>
      <c r="AT3624" s="104"/>
    </row>
    <row r="3625" spans="1:46" x14ac:dyDescent="0.25">
      <c r="A3625" s="1">
        <v>44827</v>
      </c>
      <c r="B3625" s="100">
        <v>45284335301</v>
      </c>
      <c r="C3625" t="s">
        <v>101</v>
      </c>
      <c r="D3625" t="s">
        <v>98</v>
      </c>
      <c r="E3625">
        <v>100</v>
      </c>
      <c r="F3625" t="s">
        <v>65</v>
      </c>
      <c r="G3625">
        <v>12.92</v>
      </c>
      <c r="H3625">
        <v>0</v>
      </c>
      <c r="I3625">
        <v>1291.96</v>
      </c>
      <c r="Q3625" s="103"/>
      <c r="R3625" s="104"/>
      <c r="X3625" s="103"/>
      <c r="AE3625" s="103"/>
      <c r="AL3625" s="103"/>
      <c r="AM3625" s="104"/>
      <c r="AS3625" s="103"/>
      <c r="AT3625" s="104"/>
    </row>
    <row r="3626" spans="1:46" x14ac:dyDescent="0.25">
      <c r="A3626" s="1">
        <v>44827</v>
      </c>
      <c r="B3626" s="100">
        <v>45284483171</v>
      </c>
      <c r="C3626" t="s">
        <v>101</v>
      </c>
      <c r="D3626" t="s">
        <v>98</v>
      </c>
      <c r="E3626">
        <v>50</v>
      </c>
      <c r="F3626" t="s">
        <v>65</v>
      </c>
      <c r="G3626">
        <v>13.9</v>
      </c>
      <c r="H3626">
        <v>0</v>
      </c>
      <c r="I3626">
        <v>694.97</v>
      </c>
      <c r="Q3626" s="103"/>
      <c r="R3626" s="104"/>
      <c r="X3626" s="103"/>
      <c r="AE3626" s="103"/>
      <c r="AL3626" s="103"/>
      <c r="AM3626" s="104"/>
      <c r="AS3626" s="103"/>
      <c r="AT3626" s="104"/>
    </row>
    <row r="3627" spans="1:46" x14ac:dyDescent="0.25">
      <c r="A3627" s="1">
        <v>44827</v>
      </c>
      <c r="B3627" s="100">
        <v>45284491223</v>
      </c>
      <c r="C3627" t="s">
        <v>101</v>
      </c>
      <c r="D3627" t="s">
        <v>98</v>
      </c>
      <c r="E3627">
        <v>50</v>
      </c>
      <c r="F3627" t="s">
        <v>65</v>
      </c>
      <c r="G3627">
        <v>14.07</v>
      </c>
      <c r="H3627">
        <v>0</v>
      </c>
      <c r="I3627">
        <v>703.47</v>
      </c>
      <c r="Q3627" s="103"/>
      <c r="R3627" s="104"/>
      <c r="X3627" s="103"/>
      <c r="AE3627" s="103"/>
      <c r="AL3627" s="103"/>
      <c r="AM3627" s="104"/>
      <c r="AS3627" s="103"/>
      <c r="AT3627" s="104"/>
    </row>
    <row r="3628" spans="1:46" x14ac:dyDescent="0.25">
      <c r="A3628" s="1">
        <v>44827</v>
      </c>
      <c r="B3628" s="100">
        <v>45284492933</v>
      </c>
      <c r="C3628" t="s">
        <v>101</v>
      </c>
      <c r="D3628" t="s">
        <v>98</v>
      </c>
      <c r="E3628">
        <v>50</v>
      </c>
      <c r="F3628" t="s">
        <v>65</v>
      </c>
      <c r="G3628">
        <v>13.965</v>
      </c>
      <c r="H3628">
        <v>0</v>
      </c>
      <c r="I3628">
        <v>698.22</v>
      </c>
      <c r="Q3628" s="103"/>
      <c r="R3628" s="104"/>
      <c r="X3628" s="103"/>
      <c r="AE3628" s="103"/>
      <c r="AL3628" s="103"/>
      <c r="AM3628" s="104"/>
      <c r="AS3628" s="103"/>
      <c r="AT3628" s="104"/>
    </row>
    <row r="3629" spans="1:46" x14ac:dyDescent="0.25">
      <c r="A3629" s="1">
        <v>44827</v>
      </c>
      <c r="C3629" s="1" t="s">
        <v>102</v>
      </c>
      <c r="D3629" t="s">
        <v>98</v>
      </c>
      <c r="E3629">
        <v>150</v>
      </c>
      <c r="F3629" t="s">
        <v>136</v>
      </c>
      <c r="G3629" s="18">
        <v>2.7117</v>
      </c>
      <c r="H3629" s="18">
        <v>0.01</v>
      </c>
      <c r="I3629" s="18">
        <v>406.75</v>
      </c>
      <c r="Q3629" s="103"/>
      <c r="R3629" s="104"/>
      <c r="X3629" s="103"/>
      <c r="AE3629" s="103"/>
      <c r="AL3629" s="103"/>
      <c r="AM3629" s="104"/>
      <c r="AS3629" s="103"/>
      <c r="AT3629" s="104"/>
    </row>
    <row r="3630" spans="1:46" x14ac:dyDescent="0.25">
      <c r="A3630" s="1">
        <v>44827</v>
      </c>
      <c r="C3630" s="1" t="s">
        <v>102</v>
      </c>
      <c r="D3630" t="s">
        <v>97</v>
      </c>
      <c r="E3630">
        <v>150</v>
      </c>
      <c r="F3630" t="s">
        <v>136</v>
      </c>
      <c r="G3630" s="18">
        <v>2.7898000000000001</v>
      </c>
      <c r="I3630" s="18">
        <v>-418.47</v>
      </c>
      <c r="Q3630" s="103"/>
      <c r="R3630" s="104"/>
      <c r="X3630" s="103"/>
      <c r="AE3630" s="103"/>
      <c r="AL3630" s="103"/>
      <c r="AM3630" s="104"/>
      <c r="AS3630" s="103"/>
      <c r="AT3630" s="104"/>
    </row>
    <row r="3631" spans="1:46" x14ac:dyDescent="0.25">
      <c r="A3631" s="1">
        <v>44830</v>
      </c>
      <c r="C3631" s="1" t="s">
        <v>102</v>
      </c>
      <c r="D3631" t="s">
        <v>98</v>
      </c>
      <c r="E3631">
        <v>300</v>
      </c>
      <c r="F3631" t="s">
        <v>58</v>
      </c>
      <c r="G3631" s="18">
        <v>6.2209000000000003</v>
      </c>
      <c r="H3631" s="18">
        <v>0.04</v>
      </c>
      <c r="I3631" s="18">
        <v>1866.23</v>
      </c>
      <c r="Q3631" s="103"/>
      <c r="R3631" s="104"/>
      <c r="X3631" s="103"/>
      <c r="AE3631" s="103"/>
      <c r="AL3631" s="103"/>
      <c r="AM3631" s="104"/>
      <c r="AS3631" s="103"/>
      <c r="AT3631" s="104"/>
    </row>
    <row r="3632" spans="1:46" x14ac:dyDescent="0.25">
      <c r="A3632" s="1">
        <v>44830</v>
      </c>
      <c r="C3632" s="1" t="s">
        <v>102</v>
      </c>
      <c r="D3632" t="s">
        <v>97</v>
      </c>
      <c r="E3632">
        <v>150</v>
      </c>
      <c r="F3632" t="s">
        <v>58</v>
      </c>
      <c r="G3632" s="18">
        <v>6.2999000000000001</v>
      </c>
      <c r="I3632" s="18">
        <v>-944.99</v>
      </c>
      <c r="Q3632" s="103"/>
      <c r="R3632" s="104"/>
      <c r="X3632" s="103"/>
      <c r="AE3632" s="103"/>
      <c r="AL3632" s="103"/>
      <c r="AM3632" s="104"/>
      <c r="AS3632" s="103"/>
      <c r="AT3632" s="104"/>
    </row>
    <row r="3633" spans="1:46" x14ac:dyDescent="0.25">
      <c r="A3633" s="1">
        <v>44830</v>
      </c>
      <c r="C3633" s="1" t="s">
        <v>102</v>
      </c>
      <c r="D3633" t="s">
        <v>97</v>
      </c>
      <c r="E3633">
        <v>150</v>
      </c>
      <c r="F3633" t="s">
        <v>58</v>
      </c>
      <c r="G3633" s="18">
        <v>6.3849999999999998</v>
      </c>
      <c r="I3633" s="18">
        <v>-957.75</v>
      </c>
      <c r="Q3633" s="103"/>
      <c r="R3633" s="104"/>
      <c r="X3633" s="103"/>
      <c r="AE3633" s="103"/>
      <c r="AL3633" s="103"/>
      <c r="AM3633" s="104"/>
      <c r="AS3633" s="103"/>
      <c r="AT3633" s="104"/>
    </row>
    <row r="3634" spans="1:46" x14ac:dyDescent="0.25">
      <c r="A3634" s="1">
        <v>44830</v>
      </c>
      <c r="C3634" s="1" t="s">
        <v>102</v>
      </c>
      <c r="D3634" t="s">
        <v>98</v>
      </c>
      <c r="E3634">
        <v>250</v>
      </c>
      <c r="F3634" t="s">
        <v>134</v>
      </c>
      <c r="G3634" s="18">
        <v>3.33</v>
      </c>
      <c r="H3634" s="18">
        <v>0.02</v>
      </c>
      <c r="I3634" s="18">
        <v>832.48</v>
      </c>
      <c r="Q3634" s="103"/>
      <c r="R3634" s="104"/>
      <c r="X3634" s="103"/>
      <c r="AE3634" s="103"/>
      <c r="AL3634" s="103"/>
      <c r="AM3634" s="104"/>
      <c r="AS3634" s="103"/>
      <c r="AT3634" s="104"/>
    </row>
    <row r="3635" spans="1:46" x14ac:dyDescent="0.25">
      <c r="A3635" s="1">
        <v>44830</v>
      </c>
      <c r="C3635" s="1" t="s">
        <v>102</v>
      </c>
      <c r="D3635" t="s">
        <v>98</v>
      </c>
      <c r="E3635">
        <v>350</v>
      </c>
      <c r="F3635" t="s">
        <v>134</v>
      </c>
      <c r="G3635" s="18">
        <v>3.3942000000000001</v>
      </c>
      <c r="H3635" s="18">
        <v>0.03</v>
      </c>
      <c r="I3635" s="18">
        <v>1187.94</v>
      </c>
      <c r="Q3635" s="103"/>
      <c r="R3635" s="104"/>
      <c r="X3635" s="103"/>
      <c r="AE3635" s="103"/>
      <c r="AL3635" s="103"/>
      <c r="AM3635" s="104"/>
      <c r="AS3635" s="103"/>
      <c r="AT3635" s="104"/>
    </row>
    <row r="3636" spans="1:46" x14ac:dyDescent="0.25">
      <c r="A3636" s="1">
        <v>44830</v>
      </c>
      <c r="C3636" s="1" t="s">
        <v>102</v>
      </c>
      <c r="D3636" t="s">
        <v>98</v>
      </c>
      <c r="E3636">
        <v>850</v>
      </c>
      <c r="F3636" t="s">
        <v>135</v>
      </c>
      <c r="G3636" s="18">
        <v>1.0347999999999999</v>
      </c>
      <c r="H3636" s="18">
        <v>0.02</v>
      </c>
      <c r="I3636" s="18">
        <v>879.56</v>
      </c>
      <c r="Q3636" s="103"/>
      <c r="R3636" s="104"/>
      <c r="X3636" s="103"/>
      <c r="AE3636" s="103"/>
      <c r="AL3636" s="103"/>
      <c r="AM3636" s="104"/>
      <c r="AS3636" s="103"/>
      <c r="AT3636" s="104"/>
    </row>
    <row r="3637" spans="1:46" x14ac:dyDescent="0.25">
      <c r="A3637" s="1">
        <v>44830</v>
      </c>
      <c r="C3637" s="1" t="s">
        <v>102</v>
      </c>
      <c r="D3637" t="s">
        <v>97</v>
      </c>
      <c r="E3637">
        <v>117</v>
      </c>
      <c r="F3637" t="s">
        <v>134</v>
      </c>
      <c r="G3637" s="18">
        <v>3.4150999999999998</v>
      </c>
      <c r="I3637" s="18">
        <v>-399.57</v>
      </c>
      <c r="Q3637" s="103"/>
      <c r="R3637" s="104"/>
      <c r="X3637" s="103"/>
      <c r="AE3637" s="103"/>
      <c r="AL3637" s="103"/>
      <c r="AM3637" s="104"/>
      <c r="AS3637" s="103"/>
      <c r="AT3637" s="104"/>
    </row>
    <row r="3638" spans="1:46" x14ac:dyDescent="0.25">
      <c r="A3638" s="1">
        <v>44830</v>
      </c>
      <c r="C3638" s="1" t="s">
        <v>102</v>
      </c>
      <c r="D3638" t="s">
        <v>97</v>
      </c>
      <c r="E3638">
        <v>33</v>
      </c>
      <c r="F3638" t="s">
        <v>134</v>
      </c>
      <c r="G3638" s="18">
        <v>3.4150999999999998</v>
      </c>
      <c r="I3638" s="18">
        <v>-112.7</v>
      </c>
      <c r="Q3638" s="103"/>
      <c r="R3638" s="104"/>
      <c r="X3638" s="103"/>
      <c r="AE3638" s="103"/>
      <c r="AL3638" s="103"/>
      <c r="AM3638" s="104"/>
      <c r="AS3638" s="103"/>
      <c r="AT3638" s="104"/>
    </row>
    <row r="3639" spans="1:46" x14ac:dyDescent="0.25">
      <c r="A3639" s="1">
        <v>44830</v>
      </c>
      <c r="C3639" s="1" t="s">
        <v>102</v>
      </c>
      <c r="D3639" t="s">
        <v>97</v>
      </c>
      <c r="E3639">
        <v>400</v>
      </c>
      <c r="F3639" t="s">
        <v>135</v>
      </c>
      <c r="G3639" s="18">
        <v>1.05</v>
      </c>
      <c r="I3639" s="18">
        <v>-420</v>
      </c>
      <c r="Q3639" s="103"/>
      <c r="R3639" s="104"/>
      <c r="X3639" s="103"/>
      <c r="AE3639" s="103"/>
      <c r="AL3639" s="103"/>
      <c r="AM3639" s="104"/>
      <c r="AS3639" s="103"/>
      <c r="AT3639" s="104"/>
    </row>
    <row r="3640" spans="1:46" x14ac:dyDescent="0.25">
      <c r="A3640" s="1">
        <v>44830</v>
      </c>
      <c r="C3640" s="1" t="s">
        <v>102</v>
      </c>
      <c r="D3640" t="s">
        <v>97</v>
      </c>
      <c r="E3640">
        <v>150</v>
      </c>
      <c r="F3640" t="s">
        <v>135</v>
      </c>
      <c r="G3640" s="18">
        <v>1.0746</v>
      </c>
      <c r="I3640" s="18">
        <v>-161.19</v>
      </c>
      <c r="Q3640" s="103"/>
      <c r="R3640" s="104"/>
      <c r="X3640" s="103"/>
      <c r="AE3640" s="103"/>
      <c r="AL3640" s="103"/>
      <c r="AM3640" s="104"/>
      <c r="AS3640" s="103"/>
      <c r="AT3640" s="104"/>
    </row>
    <row r="3641" spans="1:46" x14ac:dyDescent="0.25">
      <c r="A3641" s="1">
        <v>44830</v>
      </c>
      <c r="C3641" s="1" t="s">
        <v>102</v>
      </c>
      <c r="D3641" t="s">
        <v>97</v>
      </c>
      <c r="E3641">
        <v>150</v>
      </c>
      <c r="F3641" t="s">
        <v>135</v>
      </c>
      <c r="G3641" s="18">
        <v>1.0744</v>
      </c>
      <c r="I3641" s="18">
        <v>-161.16</v>
      </c>
      <c r="Q3641" s="103"/>
      <c r="R3641" s="104"/>
      <c r="X3641" s="103"/>
      <c r="AE3641" s="103"/>
      <c r="AL3641" s="103"/>
      <c r="AM3641" s="104"/>
      <c r="AS3641" s="103"/>
      <c r="AT3641" s="104"/>
    </row>
    <row r="3642" spans="1:46" x14ac:dyDescent="0.25">
      <c r="A3642" s="1">
        <v>44830</v>
      </c>
      <c r="C3642" s="1" t="s">
        <v>102</v>
      </c>
      <c r="D3642" t="s">
        <v>97</v>
      </c>
      <c r="E3642">
        <v>150</v>
      </c>
      <c r="F3642" t="s">
        <v>135</v>
      </c>
      <c r="G3642" s="18">
        <v>1.0746</v>
      </c>
      <c r="I3642" s="18">
        <v>-161.19</v>
      </c>
      <c r="Q3642" s="103"/>
      <c r="R3642" s="104"/>
      <c r="X3642" s="103"/>
      <c r="AE3642" s="103"/>
      <c r="AL3642" s="103"/>
      <c r="AM3642" s="104"/>
      <c r="AS3642" s="103"/>
      <c r="AT3642" s="104"/>
    </row>
    <row r="3643" spans="1:46" x14ac:dyDescent="0.25">
      <c r="A3643" s="1">
        <v>44830</v>
      </c>
      <c r="C3643" s="1" t="s">
        <v>102</v>
      </c>
      <c r="D3643" t="s">
        <v>98</v>
      </c>
      <c r="E3643">
        <v>150</v>
      </c>
      <c r="F3643" t="s">
        <v>134</v>
      </c>
      <c r="G3643" s="18">
        <v>3.5009999999999999</v>
      </c>
      <c r="H3643" s="18">
        <v>0.01</v>
      </c>
      <c r="I3643" s="18">
        <v>525.14</v>
      </c>
      <c r="Q3643" s="103"/>
      <c r="R3643" s="104"/>
      <c r="X3643" s="103"/>
      <c r="AE3643" s="103"/>
      <c r="AL3643" s="103"/>
      <c r="AM3643" s="104"/>
      <c r="AS3643" s="103"/>
      <c r="AT3643" s="104"/>
    </row>
    <row r="3644" spans="1:46" x14ac:dyDescent="0.25">
      <c r="A3644" s="1">
        <v>44830</v>
      </c>
      <c r="C3644" s="1" t="s">
        <v>102</v>
      </c>
      <c r="D3644" t="s">
        <v>97</v>
      </c>
      <c r="E3644">
        <v>150</v>
      </c>
      <c r="F3644" t="s">
        <v>134</v>
      </c>
      <c r="G3644" s="18">
        <v>3.4201000000000001</v>
      </c>
      <c r="I3644" s="18">
        <v>-513.02</v>
      </c>
      <c r="Q3644" s="103"/>
      <c r="R3644" s="104"/>
      <c r="X3644" s="103"/>
      <c r="AE3644" s="103"/>
      <c r="AL3644" s="103"/>
      <c r="AM3644" s="104"/>
      <c r="AS3644" s="103"/>
      <c r="AT3644" s="104"/>
    </row>
    <row r="3645" spans="1:46" x14ac:dyDescent="0.25">
      <c r="A3645" s="1">
        <v>44830</v>
      </c>
      <c r="C3645" s="1" t="s">
        <v>102</v>
      </c>
      <c r="D3645" t="s">
        <v>97</v>
      </c>
      <c r="E3645">
        <v>150</v>
      </c>
      <c r="F3645" t="s">
        <v>134</v>
      </c>
      <c r="G3645" s="18">
        <v>3.4177</v>
      </c>
      <c r="I3645" s="18">
        <v>-512.66</v>
      </c>
      <c r="Q3645" s="103"/>
      <c r="R3645" s="104"/>
      <c r="X3645" s="103"/>
      <c r="AE3645" s="103"/>
      <c r="AL3645" s="103"/>
      <c r="AM3645" s="104"/>
      <c r="AS3645" s="103"/>
      <c r="AT3645" s="104"/>
    </row>
    <row r="3646" spans="1:46" x14ac:dyDescent="0.25">
      <c r="A3646" s="1">
        <v>44830</v>
      </c>
      <c r="C3646" s="1" t="s">
        <v>102</v>
      </c>
      <c r="D3646" t="s">
        <v>97</v>
      </c>
      <c r="E3646">
        <v>150</v>
      </c>
      <c r="F3646" t="s">
        <v>134</v>
      </c>
      <c r="G3646" s="18">
        <v>3.4001000000000001</v>
      </c>
      <c r="I3646" s="18">
        <v>-510.02</v>
      </c>
      <c r="Q3646" s="103"/>
      <c r="R3646" s="104"/>
      <c r="X3646" s="103"/>
      <c r="AE3646" s="103"/>
      <c r="AL3646" s="103"/>
      <c r="AM3646" s="104"/>
      <c r="AS3646" s="103"/>
      <c r="AT3646" s="104"/>
    </row>
    <row r="3647" spans="1:46" x14ac:dyDescent="0.25">
      <c r="A3647" s="1">
        <v>44830</v>
      </c>
      <c r="C3647" s="1" t="s">
        <v>102</v>
      </c>
      <c r="D3647" t="s">
        <v>97</v>
      </c>
      <c r="E3647">
        <v>150</v>
      </c>
      <c r="F3647" t="s">
        <v>134</v>
      </c>
      <c r="G3647" s="18">
        <v>3.4500999999999999</v>
      </c>
      <c r="I3647" s="18">
        <v>-517.52</v>
      </c>
      <c r="Q3647" s="103"/>
      <c r="R3647" s="104"/>
      <c r="X3647" s="103"/>
      <c r="AE3647" s="103"/>
      <c r="AL3647" s="103"/>
      <c r="AM3647" s="104"/>
      <c r="AS3647" s="103"/>
      <c r="AT3647" s="104"/>
    </row>
    <row r="3648" spans="1:46" x14ac:dyDescent="0.25">
      <c r="A3648" s="1">
        <v>44832</v>
      </c>
      <c r="B3648" s="100">
        <v>45369235107</v>
      </c>
      <c r="C3648" t="s">
        <v>101</v>
      </c>
      <c r="D3648" t="s">
        <v>97</v>
      </c>
      <c r="E3648">
        <v>100</v>
      </c>
      <c r="F3648" t="s">
        <v>66</v>
      </c>
      <c r="G3648">
        <v>3.8599000000000001</v>
      </c>
      <c r="H3648">
        <v>0</v>
      </c>
      <c r="I3648">
        <v>-385.99</v>
      </c>
      <c r="Q3648" s="103"/>
      <c r="R3648" s="104"/>
      <c r="X3648" s="103"/>
      <c r="AE3648" s="103"/>
      <c r="AL3648" s="103"/>
      <c r="AM3648" s="104"/>
      <c r="AS3648" s="103"/>
      <c r="AT3648" s="104"/>
    </row>
    <row r="3649" spans="1:46" x14ac:dyDescent="0.25">
      <c r="A3649" s="1">
        <v>44832</v>
      </c>
      <c r="B3649" s="100">
        <v>45369205869</v>
      </c>
      <c r="C3649" t="s">
        <v>101</v>
      </c>
      <c r="D3649" t="s">
        <v>97</v>
      </c>
      <c r="E3649">
        <v>100</v>
      </c>
      <c r="F3649" t="s">
        <v>66</v>
      </c>
      <c r="G3649">
        <v>3.79</v>
      </c>
      <c r="H3649">
        <v>0</v>
      </c>
      <c r="I3649">
        <v>-379</v>
      </c>
      <c r="Q3649" s="103"/>
      <c r="R3649" s="104"/>
      <c r="X3649" s="103"/>
      <c r="AE3649" s="103"/>
      <c r="AL3649" s="103"/>
      <c r="AM3649" s="104"/>
      <c r="AS3649" s="103"/>
      <c r="AT3649" s="104"/>
    </row>
    <row r="3650" spans="1:46" x14ac:dyDescent="0.25">
      <c r="A3650" s="1">
        <v>44832</v>
      </c>
      <c r="B3650" s="100">
        <v>45369261982</v>
      </c>
      <c r="C3650" t="s">
        <v>101</v>
      </c>
      <c r="D3650" t="s">
        <v>97</v>
      </c>
      <c r="E3650">
        <v>97</v>
      </c>
      <c r="F3650" t="s">
        <v>66</v>
      </c>
      <c r="G3650">
        <v>3.819</v>
      </c>
      <c r="H3650">
        <v>0</v>
      </c>
      <c r="I3650">
        <v>-370.44</v>
      </c>
      <c r="Q3650" s="103"/>
      <c r="R3650" s="104"/>
      <c r="X3650" s="103"/>
      <c r="AE3650" s="103"/>
      <c r="AL3650" s="103"/>
      <c r="AM3650" s="104"/>
      <c r="AS3650" s="103"/>
      <c r="AT3650" s="104"/>
    </row>
    <row r="3651" spans="1:46" x14ac:dyDescent="0.25">
      <c r="A3651" s="1">
        <v>44832</v>
      </c>
      <c r="B3651" s="100">
        <v>45369262000</v>
      </c>
      <c r="C3651" t="s">
        <v>101</v>
      </c>
      <c r="D3651" t="s">
        <v>97</v>
      </c>
      <c r="E3651">
        <v>3</v>
      </c>
      <c r="F3651" t="s">
        <v>66</v>
      </c>
      <c r="G3651">
        <v>3.8149999999999999</v>
      </c>
      <c r="H3651">
        <v>0</v>
      </c>
      <c r="I3651">
        <v>-11.45</v>
      </c>
      <c r="Q3651" s="103"/>
      <c r="R3651" s="104"/>
      <c r="X3651" s="103"/>
      <c r="AE3651" s="103"/>
      <c r="AL3651" s="103"/>
      <c r="AM3651" s="104"/>
      <c r="AS3651" s="103"/>
      <c r="AT3651" s="104"/>
    </row>
    <row r="3652" spans="1:46" x14ac:dyDescent="0.25">
      <c r="A3652" s="1">
        <v>44832</v>
      </c>
      <c r="B3652" s="100">
        <v>45369335410</v>
      </c>
      <c r="C3652" t="s">
        <v>101</v>
      </c>
      <c r="D3652" t="s">
        <v>97</v>
      </c>
      <c r="E3652">
        <v>100</v>
      </c>
      <c r="F3652" t="s">
        <v>66</v>
      </c>
      <c r="G3652">
        <v>3.8174999999999999</v>
      </c>
      <c r="H3652">
        <v>0</v>
      </c>
      <c r="I3652">
        <v>-381.75</v>
      </c>
      <c r="Q3652" s="103"/>
      <c r="R3652" s="104"/>
      <c r="X3652" s="103"/>
      <c r="AE3652" s="103"/>
      <c r="AL3652" s="103"/>
      <c r="AM3652" s="104"/>
      <c r="AS3652" s="103"/>
      <c r="AT3652" s="104"/>
    </row>
    <row r="3653" spans="1:46" x14ac:dyDescent="0.25">
      <c r="A3653" s="1">
        <v>44832</v>
      </c>
      <c r="B3653" s="100">
        <v>45369373649</v>
      </c>
      <c r="C3653" t="s">
        <v>101</v>
      </c>
      <c r="D3653" t="s">
        <v>98</v>
      </c>
      <c r="E3653">
        <v>100</v>
      </c>
      <c r="F3653" t="s">
        <v>66</v>
      </c>
      <c r="G3653">
        <v>3.6505999999999998</v>
      </c>
      <c r="H3653">
        <v>0</v>
      </c>
      <c r="I3653">
        <v>365.04</v>
      </c>
      <c r="Q3653" s="103"/>
      <c r="R3653" s="104"/>
      <c r="X3653" s="103"/>
      <c r="AE3653" s="103"/>
      <c r="AL3653" s="103"/>
      <c r="AM3653" s="104"/>
      <c r="AS3653" s="103"/>
      <c r="AT3653" s="104"/>
    </row>
    <row r="3654" spans="1:46" x14ac:dyDescent="0.25">
      <c r="A3654" s="1">
        <v>44832</v>
      </c>
      <c r="B3654" s="100">
        <v>45369412342</v>
      </c>
      <c r="C3654" t="s">
        <v>101</v>
      </c>
      <c r="D3654" t="s">
        <v>98</v>
      </c>
      <c r="E3654">
        <v>100</v>
      </c>
      <c r="F3654" t="s">
        <v>66</v>
      </c>
      <c r="G3654">
        <v>3.68</v>
      </c>
      <c r="H3654">
        <v>0</v>
      </c>
      <c r="I3654">
        <v>367.98</v>
      </c>
      <c r="Q3654" s="103"/>
      <c r="R3654" s="104"/>
      <c r="X3654" s="103"/>
      <c r="AE3654" s="103"/>
      <c r="AL3654" s="103"/>
      <c r="AM3654" s="104"/>
      <c r="AS3654" s="103"/>
      <c r="AT3654" s="104"/>
    </row>
    <row r="3655" spans="1:46" x14ac:dyDescent="0.25">
      <c r="A3655" s="1">
        <v>44832</v>
      </c>
      <c r="B3655" s="100">
        <v>45369463205</v>
      </c>
      <c r="C3655" t="s">
        <v>101</v>
      </c>
      <c r="D3655" t="s">
        <v>97</v>
      </c>
      <c r="E3655">
        <v>100</v>
      </c>
      <c r="F3655" t="s">
        <v>66</v>
      </c>
      <c r="G3655">
        <v>3.8081999999999998</v>
      </c>
      <c r="H3655">
        <v>0</v>
      </c>
      <c r="I3655">
        <v>-380.82</v>
      </c>
      <c r="Q3655" s="103"/>
      <c r="R3655" s="104"/>
      <c r="X3655" s="103"/>
      <c r="AE3655" s="103"/>
      <c r="AL3655" s="103"/>
      <c r="AM3655" s="104"/>
      <c r="AS3655" s="103"/>
      <c r="AT3655" s="104"/>
    </row>
    <row r="3656" spans="1:46" x14ac:dyDescent="0.25">
      <c r="A3656" s="1">
        <v>44832</v>
      </c>
      <c r="B3656" s="100">
        <v>45369536868</v>
      </c>
      <c r="C3656" t="s">
        <v>101</v>
      </c>
      <c r="D3656" t="s">
        <v>98</v>
      </c>
      <c r="E3656">
        <v>100</v>
      </c>
      <c r="F3656" t="s">
        <v>66</v>
      </c>
      <c r="G3656">
        <v>3.63</v>
      </c>
      <c r="H3656">
        <v>0</v>
      </c>
      <c r="I3656">
        <v>362.98</v>
      </c>
      <c r="Q3656" s="103"/>
      <c r="R3656" s="104"/>
      <c r="X3656" s="103"/>
      <c r="AE3656" s="103"/>
      <c r="AL3656" s="103"/>
      <c r="AM3656" s="104"/>
      <c r="AS3656" s="103"/>
      <c r="AT3656" s="104"/>
    </row>
    <row r="3657" spans="1:46" x14ac:dyDescent="0.25">
      <c r="A3657" s="1">
        <v>44832</v>
      </c>
      <c r="B3657" s="100">
        <v>45369615443</v>
      </c>
      <c r="C3657" t="s">
        <v>101</v>
      </c>
      <c r="D3657" t="s">
        <v>98</v>
      </c>
      <c r="E3657">
        <v>200</v>
      </c>
      <c r="F3657" t="s">
        <v>66</v>
      </c>
      <c r="G3657">
        <v>3.5249999999999999</v>
      </c>
      <c r="H3657">
        <v>0</v>
      </c>
      <c r="I3657">
        <v>704.95</v>
      </c>
      <c r="Q3657" s="103"/>
      <c r="R3657" s="104"/>
      <c r="X3657" s="103"/>
      <c r="AE3657" s="103"/>
      <c r="AL3657" s="103"/>
      <c r="AM3657" s="104"/>
      <c r="AS3657" s="103"/>
      <c r="AT3657" s="104"/>
    </row>
    <row r="3658" spans="1:46" x14ac:dyDescent="0.25">
      <c r="A3658" s="1">
        <v>44832</v>
      </c>
      <c r="B3658" s="100">
        <v>45369786452</v>
      </c>
      <c r="C3658" t="s">
        <v>101</v>
      </c>
      <c r="D3658" t="s">
        <v>97</v>
      </c>
      <c r="E3658">
        <v>100</v>
      </c>
      <c r="F3658" t="s">
        <v>67</v>
      </c>
      <c r="G3658">
        <v>3.4725000000000001</v>
      </c>
      <c r="H3658">
        <v>0</v>
      </c>
      <c r="I3658">
        <v>-347.25</v>
      </c>
      <c r="Q3658" s="103"/>
      <c r="R3658" s="104"/>
      <c r="X3658" s="103"/>
      <c r="AE3658" s="103"/>
      <c r="AL3658" s="103"/>
      <c r="AM3658" s="104"/>
      <c r="AS3658" s="103"/>
      <c r="AT3658" s="104"/>
    </row>
    <row r="3659" spans="1:46" x14ac:dyDescent="0.25">
      <c r="A3659" s="1">
        <v>44832</v>
      </c>
      <c r="B3659" s="100">
        <v>45369786494</v>
      </c>
      <c r="C3659" t="s">
        <v>101</v>
      </c>
      <c r="D3659" t="s">
        <v>97</v>
      </c>
      <c r="E3659">
        <v>100</v>
      </c>
      <c r="F3659" t="s">
        <v>67</v>
      </c>
      <c r="G3659">
        <v>3.4657</v>
      </c>
      <c r="H3659">
        <v>0</v>
      </c>
      <c r="I3659">
        <v>-346.57</v>
      </c>
      <c r="Q3659" s="103"/>
      <c r="R3659" s="104"/>
      <c r="X3659" s="103"/>
      <c r="AE3659" s="103"/>
      <c r="AL3659" s="103"/>
      <c r="AM3659" s="104"/>
      <c r="AS3659" s="103"/>
      <c r="AT3659" s="104"/>
    </row>
    <row r="3660" spans="1:46" x14ac:dyDescent="0.25">
      <c r="A3660" s="1">
        <v>44832</v>
      </c>
      <c r="B3660" s="100">
        <v>45369787281</v>
      </c>
      <c r="C3660" t="s">
        <v>101</v>
      </c>
      <c r="D3660" t="s">
        <v>97</v>
      </c>
      <c r="E3660">
        <v>100</v>
      </c>
      <c r="F3660" t="s">
        <v>67</v>
      </c>
      <c r="G3660">
        <v>3.4651999999999998</v>
      </c>
      <c r="H3660">
        <v>0</v>
      </c>
      <c r="I3660">
        <v>-346.52</v>
      </c>
      <c r="Q3660" s="103"/>
      <c r="R3660" s="104"/>
      <c r="X3660" s="103"/>
      <c r="AE3660" s="103"/>
      <c r="AL3660" s="103"/>
      <c r="AM3660" s="104"/>
      <c r="AS3660" s="103"/>
      <c r="AT3660" s="104"/>
    </row>
    <row r="3661" spans="1:46" x14ac:dyDescent="0.25">
      <c r="A3661" s="1">
        <v>44832</v>
      </c>
      <c r="B3661" s="100">
        <v>45369842260</v>
      </c>
      <c r="C3661" t="s">
        <v>101</v>
      </c>
      <c r="D3661" t="s">
        <v>98</v>
      </c>
      <c r="E3661">
        <v>300</v>
      </c>
      <c r="F3661" t="s">
        <v>67</v>
      </c>
      <c r="G3661">
        <v>3.2961</v>
      </c>
      <c r="H3661">
        <v>0</v>
      </c>
      <c r="I3661">
        <v>988.77</v>
      </c>
      <c r="Q3661" s="103"/>
      <c r="R3661" s="104"/>
      <c r="X3661" s="103"/>
      <c r="AE3661" s="103"/>
      <c r="AL3661" s="103"/>
      <c r="AM3661" s="104"/>
      <c r="AS3661" s="103"/>
      <c r="AT3661" s="104"/>
    </row>
    <row r="3662" spans="1:46" x14ac:dyDescent="0.25">
      <c r="A3662" s="1">
        <v>44832</v>
      </c>
      <c r="B3662" s="100">
        <v>45369875202</v>
      </c>
      <c r="C3662" t="s">
        <v>101</v>
      </c>
      <c r="D3662" t="s">
        <v>97</v>
      </c>
      <c r="E3662">
        <v>100</v>
      </c>
      <c r="F3662" t="s">
        <v>68</v>
      </c>
      <c r="G3662">
        <v>7.69</v>
      </c>
      <c r="H3662">
        <v>0</v>
      </c>
      <c r="I3662">
        <v>-769</v>
      </c>
      <c r="Q3662" s="103"/>
      <c r="R3662" s="104"/>
      <c r="X3662" s="103"/>
      <c r="AE3662" s="103"/>
      <c r="AL3662" s="103"/>
      <c r="AM3662" s="104"/>
      <c r="AS3662" s="103"/>
      <c r="AT3662" s="104"/>
    </row>
    <row r="3663" spans="1:46" x14ac:dyDescent="0.25">
      <c r="A3663" s="1">
        <v>44832</v>
      </c>
      <c r="B3663" s="100">
        <v>45369870980</v>
      </c>
      <c r="C3663" t="s">
        <v>101</v>
      </c>
      <c r="D3663" t="s">
        <v>97</v>
      </c>
      <c r="E3663">
        <v>100</v>
      </c>
      <c r="F3663" t="s">
        <v>68</v>
      </c>
      <c r="G3663">
        <v>7.665</v>
      </c>
      <c r="H3663">
        <v>0</v>
      </c>
      <c r="I3663">
        <v>-766.5</v>
      </c>
      <c r="Q3663" s="103"/>
      <c r="R3663" s="104"/>
      <c r="X3663" s="103"/>
      <c r="AE3663" s="103"/>
      <c r="AL3663" s="103"/>
      <c r="AM3663" s="104"/>
      <c r="AS3663" s="103"/>
      <c r="AT3663" s="104"/>
    </row>
    <row r="3664" spans="1:46" x14ac:dyDescent="0.25">
      <c r="A3664" s="1">
        <v>44832</v>
      </c>
      <c r="B3664" s="100">
        <v>45369876236</v>
      </c>
      <c r="C3664" t="s">
        <v>101</v>
      </c>
      <c r="D3664" t="s">
        <v>97</v>
      </c>
      <c r="E3664">
        <v>100</v>
      </c>
      <c r="F3664" t="s">
        <v>68</v>
      </c>
      <c r="G3664">
        <v>7.6851000000000003</v>
      </c>
      <c r="H3664">
        <v>0</v>
      </c>
      <c r="I3664">
        <v>-768.51</v>
      </c>
      <c r="Q3664" s="103"/>
      <c r="R3664" s="104"/>
      <c r="X3664" s="103"/>
      <c r="AE3664" s="103"/>
      <c r="AL3664" s="103"/>
      <c r="AM3664" s="104"/>
      <c r="AS3664" s="103"/>
      <c r="AT3664" s="104"/>
    </row>
    <row r="3665" spans="1:46" x14ac:dyDescent="0.25">
      <c r="A3665" s="1">
        <v>44832</v>
      </c>
      <c r="B3665" s="100">
        <v>45369937444</v>
      </c>
      <c r="C3665" t="s">
        <v>101</v>
      </c>
      <c r="D3665" t="s">
        <v>98</v>
      </c>
      <c r="E3665">
        <v>300</v>
      </c>
      <c r="F3665" t="s">
        <v>68</v>
      </c>
      <c r="G3665">
        <v>7.5843999999999996</v>
      </c>
      <c r="H3665">
        <v>0</v>
      </c>
      <c r="I3665">
        <v>2275.23</v>
      </c>
      <c r="Q3665" s="103"/>
      <c r="R3665" s="104"/>
      <c r="X3665" s="103"/>
      <c r="AE3665" s="103"/>
      <c r="AL3665" s="103"/>
      <c r="AM3665" s="104"/>
      <c r="AS3665" s="103"/>
      <c r="AT3665" s="104"/>
    </row>
    <row r="3666" spans="1:46" x14ac:dyDescent="0.25">
      <c r="A3666" s="1">
        <v>44833</v>
      </c>
      <c r="C3666" s="1" t="s">
        <v>102</v>
      </c>
      <c r="D3666" t="s">
        <v>98</v>
      </c>
      <c r="E3666">
        <v>50</v>
      </c>
      <c r="F3666" t="s">
        <v>132</v>
      </c>
      <c r="G3666" s="18">
        <v>2.0619000000000001</v>
      </c>
      <c r="I3666" s="18">
        <v>103.1</v>
      </c>
      <c r="Q3666" s="103"/>
      <c r="R3666" s="104"/>
      <c r="X3666" s="103"/>
      <c r="AE3666" s="103"/>
      <c r="AL3666" s="103"/>
      <c r="AM3666" s="104"/>
      <c r="AS3666" s="103"/>
      <c r="AT3666" s="104"/>
    </row>
    <row r="3667" spans="1:46" x14ac:dyDescent="0.25">
      <c r="A3667" s="1">
        <v>44833</v>
      </c>
      <c r="C3667" s="1" t="s">
        <v>102</v>
      </c>
      <c r="D3667" t="s">
        <v>98</v>
      </c>
      <c r="E3667">
        <v>50</v>
      </c>
      <c r="F3667" t="s">
        <v>132</v>
      </c>
      <c r="G3667" s="18">
        <v>2.0417999999999998</v>
      </c>
      <c r="I3667" s="18">
        <v>102.09</v>
      </c>
      <c r="Q3667" s="103"/>
      <c r="R3667" s="104"/>
      <c r="X3667" s="103"/>
      <c r="AE3667" s="103"/>
      <c r="AL3667" s="103"/>
      <c r="AM3667" s="104"/>
      <c r="AS3667" s="103"/>
      <c r="AT3667" s="104"/>
    </row>
    <row r="3668" spans="1:46" x14ac:dyDescent="0.25">
      <c r="A3668" s="1">
        <v>44833</v>
      </c>
      <c r="C3668" s="1" t="s">
        <v>102</v>
      </c>
      <c r="D3668" t="s">
        <v>98</v>
      </c>
      <c r="E3668">
        <v>50</v>
      </c>
      <c r="F3668" t="s">
        <v>132</v>
      </c>
      <c r="G3668" s="18">
        <v>2.0449999999999999</v>
      </c>
      <c r="I3668" s="18">
        <v>102.25</v>
      </c>
      <c r="Q3668" s="103"/>
      <c r="R3668" s="104"/>
      <c r="X3668" s="103"/>
      <c r="AE3668" s="103"/>
      <c r="AL3668" s="103"/>
      <c r="AM3668" s="104"/>
      <c r="AS3668" s="103"/>
      <c r="AT3668" s="104"/>
    </row>
    <row r="3669" spans="1:46" x14ac:dyDescent="0.25">
      <c r="A3669" s="1">
        <v>44833</v>
      </c>
      <c r="C3669" s="1" t="s">
        <v>102</v>
      </c>
      <c r="D3669" t="s">
        <v>98</v>
      </c>
      <c r="E3669">
        <v>150</v>
      </c>
      <c r="F3669" t="s">
        <v>132</v>
      </c>
      <c r="G3669" s="18">
        <v>2.0499999999999998</v>
      </c>
      <c r="H3669" s="18">
        <v>0.01</v>
      </c>
      <c r="I3669" s="18">
        <v>307.49</v>
      </c>
      <c r="Q3669" s="103"/>
      <c r="R3669" s="104"/>
      <c r="X3669" s="103"/>
      <c r="AE3669" s="103"/>
      <c r="AL3669" s="103"/>
      <c r="AM3669" s="104"/>
      <c r="AS3669" s="103"/>
      <c r="AT3669" s="104"/>
    </row>
    <row r="3670" spans="1:46" x14ac:dyDescent="0.25">
      <c r="A3670" s="1">
        <v>44833</v>
      </c>
      <c r="C3670" s="1" t="s">
        <v>102</v>
      </c>
      <c r="D3670" t="s">
        <v>97</v>
      </c>
      <c r="E3670">
        <v>150</v>
      </c>
      <c r="F3670" t="s">
        <v>132</v>
      </c>
      <c r="G3670" s="18">
        <v>2.0065</v>
      </c>
      <c r="I3670" s="18">
        <v>-300.98</v>
      </c>
      <c r="Q3670" s="103"/>
      <c r="R3670" s="104"/>
      <c r="X3670" s="103"/>
      <c r="AE3670" s="103"/>
      <c r="AL3670" s="103"/>
      <c r="AM3670" s="104"/>
      <c r="AS3670" s="103"/>
      <c r="AT3670" s="104"/>
    </row>
    <row r="3671" spans="1:46" x14ac:dyDescent="0.25">
      <c r="A3671" s="1">
        <v>44833</v>
      </c>
      <c r="C3671" s="1" t="s">
        <v>102</v>
      </c>
      <c r="D3671" t="s">
        <v>97</v>
      </c>
      <c r="E3671">
        <v>75</v>
      </c>
      <c r="F3671" t="s">
        <v>132</v>
      </c>
      <c r="G3671" s="18">
        <v>2.0049999999999999</v>
      </c>
      <c r="I3671" s="18">
        <v>-150.38</v>
      </c>
      <c r="Q3671" s="103"/>
      <c r="R3671" s="104"/>
      <c r="X3671" s="103"/>
      <c r="AE3671" s="103"/>
      <c r="AL3671" s="103"/>
      <c r="AM3671" s="104"/>
      <c r="AS3671" s="103"/>
      <c r="AT3671" s="104"/>
    </row>
    <row r="3672" spans="1:46" x14ac:dyDescent="0.25">
      <c r="A3672" s="1">
        <v>44833</v>
      </c>
      <c r="C3672" s="1" t="s">
        <v>102</v>
      </c>
      <c r="D3672" t="s">
        <v>97</v>
      </c>
      <c r="E3672">
        <v>75</v>
      </c>
      <c r="F3672" t="s">
        <v>132</v>
      </c>
      <c r="G3672" s="18">
        <v>2.0049999999999999</v>
      </c>
      <c r="I3672" s="18">
        <v>-150.38</v>
      </c>
      <c r="Q3672" s="103"/>
      <c r="R3672" s="104"/>
      <c r="X3672" s="103"/>
      <c r="AE3672" s="103"/>
      <c r="AL3672" s="103"/>
      <c r="AM3672" s="104"/>
      <c r="AS3672" s="103"/>
      <c r="AT3672" s="104"/>
    </row>
    <row r="3673" spans="1:46" x14ac:dyDescent="0.25">
      <c r="A3673" s="1">
        <v>44833</v>
      </c>
      <c r="C3673" s="1" t="s">
        <v>102</v>
      </c>
      <c r="D3673" t="s">
        <v>98</v>
      </c>
      <c r="E3673">
        <v>150</v>
      </c>
      <c r="F3673" t="s">
        <v>132</v>
      </c>
      <c r="G3673" s="18">
        <v>1.9850000000000001</v>
      </c>
      <c r="H3673" s="18">
        <v>0.01</v>
      </c>
      <c r="I3673" s="18">
        <v>297.74</v>
      </c>
      <c r="Q3673" s="103"/>
      <c r="R3673" s="104"/>
      <c r="X3673" s="103"/>
      <c r="AE3673" s="103"/>
      <c r="AL3673" s="103"/>
      <c r="AM3673" s="104"/>
      <c r="AS3673" s="103"/>
      <c r="AT3673" s="104"/>
    </row>
    <row r="3674" spans="1:46" x14ac:dyDescent="0.25">
      <c r="A3674" s="1">
        <v>44833</v>
      </c>
      <c r="C3674" s="1" t="s">
        <v>102</v>
      </c>
      <c r="D3674" t="s">
        <v>98</v>
      </c>
      <c r="E3674">
        <v>150</v>
      </c>
      <c r="F3674" t="s">
        <v>132</v>
      </c>
      <c r="G3674" s="18">
        <v>1.9850000000000001</v>
      </c>
      <c r="H3674" s="18">
        <v>0.01</v>
      </c>
      <c r="I3674" s="18">
        <v>297.74</v>
      </c>
      <c r="Q3674" s="103"/>
      <c r="R3674" s="104"/>
      <c r="X3674" s="103"/>
      <c r="AE3674" s="103"/>
      <c r="AL3674" s="103"/>
      <c r="AM3674" s="104"/>
      <c r="AS3674" s="103"/>
      <c r="AT3674" s="104"/>
    </row>
    <row r="3675" spans="1:46" x14ac:dyDescent="0.25">
      <c r="A3675" s="1">
        <v>44833</v>
      </c>
      <c r="C3675" s="1" t="s">
        <v>102</v>
      </c>
      <c r="D3675" t="s">
        <v>98</v>
      </c>
      <c r="E3675">
        <v>150</v>
      </c>
      <c r="F3675" t="s">
        <v>132</v>
      </c>
      <c r="G3675" s="18">
        <v>2.0501</v>
      </c>
      <c r="H3675" s="18">
        <v>0.01</v>
      </c>
      <c r="I3675" s="18">
        <v>307.51</v>
      </c>
      <c r="Q3675" s="103"/>
      <c r="R3675" s="104"/>
      <c r="X3675" s="103"/>
      <c r="AE3675" s="103"/>
      <c r="AL3675" s="103"/>
      <c r="AM3675" s="104"/>
      <c r="AS3675" s="103"/>
      <c r="AT3675" s="104"/>
    </row>
    <row r="3676" spans="1:46" x14ac:dyDescent="0.25">
      <c r="A3676" s="1">
        <v>44833</v>
      </c>
      <c r="C3676" s="1" t="s">
        <v>102</v>
      </c>
      <c r="D3676" t="s">
        <v>97</v>
      </c>
      <c r="E3676">
        <v>150</v>
      </c>
      <c r="F3676" t="s">
        <v>132</v>
      </c>
      <c r="G3676" s="18">
        <v>2.0299</v>
      </c>
      <c r="I3676" s="18">
        <v>-304.49</v>
      </c>
      <c r="Q3676" s="103"/>
      <c r="R3676" s="104"/>
      <c r="X3676" s="103"/>
      <c r="AE3676" s="103"/>
      <c r="AL3676" s="103"/>
      <c r="AM3676" s="104"/>
      <c r="AS3676" s="103"/>
      <c r="AT3676" s="104"/>
    </row>
    <row r="3677" spans="1:46" x14ac:dyDescent="0.25">
      <c r="A3677" s="1">
        <v>44833</v>
      </c>
      <c r="C3677" s="1" t="s">
        <v>102</v>
      </c>
      <c r="D3677" t="s">
        <v>97</v>
      </c>
      <c r="E3677">
        <v>150</v>
      </c>
      <c r="F3677" t="s">
        <v>132</v>
      </c>
      <c r="G3677" s="18">
        <v>2.0299999999999998</v>
      </c>
      <c r="I3677" s="18">
        <v>-304.5</v>
      </c>
      <c r="Q3677" s="103"/>
      <c r="R3677" s="104"/>
      <c r="X3677" s="103"/>
      <c r="AE3677" s="103"/>
      <c r="AL3677" s="103"/>
      <c r="AM3677" s="104"/>
      <c r="AS3677" s="103"/>
      <c r="AT3677" s="104"/>
    </row>
    <row r="3678" spans="1:46" x14ac:dyDescent="0.25">
      <c r="A3678" s="1">
        <v>44833</v>
      </c>
      <c r="C3678" s="1" t="s">
        <v>102</v>
      </c>
      <c r="D3678" t="s">
        <v>97</v>
      </c>
      <c r="E3678">
        <v>150</v>
      </c>
      <c r="F3678" t="s">
        <v>132</v>
      </c>
      <c r="G3678" s="18">
        <v>2.0364</v>
      </c>
      <c r="I3678" s="18">
        <v>-305.45999999999998</v>
      </c>
      <c r="Q3678" s="103"/>
      <c r="R3678" s="104"/>
      <c r="X3678" s="103"/>
      <c r="AE3678" s="103"/>
      <c r="AL3678" s="103"/>
      <c r="AM3678" s="104"/>
      <c r="AS3678" s="103"/>
      <c r="AT3678" s="104"/>
    </row>
    <row r="3679" spans="1:46" x14ac:dyDescent="0.25">
      <c r="A3679" s="1">
        <v>44833</v>
      </c>
      <c r="C3679" s="1" t="s">
        <v>102</v>
      </c>
      <c r="D3679" t="s">
        <v>98</v>
      </c>
      <c r="E3679">
        <v>50</v>
      </c>
      <c r="F3679" t="s">
        <v>68</v>
      </c>
      <c r="G3679" s="18">
        <v>9.0790000000000006</v>
      </c>
      <c r="H3679" s="18">
        <v>0.01</v>
      </c>
      <c r="I3679" s="18">
        <v>453.94</v>
      </c>
      <c r="Q3679" s="103"/>
      <c r="R3679" s="104"/>
      <c r="X3679" s="103"/>
      <c r="AE3679" s="103"/>
      <c r="AL3679" s="103"/>
      <c r="AM3679" s="104"/>
      <c r="AS3679" s="103"/>
      <c r="AT3679" s="104"/>
    </row>
    <row r="3680" spans="1:46" x14ac:dyDescent="0.25">
      <c r="A3680" s="1">
        <v>44833</v>
      </c>
      <c r="C3680" s="1" t="s">
        <v>102</v>
      </c>
      <c r="D3680" t="s">
        <v>98</v>
      </c>
      <c r="E3680">
        <v>50</v>
      </c>
      <c r="F3680" t="s">
        <v>68</v>
      </c>
      <c r="G3680" s="18">
        <v>9.1052999999999997</v>
      </c>
      <c r="H3680" s="18">
        <v>0.01</v>
      </c>
      <c r="I3680" s="18">
        <v>455.26</v>
      </c>
      <c r="Q3680" s="103"/>
      <c r="R3680" s="104"/>
      <c r="X3680" s="103"/>
      <c r="AE3680" s="103"/>
      <c r="AL3680" s="103"/>
      <c r="AM3680" s="104"/>
      <c r="AS3680" s="103"/>
      <c r="AT3680" s="104"/>
    </row>
    <row r="3681" spans="1:46" x14ac:dyDescent="0.25">
      <c r="A3681" s="1">
        <v>44833</v>
      </c>
      <c r="C3681" s="1" t="s">
        <v>102</v>
      </c>
      <c r="D3681" t="s">
        <v>98</v>
      </c>
      <c r="E3681">
        <v>50</v>
      </c>
      <c r="F3681" t="s">
        <v>68</v>
      </c>
      <c r="G3681" s="18">
        <v>9.1649999999999991</v>
      </c>
      <c r="H3681" s="18">
        <v>0.01</v>
      </c>
      <c r="I3681" s="18">
        <v>458.24</v>
      </c>
      <c r="Q3681" s="103"/>
      <c r="R3681" s="104"/>
      <c r="X3681" s="103"/>
      <c r="AE3681" s="103"/>
      <c r="AL3681" s="103"/>
      <c r="AM3681" s="104"/>
      <c r="AS3681" s="103"/>
      <c r="AT3681" s="104"/>
    </row>
    <row r="3682" spans="1:46" x14ac:dyDescent="0.25">
      <c r="A3682" s="1">
        <v>44833</v>
      </c>
      <c r="C3682" s="1" t="s">
        <v>102</v>
      </c>
      <c r="D3682" t="s">
        <v>97</v>
      </c>
      <c r="E3682">
        <v>50</v>
      </c>
      <c r="F3682" t="s">
        <v>68</v>
      </c>
      <c r="G3682" s="18">
        <v>9.0429999999999993</v>
      </c>
      <c r="I3682" s="18">
        <v>-452.15</v>
      </c>
      <c r="Q3682" s="103"/>
      <c r="R3682" s="104"/>
      <c r="X3682" s="103"/>
      <c r="AE3682" s="103"/>
      <c r="AL3682" s="103"/>
      <c r="AM3682" s="104"/>
      <c r="AS3682" s="103"/>
      <c r="AT3682" s="104"/>
    </row>
    <row r="3683" spans="1:46" x14ac:dyDescent="0.25">
      <c r="A3683" s="1">
        <v>44833</v>
      </c>
      <c r="C3683" s="1" t="s">
        <v>102</v>
      </c>
      <c r="D3683" t="s">
        <v>97</v>
      </c>
      <c r="E3683">
        <v>50</v>
      </c>
      <c r="F3683" t="s">
        <v>68</v>
      </c>
      <c r="G3683" s="18">
        <v>9.0399999999999991</v>
      </c>
      <c r="I3683" s="18">
        <v>-452</v>
      </c>
      <c r="Q3683" s="103"/>
      <c r="R3683" s="104"/>
      <c r="X3683" s="103"/>
      <c r="AE3683" s="103"/>
      <c r="AL3683" s="103"/>
      <c r="AM3683" s="104"/>
      <c r="AS3683" s="103"/>
      <c r="AT3683" s="104"/>
    </row>
    <row r="3684" spans="1:46" x14ac:dyDescent="0.25">
      <c r="A3684" s="1">
        <v>44833</v>
      </c>
      <c r="C3684" s="1" t="s">
        <v>102</v>
      </c>
      <c r="D3684" t="s">
        <v>97</v>
      </c>
      <c r="E3684">
        <v>50</v>
      </c>
      <c r="F3684" t="s">
        <v>68</v>
      </c>
      <c r="G3684" s="18">
        <v>9.0136000000000003</v>
      </c>
      <c r="I3684" s="18">
        <v>-450.68</v>
      </c>
      <c r="Q3684" s="103"/>
      <c r="R3684" s="104"/>
      <c r="X3684" s="103"/>
      <c r="AE3684" s="103"/>
      <c r="AL3684" s="103"/>
      <c r="AM3684" s="104"/>
      <c r="AS3684" s="103"/>
      <c r="AT3684" s="104"/>
    </row>
    <row r="3685" spans="1:46" x14ac:dyDescent="0.25">
      <c r="A3685" s="1">
        <v>44833</v>
      </c>
      <c r="C3685" s="1" t="s">
        <v>102</v>
      </c>
      <c r="D3685" t="s">
        <v>98</v>
      </c>
      <c r="E3685">
        <v>200</v>
      </c>
      <c r="F3685" t="s">
        <v>133</v>
      </c>
      <c r="G3685" s="18">
        <v>1.69</v>
      </c>
      <c r="H3685" s="18">
        <v>0.01</v>
      </c>
      <c r="I3685" s="18">
        <v>337.99</v>
      </c>
      <c r="Q3685" s="103"/>
      <c r="R3685" s="104"/>
      <c r="X3685" s="103"/>
      <c r="AE3685" s="103"/>
      <c r="AL3685" s="103"/>
      <c r="AM3685" s="104"/>
      <c r="AS3685" s="103"/>
      <c r="AT3685" s="104"/>
    </row>
    <row r="3686" spans="1:46" x14ac:dyDescent="0.25">
      <c r="A3686" s="1">
        <v>44833</v>
      </c>
      <c r="C3686" s="1" t="s">
        <v>102</v>
      </c>
      <c r="D3686" t="s">
        <v>98</v>
      </c>
      <c r="E3686">
        <v>200</v>
      </c>
      <c r="F3686" t="s">
        <v>133</v>
      </c>
      <c r="G3686" s="18">
        <v>1.6318999999999999</v>
      </c>
      <c r="H3686" s="18">
        <v>0.01</v>
      </c>
      <c r="I3686" s="18">
        <v>326.37</v>
      </c>
      <c r="Q3686" s="103"/>
      <c r="R3686" s="104"/>
      <c r="X3686" s="103"/>
      <c r="AE3686" s="103"/>
      <c r="AL3686" s="103"/>
      <c r="AM3686" s="104"/>
      <c r="AS3686" s="103"/>
      <c r="AT3686" s="104"/>
    </row>
    <row r="3687" spans="1:46" x14ac:dyDescent="0.25">
      <c r="A3687" s="1">
        <v>44833</v>
      </c>
      <c r="C3687" s="1" t="s">
        <v>102</v>
      </c>
      <c r="D3687" t="s">
        <v>97</v>
      </c>
      <c r="E3687">
        <v>248</v>
      </c>
      <c r="F3687" t="s">
        <v>133</v>
      </c>
      <c r="G3687" s="18">
        <v>1.7083999999999999</v>
      </c>
      <c r="I3687" s="18">
        <v>-423.68</v>
      </c>
      <c r="Q3687" s="103"/>
      <c r="R3687" s="104"/>
      <c r="X3687" s="103"/>
      <c r="AE3687" s="103"/>
      <c r="AL3687" s="103"/>
      <c r="AM3687" s="104"/>
      <c r="AS3687" s="103"/>
      <c r="AT3687" s="104"/>
    </row>
    <row r="3688" spans="1:46" x14ac:dyDescent="0.25">
      <c r="A3688" s="1">
        <v>44833</v>
      </c>
      <c r="C3688" s="1" t="s">
        <v>102</v>
      </c>
      <c r="D3688" t="s">
        <v>97</v>
      </c>
      <c r="E3688">
        <v>152</v>
      </c>
      <c r="F3688" t="s">
        <v>133</v>
      </c>
      <c r="G3688" s="18">
        <v>1.7083999999999999</v>
      </c>
      <c r="I3688" s="18">
        <v>-259.68</v>
      </c>
      <c r="Q3688" s="103"/>
      <c r="R3688" s="104"/>
      <c r="X3688" s="103"/>
      <c r="AE3688" s="103"/>
      <c r="AL3688" s="103"/>
      <c r="AM3688" s="104"/>
      <c r="AS3688" s="103"/>
      <c r="AT3688" s="104"/>
    </row>
    <row r="3689" spans="1:46" x14ac:dyDescent="0.25">
      <c r="A3689" s="1">
        <v>44834</v>
      </c>
      <c r="B3689" s="100">
        <v>45444421953</v>
      </c>
      <c r="C3689" t="s">
        <v>101</v>
      </c>
      <c r="D3689" t="s">
        <v>97</v>
      </c>
      <c r="E3689">
        <v>50</v>
      </c>
      <c r="F3689" t="s">
        <v>69</v>
      </c>
      <c r="G3689">
        <v>9.16</v>
      </c>
      <c r="H3689">
        <v>0</v>
      </c>
      <c r="I3689">
        <v>-458</v>
      </c>
      <c r="Q3689" s="103"/>
      <c r="R3689" s="104"/>
      <c r="X3689" s="103"/>
      <c r="AE3689" s="103"/>
      <c r="AL3689" s="103"/>
      <c r="AM3689" s="104"/>
      <c r="AS3689" s="103"/>
      <c r="AT3689" s="104"/>
    </row>
    <row r="3690" spans="1:46" x14ac:dyDescent="0.25">
      <c r="A3690" s="1">
        <v>44834</v>
      </c>
      <c r="B3690" s="100">
        <v>45444425585</v>
      </c>
      <c r="C3690" t="s">
        <v>101</v>
      </c>
      <c r="D3690" t="s">
        <v>97</v>
      </c>
      <c r="E3690">
        <v>50</v>
      </c>
      <c r="F3690" t="s">
        <v>69</v>
      </c>
      <c r="G3690">
        <v>8.8249999999999993</v>
      </c>
      <c r="H3690">
        <v>0</v>
      </c>
      <c r="I3690">
        <v>-441.25</v>
      </c>
      <c r="Q3690" s="103"/>
      <c r="R3690" s="104"/>
      <c r="X3690" s="103"/>
      <c r="AE3690" s="103"/>
      <c r="AL3690" s="103"/>
      <c r="AM3690" s="104"/>
      <c r="AS3690" s="103"/>
      <c r="AT3690" s="104"/>
    </row>
    <row r="3691" spans="1:46" x14ac:dyDescent="0.25">
      <c r="A3691" s="1">
        <v>44834</v>
      </c>
      <c r="B3691" s="100">
        <v>45444500733</v>
      </c>
      <c r="C3691" t="s">
        <v>101</v>
      </c>
      <c r="D3691" t="s">
        <v>98</v>
      </c>
      <c r="E3691">
        <v>50</v>
      </c>
      <c r="F3691" t="s">
        <v>69</v>
      </c>
      <c r="G3691">
        <v>8.89</v>
      </c>
      <c r="H3691">
        <v>0</v>
      </c>
      <c r="I3691">
        <v>444.48</v>
      </c>
      <c r="Q3691" s="103"/>
      <c r="R3691" s="104"/>
      <c r="X3691" s="103"/>
      <c r="AE3691" s="103"/>
      <c r="AL3691" s="103"/>
      <c r="AM3691" s="104"/>
      <c r="AS3691" s="103"/>
      <c r="AT3691" s="104"/>
    </row>
    <row r="3692" spans="1:46" x14ac:dyDescent="0.25">
      <c r="A3692" s="1">
        <v>44834</v>
      </c>
      <c r="B3692" s="100">
        <v>45444722095</v>
      </c>
      <c r="C3692" t="s">
        <v>101</v>
      </c>
      <c r="D3692" t="s">
        <v>98</v>
      </c>
      <c r="E3692">
        <v>50</v>
      </c>
      <c r="F3692" t="s">
        <v>69</v>
      </c>
      <c r="G3692">
        <v>9.07</v>
      </c>
      <c r="H3692">
        <v>0</v>
      </c>
      <c r="I3692">
        <v>453.48</v>
      </c>
      <c r="Q3692" s="103"/>
      <c r="R3692" s="104"/>
      <c r="X3692" s="103"/>
      <c r="AE3692" s="103"/>
      <c r="AL3692" s="103"/>
      <c r="AM3692" s="104"/>
      <c r="AS3692" s="103"/>
      <c r="AT3692" s="104"/>
    </row>
    <row r="3693" spans="1:46" x14ac:dyDescent="0.25">
      <c r="A3693" s="1">
        <v>44834</v>
      </c>
      <c r="B3693" s="100">
        <v>45444989259</v>
      </c>
      <c r="C3693" t="s">
        <v>101</v>
      </c>
      <c r="D3693" t="s">
        <v>97</v>
      </c>
      <c r="E3693">
        <v>50</v>
      </c>
      <c r="F3693" t="s">
        <v>69</v>
      </c>
      <c r="G3693">
        <v>9.6150000000000002</v>
      </c>
      <c r="H3693">
        <v>0</v>
      </c>
      <c r="I3693">
        <v>-480.75</v>
      </c>
      <c r="Q3693" s="103"/>
      <c r="R3693" s="104"/>
      <c r="X3693" s="103"/>
      <c r="AE3693" s="103"/>
      <c r="AL3693" s="103"/>
      <c r="AM3693" s="104"/>
      <c r="AS3693" s="103"/>
      <c r="AT3693" s="104"/>
    </row>
    <row r="3694" spans="1:46" x14ac:dyDescent="0.25">
      <c r="A3694" s="1">
        <v>44834</v>
      </c>
      <c r="B3694" s="100">
        <v>45444998589</v>
      </c>
      <c r="C3694" t="s">
        <v>101</v>
      </c>
      <c r="D3694" t="s">
        <v>97</v>
      </c>
      <c r="E3694">
        <v>50</v>
      </c>
      <c r="F3694" t="s">
        <v>69</v>
      </c>
      <c r="G3694">
        <v>9.7050000000000001</v>
      </c>
      <c r="H3694">
        <v>0</v>
      </c>
      <c r="I3694">
        <v>-485.25</v>
      </c>
      <c r="Q3694" s="103"/>
      <c r="R3694" s="104"/>
      <c r="X3694" s="103"/>
      <c r="AE3694" s="103"/>
      <c r="AL3694" s="103"/>
      <c r="AM3694" s="104"/>
      <c r="AS3694" s="103"/>
      <c r="AT3694" s="104"/>
    </row>
    <row r="3695" spans="1:46" x14ac:dyDescent="0.25">
      <c r="A3695" s="1">
        <v>44834</v>
      </c>
      <c r="B3695" s="100">
        <v>45445050963</v>
      </c>
      <c r="C3695" t="s">
        <v>101</v>
      </c>
      <c r="D3695" t="s">
        <v>97</v>
      </c>
      <c r="E3695">
        <v>50</v>
      </c>
      <c r="F3695" t="s">
        <v>69</v>
      </c>
      <c r="G3695">
        <v>9.9655000000000005</v>
      </c>
      <c r="H3695">
        <v>0</v>
      </c>
      <c r="I3695">
        <v>-498.28</v>
      </c>
      <c r="Q3695" s="103"/>
      <c r="R3695" s="104"/>
      <c r="X3695" s="103"/>
      <c r="AE3695" s="103"/>
      <c r="AL3695" s="103"/>
      <c r="AM3695" s="104"/>
      <c r="AS3695" s="103"/>
      <c r="AT3695" s="104"/>
    </row>
    <row r="3696" spans="1:46" x14ac:dyDescent="0.25">
      <c r="A3696" s="1">
        <v>44834</v>
      </c>
      <c r="B3696" s="100">
        <v>45445080902</v>
      </c>
      <c r="C3696" t="s">
        <v>101</v>
      </c>
      <c r="D3696" t="s">
        <v>98</v>
      </c>
      <c r="E3696">
        <v>50</v>
      </c>
      <c r="F3696" t="s">
        <v>69</v>
      </c>
      <c r="G3696">
        <v>10.0191</v>
      </c>
      <c r="H3696">
        <v>0</v>
      </c>
      <c r="I3696">
        <v>500.94</v>
      </c>
      <c r="Q3696" s="103"/>
      <c r="R3696" s="104"/>
      <c r="X3696" s="103"/>
      <c r="AE3696" s="103"/>
      <c r="AL3696" s="103"/>
      <c r="AM3696" s="104"/>
      <c r="AS3696" s="103"/>
      <c r="AT3696" s="104"/>
    </row>
    <row r="3697" spans="1:46" x14ac:dyDescent="0.25">
      <c r="A3697" s="1">
        <v>44834</v>
      </c>
      <c r="B3697" s="100">
        <v>45445091382</v>
      </c>
      <c r="C3697" t="s">
        <v>101</v>
      </c>
      <c r="D3697" t="s">
        <v>98</v>
      </c>
      <c r="E3697">
        <v>50</v>
      </c>
      <c r="F3697" t="s">
        <v>69</v>
      </c>
      <c r="G3697">
        <v>9.9700000000000006</v>
      </c>
      <c r="H3697">
        <v>0</v>
      </c>
      <c r="I3697">
        <v>498.48</v>
      </c>
      <c r="Q3697" s="103"/>
      <c r="R3697" s="104"/>
      <c r="X3697" s="103"/>
      <c r="AE3697" s="103"/>
      <c r="AL3697" s="103"/>
      <c r="AM3697" s="104"/>
      <c r="AS3697" s="103"/>
      <c r="AT3697" s="104"/>
    </row>
    <row r="3698" spans="1:46" x14ac:dyDescent="0.25">
      <c r="A3698" s="1">
        <v>44834</v>
      </c>
      <c r="B3698" s="100">
        <v>45445095160</v>
      </c>
      <c r="C3698" t="s">
        <v>101</v>
      </c>
      <c r="D3698" t="s">
        <v>98</v>
      </c>
      <c r="E3698">
        <v>50</v>
      </c>
      <c r="F3698" t="s">
        <v>69</v>
      </c>
      <c r="G3698">
        <v>9.9700000000000006</v>
      </c>
      <c r="H3698">
        <v>0</v>
      </c>
      <c r="I3698">
        <v>498.48</v>
      </c>
      <c r="Q3698" s="103"/>
      <c r="R3698" s="104"/>
      <c r="X3698" s="103"/>
      <c r="AE3698" s="103"/>
      <c r="AL3698" s="103"/>
      <c r="AM3698" s="104"/>
      <c r="AS3698" s="103"/>
      <c r="AT3698" s="104"/>
    </row>
    <row r="3699" spans="1:46" x14ac:dyDescent="0.25">
      <c r="A3699" s="1">
        <v>44834</v>
      </c>
      <c r="B3699" s="100">
        <v>45445315620</v>
      </c>
      <c r="C3699" t="s">
        <v>101</v>
      </c>
      <c r="D3699" t="s">
        <v>97</v>
      </c>
      <c r="E3699">
        <v>50</v>
      </c>
      <c r="F3699" t="s">
        <v>70</v>
      </c>
      <c r="G3699">
        <v>8.4762000000000004</v>
      </c>
      <c r="H3699">
        <v>0</v>
      </c>
      <c r="I3699">
        <v>-423.81</v>
      </c>
      <c r="Q3699" s="103"/>
      <c r="R3699" s="104"/>
      <c r="X3699" s="103"/>
      <c r="AE3699" s="103"/>
      <c r="AL3699" s="103"/>
      <c r="AM3699" s="104"/>
      <c r="AS3699" s="103"/>
      <c r="AT3699" s="104"/>
    </row>
    <row r="3700" spans="1:46" x14ac:dyDescent="0.25">
      <c r="A3700" s="1">
        <v>44834</v>
      </c>
      <c r="B3700" s="100">
        <v>45445319386</v>
      </c>
      <c r="C3700" t="s">
        <v>101</v>
      </c>
      <c r="D3700" t="s">
        <v>97</v>
      </c>
      <c r="E3700">
        <v>50</v>
      </c>
      <c r="F3700" t="s">
        <v>70</v>
      </c>
      <c r="G3700">
        <v>8.25</v>
      </c>
      <c r="H3700">
        <v>0</v>
      </c>
      <c r="I3700">
        <v>-412.5</v>
      </c>
      <c r="Q3700" s="103"/>
      <c r="R3700" s="104"/>
      <c r="X3700" s="103"/>
      <c r="AE3700" s="103"/>
      <c r="AL3700" s="103"/>
      <c r="AM3700" s="104"/>
      <c r="AS3700" s="103"/>
      <c r="AT3700" s="104"/>
    </row>
    <row r="3701" spans="1:46" x14ac:dyDescent="0.25">
      <c r="A3701" s="1">
        <v>44834</v>
      </c>
      <c r="B3701" s="100">
        <v>45445319016</v>
      </c>
      <c r="C3701" t="s">
        <v>101</v>
      </c>
      <c r="D3701" t="s">
        <v>97</v>
      </c>
      <c r="E3701">
        <v>50</v>
      </c>
      <c r="F3701" t="s">
        <v>70</v>
      </c>
      <c r="G3701">
        <v>8.2373999999999992</v>
      </c>
      <c r="H3701">
        <v>0</v>
      </c>
      <c r="I3701">
        <v>-411.87</v>
      </c>
      <c r="Q3701" s="103"/>
      <c r="R3701" s="104"/>
      <c r="X3701" s="103"/>
      <c r="AE3701" s="103"/>
      <c r="AL3701" s="103"/>
      <c r="AM3701" s="104"/>
      <c r="AS3701" s="103"/>
      <c r="AT3701" s="104"/>
    </row>
    <row r="3702" spans="1:46" x14ac:dyDescent="0.25">
      <c r="A3702" s="1">
        <v>44834</v>
      </c>
      <c r="B3702" s="100">
        <v>45445365431</v>
      </c>
      <c r="C3702" t="s">
        <v>101</v>
      </c>
      <c r="D3702" t="s">
        <v>97</v>
      </c>
      <c r="E3702">
        <v>50</v>
      </c>
      <c r="F3702" t="s">
        <v>70</v>
      </c>
      <c r="G3702">
        <v>8.1519999999999992</v>
      </c>
      <c r="H3702">
        <v>0</v>
      </c>
      <c r="I3702">
        <v>-407.6</v>
      </c>
      <c r="Q3702" s="103"/>
      <c r="R3702" s="104"/>
      <c r="X3702" s="103"/>
      <c r="AE3702" s="103"/>
      <c r="AL3702" s="103"/>
      <c r="AM3702" s="104"/>
      <c r="AS3702" s="103"/>
      <c r="AT3702" s="104"/>
    </row>
    <row r="3703" spans="1:46" x14ac:dyDescent="0.25">
      <c r="A3703" s="1">
        <v>44834</v>
      </c>
      <c r="B3703" s="100">
        <v>45445372818</v>
      </c>
      <c r="C3703" t="s">
        <v>101</v>
      </c>
      <c r="D3703" t="s">
        <v>97</v>
      </c>
      <c r="E3703">
        <v>50</v>
      </c>
      <c r="F3703" t="s">
        <v>70</v>
      </c>
      <c r="G3703">
        <v>8.1371000000000002</v>
      </c>
      <c r="H3703">
        <v>0</v>
      </c>
      <c r="I3703">
        <v>-406.86</v>
      </c>
      <c r="Q3703" s="103"/>
      <c r="R3703" s="104"/>
      <c r="X3703" s="103"/>
      <c r="AE3703" s="103"/>
      <c r="AL3703" s="103"/>
      <c r="AM3703" s="104"/>
      <c r="AS3703" s="103"/>
      <c r="AT3703" s="104"/>
    </row>
    <row r="3704" spans="1:46" x14ac:dyDescent="0.25">
      <c r="A3704" s="1">
        <v>44834</v>
      </c>
      <c r="B3704" s="100">
        <v>45445691610</v>
      </c>
      <c r="C3704" t="s">
        <v>101</v>
      </c>
      <c r="D3704" t="s">
        <v>98</v>
      </c>
      <c r="E3704">
        <v>100</v>
      </c>
      <c r="F3704" t="s">
        <v>70</v>
      </c>
      <c r="G3704">
        <v>7.53</v>
      </c>
      <c r="H3704">
        <v>0</v>
      </c>
      <c r="I3704">
        <v>752.97</v>
      </c>
      <c r="Q3704" s="103"/>
      <c r="R3704" s="104"/>
      <c r="X3704" s="103"/>
      <c r="AE3704" s="103"/>
      <c r="AL3704" s="103"/>
      <c r="AM3704" s="104"/>
      <c r="AS3704" s="103"/>
      <c r="AT3704" s="104"/>
    </row>
    <row r="3705" spans="1:46" x14ac:dyDescent="0.25">
      <c r="A3705" s="1">
        <v>44834</v>
      </c>
      <c r="B3705" s="100">
        <v>45445701817</v>
      </c>
      <c r="C3705" t="s">
        <v>101</v>
      </c>
      <c r="D3705" t="s">
        <v>98</v>
      </c>
      <c r="E3705">
        <v>100</v>
      </c>
      <c r="F3705" t="s">
        <v>70</v>
      </c>
      <c r="G3705">
        <v>7.8</v>
      </c>
      <c r="H3705">
        <v>0</v>
      </c>
      <c r="I3705">
        <v>779.97</v>
      </c>
      <c r="Q3705" s="103"/>
      <c r="R3705" s="104"/>
      <c r="X3705" s="103"/>
      <c r="AE3705" s="103"/>
      <c r="AL3705" s="103"/>
      <c r="AM3705" s="104"/>
      <c r="AS3705" s="103"/>
      <c r="AT3705" s="104"/>
    </row>
    <row r="3706" spans="1:46" x14ac:dyDescent="0.25">
      <c r="A3706" s="1">
        <v>44834</v>
      </c>
      <c r="B3706" s="100">
        <v>45445757003</v>
      </c>
      <c r="C3706" t="s">
        <v>101</v>
      </c>
      <c r="D3706" t="s">
        <v>98</v>
      </c>
      <c r="E3706">
        <v>50</v>
      </c>
      <c r="F3706" t="s">
        <v>70</v>
      </c>
      <c r="G3706">
        <v>7.9410999999999996</v>
      </c>
      <c r="H3706">
        <v>0</v>
      </c>
      <c r="I3706">
        <v>397.04</v>
      </c>
      <c r="Q3706" s="103"/>
      <c r="R3706" s="104"/>
      <c r="X3706" s="103"/>
      <c r="AE3706" s="103"/>
      <c r="AL3706" s="103"/>
      <c r="AM3706" s="104"/>
      <c r="AS3706" s="103"/>
      <c r="AT3706" s="104"/>
    </row>
    <row r="3707" spans="1:46" x14ac:dyDescent="0.25">
      <c r="A3707" s="1">
        <v>44840</v>
      </c>
      <c r="C3707" s="1" t="s">
        <v>102</v>
      </c>
      <c r="D3707" t="s">
        <v>98</v>
      </c>
      <c r="E3707">
        <v>150</v>
      </c>
      <c r="F3707" t="s">
        <v>126</v>
      </c>
      <c r="G3707" s="18">
        <v>2.89</v>
      </c>
      <c r="H3707" s="18">
        <v>0.01</v>
      </c>
      <c r="I3707" s="18">
        <v>433.49</v>
      </c>
      <c r="Q3707" s="103"/>
      <c r="R3707" s="104"/>
      <c r="X3707" s="103"/>
      <c r="AE3707" s="103"/>
      <c r="AL3707" s="103"/>
      <c r="AM3707" s="104"/>
      <c r="AS3707" s="103"/>
      <c r="AT3707" s="104"/>
    </row>
    <row r="3708" spans="1:46" x14ac:dyDescent="0.25">
      <c r="A3708" s="1">
        <v>44840</v>
      </c>
      <c r="C3708" s="1" t="s">
        <v>102</v>
      </c>
      <c r="D3708" t="s">
        <v>98</v>
      </c>
      <c r="E3708">
        <v>150</v>
      </c>
      <c r="F3708" t="s">
        <v>126</v>
      </c>
      <c r="G3708" s="18">
        <v>2.9047999999999998</v>
      </c>
      <c r="H3708" s="18">
        <v>0.01</v>
      </c>
      <c r="I3708" s="18">
        <v>435.71</v>
      </c>
      <c r="Q3708" s="103"/>
      <c r="R3708" s="104"/>
      <c r="X3708" s="103"/>
      <c r="AE3708" s="103"/>
      <c r="AL3708" s="103"/>
      <c r="AM3708" s="104"/>
      <c r="AS3708" s="103"/>
      <c r="AT3708" s="104"/>
    </row>
    <row r="3709" spans="1:46" x14ac:dyDescent="0.25">
      <c r="A3709" s="1">
        <v>44840</v>
      </c>
      <c r="C3709" s="1" t="s">
        <v>102</v>
      </c>
      <c r="D3709" t="s">
        <v>98</v>
      </c>
      <c r="E3709">
        <v>150</v>
      </c>
      <c r="F3709" t="s">
        <v>126</v>
      </c>
      <c r="G3709" s="18">
        <v>2.8826999999999998</v>
      </c>
      <c r="H3709" s="18">
        <v>0.01</v>
      </c>
      <c r="I3709" s="18">
        <v>432.4</v>
      </c>
      <c r="Q3709" s="103"/>
      <c r="R3709" s="104"/>
      <c r="X3709" s="103"/>
      <c r="AE3709" s="103"/>
      <c r="AL3709" s="103"/>
      <c r="AM3709" s="104"/>
      <c r="AS3709" s="103"/>
      <c r="AT3709" s="104"/>
    </row>
    <row r="3710" spans="1:46" x14ac:dyDescent="0.25">
      <c r="A3710" s="1">
        <v>44840</v>
      </c>
      <c r="C3710" s="1" t="s">
        <v>102</v>
      </c>
      <c r="D3710" t="s">
        <v>98</v>
      </c>
      <c r="E3710">
        <v>150</v>
      </c>
      <c r="F3710" t="s">
        <v>126</v>
      </c>
      <c r="G3710" s="18">
        <v>2.82</v>
      </c>
      <c r="H3710" s="18">
        <v>0.01</v>
      </c>
      <c r="I3710" s="18">
        <v>422.99</v>
      </c>
      <c r="Q3710" s="103"/>
      <c r="R3710" s="104"/>
      <c r="X3710" s="103"/>
      <c r="AE3710" s="103"/>
      <c r="AL3710" s="103"/>
      <c r="AM3710" s="104"/>
      <c r="AS3710" s="103"/>
      <c r="AT3710" s="104"/>
    </row>
    <row r="3711" spans="1:46" x14ac:dyDescent="0.25">
      <c r="A3711" s="1">
        <v>44840</v>
      </c>
      <c r="C3711" s="1" t="s">
        <v>102</v>
      </c>
      <c r="D3711" t="s">
        <v>97</v>
      </c>
      <c r="E3711">
        <v>150</v>
      </c>
      <c r="F3711" t="s">
        <v>126</v>
      </c>
      <c r="G3711" s="18">
        <v>2.7688000000000001</v>
      </c>
      <c r="I3711" s="18">
        <v>-415.32</v>
      </c>
      <c r="Q3711" s="103"/>
      <c r="R3711" s="104"/>
      <c r="X3711" s="103"/>
      <c r="AE3711" s="103"/>
      <c r="AL3711" s="103"/>
      <c r="AM3711" s="104"/>
      <c r="AS3711" s="103"/>
      <c r="AT3711" s="104"/>
    </row>
    <row r="3712" spans="1:46" x14ac:dyDescent="0.25">
      <c r="A3712" s="1">
        <v>44840</v>
      </c>
      <c r="C3712" s="1" t="s">
        <v>102</v>
      </c>
      <c r="D3712" t="s">
        <v>97</v>
      </c>
      <c r="E3712">
        <v>150</v>
      </c>
      <c r="F3712" t="s">
        <v>126</v>
      </c>
      <c r="G3712" s="18">
        <v>2.7692999999999999</v>
      </c>
      <c r="I3712" s="18">
        <v>-415.4</v>
      </c>
      <c r="Q3712" s="103"/>
      <c r="R3712" s="104"/>
      <c r="X3712" s="103"/>
      <c r="AE3712" s="103"/>
      <c r="AL3712" s="103"/>
      <c r="AM3712" s="104"/>
      <c r="AS3712" s="103"/>
      <c r="AT3712" s="104"/>
    </row>
    <row r="3713" spans="1:46" x14ac:dyDescent="0.25">
      <c r="A3713" s="1">
        <v>44840</v>
      </c>
      <c r="C3713" s="1" t="s">
        <v>102</v>
      </c>
      <c r="D3713" t="s">
        <v>98</v>
      </c>
      <c r="E3713">
        <v>150</v>
      </c>
      <c r="F3713" t="s">
        <v>126</v>
      </c>
      <c r="G3713" s="18">
        <v>2.6972999999999998</v>
      </c>
      <c r="H3713" s="18">
        <v>0.01</v>
      </c>
      <c r="I3713" s="18">
        <v>404.59</v>
      </c>
      <c r="Q3713" s="103"/>
      <c r="R3713" s="104"/>
      <c r="X3713" s="103"/>
      <c r="AE3713" s="103"/>
      <c r="AL3713" s="103"/>
      <c r="AM3713" s="104"/>
      <c r="AS3713" s="103"/>
      <c r="AT3713" s="104"/>
    </row>
    <row r="3714" spans="1:46" x14ac:dyDescent="0.25">
      <c r="A3714" s="1">
        <v>44840</v>
      </c>
      <c r="C3714" s="1" t="s">
        <v>102</v>
      </c>
      <c r="D3714" t="s">
        <v>97</v>
      </c>
      <c r="E3714">
        <v>150</v>
      </c>
      <c r="F3714" t="s">
        <v>126</v>
      </c>
      <c r="G3714" s="18">
        <v>2.7323</v>
      </c>
      <c r="I3714" s="18">
        <v>-409.85</v>
      </c>
      <c r="Q3714" s="103"/>
      <c r="R3714" s="104"/>
      <c r="X3714" s="103"/>
      <c r="AE3714" s="103"/>
      <c r="AL3714" s="103"/>
      <c r="AM3714" s="104"/>
      <c r="AS3714" s="103"/>
      <c r="AT3714" s="104"/>
    </row>
    <row r="3715" spans="1:46" x14ac:dyDescent="0.25">
      <c r="A3715" s="1">
        <v>44840</v>
      </c>
      <c r="C3715" s="1" t="s">
        <v>102</v>
      </c>
      <c r="D3715" t="s">
        <v>98</v>
      </c>
      <c r="E3715">
        <v>150</v>
      </c>
      <c r="F3715" t="s">
        <v>126</v>
      </c>
      <c r="G3715" s="18">
        <v>2.73</v>
      </c>
      <c r="H3715" s="18">
        <v>0.01</v>
      </c>
      <c r="I3715" s="18">
        <v>409.49</v>
      </c>
      <c r="Q3715" s="103"/>
      <c r="R3715" s="104"/>
      <c r="X3715" s="103"/>
      <c r="AE3715" s="103"/>
      <c r="AL3715" s="103"/>
      <c r="AM3715" s="104"/>
      <c r="AS3715" s="103"/>
      <c r="AT3715" s="104"/>
    </row>
    <row r="3716" spans="1:46" x14ac:dyDescent="0.25">
      <c r="A3716" s="1">
        <v>44840</v>
      </c>
      <c r="C3716" s="1" t="s">
        <v>102</v>
      </c>
      <c r="D3716" t="s">
        <v>98</v>
      </c>
      <c r="E3716">
        <v>150</v>
      </c>
      <c r="F3716" t="s">
        <v>126</v>
      </c>
      <c r="G3716" s="18">
        <v>2.7650000000000001</v>
      </c>
      <c r="H3716" s="18">
        <v>0.01</v>
      </c>
      <c r="I3716" s="18">
        <v>414.74</v>
      </c>
      <c r="Q3716" s="103"/>
      <c r="R3716" s="104"/>
      <c r="X3716" s="103"/>
      <c r="AE3716" s="103"/>
      <c r="AL3716" s="103"/>
      <c r="AM3716" s="104"/>
      <c r="AS3716" s="103"/>
      <c r="AT3716" s="104"/>
    </row>
    <row r="3717" spans="1:46" x14ac:dyDescent="0.25">
      <c r="A3717" s="1">
        <v>44840</v>
      </c>
      <c r="C3717" s="1" t="s">
        <v>102</v>
      </c>
      <c r="D3717" t="s">
        <v>97</v>
      </c>
      <c r="E3717">
        <v>150</v>
      </c>
      <c r="F3717" t="s">
        <v>126</v>
      </c>
      <c r="G3717" s="18">
        <v>2.7349999999999999</v>
      </c>
      <c r="I3717" s="18">
        <v>-410.25</v>
      </c>
      <c r="Q3717" s="103"/>
      <c r="R3717" s="104"/>
      <c r="X3717" s="103"/>
      <c r="AE3717" s="103"/>
      <c r="AL3717" s="103"/>
      <c r="AM3717" s="104"/>
      <c r="AS3717" s="103"/>
      <c r="AT3717" s="104"/>
    </row>
    <row r="3718" spans="1:46" x14ac:dyDescent="0.25">
      <c r="A3718" s="1">
        <v>44840</v>
      </c>
      <c r="C3718" s="1" t="s">
        <v>102</v>
      </c>
      <c r="D3718" t="s">
        <v>97</v>
      </c>
      <c r="E3718">
        <v>150</v>
      </c>
      <c r="F3718" t="s">
        <v>126</v>
      </c>
      <c r="G3718" s="18">
        <v>2.7549999999999999</v>
      </c>
      <c r="I3718" s="18">
        <v>-413.25</v>
      </c>
      <c r="Q3718" s="103"/>
      <c r="R3718" s="104"/>
      <c r="X3718" s="103"/>
      <c r="AE3718" s="103"/>
      <c r="AL3718" s="103"/>
      <c r="AM3718" s="104"/>
      <c r="AS3718" s="103"/>
      <c r="AT3718" s="104"/>
    </row>
    <row r="3719" spans="1:46" x14ac:dyDescent="0.25">
      <c r="A3719" s="1">
        <v>44840</v>
      </c>
      <c r="C3719" s="1" t="s">
        <v>102</v>
      </c>
      <c r="D3719" t="s">
        <v>97</v>
      </c>
      <c r="E3719">
        <v>150</v>
      </c>
      <c r="F3719" t="s">
        <v>126</v>
      </c>
      <c r="G3719" s="18">
        <v>2.7583000000000002</v>
      </c>
      <c r="I3719" s="18">
        <v>-413.75</v>
      </c>
      <c r="Q3719" s="103"/>
      <c r="R3719" s="104"/>
      <c r="X3719" s="103"/>
      <c r="AE3719" s="103"/>
      <c r="AL3719" s="103"/>
      <c r="AM3719" s="104"/>
      <c r="AS3719" s="103"/>
      <c r="AT3719" s="104"/>
    </row>
    <row r="3720" spans="1:46" x14ac:dyDescent="0.25">
      <c r="A3720" s="1">
        <v>44840</v>
      </c>
      <c r="C3720" s="1" t="s">
        <v>102</v>
      </c>
      <c r="D3720" t="s">
        <v>97</v>
      </c>
      <c r="E3720">
        <v>150</v>
      </c>
      <c r="F3720" t="s">
        <v>126</v>
      </c>
      <c r="G3720" s="18">
        <v>2.75</v>
      </c>
      <c r="I3720" s="18">
        <v>-412.5</v>
      </c>
      <c r="Q3720" s="103"/>
      <c r="R3720" s="104"/>
      <c r="X3720" s="103"/>
      <c r="AE3720" s="103"/>
      <c r="AL3720" s="103"/>
      <c r="AM3720" s="104"/>
      <c r="AS3720" s="103"/>
      <c r="AT3720" s="104"/>
    </row>
    <row r="3721" spans="1:46" x14ac:dyDescent="0.25">
      <c r="A3721" s="1">
        <v>44840</v>
      </c>
      <c r="C3721" s="1" t="s">
        <v>102</v>
      </c>
      <c r="D3721" t="s">
        <v>98</v>
      </c>
      <c r="E3721">
        <v>50</v>
      </c>
      <c r="F3721" t="s">
        <v>131</v>
      </c>
      <c r="G3721" s="18">
        <v>6.0918999999999999</v>
      </c>
      <c r="H3721" s="18">
        <v>0.01</v>
      </c>
      <c r="I3721" s="18">
        <v>304.58999999999997</v>
      </c>
      <c r="Q3721" s="103"/>
      <c r="R3721" s="104"/>
      <c r="X3721" s="103"/>
      <c r="AE3721" s="103"/>
      <c r="AL3721" s="103"/>
      <c r="AM3721" s="104"/>
      <c r="AS3721" s="103"/>
      <c r="AT3721" s="104"/>
    </row>
    <row r="3722" spans="1:46" x14ac:dyDescent="0.25">
      <c r="A3722" s="1">
        <v>44840</v>
      </c>
      <c r="C3722" s="1" t="s">
        <v>102</v>
      </c>
      <c r="D3722" t="s">
        <v>98</v>
      </c>
      <c r="E3722">
        <v>100</v>
      </c>
      <c r="F3722" t="s">
        <v>131</v>
      </c>
      <c r="G3722" s="18">
        <v>6.1</v>
      </c>
      <c r="H3722" s="18">
        <v>0.01</v>
      </c>
      <c r="I3722" s="18">
        <v>609.99</v>
      </c>
      <c r="Q3722" s="103"/>
      <c r="R3722" s="104"/>
      <c r="X3722" s="103"/>
      <c r="AE3722" s="103"/>
      <c r="AL3722" s="103"/>
      <c r="AM3722" s="104"/>
      <c r="AS3722" s="103"/>
      <c r="AT3722" s="104"/>
    </row>
    <row r="3723" spans="1:46" x14ac:dyDescent="0.25">
      <c r="A3723" s="1">
        <v>44840</v>
      </c>
      <c r="C3723" s="1" t="s">
        <v>102</v>
      </c>
      <c r="D3723" t="s">
        <v>98</v>
      </c>
      <c r="E3723">
        <v>150</v>
      </c>
      <c r="F3723" t="s">
        <v>131</v>
      </c>
      <c r="G3723" s="18">
        <v>6.11</v>
      </c>
      <c r="H3723" s="18">
        <v>0.02</v>
      </c>
      <c r="I3723" s="18">
        <v>916.48</v>
      </c>
      <c r="Q3723" s="103"/>
      <c r="R3723" s="104"/>
      <c r="X3723" s="103"/>
      <c r="AE3723" s="103"/>
      <c r="AL3723" s="103"/>
      <c r="AM3723" s="104"/>
      <c r="AS3723" s="103"/>
      <c r="AT3723" s="104"/>
    </row>
    <row r="3724" spans="1:46" x14ac:dyDescent="0.25">
      <c r="A3724" s="1">
        <v>44840</v>
      </c>
      <c r="C3724" s="1" t="s">
        <v>102</v>
      </c>
      <c r="D3724" t="s">
        <v>97</v>
      </c>
      <c r="E3724">
        <v>150</v>
      </c>
      <c r="F3724" t="s">
        <v>131</v>
      </c>
      <c r="G3724" s="18">
        <v>6.2398999999999996</v>
      </c>
      <c r="I3724" s="18">
        <v>-935.99</v>
      </c>
      <c r="Q3724" s="103"/>
      <c r="R3724" s="104"/>
      <c r="X3724" s="103"/>
      <c r="AE3724" s="103"/>
      <c r="AL3724" s="103"/>
      <c r="AM3724" s="104"/>
      <c r="AS3724" s="103"/>
      <c r="AT3724" s="104"/>
    </row>
    <row r="3725" spans="1:46" x14ac:dyDescent="0.25">
      <c r="A3725" s="1">
        <v>44840</v>
      </c>
      <c r="C3725" s="1" t="s">
        <v>102</v>
      </c>
      <c r="D3725" t="s">
        <v>97</v>
      </c>
      <c r="E3725">
        <v>150</v>
      </c>
      <c r="F3725" t="s">
        <v>131</v>
      </c>
      <c r="G3725" s="18">
        <v>6.3118999999999996</v>
      </c>
      <c r="I3725" s="18">
        <v>-946.79</v>
      </c>
      <c r="Q3725" s="103"/>
      <c r="R3725" s="104"/>
      <c r="X3725" s="103"/>
      <c r="AE3725" s="103"/>
      <c r="AL3725" s="103"/>
      <c r="AM3725" s="104"/>
      <c r="AS3725" s="103"/>
      <c r="AT3725" s="104"/>
    </row>
    <row r="3726" spans="1:46" x14ac:dyDescent="0.25">
      <c r="A3726" s="1">
        <v>44840</v>
      </c>
      <c r="C3726" s="1" t="s">
        <v>102</v>
      </c>
      <c r="D3726" t="s">
        <v>107</v>
      </c>
      <c r="I3726" s="18">
        <v>-500</v>
      </c>
      <c r="Q3726" s="103"/>
      <c r="R3726" s="104"/>
      <c r="X3726" s="103"/>
      <c r="AE3726" s="103"/>
      <c r="AL3726" s="103"/>
      <c r="AM3726" s="104"/>
      <c r="AS3726" s="103"/>
      <c r="AT3726" s="104"/>
    </row>
    <row r="3727" spans="1:46" x14ac:dyDescent="0.25">
      <c r="A3727" s="1">
        <v>44841</v>
      </c>
      <c r="B3727" s="100">
        <v>45639086666</v>
      </c>
      <c r="C3727" t="s">
        <v>101</v>
      </c>
      <c r="D3727" t="s">
        <v>97</v>
      </c>
      <c r="E3727">
        <v>100</v>
      </c>
      <c r="F3727" t="s">
        <v>67</v>
      </c>
      <c r="G3727">
        <v>8.8812999999999995</v>
      </c>
      <c r="H3727">
        <v>0</v>
      </c>
      <c r="I3727">
        <v>-888.13</v>
      </c>
      <c r="Q3727" s="103"/>
      <c r="R3727" s="104"/>
      <c r="X3727" s="103"/>
      <c r="AE3727" s="103"/>
      <c r="AL3727" s="103"/>
      <c r="AM3727" s="104"/>
      <c r="AS3727" s="103"/>
      <c r="AT3727" s="104"/>
    </row>
    <row r="3728" spans="1:46" x14ac:dyDescent="0.25">
      <c r="A3728" s="1">
        <v>44841</v>
      </c>
      <c r="B3728" s="100">
        <v>45639093046</v>
      </c>
      <c r="C3728" t="s">
        <v>101</v>
      </c>
      <c r="D3728" t="s">
        <v>97</v>
      </c>
      <c r="E3728">
        <v>100</v>
      </c>
      <c r="F3728" t="s">
        <v>67</v>
      </c>
      <c r="G3728">
        <v>8.6735000000000007</v>
      </c>
      <c r="H3728">
        <v>0</v>
      </c>
      <c r="I3728">
        <v>-867.35</v>
      </c>
      <c r="Q3728" s="103"/>
      <c r="R3728" s="104"/>
      <c r="X3728" s="103"/>
      <c r="AE3728" s="103"/>
      <c r="AL3728" s="103"/>
      <c r="AM3728" s="104"/>
      <c r="AS3728" s="103"/>
      <c r="AT3728" s="104"/>
    </row>
    <row r="3729" spans="1:46" x14ac:dyDescent="0.25">
      <c r="A3729" s="1">
        <v>44841</v>
      </c>
      <c r="B3729" s="100">
        <v>45639105266</v>
      </c>
      <c r="C3729" t="s">
        <v>101</v>
      </c>
      <c r="D3729" t="s">
        <v>98</v>
      </c>
      <c r="E3729">
        <v>200</v>
      </c>
      <c r="F3729" t="s">
        <v>67</v>
      </c>
      <c r="G3729">
        <v>8.6539999999999999</v>
      </c>
      <c r="H3729">
        <v>0</v>
      </c>
      <c r="I3729">
        <v>1730.73</v>
      </c>
      <c r="Q3729" s="103"/>
      <c r="R3729" s="104"/>
      <c r="X3729" s="103"/>
      <c r="AE3729" s="103"/>
      <c r="AL3729" s="103"/>
      <c r="AM3729" s="104"/>
      <c r="AS3729" s="103"/>
      <c r="AT3729" s="104"/>
    </row>
    <row r="3730" spans="1:46" x14ac:dyDescent="0.25">
      <c r="A3730" s="1">
        <v>44841</v>
      </c>
      <c r="B3730" s="100">
        <v>45639215609</v>
      </c>
      <c r="C3730" t="s">
        <v>101</v>
      </c>
      <c r="D3730" t="s">
        <v>97</v>
      </c>
      <c r="E3730">
        <v>100</v>
      </c>
      <c r="F3730" t="s">
        <v>67</v>
      </c>
      <c r="G3730">
        <v>8.5612999999999992</v>
      </c>
      <c r="H3730">
        <v>0</v>
      </c>
      <c r="I3730">
        <v>-856.13</v>
      </c>
      <c r="Q3730" s="103"/>
      <c r="R3730" s="104"/>
      <c r="X3730" s="103"/>
      <c r="AE3730" s="103"/>
      <c r="AL3730" s="103"/>
      <c r="AM3730" s="104"/>
      <c r="AS3730" s="103"/>
      <c r="AT3730" s="104"/>
    </row>
    <row r="3731" spans="1:46" x14ac:dyDescent="0.25">
      <c r="A3731" s="1">
        <v>44841</v>
      </c>
      <c r="B3731" s="100">
        <v>45639429285</v>
      </c>
      <c r="C3731" t="s">
        <v>101</v>
      </c>
      <c r="D3731" t="s">
        <v>97</v>
      </c>
      <c r="E3731">
        <v>50</v>
      </c>
      <c r="F3731" t="s">
        <v>67</v>
      </c>
      <c r="G3731">
        <v>8.4588000000000001</v>
      </c>
      <c r="H3731">
        <v>0</v>
      </c>
      <c r="I3731">
        <v>-422.94</v>
      </c>
      <c r="Q3731" s="103"/>
      <c r="R3731" s="104"/>
      <c r="X3731" s="103"/>
      <c r="AE3731" s="103"/>
      <c r="AL3731" s="103"/>
      <c r="AM3731" s="104"/>
      <c r="AS3731" s="103"/>
      <c r="AT3731" s="104"/>
    </row>
    <row r="3732" spans="1:46" x14ac:dyDescent="0.25">
      <c r="A3732" s="1">
        <v>44841</v>
      </c>
      <c r="B3732" s="100">
        <v>45639435927</v>
      </c>
      <c r="C3732" t="s">
        <v>101</v>
      </c>
      <c r="D3732" t="s">
        <v>97</v>
      </c>
      <c r="E3732">
        <v>49</v>
      </c>
      <c r="F3732" t="s">
        <v>67</v>
      </c>
      <c r="G3732">
        <v>8.625</v>
      </c>
      <c r="H3732">
        <v>0</v>
      </c>
      <c r="I3732">
        <v>-422.63</v>
      </c>
      <c r="Q3732" s="103"/>
      <c r="R3732" s="104"/>
      <c r="X3732" s="103"/>
      <c r="AE3732" s="103"/>
      <c r="AL3732" s="103"/>
      <c r="AM3732" s="104"/>
      <c r="AS3732" s="103"/>
      <c r="AT3732" s="104"/>
    </row>
    <row r="3733" spans="1:46" x14ac:dyDescent="0.25">
      <c r="A3733" s="1">
        <v>44841</v>
      </c>
      <c r="B3733" s="100">
        <v>45639435933</v>
      </c>
      <c r="C3733" t="s">
        <v>101</v>
      </c>
      <c r="D3733" t="s">
        <v>97</v>
      </c>
      <c r="E3733">
        <v>1</v>
      </c>
      <c r="F3733" t="s">
        <v>67</v>
      </c>
      <c r="G3733">
        <v>8.6199999999999992</v>
      </c>
      <c r="H3733">
        <v>0</v>
      </c>
      <c r="I3733">
        <v>-8.6199999999999992</v>
      </c>
      <c r="Q3733" s="103"/>
      <c r="R3733" s="104"/>
      <c r="X3733" s="103"/>
      <c r="AE3733" s="103"/>
      <c r="AL3733" s="103"/>
      <c r="AM3733" s="104"/>
      <c r="AS3733" s="103"/>
      <c r="AT3733" s="104"/>
    </row>
    <row r="3734" spans="1:46" x14ac:dyDescent="0.25">
      <c r="A3734" s="1">
        <v>44841</v>
      </c>
      <c r="B3734" s="100">
        <v>45639452199</v>
      </c>
      <c r="C3734" t="s">
        <v>101</v>
      </c>
      <c r="D3734" t="s">
        <v>98</v>
      </c>
      <c r="E3734">
        <v>50</v>
      </c>
      <c r="F3734" t="s">
        <v>67</v>
      </c>
      <c r="G3734">
        <v>8.7100000000000009</v>
      </c>
      <c r="H3734">
        <v>0</v>
      </c>
      <c r="I3734">
        <v>435.48</v>
      </c>
      <c r="Q3734" s="103"/>
      <c r="R3734" s="104"/>
      <c r="X3734" s="103"/>
      <c r="AE3734" s="103"/>
      <c r="AL3734" s="103"/>
      <c r="AM3734" s="104"/>
      <c r="AS3734" s="103"/>
      <c r="AT3734" s="104"/>
    </row>
    <row r="3735" spans="1:46" x14ac:dyDescent="0.25">
      <c r="A3735" s="1">
        <v>44841</v>
      </c>
      <c r="B3735" s="100">
        <v>45639454422</v>
      </c>
      <c r="C3735" t="s">
        <v>101</v>
      </c>
      <c r="D3735" t="s">
        <v>98</v>
      </c>
      <c r="E3735">
        <v>50</v>
      </c>
      <c r="F3735" t="s">
        <v>67</v>
      </c>
      <c r="G3735">
        <v>8.75</v>
      </c>
      <c r="H3735">
        <v>0</v>
      </c>
      <c r="I3735">
        <v>437.48</v>
      </c>
      <c r="Q3735" s="103"/>
      <c r="R3735" s="104"/>
      <c r="X3735" s="103"/>
      <c r="AE3735" s="103"/>
      <c r="AL3735" s="103"/>
      <c r="AM3735" s="104"/>
      <c r="AS3735" s="103"/>
      <c r="AT3735" s="104"/>
    </row>
    <row r="3736" spans="1:46" x14ac:dyDescent="0.25">
      <c r="A3736" s="1">
        <v>44841</v>
      </c>
      <c r="B3736" s="100">
        <v>45639458608</v>
      </c>
      <c r="C3736" t="s">
        <v>101</v>
      </c>
      <c r="D3736" t="s">
        <v>98</v>
      </c>
      <c r="E3736">
        <v>100</v>
      </c>
      <c r="F3736" t="s">
        <v>67</v>
      </c>
      <c r="G3736">
        <v>8.58</v>
      </c>
      <c r="H3736">
        <v>0</v>
      </c>
      <c r="I3736">
        <v>857.97</v>
      </c>
      <c r="Q3736" s="103"/>
      <c r="R3736" s="104"/>
      <c r="X3736" s="103"/>
      <c r="AE3736" s="103"/>
      <c r="AL3736" s="103"/>
      <c r="AM3736" s="104"/>
      <c r="AS3736" s="103"/>
      <c r="AT3736" s="104"/>
    </row>
    <row r="3737" spans="1:46" x14ac:dyDescent="0.25">
      <c r="A3737" s="1">
        <v>44841</v>
      </c>
      <c r="B3737" s="100">
        <v>45639690122</v>
      </c>
      <c r="C3737" t="s">
        <v>101</v>
      </c>
      <c r="D3737" t="s">
        <v>97</v>
      </c>
      <c r="E3737">
        <v>50</v>
      </c>
      <c r="F3737" t="s">
        <v>67</v>
      </c>
      <c r="G3737">
        <v>8.1439000000000004</v>
      </c>
      <c r="H3737">
        <v>0</v>
      </c>
      <c r="I3737">
        <v>-407.2</v>
      </c>
      <c r="Q3737" s="103"/>
      <c r="R3737" s="104"/>
      <c r="X3737" s="103"/>
      <c r="AE3737" s="103"/>
      <c r="AL3737" s="103"/>
      <c r="AM3737" s="104"/>
      <c r="AS3737" s="103"/>
      <c r="AT3737" s="104"/>
    </row>
    <row r="3738" spans="1:46" x14ac:dyDescent="0.25">
      <c r="A3738" s="1">
        <v>44841</v>
      </c>
      <c r="B3738" s="100">
        <v>45639707382</v>
      </c>
      <c r="C3738" t="s">
        <v>101</v>
      </c>
      <c r="D3738" t="s">
        <v>97</v>
      </c>
      <c r="E3738">
        <v>50</v>
      </c>
      <c r="F3738" t="s">
        <v>67</v>
      </c>
      <c r="G3738">
        <v>8.1576000000000004</v>
      </c>
      <c r="H3738">
        <v>0</v>
      </c>
      <c r="I3738">
        <v>-407.88</v>
      </c>
      <c r="Q3738" s="103"/>
      <c r="R3738" s="104"/>
      <c r="X3738" s="103"/>
      <c r="AE3738" s="103"/>
      <c r="AL3738" s="103"/>
      <c r="AM3738" s="104"/>
      <c r="AS3738" s="103"/>
      <c r="AT3738" s="104"/>
    </row>
    <row r="3739" spans="1:46" x14ac:dyDescent="0.25">
      <c r="A3739" s="1">
        <v>44841</v>
      </c>
      <c r="B3739" s="100">
        <v>45639719602</v>
      </c>
      <c r="C3739" t="s">
        <v>101</v>
      </c>
      <c r="D3739" t="s">
        <v>98</v>
      </c>
      <c r="E3739">
        <v>50</v>
      </c>
      <c r="F3739" t="s">
        <v>67</v>
      </c>
      <c r="G3739">
        <v>8.2628000000000004</v>
      </c>
      <c r="H3739">
        <v>0</v>
      </c>
      <c r="I3739">
        <v>413.12</v>
      </c>
      <c r="Q3739" s="103"/>
      <c r="R3739" s="104"/>
      <c r="X3739" s="103"/>
      <c r="AE3739" s="103"/>
      <c r="AL3739" s="103"/>
      <c r="AM3739" s="104"/>
      <c r="AS3739" s="103"/>
      <c r="AT3739" s="104"/>
    </row>
    <row r="3740" spans="1:46" x14ac:dyDescent="0.25">
      <c r="A3740" s="1">
        <v>44841</v>
      </c>
      <c r="B3740" s="100">
        <v>45639778364</v>
      </c>
      <c r="C3740" t="s">
        <v>101</v>
      </c>
      <c r="D3740" t="s">
        <v>98</v>
      </c>
      <c r="E3740">
        <v>50</v>
      </c>
      <c r="F3740" t="s">
        <v>67</v>
      </c>
      <c r="G3740">
        <v>8.1637000000000004</v>
      </c>
      <c r="H3740">
        <v>0</v>
      </c>
      <c r="I3740">
        <v>408.17</v>
      </c>
      <c r="Q3740" s="103"/>
      <c r="R3740" s="104"/>
      <c r="X3740" s="103"/>
      <c r="AE3740" s="103"/>
      <c r="AL3740" s="103"/>
      <c r="AM3740" s="104"/>
      <c r="AS3740" s="103"/>
      <c r="AT3740" s="104"/>
    </row>
    <row r="3741" spans="1:46" x14ac:dyDescent="0.25">
      <c r="A3741" s="1">
        <v>44845</v>
      </c>
      <c r="C3741" s="1" t="s">
        <v>102</v>
      </c>
      <c r="D3741" t="s">
        <v>98</v>
      </c>
      <c r="E3741">
        <v>50</v>
      </c>
      <c r="F3741" t="s">
        <v>71</v>
      </c>
      <c r="G3741" s="18">
        <v>4.6801000000000004</v>
      </c>
      <c r="H3741" s="18">
        <v>0.01</v>
      </c>
      <c r="I3741" s="18">
        <v>234</v>
      </c>
      <c r="Q3741" s="103"/>
      <c r="R3741" s="104"/>
      <c r="X3741" s="103"/>
      <c r="AE3741" s="103"/>
      <c r="AL3741" s="103"/>
      <c r="AM3741" s="104"/>
      <c r="AS3741" s="103"/>
      <c r="AT3741" s="104"/>
    </row>
    <row r="3742" spans="1:46" x14ac:dyDescent="0.25">
      <c r="A3742" s="1">
        <v>44845</v>
      </c>
      <c r="C3742" s="1" t="s">
        <v>102</v>
      </c>
      <c r="D3742" t="s">
        <v>98</v>
      </c>
      <c r="E3742">
        <v>100</v>
      </c>
      <c r="F3742" t="s">
        <v>71</v>
      </c>
      <c r="G3742" s="18">
        <v>4.7</v>
      </c>
      <c r="H3742" s="18">
        <v>0.01</v>
      </c>
      <c r="I3742" s="18">
        <v>469.99</v>
      </c>
      <c r="Q3742" s="103"/>
      <c r="R3742" s="104"/>
      <c r="X3742" s="103"/>
      <c r="AE3742" s="103"/>
      <c r="AL3742" s="103"/>
      <c r="AM3742" s="104"/>
      <c r="AS3742" s="103"/>
      <c r="AT3742" s="104"/>
    </row>
    <row r="3743" spans="1:46" x14ac:dyDescent="0.25">
      <c r="A3743" s="1">
        <v>44845</v>
      </c>
      <c r="C3743" s="1" t="s">
        <v>102</v>
      </c>
      <c r="D3743" t="s">
        <v>97</v>
      </c>
      <c r="E3743">
        <v>150</v>
      </c>
      <c r="F3743" t="s">
        <v>71</v>
      </c>
      <c r="G3743" s="18">
        <v>4.7950999999999997</v>
      </c>
      <c r="I3743" s="18">
        <v>-719.27</v>
      </c>
      <c r="Q3743" s="103"/>
      <c r="R3743" s="104"/>
      <c r="X3743" s="103"/>
      <c r="AE3743" s="103"/>
      <c r="AL3743" s="103"/>
      <c r="AM3743" s="104"/>
      <c r="AS3743" s="103"/>
      <c r="AT3743" s="104"/>
    </row>
    <row r="3744" spans="1:46" x14ac:dyDescent="0.25">
      <c r="A3744" s="1">
        <v>44846</v>
      </c>
      <c r="B3744" s="100">
        <v>45710291675</v>
      </c>
      <c r="C3744" t="s">
        <v>101</v>
      </c>
      <c r="D3744" t="s">
        <v>97</v>
      </c>
      <c r="E3744">
        <v>100</v>
      </c>
      <c r="F3744" t="s">
        <v>71</v>
      </c>
      <c r="G3744">
        <v>7.3994</v>
      </c>
      <c r="H3744">
        <v>0</v>
      </c>
      <c r="I3744">
        <v>-739.94</v>
      </c>
      <c r="Q3744" s="103"/>
      <c r="R3744" s="104"/>
      <c r="X3744" s="103"/>
      <c r="AE3744" s="103"/>
      <c r="AL3744" s="103"/>
      <c r="AM3744" s="104"/>
      <c r="AS3744" s="103"/>
      <c r="AT3744" s="104"/>
    </row>
    <row r="3745" spans="1:46" x14ac:dyDescent="0.25">
      <c r="A3745" s="1">
        <v>44846</v>
      </c>
      <c r="B3745" s="100">
        <v>45710320341</v>
      </c>
      <c r="C3745" t="s">
        <v>101</v>
      </c>
      <c r="D3745" t="s">
        <v>97</v>
      </c>
      <c r="E3745">
        <v>100</v>
      </c>
      <c r="F3745" t="s">
        <v>71</v>
      </c>
      <c r="G3745">
        <v>7.06</v>
      </c>
      <c r="H3745">
        <v>0</v>
      </c>
      <c r="I3745">
        <v>-706</v>
      </c>
      <c r="Q3745" s="103"/>
      <c r="R3745" s="104"/>
      <c r="X3745" s="103"/>
      <c r="AE3745" s="103"/>
      <c r="AL3745" s="103"/>
      <c r="AM3745" s="104"/>
      <c r="AS3745" s="103"/>
      <c r="AT3745" s="104"/>
    </row>
    <row r="3746" spans="1:46" x14ac:dyDescent="0.25">
      <c r="A3746" s="1">
        <v>44846</v>
      </c>
      <c r="B3746" s="100">
        <v>45710675853</v>
      </c>
      <c r="C3746" t="s">
        <v>101</v>
      </c>
      <c r="D3746" t="s">
        <v>98</v>
      </c>
      <c r="E3746">
        <v>200</v>
      </c>
      <c r="F3746" t="s">
        <v>71</v>
      </c>
      <c r="G3746">
        <v>7.2500999999999998</v>
      </c>
      <c r="H3746">
        <v>0</v>
      </c>
      <c r="I3746">
        <v>1449.96</v>
      </c>
      <c r="Q3746" s="103"/>
      <c r="R3746" s="104"/>
      <c r="X3746" s="103"/>
      <c r="AE3746" s="103"/>
      <c r="AL3746" s="103"/>
      <c r="AM3746" s="104"/>
      <c r="AS3746" s="103"/>
      <c r="AT3746" s="104"/>
    </row>
    <row r="3747" spans="1:46" x14ac:dyDescent="0.25">
      <c r="A3747" s="1">
        <v>44846</v>
      </c>
      <c r="B3747" s="100">
        <v>45711067422</v>
      </c>
      <c r="C3747" t="s">
        <v>101</v>
      </c>
      <c r="D3747" t="s">
        <v>97</v>
      </c>
      <c r="E3747">
        <v>200</v>
      </c>
      <c r="F3747" t="s">
        <v>72</v>
      </c>
      <c r="G3747">
        <v>2.7850000000000001</v>
      </c>
      <c r="H3747">
        <v>0</v>
      </c>
      <c r="I3747">
        <v>-557</v>
      </c>
      <c r="Q3747" s="103"/>
      <c r="R3747" s="104"/>
      <c r="X3747" s="103"/>
      <c r="AE3747" s="103"/>
      <c r="AL3747" s="103"/>
      <c r="AM3747" s="104"/>
      <c r="AS3747" s="103"/>
      <c r="AT3747" s="104"/>
    </row>
    <row r="3748" spans="1:46" x14ac:dyDescent="0.25">
      <c r="A3748" s="1">
        <v>44846</v>
      </c>
      <c r="B3748" s="100">
        <v>45711083978</v>
      </c>
      <c r="C3748" t="s">
        <v>101</v>
      </c>
      <c r="D3748" t="s">
        <v>98</v>
      </c>
      <c r="E3748">
        <v>200</v>
      </c>
      <c r="F3748" t="s">
        <v>72</v>
      </c>
      <c r="G3748">
        <v>2.7850000000000001</v>
      </c>
      <c r="H3748">
        <v>0</v>
      </c>
      <c r="I3748">
        <v>556.96</v>
      </c>
      <c r="Q3748" s="103"/>
      <c r="R3748" s="104"/>
      <c r="X3748" s="103"/>
      <c r="AE3748" s="103"/>
      <c r="AL3748" s="103"/>
      <c r="AM3748" s="104"/>
      <c r="AS3748" s="103"/>
      <c r="AT3748" s="104"/>
    </row>
    <row r="3749" spans="1:46" x14ac:dyDescent="0.25">
      <c r="A3749" s="1">
        <v>44846</v>
      </c>
      <c r="B3749" s="100">
        <v>45711089951</v>
      </c>
      <c r="C3749" t="s">
        <v>101</v>
      </c>
      <c r="D3749" t="s">
        <v>97</v>
      </c>
      <c r="E3749">
        <v>100</v>
      </c>
      <c r="F3749" t="s">
        <v>71</v>
      </c>
      <c r="G3749">
        <v>6.8949999999999996</v>
      </c>
      <c r="H3749">
        <v>0</v>
      </c>
      <c r="I3749">
        <v>-689.5</v>
      </c>
      <c r="Q3749" s="103"/>
      <c r="R3749" s="104"/>
      <c r="X3749" s="103"/>
      <c r="AE3749" s="103"/>
      <c r="AL3749" s="103"/>
      <c r="AM3749" s="104"/>
      <c r="AS3749" s="103"/>
      <c r="AT3749" s="104"/>
    </row>
    <row r="3750" spans="1:46" x14ac:dyDescent="0.25">
      <c r="A3750" s="1">
        <v>44846</v>
      </c>
      <c r="B3750" s="100">
        <v>45711098112</v>
      </c>
      <c r="C3750" t="s">
        <v>101</v>
      </c>
      <c r="D3750" t="s">
        <v>97</v>
      </c>
      <c r="E3750">
        <v>100</v>
      </c>
      <c r="F3750" t="s">
        <v>71</v>
      </c>
      <c r="G3750">
        <v>6.9438000000000004</v>
      </c>
      <c r="H3750">
        <v>0</v>
      </c>
      <c r="I3750">
        <v>-694.38</v>
      </c>
      <c r="Q3750" s="103"/>
      <c r="R3750" s="104"/>
      <c r="X3750" s="103"/>
      <c r="AE3750" s="103"/>
      <c r="AL3750" s="103"/>
      <c r="AM3750" s="104"/>
      <c r="AS3750" s="103"/>
      <c r="AT3750" s="104"/>
    </row>
    <row r="3751" spans="1:46" x14ac:dyDescent="0.25">
      <c r="A3751" s="1">
        <v>44846</v>
      </c>
      <c r="B3751" s="100">
        <v>45711173105</v>
      </c>
      <c r="C3751" t="s">
        <v>101</v>
      </c>
      <c r="D3751" t="s">
        <v>97</v>
      </c>
      <c r="E3751">
        <v>50</v>
      </c>
      <c r="F3751" t="s">
        <v>71</v>
      </c>
      <c r="G3751">
        <v>6.915</v>
      </c>
      <c r="H3751">
        <v>0</v>
      </c>
      <c r="I3751">
        <v>-345.75</v>
      </c>
      <c r="Q3751" s="103"/>
      <c r="R3751" s="104"/>
      <c r="X3751" s="103"/>
      <c r="AE3751" s="103"/>
      <c r="AL3751" s="103"/>
      <c r="AM3751" s="104"/>
      <c r="AS3751" s="103"/>
      <c r="AT3751" s="104"/>
    </row>
    <row r="3752" spans="1:46" x14ac:dyDescent="0.25">
      <c r="A3752" s="1">
        <v>44846</v>
      </c>
      <c r="B3752" s="100">
        <v>45711181323</v>
      </c>
      <c r="C3752" t="s">
        <v>101</v>
      </c>
      <c r="D3752" t="s">
        <v>97</v>
      </c>
      <c r="E3752">
        <v>50</v>
      </c>
      <c r="F3752" t="s">
        <v>71</v>
      </c>
      <c r="G3752">
        <v>6.8752000000000004</v>
      </c>
      <c r="H3752">
        <v>0</v>
      </c>
      <c r="I3752">
        <v>-343.76</v>
      </c>
      <c r="Q3752" s="103"/>
      <c r="R3752" s="104"/>
      <c r="X3752" s="103"/>
      <c r="AE3752" s="103"/>
      <c r="AL3752" s="103"/>
      <c r="AM3752" s="104"/>
      <c r="AS3752" s="103"/>
      <c r="AT3752" s="104"/>
    </row>
    <row r="3753" spans="1:46" x14ac:dyDescent="0.25">
      <c r="A3753" s="1">
        <v>44846</v>
      </c>
      <c r="B3753" s="100">
        <v>45711264498</v>
      </c>
      <c r="C3753" t="s">
        <v>101</v>
      </c>
      <c r="D3753" t="s">
        <v>98</v>
      </c>
      <c r="E3753">
        <v>50</v>
      </c>
      <c r="F3753" t="s">
        <v>71</v>
      </c>
      <c r="G3753">
        <v>6.7319000000000004</v>
      </c>
      <c r="H3753">
        <v>0</v>
      </c>
      <c r="I3753">
        <v>336.58</v>
      </c>
      <c r="Q3753" s="103"/>
      <c r="R3753" s="104"/>
      <c r="X3753" s="103"/>
      <c r="AE3753" s="103"/>
      <c r="AL3753" s="103"/>
      <c r="AM3753" s="104"/>
      <c r="AS3753" s="103"/>
      <c r="AT3753" s="104"/>
    </row>
    <row r="3754" spans="1:46" x14ac:dyDescent="0.25">
      <c r="A3754" s="1">
        <v>44846</v>
      </c>
      <c r="B3754" s="100">
        <v>45711265461</v>
      </c>
      <c r="C3754" t="s">
        <v>101</v>
      </c>
      <c r="D3754" t="s">
        <v>98</v>
      </c>
      <c r="E3754">
        <v>50</v>
      </c>
      <c r="F3754" t="s">
        <v>71</v>
      </c>
      <c r="G3754">
        <v>6.7206999999999999</v>
      </c>
      <c r="H3754">
        <v>0</v>
      </c>
      <c r="I3754">
        <v>336.02</v>
      </c>
      <c r="Q3754" s="103"/>
      <c r="R3754" s="104"/>
      <c r="X3754" s="103"/>
      <c r="AE3754" s="103"/>
      <c r="AL3754" s="103"/>
      <c r="AM3754" s="104"/>
      <c r="AS3754" s="103"/>
      <c r="AT3754" s="104"/>
    </row>
    <row r="3755" spans="1:46" x14ac:dyDescent="0.25">
      <c r="A3755" s="1">
        <v>44846</v>
      </c>
      <c r="B3755" s="100">
        <v>45711266053</v>
      </c>
      <c r="C3755" t="s">
        <v>101</v>
      </c>
      <c r="D3755" t="s">
        <v>98</v>
      </c>
      <c r="E3755">
        <v>100</v>
      </c>
      <c r="F3755" t="s">
        <v>71</v>
      </c>
      <c r="G3755">
        <v>6.68</v>
      </c>
      <c r="H3755">
        <v>0</v>
      </c>
      <c r="I3755">
        <v>667.97</v>
      </c>
      <c r="Q3755" s="103"/>
      <c r="R3755" s="104"/>
      <c r="X3755" s="103"/>
      <c r="AE3755" s="103"/>
      <c r="AL3755" s="103"/>
      <c r="AM3755" s="104"/>
      <c r="AS3755" s="103"/>
      <c r="AT3755" s="104"/>
    </row>
    <row r="3756" spans="1:46" x14ac:dyDescent="0.25">
      <c r="A3756" s="1">
        <v>44846</v>
      </c>
      <c r="B3756" s="100">
        <v>45711267709</v>
      </c>
      <c r="C3756" t="s">
        <v>101</v>
      </c>
      <c r="D3756" t="s">
        <v>98</v>
      </c>
      <c r="E3756">
        <v>50</v>
      </c>
      <c r="F3756" t="s">
        <v>71</v>
      </c>
      <c r="G3756">
        <v>6.6875</v>
      </c>
      <c r="H3756">
        <v>0</v>
      </c>
      <c r="I3756">
        <v>334.36</v>
      </c>
      <c r="Q3756" s="103"/>
      <c r="R3756" s="104"/>
      <c r="X3756" s="103"/>
      <c r="AE3756" s="103"/>
      <c r="AL3756" s="103"/>
      <c r="AM3756" s="104"/>
      <c r="AS3756" s="103"/>
      <c r="AT3756" s="104"/>
    </row>
    <row r="3757" spans="1:46" x14ac:dyDescent="0.25">
      <c r="A3757" s="1">
        <v>44846</v>
      </c>
      <c r="B3757" s="100">
        <v>45711267717</v>
      </c>
      <c r="C3757" t="s">
        <v>101</v>
      </c>
      <c r="D3757" t="s">
        <v>98</v>
      </c>
      <c r="E3757">
        <v>50</v>
      </c>
      <c r="F3757" t="s">
        <v>71</v>
      </c>
      <c r="G3757">
        <v>6.68</v>
      </c>
      <c r="H3757">
        <v>0</v>
      </c>
      <c r="I3757">
        <v>333.99</v>
      </c>
      <c r="Q3757" s="103"/>
      <c r="R3757" s="104"/>
      <c r="X3757" s="103"/>
      <c r="AE3757" s="103"/>
      <c r="AL3757" s="103"/>
      <c r="AM3757" s="104"/>
      <c r="AS3757" s="103"/>
      <c r="AT3757" s="104"/>
    </row>
    <row r="3758" spans="1:46" x14ac:dyDescent="0.25">
      <c r="A3758" s="1">
        <v>44851</v>
      </c>
      <c r="C3758" s="1" t="s">
        <v>102</v>
      </c>
      <c r="D3758" t="s">
        <v>98</v>
      </c>
      <c r="E3758">
        <v>50</v>
      </c>
      <c r="F3758" t="s">
        <v>128</v>
      </c>
      <c r="G3758" s="18">
        <v>2.19</v>
      </c>
      <c r="I3758" s="18">
        <v>109.5</v>
      </c>
      <c r="Q3758" s="103"/>
      <c r="R3758" s="104"/>
      <c r="X3758" s="103"/>
      <c r="AE3758" s="103"/>
      <c r="AL3758" s="103"/>
      <c r="AM3758" s="104"/>
      <c r="AS3758" s="103"/>
      <c r="AT3758" s="104"/>
    </row>
    <row r="3759" spans="1:46" x14ac:dyDescent="0.25">
      <c r="A3759" s="1">
        <v>44851</v>
      </c>
      <c r="C3759" s="1" t="s">
        <v>102</v>
      </c>
      <c r="D3759" t="s">
        <v>98</v>
      </c>
      <c r="E3759">
        <v>50</v>
      </c>
      <c r="F3759" t="s">
        <v>128</v>
      </c>
      <c r="G3759" s="18">
        <v>2.181</v>
      </c>
      <c r="I3759" s="18">
        <v>109.05</v>
      </c>
      <c r="Q3759" s="103"/>
      <c r="R3759" s="104"/>
      <c r="X3759" s="103"/>
      <c r="AE3759" s="103"/>
      <c r="AL3759" s="103"/>
      <c r="AM3759" s="104"/>
      <c r="AS3759" s="103"/>
      <c r="AT3759" s="104"/>
    </row>
    <row r="3760" spans="1:46" x14ac:dyDescent="0.25">
      <c r="A3760" s="1">
        <v>44851</v>
      </c>
      <c r="C3760" s="1" t="s">
        <v>102</v>
      </c>
      <c r="D3760" t="s">
        <v>98</v>
      </c>
      <c r="E3760">
        <v>150</v>
      </c>
      <c r="F3760" t="s">
        <v>128</v>
      </c>
      <c r="G3760" s="18">
        <v>2.1528999999999998</v>
      </c>
      <c r="H3760" s="18">
        <v>0.01</v>
      </c>
      <c r="I3760" s="18">
        <v>322.93</v>
      </c>
      <c r="Q3760" s="103"/>
      <c r="R3760" s="104"/>
      <c r="X3760" s="103"/>
      <c r="AE3760" s="103"/>
      <c r="AL3760" s="103"/>
      <c r="AM3760" s="104"/>
      <c r="AS3760" s="103"/>
      <c r="AT3760" s="104"/>
    </row>
    <row r="3761" spans="1:46" x14ac:dyDescent="0.25">
      <c r="A3761" s="1">
        <v>44851</v>
      </c>
      <c r="C3761" s="1" t="s">
        <v>102</v>
      </c>
      <c r="D3761" t="s">
        <v>98</v>
      </c>
      <c r="E3761">
        <v>150</v>
      </c>
      <c r="F3761" t="s">
        <v>128</v>
      </c>
      <c r="G3761" s="18">
        <v>2.1408</v>
      </c>
      <c r="H3761" s="18">
        <v>0.01</v>
      </c>
      <c r="I3761" s="18">
        <v>321.11</v>
      </c>
      <c r="Q3761" s="103"/>
      <c r="R3761" s="104"/>
      <c r="X3761" s="103"/>
      <c r="AE3761" s="103"/>
      <c r="AL3761" s="103"/>
      <c r="AM3761" s="104"/>
      <c r="AS3761" s="103"/>
      <c r="AT3761" s="104"/>
    </row>
    <row r="3762" spans="1:46" x14ac:dyDescent="0.25">
      <c r="A3762" s="1">
        <v>44851</v>
      </c>
      <c r="C3762" s="1" t="s">
        <v>102</v>
      </c>
      <c r="D3762" t="s">
        <v>98</v>
      </c>
      <c r="E3762">
        <v>150</v>
      </c>
      <c r="F3762" t="s">
        <v>128</v>
      </c>
      <c r="G3762" s="18">
        <v>2.0800999999999998</v>
      </c>
      <c r="H3762" s="18">
        <v>0.01</v>
      </c>
      <c r="I3762" s="18">
        <v>312.01</v>
      </c>
      <c r="Q3762" s="103"/>
      <c r="R3762" s="104"/>
      <c r="X3762" s="103"/>
      <c r="AE3762" s="103"/>
      <c r="AL3762" s="103"/>
      <c r="AM3762" s="104"/>
      <c r="AS3762" s="103"/>
      <c r="AT3762" s="104"/>
    </row>
    <row r="3763" spans="1:46" x14ac:dyDescent="0.25">
      <c r="A3763" s="1">
        <v>44851</v>
      </c>
      <c r="C3763" s="1" t="s">
        <v>102</v>
      </c>
      <c r="D3763" t="s">
        <v>98</v>
      </c>
      <c r="E3763">
        <v>150</v>
      </c>
      <c r="F3763" t="s">
        <v>128</v>
      </c>
      <c r="G3763" s="18">
        <v>2.0505</v>
      </c>
      <c r="H3763" s="18">
        <v>0.01</v>
      </c>
      <c r="I3763" s="18">
        <v>307.57</v>
      </c>
      <c r="Q3763" s="103"/>
      <c r="R3763" s="104"/>
      <c r="X3763" s="103"/>
      <c r="AE3763" s="103"/>
      <c r="AL3763" s="103"/>
      <c r="AM3763" s="104"/>
      <c r="AS3763" s="103"/>
      <c r="AT3763" s="104"/>
    </row>
    <row r="3764" spans="1:46" x14ac:dyDescent="0.25">
      <c r="A3764" s="1">
        <v>44851</v>
      </c>
      <c r="C3764" s="1" t="s">
        <v>102</v>
      </c>
      <c r="D3764" t="s">
        <v>97</v>
      </c>
      <c r="E3764">
        <v>150</v>
      </c>
      <c r="F3764" t="s">
        <v>128</v>
      </c>
      <c r="G3764" s="18">
        <v>2.0278</v>
      </c>
      <c r="I3764" s="18">
        <v>-304.17</v>
      </c>
      <c r="Q3764" s="103"/>
      <c r="R3764" s="104"/>
      <c r="X3764" s="103"/>
      <c r="AE3764" s="103"/>
      <c r="AL3764" s="103"/>
      <c r="AM3764" s="104"/>
      <c r="AS3764" s="103"/>
      <c r="AT3764" s="104"/>
    </row>
    <row r="3765" spans="1:46" x14ac:dyDescent="0.25">
      <c r="A3765" s="1">
        <v>44851</v>
      </c>
      <c r="C3765" s="1" t="s">
        <v>102</v>
      </c>
      <c r="D3765" t="s">
        <v>97</v>
      </c>
      <c r="E3765">
        <v>400</v>
      </c>
      <c r="F3765" t="s">
        <v>128</v>
      </c>
      <c r="G3765" s="18">
        <v>2.0373999999999999</v>
      </c>
      <c r="I3765" s="18">
        <v>-814.96</v>
      </c>
      <c r="Q3765" s="103"/>
      <c r="R3765" s="104"/>
      <c r="X3765" s="103"/>
      <c r="AE3765" s="103"/>
      <c r="AL3765" s="103"/>
      <c r="AM3765" s="104"/>
      <c r="AS3765" s="103"/>
      <c r="AT3765" s="104"/>
    </row>
    <row r="3766" spans="1:46" x14ac:dyDescent="0.25">
      <c r="A3766" s="1">
        <v>44851</v>
      </c>
      <c r="C3766" s="1" t="s">
        <v>102</v>
      </c>
      <c r="D3766" t="s">
        <v>97</v>
      </c>
      <c r="E3766">
        <v>150</v>
      </c>
      <c r="F3766" t="s">
        <v>128</v>
      </c>
      <c r="G3766" s="18">
        <v>2.0053000000000001</v>
      </c>
      <c r="I3766" s="18">
        <v>-300.8</v>
      </c>
      <c r="Q3766" s="103"/>
      <c r="R3766" s="104"/>
      <c r="X3766" s="103"/>
      <c r="AE3766" s="103"/>
      <c r="AL3766" s="103"/>
      <c r="AM3766" s="104"/>
      <c r="AS3766" s="103"/>
      <c r="AT3766" s="104"/>
    </row>
    <row r="3767" spans="1:46" x14ac:dyDescent="0.25">
      <c r="A3767" s="1">
        <v>44851</v>
      </c>
      <c r="C3767" s="1" t="s">
        <v>102</v>
      </c>
      <c r="D3767" t="s">
        <v>98</v>
      </c>
      <c r="E3767">
        <v>150</v>
      </c>
      <c r="F3767" t="s">
        <v>129</v>
      </c>
      <c r="G3767" s="18">
        <v>1.075</v>
      </c>
      <c r="I3767" s="18">
        <v>161.25</v>
      </c>
      <c r="Q3767" s="103"/>
      <c r="R3767" s="104"/>
      <c r="X3767" s="103"/>
      <c r="AE3767" s="103"/>
      <c r="AL3767" s="103"/>
      <c r="AM3767" s="104"/>
      <c r="AS3767" s="103"/>
      <c r="AT3767" s="104"/>
    </row>
    <row r="3768" spans="1:46" x14ac:dyDescent="0.25">
      <c r="A3768" s="1">
        <v>44851</v>
      </c>
      <c r="C3768" s="1" t="s">
        <v>102</v>
      </c>
      <c r="D3768" t="s">
        <v>98</v>
      </c>
      <c r="E3768">
        <v>400</v>
      </c>
      <c r="F3768" t="s">
        <v>129</v>
      </c>
      <c r="G3768" s="18">
        <v>1.075</v>
      </c>
      <c r="H3768" s="18">
        <v>0.01</v>
      </c>
      <c r="I3768" s="18">
        <v>429.99</v>
      </c>
      <c r="Q3768" s="103"/>
      <c r="R3768" s="104"/>
      <c r="X3768" s="103"/>
      <c r="AE3768" s="103"/>
      <c r="AL3768" s="103"/>
      <c r="AM3768" s="104"/>
      <c r="AS3768" s="103"/>
      <c r="AT3768" s="104"/>
    </row>
    <row r="3769" spans="1:46" x14ac:dyDescent="0.25">
      <c r="A3769" s="1">
        <v>44851</v>
      </c>
      <c r="C3769" s="1" t="s">
        <v>102</v>
      </c>
      <c r="D3769" t="s">
        <v>97</v>
      </c>
      <c r="E3769">
        <v>400</v>
      </c>
      <c r="F3769" t="s">
        <v>129</v>
      </c>
      <c r="G3769" s="18">
        <v>1.0199</v>
      </c>
      <c r="I3769" s="18">
        <v>-407.96</v>
      </c>
      <c r="Q3769" s="103"/>
      <c r="R3769" s="104"/>
      <c r="X3769" s="103"/>
      <c r="AE3769" s="103"/>
      <c r="AL3769" s="103"/>
      <c r="AM3769" s="104"/>
      <c r="AS3769" s="103"/>
      <c r="AT3769" s="104"/>
    </row>
    <row r="3770" spans="1:46" x14ac:dyDescent="0.25">
      <c r="A3770" s="1">
        <v>44851</v>
      </c>
      <c r="C3770" s="1" t="s">
        <v>102</v>
      </c>
      <c r="D3770" t="s">
        <v>97</v>
      </c>
      <c r="E3770">
        <v>150</v>
      </c>
      <c r="F3770" t="s">
        <v>129</v>
      </c>
      <c r="G3770" s="18">
        <v>1.018</v>
      </c>
      <c r="I3770" s="18">
        <v>-152.69999999999999</v>
      </c>
      <c r="Q3770" s="103"/>
      <c r="R3770" s="104"/>
      <c r="X3770" s="103"/>
      <c r="AE3770" s="103"/>
      <c r="AL3770" s="103"/>
      <c r="AM3770" s="104"/>
      <c r="AS3770" s="103"/>
      <c r="AT3770" s="104"/>
    </row>
    <row r="3771" spans="1:46" x14ac:dyDescent="0.25">
      <c r="A3771" s="1">
        <v>44853</v>
      </c>
      <c r="B3771" s="100">
        <v>45832805557</v>
      </c>
      <c r="C3771" t="s">
        <v>101</v>
      </c>
      <c r="D3771" t="s">
        <v>97</v>
      </c>
      <c r="E3771">
        <v>100</v>
      </c>
      <c r="F3771" t="s">
        <v>73</v>
      </c>
      <c r="G3771">
        <v>3.1899000000000002</v>
      </c>
      <c r="H3771">
        <v>0</v>
      </c>
      <c r="I3771">
        <v>-318.99</v>
      </c>
      <c r="Q3771" s="103"/>
      <c r="R3771" s="104"/>
      <c r="X3771" s="103"/>
      <c r="AE3771" s="103"/>
      <c r="AL3771" s="103"/>
      <c r="AM3771" s="104"/>
      <c r="AS3771" s="103"/>
      <c r="AT3771" s="104"/>
    </row>
    <row r="3772" spans="1:46" x14ac:dyDescent="0.25">
      <c r="A3772" s="1">
        <v>44853</v>
      </c>
      <c r="B3772" s="100">
        <v>45832802580</v>
      </c>
      <c r="C3772" t="s">
        <v>101</v>
      </c>
      <c r="D3772" t="s">
        <v>97</v>
      </c>
      <c r="E3772">
        <v>100</v>
      </c>
      <c r="F3772" t="s">
        <v>73</v>
      </c>
      <c r="G3772">
        <v>3.1484000000000001</v>
      </c>
      <c r="H3772">
        <v>0</v>
      </c>
      <c r="I3772">
        <v>-314.83999999999997</v>
      </c>
      <c r="Q3772" s="103"/>
      <c r="R3772" s="104"/>
      <c r="X3772" s="103"/>
      <c r="AE3772" s="103"/>
      <c r="AL3772" s="103"/>
      <c r="AM3772" s="104"/>
      <c r="AS3772" s="103"/>
      <c r="AT3772" s="104"/>
    </row>
    <row r="3773" spans="1:46" x14ac:dyDescent="0.25">
      <c r="A3773" s="1">
        <v>44853</v>
      </c>
      <c r="B3773" s="100">
        <v>45832847890</v>
      </c>
      <c r="C3773" t="s">
        <v>101</v>
      </c>
      <c r="D3773" t="s">
        <v>97</v>
      </c>
      <c r="E3773">
        <v>100</v>
      </c>
      <c r="F3773" t="s">
        <v>73</v>
      </c>
      <c r="G3773">
        <v>3.145</v>
      </c>
      <c r="H3773">
        <v>0</v>
      </c>
      <c r="I3773">
        <v>-314.5</v>
      </c>
      <c r="Q3773" s="103"/>
      <c r="R3773" s="104"/>
      <c r="X3773" s="103"/>
      <c r="AE3773" s="103"/>
      <c r="AL3773" s="103"/>
      <c r="AM3773" s="104"/>
      <c r="AS3773" s="103"/>
      <c r="AT3773" s="104"/>
    </row>
    <row r="3774" spans="1:46" x14ac:dyDescent="0.25">
      <c r="A3774" s="1">
        <v>44853</v>
      </c>
      <c r="B3774" s="100">
        <v>45832883467</v>
      </c>
      <c r="C3774" t="s">
        <v>101</v>
      </c>
      <c r="D3774" t="s">
        <v>98</v>
      </c>
      <c r="E3774">
        <v>100</v>
      </c>
      <c r="F3774" t="s">
        <v>73</v>
      </c>
      <c r="G3774">
        <v>3.1934</v>
      </c>
      <c r="H3774">
        <v>0</v>
      </c>
      <c r="I3774">
        <v>319.32</v>
      </c>
      <c r="Q3774" s="103"/>
      <c r="R3774" s="104"/>
      <c r="X3774" s="103"/>
      <c r="AE3774" s="103"/>
      <c r="AL3774" s="103"/>
      <c r="AM3774" s="104"/>
      <c r="AS3774" s="103"/>
      <c r="AT3774" s="104"/>
    </row>
    <row r="3775" spans="1:46" x14ac:dyDescent="0.25">
      <c r="A3775" s="1">
        <v>44853</v>
      </c>
      <c r="B3775" s="100">
        <v>45832942371</v>
      </c>
      <c r="C3775" t="s">
        <v>101</v>
      </c>
      <c r="D3775" t="s">
        <v>97</v>
      </c>
      <c r="E3775">
        <v>100</v>
      </c>
      <c r="F3775" t="s">
        <v>73</v>
      </c>
      <c r="G3775">
        <v>3.1699000000000002</v>
      </c>
      <c r="H3775">
        <v>0</v>
      </c>
      <c r="I3775">
        <v>-316.99</v>
      </c>
      <c r="Q3775" s="103"/>
      <c r="R3775" s="104"/>
      <c r="X3775" s="103"/>
      <c r="AE3775" s="103"/>
      <c r="AL3775" s="103"/>
      <c r="AM3775" s="104"/>
      <c r="AS3775" s="103"/>
      <c r="AT3775" s="104"/>
    </row>
    <row r="3776" spans="1:46" x14ac:dyDescent="0.25">
      <c r="A3776" s="1">
        <v>44853</v>
      </c>
      <c r="B3776" s="100">
        <v>45833111781</v>
      </c>
      <c r="C3776" t="s">
        <v>101</v>
      </c>
      <c r="D3776" t="s">
        <v>97</v>
      </c>
      <c r="E3776">
        <v>100</v>
      </c>
      <c r="F3776" t="s">
        <v>73</v>
      </c>
      <c r="G3776">
        <v>3.16</v>
      </c>
      <c r="H3776">
        <v>0</v>
      </c>
      <c r="I3776">
        <v>-316</v>
      </c>
      <c r="Q3776" s="103"/>
      <c r="R3776" s="104"/>
      <c r="X3776" s="103"/>
      <c r="AE3776" s="103"/>
      <c r="AL3776" s="103"/>
      <c r="AM3776" s="104"/>
      <c r="AS3776" s="103"/>
      <c r="AT3776" s="104"/>
    </row>
    <row r="3777" spans="1:46" x14ac:dyDescent="0.25">
      <c r="A3777" s="1">
        <v>44853</v>
      </c>
      <c r="B3777" s="100">
        <v>45833010914</v>
      </c>
      <c r="C3777" t="s">
        <v>101</v>
      </c>
      <c r="D3777" t="s">
        <v>98</v>
      </c>
      <c r="E3777">
        <v>100</v>
      </c>
      <c r="F3777" t="s">
        <v>73</v>
      </c>
      <c r="G3777">
        <v>3.2101000000000002</v>
      </c>
      <c r="H3777">
        <v>0</v>
      </c>
      <c r="I3777">
        <v>320.99</v>
      </c>
      <c r="Q3777" s="103"/>
      <c r="R3777" s="104"/>
      <c r="X3777" s="103"/>
      <c r="AE3777" s="103"/>
      <c r="AL3777" s="103"/>
      <c r="AM3777" s="104"/>
      <c r="AS3777" s="103"/>
      <c r="AT3777" s="104"/>
    </row>
    <row r="3778" spans="1:46" x14ac:dyDescent="0.25">
      <c r="A3778" s="1">
        <v>44853</v>
      </c>
      <c r="B3778" s="100">
        <v>45833148472</v>
      </c>
      <c r="C3778" t="s">
        <v>101</v>
      </c>
      <c r="D3778" t="s">
        <v>98</v>
      </c>
      <c r="E3778">
        <v>100</v>
      </c>
      <c r="F3778" t="s">
        <v>73</v>
      </c>
      <c r="G3778">
        <v>3.2202999999999999</v>
      </c>
      <c r="H3778">
        <v>0</v>
      </c>
      <c r="I3778">
        <v>322.01</v>
      </c>
      <c r="Q3778" s="103"/>
      <c r="R3778" s="104"/>
      <c r="X3778" s="103"/>
      <c r="AE3778" s="103"/>
      <c r="AL3778" s="103"/>
      <c r="AM3778" s="104"/>
      <c r="AS3778" s="103"/>
      <c r="AT3778" s="104"/>
    </row>
    <row r="3779" spans="1:46" x14ac:dyDescent="0.25">
      <c r="A3779" s="1">
        <v>44853</v>
      </c>
      <c r="B3779" s="100">
        <v>45833158758</v>
      </c>
      <c r="C3779" t="s">
        <v>101</v>
      </c>
      <c r="D3779" t="s">
        <v>98</v>
      </c>
      <c r="E3779">
        <v>100</v>
      </c>
      <c r="F3779" t="s">
        <v>73</v>
      </c>
      <c r="G3779">
        <v>3.2244000000000002</v>
      </c>
      <c r="H3779">
        <v>0</v>
      </c>
      <c r="I3779">
        <v>322.42</v>
      </c>
      <c r="Q3779" s="103"/>
      <c r="R3779" s="104"/>
      <c r="X3779" s="103"/>
      <c r="AE3779" s="103"/>
      <c r="AL3779" s="103"/>
      <c r="AM3779" s="104"/>
      <c r="AS3779" s="103"/>
      <c r="AT3779" s="104"/>
    </row>
    <row r="3780" spans="1:46" x14ac:dyDescent="0.25">
      <c r="A3780" s="1">
        <v>44853</v>
      </c>
      <c r="B3780" s="100">
        <v>45833305442</v>
      </c>
      <c r="C3780" t="s">
        <v>101</v>
      </c>
      <c r="D3780" t="s">
        <v>97</v>
      </c>
      <c r="E3780">
        <v>100</v>
      </c>
      <c r="F3780" t="s">
        <v>73</v>
      </c>
      <c r="G3780">
        <v>3.1377000000000002</v>
      </c>
      <c r="H3780">
        <v>0</v>
      </c>
      <c r="I3780">
        <v>-313.77</v>
      </c>
      <c r="Q3780" s="103"/>
      <c r="R3780" s="104"/>
      <c r="X3780" s="103"/>
      <c r="AE3780" s="103"/>
      <c r="AL3780" s="103"/>
      <c r="AM3780" s="104"/>
      <c r="AS3780" s="103"/>
      <c r="AT3780" s="104"/>
    </row>
    <row r="3781" spans="1:46" x14ac:dyDescent="0.25">
      <c r="A3781" s="1">
        <v>44853</v>
      </c>
      <c r="B3781" s="100">
        <v>45833303483</v>
      </c>
      <c r="C3781" t="s">
        <v>101</v>
      </c>
      <c r="D3781" t="s">
        <v>97</v>
      </c>
      <c r="E3781">
        <v>100</v>
      </c>
      <c r="F3781" t="s">
        <v>73</v>
      </c>
      <c r="G3781">
        <v>3.0438999999999998</v>
      </c>
      <c r="H3781">
        <v>0</v>
      </c>
      <c r="I3781">
        <v>-304.39</v>
      </c>
      <c r="Q3781" s="103"/>
      <c r="R3781" s="104"/>
      <c r="X3781" s="103"/>
      <c r="AE3781" s="103"/>
      <c r="AL3781" s="103"/>
      <c r="AM3781" s="104"/>
      <c r="AS3781" s="103"/>
      <c r="AT3781" s="104"/>
    </row>
    <row r="3782" spans="1:46" x14ac:dyDescent="0.25">
      <c r="A3782" s="1">
        <v>44853</v>
      </c>
      <c r="B3782" s="100">
        <v>45833635068</v>
      </c>
      <c r="C3782" t="s">
        <v>101</v>
      </c>
      <c r="D3782" t="s">
        <v>98</v>
      </c>
      <c r="E3782">
        <v>100</v>
      </c>
      <c r="F3782" t="s">
        <v>73</v>
      </c>
      <c r="G3782">
        <v>3.18</v>
      </c>
      <c r="H3782">
        <v>0</v>
      </c>
      <c r="I3782">
        <v>317.98</v>
      </c>
      <c r="Q3782" s="103"/>
      <c r="R3782" s="104"/>
      <c r="X3782" s="103"/>
      <c r="AE3782" s="103"/>
      <c r="AL3782" s="103"/>
      <c r="AM3782" s="104"/>
      <c r="AS3782" s="103"/>
      <c r="AT3782" s="104"/>
    </row>
    <row r="3783" spans="1:46" x14ac:dyDescent="0.25">
      <c r="A3783" s="1">
        <v>44853</v>
      </c>
      <c r="B3783" s="100">
        <v>45833664657</v>
      </c>
      <c r="C3783" t="s">
        <v>101</v>
      </c>
      <c r="D3783" t="s">
        <v>97</v>
      </c>
      <c r="E3783">
        <v>100</v>
      </c>
      <c r="F3783" t="s">
        <v>73</v>
      </c>
      <c r="G3783">
        <v>3.1185</v>
      </c>
      <c r="H3783">
        <v>0</v>
      </c>
      <c r="I3783">
        <v>-311.85000000000002</v>
      </c>
      <c r="Q3783" s="103"/>
      <c r="R3783" s="104"/>
      <c r="X3783" s="103"/>
      <c r="AE3783" s="103"/>
      <c r="AL3783" s="103"/>
      <c r="AM3783" s="104"/>
      <c r="AS3783" s="103"/>
      <c r="AT3783" s="104"/>
    </row>
    <row r="3784" spans="1:46" x14ac:dyDescent="0.25">
      <c r="A3784" s="1">
        <v>44853</v>
      </c>
      <c r="B3784" s="100">
        <v>45833713313</v>
      </c>
      <c r="C3784" t="s">
        <v>101</v>
      </c>
      <c r="D3784" t="s">
        <v>98</v>
      </c>
      <c r="E3784">
        <v>100</v>
      </c>
      <c r="F3784" t="s">
        <v>73</v>
      </c>
      <c r="G3784">
        <v>3.1850000000000001</v>
      </c>
      <c r="H3784">
        <v>0</v>
      </c>
      <c r="I3784">
        <v>318.48</v>
      </c>
      <c r="Q3784" s="103"/>
      <c r="R3784" s="104"/>
      <c r="X3784" s="103"/>
      <c r="AE3784" s="103"/>
      <c r="AL3784" s="103"/>
      <c r="AM3784" s="104"/>
      <c r="AS3784" s="103"/>
      <c r="AT3784" s="104"/>
    </row>
    <row r="3785" spans="1:46" x14ac:dyDescent="0.25">
      <c r="A3785" s="1">
        <v>44853</v>
      </c>
      <c r="B3785" s="100">
        <v>45833733932</v>
      </c>
      <c r="C3785" t="s">
        <v>101</v>
      </c>
      <c r="D3785" t="s">
        <v>98</v>
      </c>
      <c r="E3785">
        <v>100</v>
      </c>
      <c r="F3785" t="s">
        <v>73</v>
      </c>
      <c r="G3785">
        <v>3.2132000000000001</v>
      </c>
      <c r="H3785">
        <v>0</v>
      </c>
      <c r="I3785">
        <v>321.3</v>
      </c>
      <c r="Q3785" s="103"/>
      <c r="R3785" s="104"/>
      <c r="X3785" s="103"/>
      <c r="AE3785" s="103"/>
      <c r="AL3785" s="103"/>
      <c r="AM3785" s="104"/>
      <c r="AS3785" s="103"/>
      <c r="AT3785" s="104"/>
    </row>
    <row r="3786" spans="1:46" x14ac:dyDescent="0.25">
      <c r="A3786" s="1">
        <v>44853</v>
      </c>
      <c r="B3786" s="100">
        <v>45833740160</v>
      </c>
      <c r="C3786" t="s">
        <v>101</v>
      </c>
      <c r="D3786" t="s">
        <v>98</v>
      </c>
      <c r="E3786">
        <v>100</v>
      </c>
      <c r="F3786" t="s">
        <v>73</v>
      </c>
      <c r="G3786">
        <v>3.2023000000000001</v>
      </c>
      <c r="H3786">
        <v>0</v>
      </c>
      <c r="I3786">
        <v>320.20999999999998</v>
      </c>
      <c r="Q3786" s="103"/>
      <c r="R3786" s="104"/>
      <c r="X3786" s="103"/>
      <c r="AE3786" s="103"/>
      <c r="AL3786" s="103"/>
      <c r="AM3786" s="104"/>
      <c r="AS3786" s="103"/>
      <c r="AT3786" s="104"/>
    </row>
    <row r="3787" spans="1:46" x14ac:dyDescent="0.25">
      <c r="A3787" s="1">
        <v>44854</v>
      </c>
      <c r="C3787" s="1" t="s">
        <v>102</v>
      </c>
      <c r="D3787" t="s">
        <v>98</v>
      </c>
      <c r="E3787">
        <v>850</v>
      </c>
      <c r="F3787" t="s">
        <v>127</v>
      </c>
      <c r="G3787" s="18">
        <v>2.54</v>
      </c>
      <c r="H3787" s="18">
        <v>0.05</v>
      </c>
      <c r="I3787" s="18">
        <v>2158.9499999999998</v>
      </c>
      <c r="Q3787" s="103"/>
      <c r="R3787" s="104"/>
      <c r="X3787" s="103"/>
      <c r="AE3787" s="103"/>
      <c r="AL3787" s="103"/>
      <c r="AM3787" s="104"/>
      <c r="AS3787" s="103"/>
      <c r="AT3787" s="104"/>
    </row>
    <row r="3788" spans="1:46" x14ac:dyDescent="0.25">
      <c r="A3788" s="1">
        <v>44854</v>
      </c>
      <c r="C3788" s="1" t="s">
        <v>102</v>
      </c>
      <c r="D3788" t="s">
        <v>97</v>
      </c>
      <c r="E3788">
        <v>400</v>
      </c>
      <c r="F3788" t="s">
        <v>127</v>
      </c>
      <c r="G3788" s="18">
        <v>2.5415000000000001</v>
      </c>
      <c r="I3788" s="18">
        <v>-1016.6</v>
      </c>
      <c r="Q3788" s="103"/>
      <c r="R3788" s="104"/>
      <c r="X3788" s="103"/>
      <c r="AE3788" s="103"/>
      <c r="AL3788" s="103"/>
      <c r="AM3788" s="104"/>
      <c r="AS3788" s="103"/>
      <c r="AT3788" s="104"/>
    </row>
    <row r="3789" spans="1:46" x14ac:dyDescent="0.25">
      <c r="A3789" s="1">
        <v>44854</v>
      </c>
      <c r="C3789" s="1" t="s">
        <v>102</v>
      </c>
      <c r="D3789" t="s">
        <v>97</v>
      </c>
      <c r="E3789">
        <v>150</v>
      </c>
      <c r="F3789" t="s">
        <v>127</v>
      </c>
      <c r="G3789" s="18">
        <v>2.5259999999999998</v>
      </c>
      <c r="I3789" s="18">
        <v>-378.9</v>
      </c>
      <c r="Q3789" s="103"/>
      <c r="R3789" s="104"/>
      <c r="X3789" s="103"/>
      <c r="AE3789" s="103"/>
      <c r="AL3789" s="103"/>
      <c r="AM3789" s="104"/>
      <c r="AS3789" s="103"/>
      <c r="AT3789" s="104"/>
    </row>
    <row r="3790" spans="1:46" x14ac:dyDescent="0.25">
      <c r="A3790" s="1">
        <v>44854</v>
      </c>
      <c r="C3790" s="1" t="s">
        <v>102</v>
      </c>
      <c r="D3790" t="s">
        <v>97</v>
      </c>
      <c r="E3790">
        <v>150</v>
      </c>
      <c r="F3790" t="s">
        <v>127</v>
      </c>
      <c r="G3790" s="18">
        <v>2.52</v>
      </c>
      <c r="I3790" s="18">
        <v>-378</v>
      </c>
      <c r="Q3790" s="103"/>
      <c r="R3790" s="104"/>
      <c r="X3790" s="103"/>
      <c r="AE3790" s="103"/>
      <c r="AL3790" s="103"/>
      <c r="AM3790" s="104"/>
      <c r="AS3790" s="103"/>
      <c r="AT3790" s="104"/>
    </row>
    <row r="3791" spans="1:46" x14ac:dyDescent="0.25">
      <c r="A3791" s="1">
        <v>44854</v>
      </c>
      <c r="C3791" s="1" t="s">
        <v>102</v>
      </c>
      <c r="D3791" t="s">
        <v>97</v>
      </c>
      <c r="E3791">
        <v>150</v>
      </c>
      <c r="F3791" t="s">
        <v>127</v>
      </c>
      <c r="G3791" s="18">
        <v>2.5185</v>
      </c>
      <c r="I3791" s="18">
        <v>-377.78</v>
      </c>
      <c r="Q3791" s="103"/>
      <c r="R3791" s="104"/>
      <c r="X3791" s="103"/>
      <c r="AE3791" s="103"/>
      <c r="AL3791" s="103"/>
      <c r="AM3791" s="104"/>
      <c r="AS3791" s="103"/>
      <c r="AT3791" s="104"/>
    </row>
    <row r="3792" spans="1:46" x14ac:dyDescent="0.25">
      <c r="A3792" s="1">
        <v>44854</v>
      </c>
      <c r="C3792" s="1" t="s">
        <v>102</v>
      </c>
      <c r="D3792" t="s">
        <v>98</v>
      </c>
      <c r="E3792">
        <v>550</v>
      </c>
      <c r="F3792" t="s">
        <v>127</v>
      </c>
      <c r="G3792" s="18">
        <v>2.6850000000000001</v>
      </c>
      <c r="H3792" s="18">
        <v>0.03</v>
      </c>
      <c r="I3792" s="18">
        <v>1476.72</v>
      </c>
      <c r="Q3792" s="103"/>
      <c r="R3792" s="104"/>
      <c r="X3792" s="103"/>
      <c r="AE3792" s="103"/>
      <c r="AL3792" s="103"/>
      <c r="AM3792" s="104"/>
      <c r="AS3792" s="103"/>
      <c r="AT3792" s="104"/>
    </row>
    <row r="3793" spans="1:46" x14ac:dyDescent="0.25">
      <c r="A3793" s="1">
        <v>44854</v>
      </c>
      <c r="C3793" s="1" t="s">
        <v>102</v>
      </c>
      <c r="D3793" t="s">
        <v>98</v>
      </c>
      <c r="E3793">
        <v>150</v>
      </c>
      <c r="F3793" t="s">
        <v>127</v>
      </c>
      <c r="G3793" s="18">
        <v>2.7174999999999998</v>
      </c>
      <c r="H3793" s="18">
        <v>0.01</v>
      </c>
      <c r="I3793" s="18">
        <v>407.62</v>
      </c>
      <c r="Q3793" s="103"/>
      <c r="R3793" s="104"/>
      <c r="X3793" s="103"/>
      <c r="AE3793" s="103"/>
      <c r="AL3793" s="103"/>
      <c r="AM3793" s="104"/>
      <c r="AS3793" s="103"/>
      <c r="AT3793" s="104"/>
    </row>
    <row r="3794" spans="1:46" x14ac:dyDescent="0.25">
      <c r="A3794" s="1">
        <v>44854</v>
      </c>
      <c r="C3794" s="1" t="s">
        <v>102</v>
      </c>
      <c r="D3794" t="s">
        <v>97</v>
      </c>
      <c r="E3794">
        <v>77</v>
      </c>
      <c r="F3794" t="s">
        <v>127</v>
      </c>
      <c r="G3794" s="18">
        <v>2.7785000000000002</v>
      </c>
      <c r="I3794" s="18">
        <v>-213.94</v>
      </c>
      <c r="Q3794" s="103"/>
      <c r="R3794" s="104"/>
      <c r="X3794" s="103"/>
      <c r="AE3794" s="103"/>
      <c r="AL3794" s="103"/>
      <c r="AM3794" s="104"/>
      <c r="AS3794" s="103"/>
      <c r="AT3794" s="104"/>
    </row>
    <row r="3795" spans="1:46" x14ac:dyDescent="0.25">
      <c r="A3795" s="1">
        <v>44854</v>
      </c>
      <c r="C3795" s="1" t="s">
        <v>102</v>
      </c>
      <c r="D3795" t="s">
        <v>97</v>
      </c>
      <c r="E3795">
        <v>73</v>
      </c>
      <c r="F3795" t="s">
        <v>127</v>
      </c>
      <c r="G3795" s="18">
        <v>2.7785000000000002</v>
      </c>
      <c r="I3795" s="18">
        <v>-202.83</v>
      </c>
      <c r="Q3795" s="103"/>
      <c r="R3795" s="104"/>
      <c r="X3795" s="103"/>
      <c r="AE3795" s="103"/>
      <c r="AL3795" s="103"/>
      <c r="AM3795" s="104"/>
      <c r="AS3795" s="103"/>
      <c r="AT3795" s="104"/>
    </row>
    <row r="3796" spans="1:46" x14ac:dyDescent="0.25">
      <c r="A3796" s="1">
        <v>44854</v>
      </c>
      <c r="C3796" s="1" t="s">
        <v>102</v>
      </c>
      <c r="D3796" t="s">
        <v>97</v>
      </c>
      <c r="E3796">
        <v>150</v>
      </c>
      <c r="F3796" t="s">
        <v>127</v>
      </c>
      <c r="G3796" s="18">
        <v>2.7633000000000001</v>
      </c>
      <c r="I3796" s="18">
        <v>-414.5</v>
      </c>
      <c r="Q3796" s="103"/>
      <c r="R3796" s="104"/>
      <c r="X3796" s="103"/>
      <c r="AE3796" s="103"/>
      <c r="AL3796" s="103"/>
      <c r="AM3796" s="104"/>
      <c r="AS3796" s="103"/>
      <c r="AT3796" s="104"/>
    </row>
    <row r="3797" spans="1:46" x14ac:dyDescent="0.25">
      <c r="A3797" s="1">
        <v>44854</v>
      </c>
      <c r="C3797" s="1" t="s">
        <v>102</v>
      </c>
      <c r="D3797" t="s">
        <v>98</v>
      </c>
      <c r="E3797">
        <v>200</v>
      </c>
      <c r="F3797" t="s">
        <v>127</v>
      </c>
      <c r="G3797" s="18">
        <v>2.8050000000000002</v>
      </c>
      <c r="H3797" s="18">
        <v>0.01</v>
      </c>
      <c r="I3797" s="18">
        <v>560.99</v>
      </c>
      <c r="Q3797" s="103"/>
      <c r="R3797" s="104"/>
      <c r="X3797" s="103"/>
      <c r="AE3797" s="103"/>
      <c r="AL3797" s="103"/>
      <c r="AM3797" s="104"/>
      <c r="AS3797" s="103"/>
      <c r="AT3797" s="104"/>
    </row>
    <row r="3798" spans="1:46" x14ac:dyDescent="0.25">
      <c r="A3798" s="1">
        <v>44854</v>
      </c>
      <c r="C3798" s="1" t="s">
        <v>102</v>
      </c>
      <c r="D3798" t="s">
        <v>98</v>
      </c>
      <c r="E3798">
        <v>50</v>
      </c>
      <c r="F3798" t="s">
        <v>127</v>
      </c>
      <c r="G3798" s="18">
        <v>2.83</v>
      </c>
      <c r="I3798" s="18">
        <v>141.5</v>
      </c>
      <c r="Q3798" s="103"/>
      <c r="R3798" s="104"/>
      <c r="X3798" s="103"/>
      <c r="AE3798" s="103"/>
      <c r="AL3798" s="103"/>
      <c r="AM3798" s="104"/>
      <c r="AS3798" s="103"/>
      <c r="AT3798" s="104"/>
    </row>
    <row r="3799" spans="1:46" x14ac:dyDescent="0.25">
      <c r="A3799" s="1">
        <v>44854</v>
      </c>
      <c r="C3799" s="1" t="s">
        <v>102</v>
      </c>
      <c r="D3799" t="s">
        <v>98</v>
      </c>
      <c r="E3799">
        <v>150</v>
      </c>
      <c r="F3799" t="s">
        <v>127</v>
      </c>
      <c r="G3799" s="18">
        <v>2.8121</v>
      </c>
      <c r="H3799" s="18">
        <v>0.01</v>
      </c>
      <c r="I3799" s="18">
        <v>421.81</v>
      </c>
      <c r="Q3799" s="103"/>
      <c r="R3799" s="104"/>
      <c r="X3799" s="103"/>
      <c r="AE3799" s="103"/>
      <c r="AL3799" s="103"/>
      <c r="AM3799" s="104"/>
      <c r="AS3799" s="103"/>
      <c r="AT3799" s="104"/>
    </row>
    <row r="3800" spans="1:46" x14ac:dyDescent="0.25">
      <c r="A3800" s="1">
        <v>44854</v>
      </c>
      <c r="C3800" s="1" t="s">
        <v>102</v>
      </c>
      <c r="D3800" t="s">
        <v>97</v>
      </c>
      <c r="E3800">
        <v>150</v>
      </c>
      <c r="F3800" t="s">
        <v>127</v>
      </c>
      <c r="G3800" s="18">
        <v>2.9186000000000001</v>
      </c>
      <c r="I3800" s="18">
        <v>-437.79</v>
      </c>
      <c r="Q3800" s="103"/>
      <c r="R3800" s="104"/>
      <c r="X3800" s="103"/>
      <c r="AE3800" s="103"/>
      <c r="AL3800" s="103"/>
      <c r="AM3800" s="104"/>
      <c r="AS3800" s="103"/>
      <c r="AT3800" s="104"/>
    </row>
    <row r="3801" spans="1:46" x14ac:dyDescent="0.25">
      <c r="A3801" s="1">
        <v>44854</v>
      </c>
      <c r="C3801" s="1" t="s">
        <v>102</v>
      </c>
      <c r="D3801" t="s">
        <v>97</v>
      </c>
      <c r="E3801">
        <v>150</v>
      </c>
      <c r="F3801" t="s">
        <v>127</v>
      </c>
      <c r="G3801" s="18">
        <v>2.98</v>
      </c>
      <c r="I3801" s="18">
        <v>-447</v>
      </c>
      <c r="Q3801" s="103"/>
      <c r="R3801" s="104"/>
      <c r="X3801" s="103"/>
      <c r="AE3801" s="103"/>
      <c r="AL3801" s="103"/>
      <c r="AM3801" s="104"/>
      <c r="AS3801" s="103"/>
      <c r="AT3801" s="104"/>
    </row>
    <row r="3802" spans="1:46" x14ac:dyDescent="0.25">
      <c r="A3802" s="1">
        <v>44854</v>
      </c>
      <c r="C3802" s="1" t="s">
        <v>102</v>
      </c>
      <c r="D3802" t="s">
        <v>97</v>
      </c>
      <c r="E3802">
        <v>150</v>
      </c>
      <c r="F3802" t="s">
        <v>127</v>
      </c>
      <c r="G3802" s="18">
        <v>2.9899</v>
      </c>
      <c r="I3802" s="18">
        <v>-448.49</v>
      </c>
      <c r="Q3802" s="103"/>
      <c r="R3802" s="104"/>
      <c r="X3802" s="103"/>
      <c r="AE3802" s="103"/>
      <c r="AL3802" s="103"/>
      <c r="AM3802" s="104"/>
      <c r="AS3802" s="103"/>
      <c r="AT3802" s="104"/>
    </row>
    <row r="3803" spans="1:46" x14ac:dyDescent="0.25">
      <c r="A3803" s="1">
        <v>44854</v>
      </c>
      <c r="C3803" s="1" t="s">
        <v>102</v>
      </c>
      <c r="D3803" t="s">
        <v>97</v>
      </c>
      <c r="E3803">
        <v>50</v>
      </c>
      <c r="F3803" t="s">
        <v>127</v>
      </c>
      <c r="G3803" s="18">
        <v>2.8925000000000001</v>
      </c>
      <c r="I3803" s="18">
        <v>-144.63</v>
      </c>
      <c r="Q3803" s="103"/>
      <c r="R3803" s="104"/>
      <c r="X3803" s="103"/>
      <c r="AE3803" s="103"/>
      <c r="AL3803" s="103"/>
      <c r="AM3803" s="104"/>
      <c r="AS3803" s="103"/>
      <c r="AT3803" s="104"/>
    </row>
    <row r="3804" spans="1:46" x14ac:dyDescent="0.25">
      <c r="A3804" s="1">
        <v>44854</v>
      </c>
      <c r="C3804" s="1" t="s">
        <v>102</v>
      </c>
      <c r="D3804" t="s">
        <v>97</v>
      </c>
      <c r="E3804">
        <v>150</v>
      </c>
      <c r="F3804" t="s">
        <v>127</v>
      </c>
      <c r="G3804" s="18">
        <v>2.9199000000000002</v>
      </c>
      <c r="I3804" s="18">
        <v>-437.99</v>
      </c>
      <c r="Q3804" s="103"/>
      <c r="R3804" s="104"/>
      <c r="X3804" s="103"/>
      <c r="AE3804" s="103"/>
      <c r="AL3804" s="103"/>
      <c r="AM3804" s="104"/>
      <c r="AS3804" s="103"/>
      <c r="AT3804" s="104"/>
    </row>
    <row r="3805" spans="1:46" x14ac:dyDescent="0.25">
      <c r="A3805" s="1">
        <v>44854</v>
      </c>
      <c r="C3805" s="1" t="s">
        <v>102</v>
      </c>
      <c r="D3805" t="s">
        <v>97</v>
      </c>
      <c r="E3805">
        <v>150</v>
      </c>
      <c r="F3805" t="s">
        <v>127</v>
      </c>
      <c r="G3805" s="18">
        <v>2.8298999999999999</v>
      </c>
      <c r="I3805" s="18">
        <v>-424.49</v>
      </c>
      <c r="Q3805" s="103"/>
      <c r="R3805" s="104"/>
      <c r="X3805" s="103"/>
      <c r="AE3805" s="103"/>
      <c r="AL3805" s="103"/>
      <c r="AM3805" s="104"/>
      <c r="AS3805" s="103"/>
      <c r="AT3805" s="104"/>
    </row>
    <row r="3806" spans="1:46" x14ac:dyDescent="0.25">
      <c r="A3806" s="1">
        <v>44855</v>
      </c>
      <c r="B3806" s="100">
        <v>45875257310</v>
      </c>
      <c r="C3806" t="s">
        <v>101</v>
      </c>
      <c r="D3806" t="s">
        <v>97</v>
      </c>
      <c r="E3806">
        <v>200</v>
      </c>
      <c r="F3806" t="s">
        <v>74</v>
      </c>
      <c r="G3806">
        <v>2.375</v>
      </c>
      <c r="H3806">
        <v>0</v>
      </c>
      <c r="I3806">
        <v>-475</v>
      </c>
      <c r="Q3806" s="103"/>
      <c r="R3806" s="104"/>
      <c r="X3806" s="103"/>
      <c r="AE3806" s="103"/>
      <c r="AL3806" s="103"/>
      <c r="AM3806" s="104"/>
      <c r="AS3806" s="103"/>
      <c r="AT3806" s="104"/>
    </row>
    <row r="3807" spans="1:46" x14ac:dyDescent="0.25">
      <c r="A3807" s="1">
        <v>44855</v>
      </c>
      <c r="B3807" s="100">
        <v>45875346265</v>
      </c>
      <c r="C3807" t="s">
        <v>101</v>
      </c>
      <c r="D3807" t="s">
        <v>97</v>
      </c>
      <c r="E3807">
        <v>200</v>
      </c>
      <c r="F3807" t="s">
        <v>74</v>
      </c>
      <c r="G3807">
        <v>2.355</v>
      </c>
      <c r="H3807">
        <v>0</v>
      </c>
      <c r="I3807">
        <v>-471</v>
      </c>
      <c r="Q3807" s="103"/>
      <c r="R3807" s="104"/>
      <c r="X3807" s="103"/>
      <c r="AE3807" s="103"/>
      <c r="AL3807" s="103"/>
      <c r="AM3807" s="104"/>
      <c r="AS3807" s="103"/>
      <c r="AT3807" s="104"/>
    </row>
    <row r="3808" spans="1:46" x14ac:dyDescent="0.25">
      <c r="A3808" s="1">
        <v>44855</v>
      </c>
      <c r="B3808" s="100">
        <v>45875391735</v>
      </c>
      <c r="C3808" t="s">
        <v>101</v>
      </c>
      <c r="D3808" t="s">
        <v>97</v>
      </c>
      <c r="E3808">
        <v>200</v>
      </c>
      <c r="F3808" t="s">
        <v>74</v>
      </c>
      <c r="G3808">
        <v>2.3250000000000002</v>
      </c>
      <c r="H3808">
        <v>0</v>
      </c>
      <c r="I3808">
        <v>-465</v>
      </c>
      <c r="Q3808" s="103"/>
      <c r="R3808" s="104"/>
      <c r="X3808" s="103"/>
      <c r="AE3808" s="103"/>
      <c r="AL3808" s="103"/>
      <c r="AM3808" s="104"/>
      <c r="AS3808" s="103"/>
      <c r="AT3808" s="104"/>
    </row>
    <row r="3809" spans="1:46" x14ac:dyDescent="0.25">
      <c r="A3809" s="1">
        <v>44855</v>
      </c>
      <c r="B3809" s="100">
        <v>45875414364</v>
      </c>
      <c r="C3809" t="s">
        <v>101</v>
      </c>
      <c r="D3809" t="s">
        <v>97</v>
      </c>
      <c r="E3809">
        <v>200</v>
      </c>
      <c r="F3809" t="s">
        <v>74</v>
      </c>
      <c r="G3809">
        <v>2.3799000000000001</v>
      </c>
      <c r="H3809">
        <v>0</v>
      </c>
      <c r="I3809">
        <v>-475.98</v>
      </c>
      <c r="Q3809" s="103"/>
      <c r="R3809" s="104"/>
      <c r="X3809" s="103"/>
      <c r="AE3809" s="103"/>
      <c r="AL3809" s="103"/>
      <c r="AM3809" s="104"/>
      <c r="AS3809" s="103"/>
      <c r="AT3809" s="104"/>
    </row>
    <row r="3810" spans="1:46" x14ac:dyDescent="0.25">
      <c r="A3810" s="1">
        <v>44855</v>
      </c>
      <c r="B3810" s="100">
        <v>45875544675</v>
      </c>
      <c r="C3810" t="s">
        <v>101</v>
      </c>
      <c r="D3810" t="s">
        <v>98</v>
      </c>
      <c r="E3810">
        <v>200</v>
      </c>
      <c r="F3810" t="s">
        <v>74</v>
      </c>
      <c r="G3810">
        <v>2.4350000000000001</v>
      </c>
      <c r="H3810">
        <v>0</v>
      </c>
      <c r="I3810">
        <v>486.96</v>
      </c>
      <c r="Q3810" s="103"/>
      <c r="R3810" s="104"/>
      <c r="X3810" s="103"/>
      <c r="AE3810" s="103"/>
      <c r="AL3810" s="103"/>
      <c r="AM3810" s="104"/>
      <c r="AS3810" s="103"/>
      <c r="AT3810" s="104"/>
    </row>
    <row r="3811" spans="1:46" x14ac:dyDescent="0.25">
      <c r="A3811" s="1">
        <v>44855</v>
      </c>
      <c r="B3811" s="100">
        <v>45875500299</v>
      </c>
      <c r="C3811" t="s">
        <v>101</v>
      </c>
      <c r="D3811" t="s">
        <v>98</v>
      </c>
      <c r="E3811">
        <v>200</v>
      </c>
      <c r="F3811" t="s">
        <v>74</v>
      </c>
      <c r="G3811">
        <v>2.4201000000000001</v>
      </c>
      <c r="H3811">
        <v>0</v>
      </c>
      <c r="I3811">
        <v>483.98</v>
      </c>
      <c r="Q3811" s="103"/>
      <c r="R3811" s="104"/>
      <c r="X3811" s="103"/>
      <c r="AE3811" s="103"/>
      <c r="AL3811" s="103"/>
      <c r="AM3811" s="104"/>
      <c r="AS3811" s="103"/>
      <c r="AT3811" s="104"/>
    </row>
    <row r="3812" spans="1:46" x14ac:dyDescent="0.25">
      <c r="A3812" s="1">
        <v>44855</v>
      </c>
      <c r="B3812" s="100">
        <v>45875498205</v>
      </c>
      <c r="C3812" t="s">
        <v>101</v>
      </c>
      <c r="D3812" t="s">
        <v>98</v>
      </c>
      <c r="E3812">
        <v>200</v>
      </c>
      <c r="F3812" t="s">
        <v>74</v>
      </c>
      <c r="G3812">
        <v>2.4249999999999998</v>
      </c>
      <c r="H3812">
        <v>0</v>
      </c>
      <c r="I3812">
        <v>484.96</v>
      </c>
      <c r="Q3812" s="103"/>
      <c r="R3812" s="104"/>
      <c r="X3812" s="103"/>
      <c r="AE3812" s="103"/>
      <c r="AL3812" s="103"/>
      <c r="AM3812" s="104"/>
      <c r="AS3812" s="103"/>
      <c r="AT3812" s="104"/>
    </row>
    <row r="3813" spans="1:46" x14ac:dyDescent="0.25">
      <c r="A3813" s="1">
        <v>44855</v>
      </c>
      <c r="B3813" s="100">
        <v>45875492998</v>
      </c>
      <c r="C3813" t="s">
        <v>101</v>
      </c>
      <c r="D3813" t="s">
        <v>98</v>
      </c>
      <c r="E3813">
        <v>200</v>
      </c>
      <c r="F3813" t="s">
        <v>74</v>
      </c>
      <c r="G3813">
        <v>2.4249999999999998</v>
      </c>
      <c r="H3813">
        <v>0</v>
      </c>
      <c r="I3813">
        <v>484.96</v>
      </c>
      <c r="Q3813" s="103"/>
      <c r="R3813" s="104"/>
      <c r="X3813" s="103"/>
      <c r="AE3813" s="103"/>
      <c r="AL3813" s="103"/>
      <c r="AM3813" s="104"/>
      <c r="AS3813" s="103"/>
      <c r="AT3813" s="104"/>
    </row>
    <row r="3814" spans="1:46" x14ac:dyDescent="0.25">
      <c r="A3814" s="1">
        <v>44858</v>
      </c>
      <c r="C3814" s="1" t="s">
        <v>102</v>
      </c>
      <c r="D3814" t="s">
        <v>98</v>
      </c>
      <c r="E3814">
        <v>650</v>
      </c>
      <c r="F3814" t="s">
        <v>126</v>
      </c>
      <c r="G3814" s="18">
        <v>2.2250000000000001</v>
      </c>
      <c r="H3814" s="18">
        <v>0.03</v>
      </c>
      <c r="I3814" s="18">
        <v>1446.22</v>
      </c>
      <c r="Q3814" s="103"/>
      <c r="R3814" s="104"/>
      <c r="X3814" s="103"/>
      <c r="AE3814" s="103"/>
      <c r="AL3814" s="103"/>
      <c r="AM3814" s="104"/>
      <c r="AS3814" s="103"/>
      <c r="AT3814" s="104"/>
    </row>
    <row r="3815" spans="1:46" x14ac:dyDescent="0.25">
      <c r="A3815" s="1">
        <v>44858</v>
      </c>
      <c r="C3815" s="1" t="s">
        <v>102</v>
      </c>
      <c r="D3815" t="s">
        <v>98</v>
      </c>
      <c r="E3815">
        <v>150</v>
      </c>
      <c r="F3815" t="s">
        <v>126</v>
      </c>
      <c r="G3815" s="18">
        <v>2.27</v>
      </c>
      <c r="H3815" s="18">
        <v>0.01</v>
      </c>
      <c r="I3815" s="18">
        <v>340.49</v>
      </c>
      <c r="Q3815" s="103"/>
      <c r="R3815" s="104"/>
      <c r="X3815" s="103"/>
      <c r="AE3815" s="103"/>
      <c r="AL3815" s="103"/>
      <c r="AM3815" s="104"/>
      <c r="AS3815" s="103"/>
      <c r="AT3815" s="104"/>
    </row>
    <row r="3816" spans="1:46" x14ac:dyDescent="0.25">
      <c r="A3816" s="1">
        <v>44858</v>
      </c>
      <c r="C3816" s="1" t="s">
        <v>102</v>
      </c>
      <c r="D3816" t="s">
        <v>97</v>
      </c>
      <c r="E3816">
        <v>400</v>
      </c>
      <c r="F3816" t="s">
        <v>126</v>
      </c>
      <c r="G3816" s="18">
        <v>2.2555000000000001</v>
      </c>
      <c r="I3816" s="18">
        <v>-902.2</v>
      </c>
      <c r="Q3816" s="103"/>
      <c r="R3816" s="104"/>
      <c r="X3816" s="103"/>
      <c r="AE3816" s="103"/>
      <c r="AL3816" s="103"/>
      <c r="AM3816" s="104"/>
      <c r="AS3816" s="103"/>
      <c r="AT3816" s="104"/>
    </row>
    <row r="3817" spans="1:46" x14ac:dyDescent="0.25">
      <c r="A3817" s="1">
        <v>44858</v>
      </c>
      <c r="C3817" s="1" t="s">
        <v>102</v>
      </c>
      <c r="D3817" t="s">
        <v>97</v>
      </c>
      <c r="E3817">
        <v>400</v>
      </c>
      <c r="F3817" t="s">
        <v>126</v>
      </c>
      <c r="G3817" s="18">
        <v>2.2349999999999999</v>
      </c>
      <c r="I3817" s="18">
        <v>-894</v>
      </c>
      <c r="Q3817" s="103"/>
      <c r="R3817" s="104"/>
      <c r="X3817" s="103"/>
      <c r="AE3817" s="103"/>
      <c r="AL3817" s="103"/>
      <c r="AM3817" s="104"/>
      <c r="AS3817" s="103"/>
      <c r="AT3817" s="104"/>
    </row>
    <row r="3818" spans="1:46" x14ac:dyDescent="0.25">
      <c r="A3818" s="1">
        <v>44858</v>
      </c>
      <c r="C3818" s="1" t="s">
        <v>102</v>
      </c>
      <c r="D3818" t="s">
        <v>98</v>
      </c>
      <c r="E3818">
        <v>150</v>
      </c>
      <c r="F3818" t="s">
        <v>126</v>
      </c>
      <c r="G3818" s="18">
        <v>2.17</v>
      </c>
      <c r="H3818" s="18">
        <v>0.01</v>
      </c>
      <c r="I3818" s="18">
        <v>325.49</v>
      </c>
      <c r="Q3818" s="103"/>
      <c r="R3818" s="104"/>
      <c r="X3818" s="103"/>
      <c r="AE3818" s="103"/>
      <c r="AL3818" s="103"/>
      <c r="AM3818" s="104"/>
      <c r="AS3818" s="103"/>
      <c r="AT3818" s="104"/>
    </row>
    <row r="3819" spans="1:46" x14ac:dyDescent="0.25">
      <c r="A3819" s="1">
        <v>44858</v>
      </c>
      <c r="C3819" s="1" t="s">
        <v>102</v>
      </c>
      <c r="D3819" t="s">
        <v>98</v>
      </c>
      <c r="E3819">
        <v>112</v>
      </c>
      <c r="F3819" t="s">
        <v>126</v>
      </c>
      <c r="G3819" s="18">
        <v>2.19</v>
      </c>
      <c r="H3819" s="18">
        <v>0.01</v>
      </c>
      <c r="I3819" s="18">
        <v>245.27</v>
      </c>
      <c r="Q3819" s="103"/>
      <c r="R3819" s="104"/>
      <c r="X3819" s="103"/>
      <c r="AE3819" s="103"/>
      <c r="AL3819" s="103"/>
      <c r="AM3819" s="104"/>
      <c r="AS3819" s="103"/>
      <c r="AT3819" s="104"/>
    </row>
    <row r="3820" spans="1:46" x14ac:dyDescent="0.25">
      <c r="A3820" s="1">
        <v>44858</v>
      </c>
      <c r="C3820" s="1" t="s">
        <v>102</v>
      </c>
      <c r="D3820" t="s">
        <v>98</v>
      </c>
      <c r="E3820">
        <v>37</v>
      </c>
      <c r="F3820" t="s">
        <v>126</v>
      </c>
      <c r="G3820" s="18">
        <v>2.19</v>
      </c>
      <c r="I3820" s="18">
        <v>81.03</v>
      </c>
      <c r="Q3820" s="103"/>
      <c r="R3820" s="104"/>
      <c r="X3820" s="103"/>
      <c r="AE3820" s="103"/>
      <c r="AL3820" s="103"/>
      <c r="AM3820" s="104"/>
      <c r="AS3820" s="103"/>
      <c r="AT3820" s="104"/>
    </row>
    <row r="3821" spans="1:46" x14ac:dyDescent="0.25">
      <c r="A3821" s="1">
        <v>44858</v>
      </c>
      <c r="C3821" s="1" t="s">
        <v>102</v>
      </c>
      <c r="D3821" t="s">
        <v>98</v>
      </c>
      <c r="E3821">
        <v>251</v>
      </c>
      <c r="F3821" t="s">
        <v>126</v>
      </c>
      <c r="G3821" s="18">
        <v>2.19</v>
      </c>
      <c r="H3821" s="18">
        <v>0.01</v>
      </c>
      <c r="I3821" s="18">
        <v>549.67999999999995</v>
      </c>
      <c r="Q3821" s="103"/>
      <c r="R3821" s="104"/>
      <c r="X3821" s="103"/>
      <c r="AE3821" s="103"/>
      <c r="AL3821" s="103"/>
      <c r="AM3821" s="104"/>
      <c r="AS3821" s="103"/>
      <c r="AT3821" s="104"/>
    </row>
    <row r="3822" spans="1:46" x14ac:dyDescent="0.25">
      <c r="A3822" s="1">
        <v>44858</v>
      </c>
      <c r="C3822" s="1" t="s">
        <v>102</v>
      </c>
      <c r="D3822" t="s">
        <v>97</v>
      </c>
      <c r="E3822">
        <v>150</v>
      </c>
      <c r="F3822" t="s">
        <v>126</v>
      </c>
      <c r="G3822" s="18">
        <v>2.2349999999999999</v>
      </c>
      <c r="I3822" s="18">
        <v>-335.25</v>
      </c>
      <c r="Q3822" s="103"/>
      <c r="R3822" s="104"/>
      <c r="X3822" s="103"/>
      <c r="AE3822" s="103"/>
      <c r="AL3822" s="103"/>
      <c r="AM3822" s="104"/>
      <c r="AS3822" s="103"/>
      <c r="AT3822" s="104"/>
    </row>
    <row r="3823" spans="1:46" x14ac:dyDescent="0.25">
      <c r="A3823" s="1">
        <v>44858</v>
      </c>
      <c r="C3823" s="1" t="s">
        <v>102</v>
      </c>
      <c r="D3823" t="s">
        <v>97</v>
      </c>
      <c r="E3823">
        <v>400</v>
      </c>
      <c r="F3823" t="s">
        <v>126</v>
      </c>
      <c r="G3823" s="18">
        <v>2.2755000000000001</v>
      </c>
      <c r="I3823" s="18">
        <v>-910.2</v>
      </c>
      <c r="Q3823" s="103"/>
      <c r="R3823" s="104"/>
      <c r="X3823" s="103"/>
      <c r="AE3823" s="103"/>
      <c r="AL3823" s="103"/>
      <c r="AM3823" s="104"/>
      <c r="AS3823" s="103"/>
      <c r="AT3823" s="104"/>
    </row>
    <row r="3824" spans="1:46" x14ac:dyDescent="0.25">
      <c r="A3824" s="1">
        <v>44858</v>
      </c>
      <c r="C3824" s="1" t="s">
        <v>102</v>
      </c>
      <c r="D3824" t="s">
        <v>98</v>
      </c>
      <c r="E3824">
        <v>400</v>
      </c>
      <c r="F3824" t="s">
        <v>126</v>
      </c>
      <c r="G3824" s="18">
        <v>2.2639</v>
      </c>
      <c r="H3824" s="18">
        <v>0.02</v>
      </c>
      <c r="I3824" s="18">
        <v>905.54</v>
      </c>
      <c r="Q3824" s="103"/>
      <c r="R3824" s="104"/>
      <c r="X3824" s="103"/>
      <c r="AE3824" s="103"/>
      <c r="AL3824" s="103"/>
      <c r="AM3824" s="104"/>
      <c r="AS3824" s="103"/>
      <c r="AT3824" s="104"/>
    </row>
    <row r="3825" spans="1:46" x14ac:dyDescent="0.25">
      <c r="A3825" s="1">
        <v>44858</v>
      </c>
      <c r="C3825" s="1" t="s">
        <v>102</v>
      </c>
      <c r="D3825" t="s">
        <v>97</v>
      </c>
      <c r="E3825">
        <v>400</v>
      </c>
      <c r="F3825" t="s">
        <v>126</v>
      </c>
      <c r="G3825" s="18">
        <v>2.3086000000000002</v>
      </c>
      <c r="I3825" s="18">
        <v>-923.44</v>
      </c>
      <c r="Q3825" s="103"/>
      <c r="R3825" s="104"/>
      <c r="X3825" s="103"/>
      <c r="AE3825" s="103"/>
      <c r="AL3825" s="103"/>
      <c r="AM3825" s="104"/>
      <c r="AS3825" s="103"/>
      <c r="AT3825" s="104"/>
    </row>
    <row r="3826" spans="1:46" x14ac:dyDescent="0.25">
      <c r="A3826" s="1">
        <v>44860</v>
      </c>
      <c r="C3826" s="1" t="s">
        <v>102</v>
      </c>
      <c r="D3826" t="s">
        <v>98</v>
      </c>
      <c r="E3826">
        <v>50</v>
      </c>
      <c r="F3826" t="s">
        <v>124</v>
      </c>
      <c r="G3826" s="18">
        <v>9.7430000000000003</v>
      </c>
      <c r="H3826" s="18">
        <v>0.01</v>
      </c>
      <c r="I3826" s="18">
        <v>487.14</v>
      </c>
      <c r="Q3826" s="103"/>
      <c r="R3826" s="104"/>
      <c r="X3826" s="103"/>
      <c r="AE3826" s="103"/>
      <c r="AL3826" s="103"/>
      <c r="AM3826" s="104"/>
      <c r="AS3826" s="103"/>
      <c r="AT3826" s="104"/>
    </row>
    <row r="3827" spans="1:46" x14ac:dyDescent="0.25">
      <c r="A3827" s="1">
        <v>44860</v>
      </c>
      <c r="C3827" s="1" t="s">
        <v>102</v>
      </c>
      <c r="D3827" t="s">
        <v>98</v>
      </c>
      <c r="E3827">
        <v>150</v>
      </c>
      <c r="F3827" t="s">
        <v>125</v>
      </c>
      <c r="G3827" s="18">
        <v>2.8612000000000002</v>
      </c>
      <c r="H3827" s="18">
        <v>0.01</v>
      </c>
      <c r="I3827" s="18">
        <v>429.17</v>
      </c>
      <c r="Q3827" s="103"/>
      <c r="R3827" s="104"/>
      <c r="X3827" s="103"/>
      <c r="AE3827" s="103"/>
      <c r="AL3827" s="103"/>
      <c r="AM3827" s="104"/>
      <c r="AS3827" s="103"/>
      <c r="AT3827" s="104"/>
    </row>
    <row r="3828" spans="1:46" x14ac:dyDescent="0.25">
      <c r="A3828" s="1">
        <v>44860</v>
      </c>
      <c r="C3828" s="1" t="s">
        <v>102</v>
      </c>
      <c r="D3828" t="s">
        <v>98</v>
      </c>
      <c r="E3828">
        <v>150</v>
      </c>
      <c r="F3828" t="s">
        <v>125</v>
      </c>
      <c r="G3828" s="18">
        <v>2.7732999999999999</v>
      </c>
      <c r="H3828" s="18">
        <v>0.01</v>
      </c>
      <c r="I3828" s="18">
        <v>415.99</v>
      </c>
      <c r="Q3828" s="103"/>
      <c r="R3828" s="104"/>
      <c r="X3828" s="103"/>
      <c r="AE3828" s="103"/>
      <c r="AL3828" s="103"/>
      <c r="AM3828" s="104"/>
      <c r="AS3828" s="103"/>
      <c r="AT3828" s="104"/>
    </row>
    <row r="3829" spans="1:46" x14ac:dyDescent="0.25">
      <c r="A3829" s="1">
        <v>44860</v>
      </c>
      <c r="C3829" s="1" t="s">
        <v>102</v>
      </c>
      <c r="D3829" t="s">
        <v>98</v>
      </c>
      <c r="E3829">
        <v>300</v>
      </c>
      <c r="F3829" t="s">
        <v>122</v>
      </c>
      <c r="G3829" s="18">
        <v>3.86</v>
      </c>
      <c r="H3829" s="18">
        <v>0.03</v>
      </c>
      <c r="I3829" s="18">
        <v>1157.97</v>
      </c>
      <c r="Q3829" s="103"/>
      <c r="R3829" s="104"/>
      <c r="X3829" s="103"/>
      <c r="AE3829" s="103"/>
      <c r="AL3829" s="103"/>
      <c r="AM3829" s="104"/>
      <c r="AS3829" s="103"/>
      <c r="AT3829" s="104"/>
    </row>
    <row r="3830" spans="1:46" x14ac:dyDescent="0.25">
      <c r="A3830" s="1">
        <v>44860</v>
      </c>
      <c r="C3830" s="1" t="s">
        <v>102</v>
      </c>
      <c r="D3830" t="s">
        <v>98</v>
      </c>
      <c r="E3830">
        <v>150</v>
      </c>
      <c r="F3830" t="s">
        <v>122</v>
      </c>
      <c r="G3830" s="18">
        <v>3.9135</v>
      </c>
      <c r="H3830" s="18">
        <v>0.01</v>
      </c>
      <c r="I3830" s="18">
        <v>587.02</v>
      </c>
      <c r="Q3830" s="103"/>
      <c r="R3830" s="104"/>
      <c r="X3830" s="103"/>
      <c r="AE3830" s="103"/>
      <c r="AL3830" s="103"/>
      <c r="AM3830" s="104"/>
      <c r="AS3830" s="103"/>
      <c r="AT3830" s="104"/>
    </row>
    <row r="3831" spans="1:46" x14ac:dyDescent="0.25">
      <c r="A3831" s="1">
        <v>44860</v>
      </c>
      <c r="C3831" s="1" t="s">
        <v>102</v>
      </c>
      <c r="D3831" t="s">
        <v>97</v>
      </c>
      <c r="E3831">
        <v>150</v>
      </c>
      <c r="F3831" t="s">
        <v>125</v>
      </c>
      <c r="G3831" s="18">
        <v>2.69</v>
      </c>
      <c r="I3831" s="18">
        <v>-403.5</v>
      </c>
      <c r="Q3831" s="103"/>
      <c r="R3831" s="104"/>
      <c r="X3831" s="103"/>
      <c r="AE3831" s="103"/>
      <c r="AL3831" s="103"/>
      <c r="AM3831" s="104"/>
      <c r="AS3831" s="103"/>
      <c r="AT3831" s="104"/>
    </row>
    <row r="3832" spans="1:46" x14ac:dyDescent="0.25">
      <c r="A3832" s="1">
        <v>44860</v>
      </c>
      <c r="C3832" s="1" t="s">
        <v>102</v>
      </c>
      <c r="D3832" t="s">
        <v>97</v>
      </c>
      <c r="E3832">
        <v>150</v>
      </c>
      <c r="F3832" t="s">
        <v>122</v>
      </c>
      <c r="G3832" s="18">
        <v>3.8089</v>
      </c>
      <c r="I3832" s="18">
        <v>-571.34</v>
      </c>
      <c r="Q3832" s="103"/>
      <c r="R3832" s="104"/>
      <c r="X3832" s="103"/>
      <c r="AE3832" s="103"/>
      <c r="AL3832" s="103"/>
      <c r="AM3832" s="104"/>
      <c r="AS3832" s="103"/>
      <c r="AT3832" s="104"/>
    </row>
    <row r="3833" spans="1:46" x14ac:dyDescent="0.25">
      <c r="A3833" s="1">
        <v>44860</v>
      </c>
      <c r="C3833" s="1" t="s">
        <v>102</v>
      </c>
      <c r="D3833" t="s">
        <v>97</v>
      </c>
      <c r="E3833">
        <v>150</v>
      </c>
      <c r="F3833" t="s">
        <v>125</v>
      </c>
      <c r="G3833" s="18">
        <v>2.7599</v>
      </c>
      <c r="I3833" s="18">
        <v>-413.99</v>
      </c>
      <c r="Q3833" s="103"/>
      <c r="R3833" s="104"/>
      <c r="X3833" s="103"/>
      <c r="AE3833" s="103"/>
      <c r="AL3833" s="103"/>
      <c r="AM3833" s="104"/>
      <c r="AS3833" s="103"/>
      <c r="AT3833" s="104"/>
    </row>
    <row r="3834" spans="1:46" x14ac:dyDescent="0.25">
      <c r="A3834" s="1">
        <v>44860</v>
      </c>
      <c r="C3834" s="1" t="s">
        <v>102</v>
      </c>
      <c r="D3834" t="s">
        <v>97</v>
      </c>
      <c r="E3834">
        <v>150</v>
      </c>
      <c r="F3834" t="s">
        <v>122</v>
      </c>
      <c r="G3834" s="18">
        <v>3.7065000000000001</v>
      </c>
      <c r="I3834" s="18">
        <v>-555.98</v>
      </c>
      <c r="Q3834" s="103"/>
      <c r="R3834" s="104"/>
      <c r="X3834" s="103"/>
      <c r="AE3834" s="103"/>
      <c r="AL3834" s="103"/>
      <c r="AM3834" s="104"/>
      <c r="AS3834" s="103"/>
      <c r="AT3834" s="104"/>
    </row>
    <row r="3835" spans="1:46" x14ac:dyDescent="0.25">
      <c r="A3835" s="1">
        <v>44860</v>
      </c>
      <c r="C3835" s="1" t="s">
        <v>102</v>
      </c>
      <c r="D3835" t="s">
        <v>97</v>
      </c>
      <c r="E3835">
        <v>50</v>
      </c>
      <c r="F3835" t="s">
        <v>124</v>
      </c>
      <c r="G3835" s="18">
        <v>9.875</v>
      </c>
      <c r="I3835" s="18">
        <v>-493.75</v>
      </c>
      <c r="Q3835" s="103"/>
      <c r="R3835" s="104"/>
      <c r="X3835" s="103"/>
      <c r="AE3835" s="103"/>
      <c r="AL3835" s="103"/>
      <c r="AM3835" s="104"/>
      <c r="AS3835" s="103"/>
      <c r="AT3835" s="104"/>
    </row>
    <row r="3836" spans="1:46" x14ac:dyDescent="0.25">
      <c r="A3836" s="1">
        <v>44860</v>
      </c>
      <c r="C3836" s="1" t="s">
        <v>102</v>
      </c>
      <c r="D3836" t="s">
        <v>97</v>
      </c>
      <c r="E3836">
        <v>150</v>
      </c>
      <c r="F3836" t="s">
        <v>122</v>
      </c>
      <c r="G3836" s="18">
        <v>3.7765</v>
      </c>
      <c r="I3836" s="18">
        <v>-566.48</v>
      </c>
      <c r="Q3836" s="103"/>
      <c r="R3836" s="104"/>
      <c r="X3836" s="103"/>
      <c r="AE3836" s="103"/>
      <c r="AL3836" s="103"/>
      <c r="AM3836" s="104"/>
      <c r="AS3836" s="103"/>
      <c r="AT3836" s="104"/>
    </row>
    <row r="3837" spans="1:46" x14ac:dyDescent="0.25">
      <c r="A3837" s="1">
        <v>44861</v>
      </c>
      <c r="B3837" s="100">
        <v>45973313512</v>
      </c>
      <c r="C3837" t="s">
        <v>101</v>
      </c>
      <c r="D3837" t="s">
        <v>97</v>
      </c>
      <c r="E3837">
        <v>200</v>
      </c>
      <c r="F3837" t="s">
        <v>75</v>
      </c>
      <c r="G3837">
        <v>2.5724999999999998</v>
      </c>
      <c r="H3837">
        <v>0</v>
      </c>
      <c r="I3837">
        <v>-514.5</v>
      </c>
      <c r="Q3837" s="103"/>
      <c r="R3837" s="104"/>
      <c r="X3837" s="103"/>
      <c r="AE3837" s="103"/>
      <c r="AL3837" s="103"/>
      <c r="AM3837" s="104"/>
      <c r="AS3837" s="103"/>
      <c r="AT3837" s="104"/>
    </row>
    <row r="3838" spans="1:46" x14ac:dyDescent="0.25">
      <c r="A3838" s="1">
        <v>44861</v>
      </c>
      <c r="B3838" s="100">
        <v>45973632003</v>
      </c>
      <c r="C3838" t="s">
        <v>101</v>
      </c>
      <c r="D3838" t="s">
        <v>97</v>
      </c>
      <c r="E3838">
        <v>200</v>
      </c>
      <c r="F3838" t="s">
        <v>75</v>
      </c>
      <c r="G3838">
        <v>2.605</v>
      </c>
      <c r="H3838">
        <v>0</v>
      </c>
      <c r="I3838">
        <v>-521</v>
      </c>
      <c r="Q3838" s="103"/>
      <c r="R3838" s="104"/>
      <c r="X3838" s="103"/>
      <c r="AE3838" s="103"/>
      <c r="AL3838" s="103"/>
      <c r="AM3838" s="104"/>
      <c r="AS3838" s="103"/>
      <c r="AT3838" s="104"/>
    </row>
    <row r="3839" spans="1:46" x14ac:dyDescent="0.25">
      <c r="A3839" s="1">
        <v>44861</v>
      </c>
      <c r="B3839" s="100">
        <v>45973714027</v>
      </c>
      <c r="C3839" t="s">
        <v>101</v>
      </c>
      <c r="D3839" t="s">
        <v>98</v>
      </c>
      <c r="E3839">
        <v>200</v>
      </c>
      <c r="F3839" t="s">
        <v>75</v>
      </c>
      <c r="G3839">
        <v>2.7263000000000002</v>
      </c>
      <c r="H3839">
        <v>0</v>
      </c>
      <c r="I3839">
        <v>545.22</v>
      </c>
      <c r="Q3839" s="103"/>
      <c r="R3839" s="104"/>
      <c r="X3839" s="103"/>
      <c r="AE3839" s="103"/>
      <c r="AL3839" s="103"/>
      <c r="AM3839" s="104"/>
      <c r="AS3839" s="103"/>
      <c r="AT3839" s="104"/>
    </row>
    <row r="3840" spans="1:46" x14ac:dyDescent="0.25">
      <c r="A3840" s="1">
        <v>44861</v>
      </c>
      <c r="B3840" s="100">
        <v>45973823622</v>
      </c>
      <c r="C3840" t="s">
        <v>101</v>
      </c>
      <c r="D3840" t="s">
        <v>98</v>
      </c>
      <c r="E3840">
        <v>200</v>
      </c>
      <c r="F3840" t="s">
        <v>75</v>
      </c>
      <c r="G3840">
        <v>2.7410999999999999</v>
      </c>
      <c r="H3840">
        <v>0</v>
      </c>
      <c r="I3840">
        <v>548.17999999999995</v>
      </c>
      <c r="Q3840" s="103"/>
      <c r="R3840" s="104"/>
      <c r="X3840" s="103"/>
      <c r="AE3840" s="103"/>
      <c r="AL3840" s="103"/>
      <c r="AM3840" s="104"/>
      <c r="AS3840" s="103"/>
      <c r="AT3840" s="104"/>
    </row>
    <row r="3841" spans="1:46" x14ac:dyDescent="0.25">
      <c r="A3841" s="1">
        <v>44861</v>
      </c>
      <c r="C3841" s="1" t="s">
        <v>102</v>
      </c>
      <c r="D3841" t="s">
        <v>98</v>
      </c>
      <c r="E3841">
        <v>150</v>
      </c>
      <c r="F3841" t="s">
        <v>123</v>
      </c>
      <c r="G3841" s="18">
        <v>1.6609</v>
      </c>
      <c r="H3841" s="18">
        <v>0.01</v>
      </c>
      <c r="I3841" s="18">
        <v>249.13</v>
      </c>
      <c r="Q3841" s="103"/>
      <c r="R3841" s="104"/>
      <c r="X3841" s="103"/>
      <c r="AE3841" s="103"/>
      <c r="AL3841" s="103"/>
      <c r="AM3841" s="104"/>
      <c r="AS3841" s="103"/>
      <c r="AT3841" s="104"/>
    </row>
    <row r="3842" spans="1:46" x14ac:dyDescent="0.25">
      <c r="A3842" s="1">
        <v>44861</v>
      </c>
      <c r="C3842" s="1" t="s">
        <v>102</v>
      </c>
      <c r="D3842" t="s">
        <v>98</v>
      </c>
      <c r="E3842">
        <v>400</v>
      </c>
      <c r="F3842" t="s">
        <v>123</v>
      </c>
      <c r="G3842" s="18">
        <v>1.7</v>
      </c>
      <c r="H3842" s="18">
        <v>0.02</v>
      </c>
      <c r="I3842" s="18">
        <v>679.98</v>
      </c>
      <c r="Q3842" s="103"/>
      <c r="R3842" s="104"/>
      <c r="X3842" s="103"/>
      <c r="AE3842" s="103"/>
      <c r="AL3842" s="103"/>
      <c r="AM3842" s="104"/>
      <c r="AS3842" s="103"/>
      <c r="AT3842" s="104"/>
    </row>
    <row r="3843" spans="1:46" x14ac:dyDescent="0.25">
      <c r="A3843" s="1">
        <v>44861</v>
      </c>
      <c r="C3843" s="1" t="s">
        <v>102</v>
      </c>
      <c r="D3843" t="s">
        <v>97</v>
      </c>
      <c r="E3843">
        <v>150</v>
      </c>
      <c r="F3843" t="s">
        <v>123</v>
      </c>
      <c r="G3843" s="18">
        <v>1.6298999999999999</v>
      </c>
      <c r="I3843" s="18">
        <v>-244.49</v>
      </c>
      <c r="Q3843" s="103"/>
      <c r="R3843" s="104"/>
      <c r="X3843" s="103"/>
      <c r="AE3843" s="103"/>
      <c r="AL3843" s="103"/>
      <c r="AM3843" s="104"/>
      <c r="AS3843" s="103"/>
      <c r="AT3843" s="104"/>
    </row>
    <row r="3844" spans="1:46" x14ac:dyDescent="0.25">
      <c r="A3844" s="1">
        <v>44861</v>
      </c>
      <c r="C3844" s="1" t="s">
        <v>102</v>
      </c>
      <c r="D3844" t="s">
        <v>97</v>
      </c>
      <c r="E3844">
        <v>150</v>
      </c>
      <c r="F3844" t="s">
        <v>123</v>
      </c>
      <c r="G3844" s="18">
        <v>1.496</v>
      </c>
      <c r="I3844" s="18">
        <v>-224.4</v>
      </c>
      <c r="Q3844" s="103"/>
      <c r="R3844" s="104"/>
      <c r="X3844" s="103"/>
      <c r="AE3844" s="103"/>
      <c r="AL3844" s="103"/>
      <c r="AM3844" s="104"/>
      <c r="AS3844" s="103"/>
      <c r="AT3844" s="104"/>
    </row>
    <row r="3845" spans="1:46" x14ac:dyDescent="0.25">
      <c r="A3845" s="1">
        <v>44861</v>
      </c>
      <c r="C3845" s="1" t="s">
        <v>102</v>
      </c>
      <c r="D3845" t="s">
        <v>98</v>
      </c>
      <c r="E3845">
        <v>100</v>
      </c>
      <c r="F3845" t="s">
        <v>123</v>
      </c>
      <c r="G3845" s="18">
        <v>1.5235000000000001</v>
      </c>
      <c r="I3845" s="18">
        <v>152.35</v>
      </c>
      <c r="Q3845" s="103"/>
      <c r="R3845" s="104"/>
      <c r="X3845" s="103"/>
      <c r="AE3845" s="103"/>
      <c r="AL3845" s="103"/>
      <c r="AM3845" s="104"/>
      <c r="AS3845" s="103"/>
      <c r="AT3845" s="104"/>
    </row>
    <row r="3846" spans="1:46" x14ac:dyDescent="0.25">
      <c r="A3846" s="1">
        <v>44861</v>
      </c>
      <c r="C3846" s="1" t="s">
        <v>102</v>
      </c>
      <c r="D3846" t="s">
        <v>98</v>
      </c>
      <c r="E3846">
        <v>5</v>
      </c>
      <c r="F3846" t="s">
        <v>123</v>
      </c>
      <c r="G3846" s="18">
        <v>1.5249999999999999</v>
      </c>
      <c r="I3846" s="18">
        <v>7.63</v>
      </c>
      <c r="Q3846" s="103"/>
      <c r="R3846" s="104"/>
      <c r="X3846" s="103"/>
      <c r="AE3846" s="103"/>
      <c r="AL3846" s="103"/>
      <c r="AM3846" s="104"/>
      <c r="AS3846" s="103"/>
      <c r="AT3846" s="104"/>
    </row>
    <row r="3847" spans="1:46" x14ac:dyDescent="0.25">
      <c r="A3847" s="1">
        <v>44861</v>
      </c>
      <c r="C3847" s="1" t="s">
        <v>102</v>
      </c>
      <c r="D3847" t="s">
        <v>98</v>
      </c>
      <c r="E3847">
        <v>45</v>
      </c>
      <c r="F3847" t="s">
        <v>123</v>
      </c>
      <c r="G3847" s="18">
        <v>1.5249999999999999</v>
      </c>
      <c r="I3847" s="18">
        <v>68.63</v>
      </c>
      <c r="Q3847" s="103"/>
      <c r="R3847" s="104"/>
      <c r="X3847" s="103"/>
      <c r="AE3847" s="103"/>
      <c r="AL3847" s="103"/>
      <c r="AM3847" s="104"/>
      <c r="AS3847" s="103"/>
      <c r="AT3847" s="104"/>
    </row>
    <row r="3848" spans="1:46" x14ac:dyDescent="0.25">
      <c r="A3848" s="1">
        <v>44861</v>
      </c>
      <c r="C3848" s="1" t="s">
        <v>102</v>
      </c>
      <c r="D3848" t="s">
        <v>97</v>
      </c>
      <c r="E3848">
        <v>400</v>
      </c>
      <c r="F3848" t="s">
        <v>123</v>
      </c>
      <c r="G3848" s="18">
        <v>1.4599</v>
      </c>
      <c r="I3848" s="18">
        <v>-583.96</v>
      </c>
      <c r="Q3848" s="103"/>
      <c r="R3848" s="104"/>
      <c r="X3848" s="103"/>
      <c r="AE3848" s="103"/>
      <c r="AL3848" s="103"/>
      <c r="AM3848" s="104"/>
      <c r="AS3848" s="103"/>
      <c r="AT3848" s="104"/>
    </row>
    <row r="3849" spans="1:46" x14ac:dyDescent="0.25">
      <c r="A3849" s="1">
        <v>44862</v>
      </c>
      <c r="C3849" s="1" t="s">
        <v>102</v>
      </c>
      <c r="D3849" t="s">
        <v>98</v>
      </c>
      <c r="E3849">
        <v>50</v>
      </c>
      <c r="F3849" t="s">
        <v>121</v>
      </c>
      <c r="G3849" s="18">
        <v>3.6116999999999999</v>
      </c>
      <c r="I3849" s="18">
        <v>180.59</v>
      </c>
      <c r="Q3849" s="103"/>
      <c r="R3849" s="104"/>
      <c r="X3849" s="103"/>
      <c r="AE3849" s="103"/>
      <c r="AL3849" s="103"/>
      <c r="AM3849" s="104"/>
      <c r="AS3849" s="103"/>
      <c r="AT3849" s="104"/>
    </row>
    <row r="3850" spans="1:46" x14ac:dyDescent="0.25">
      <c r="A3850" s="1">
        <v>44862</v>
      </c>
      <c r="C3850" s="1" t="s">
        <v>102</v>
      </c>
      <c r="D3850" t="s">
        <v>98</v>
      </c>
      <c r="E3850">
        <v>50</v>
      </c>
      <c r="F3850" t="s">
        <v>121</v>
      </c>
      <c r="G3850" s="18">
        <v>3.57</v>
      </c>
      <c r="I3850" s="18">
        <v>178.5</v>
      </c>
      <c r="Q3850" s="103"/>
      <c r="R3850" s="104"/>
      <c r="X3850" s="103"/>
      <c r="AE3850" s="103"/>
      <c r="AL3850" s="103"/>
      <c r="AM3850" s="104"/>
      <c r="AS3850" s="103"/>
      <c r="AT3850" s="104"/>
    </row>
    <row r="3851" spans="1:46" x14ac:dyDescent="0.25">
      <c r="A3851" s="1">
        <v>44862</v>
      </c>
      <c r="C3851" s="1" t="s">
        <v>102</v>
      </c>
      <c r="D3851" t="s">
        <v>98</v>
      </c>
      <c r="E3851">
        <v>100</v>
      </c>
      <c r="F3851" t="s">
        <v>121</v>
      </c>
      <c r="G3851" s="18">
        <v>3.6936</v>
      </c>
      <c r="H3851" s="18">
        <v>0.01</v>
      </c>
      <c r="I3851" s="18">
        <v>369.35</v>
      </c>
      <c r="Q3851" s="103"/>
      <c r="R3851" s="104"/>
      <c r="X3851" s="103"/>
      <c r="AE3851" s="103"/>
      <c r="AL3851" s="103"/>
      <c r="AM3851" s="104"/>
      <c r="AS3851" s="103"/>
      <c r="AT3851" s="104"/>
    </row>
    <row r="3852" spans="1:46" x14ac:dyDescent="0.25">
      <c r="A3852" s="1">
        <v>44862</v>
      </c>
      <c r="C3852" s="1" t="s">
        <v>102</v>
      </c>
      <c r="D3852" t="s">
        <v>98</v>
      </c>
      <c r="E3852">
        <v>100</v>
      </c>
      <c r="F3852" t="s">
        <v>121</v>
      </c>
      <c r="G3852" s="18">
        <v>3.6936</v>
      </c>
      <c r="H3852" s="18">
        <v>0.01</v>
      </c>
      <c r="I3852" s="18">
        <v>369.35</v>
      </c>
      <c r="Q3852" s="103"/>
      <c r="R3852" s="104"/>
      <c r="X3852" s="103"/>
      <c r="AE3852" s="103"/>
      <c r="AL3852" s="103"/>
      <c r="AM3852" s="104"/>
      <c r="AS3852" s="103"/>
      <c r="AT3852" s="104"/>
    </row>
    <row r="3853" spans="1:46" x14ac:dyDescent="0.25">
      <c r="A3853" s="1">
        <v>44862</v>
      </c>
      <c r="C3853" s="1" t="s">
        <v>102</v>
      </c>
      <c r="D3853" t="s">
        <v>98</v>
      </c>
      <c r="E3853">
        <v>50</v>
      </c>
      <c r="F3853" t="s">
        <v>121</v>
      </c>
      <c r="G3853" s="18">
        <v>3.6936</v>
      </c>
      <c r="I3853" s="18">
        <v>184.68</v>
      </c>
      <c r="Q3853" s="103"/>
      <c r="R3853" s="104"/>
      <c r="X3853" s="103"/>
      <c r="AE3853" s="103"/>
      <c r="AL3853" s="103"/>
      <c r="AM3853" s="104"/>
      <c r="AS3853" s="103"/>
      <c r="AT3853" s="104"/>
    </row>
    <row r="3854" spans="1:46" x14ac:dyDescent="0.25">
      <c r="A3854" s="1">
        <v>44862</v>
      </c>
      <c r="C3854" s="1" t="s">
        <v>102</v>
      </c>
      <c r="D3854" t="s">
        <v>97</v>
      </c>
      <c r="E3854">
        <v>50</v>
      </c>
      <c r="F3854" t="s">
        <v>121</v>
      </c>
      <c r="G3854" s="18">
        <v>3.5592999999999999</v>
      </c>
      <c r="I3854" s="18">
        <v>-177.97</v>
      </c>
      <c r="Q3854" s="103"/>
      <c r="R3854" s="104"/>
      <c r="X3854" s="103"/>
      <c r="AE3854" s="103"/>
      <c r="AL3854" s="103"/>
      <c r="AM3854" s="104"/>
      <c r="AS3854" s="103"/>
      <c r="AT3854" s="104"/>
    </row>
    <row r="3855" spans="1:46" x14ac:dyDescent="0.25">
      <c r="A3855" s="1">
        <v>44862</v>
      </c>
      <c r="C3855" s="1" t="s">
        <v>102</v>
      </c>
      <c r="D3855" t="s">
        <v>98</v>
      </c>
      <c r="E3855">
        <v>150</v>
      </c>
      <c r="F3855" t="s">
        <v>121</v>
      </c>
      <c r="G3855" s="18">
        <v>3.6339000000000001</v>
      </c>
      <c r="H3855" s="18">
        <v>0.01</v>
      </c>
      <c r="I3855" s="18">
        <v>545.08000000000004</v>
      </c>
      <c r="Q3855" s="103"/>
      <c r="R3855" s="104"/>
      <c r="X3855" s="103"/>
      <c r="AE3855" s="103"/>
      <c r="AL3855" s="103"/>
      <c r="AM3855" s="104"/>
      <c r="AS3855" s="103"/>
      <c r="AT3855" s="104"/>
    </row>
    <row r="3856" spans="1:46" x14ac:dyDescent="0.25">
      <c r="A3856" s="1">
        <v>44862</v>
      </c>
      <c r="C3856" s="1" t="s">
        <v>102</v>
      </c>
      <c r="D3856" t="s">
        <v>97</v>
      </c>
      <c r="E3856">
        <v>150</v>
      </c>
      <c r="F3856" t="s">
        <v>121</v>
      </c>
      <c r="G3856" s="18">
        <v>3.4950000000000001</v>
      </c>
      <c r="I3856" s="18">
        <v>-524.25</v>
      </c>
      <c r="Q3856" s="103"/>
      <c r="R3856" s="104"/>
      <c r="X3856" s="103"/>
      <c r="AE3856" s="103"/>
      <c r="AL3856" s="103"/>
      <c r="AM3856" s="104"/>
      <c r="AS3856" s="103"/>
      <c r="AT3856" s="104"/>
    </row>
    <row r="3857" spans="1:46" x14ac:dyDescent="0.25">
      <c r="A3857" s="1">
        <v>44862</v>
      </c>
      <c r="C3857" s="1" t="s">
        <v>102</v>
      </c>
      <c r="D3857" t="s">
        <v>98</v>
      </c>
      <c r="E3857">
        <v>150</v>
      </c>
      <c r="F3857" t="s">
        <v>121</v>
      </c>
      <c r="G3857" s="18">
        <v>3.3450000000000002</v>
      </c>
      <c r="H3857" s="18">
        <v>0.01</v>
      </c>
      <c r="I3857" s="18">
        <v>501.74</v>
      </c>
      <c r="Q3857" s="103"/>
      <c r="R3857" s="104"/>
      <c r="X3857" s="103"/>
      <c r="AE3857" s="103"/>
      <c r="AL3857" s="103"/>
      <c r="AM3857" s="104"/>
      <c r="AS3857" s="103"/>
      <c r="AT3857" s="104"/>
    </row>
    <row r="3858" spans="1:46" x14ac:dyDescent="0.25">
      <c r="A3858" s="1">
        <v>44862</v>
      </c>
      <c r="C3858" s="1" t="s">
        <v>102</v>
      </c>
      <c r="D3858" t="s">
        <v>98</v>
      </c>
      <c r="E3858">
        <v>150</v>
      </c>
      <c r="F3858" t="s">
        <v>121</v>
      </c>
      <c r="G3858" s="18">
        <v>3.3302</v>
      </c>
      <c r="H3858" s="18">
        <v>0.01</v>
      </c>
      <c r="I3858" s="18">
        <v>499.52</v>
      </c>
      <c r="Q3858" s="103"/>
      <c r="R3858" s="104"/>
      <c r="X3858" s="103"/>
      <c r="AE3858" s="103"/>
      <c r="AL3858" s="103"/>
      <c r="AM3858" s="104"/>
      <c r="AS3858" s="103"/>
      <c r="AT3858" s="104"/>
    </row>
    <row r="3859" spans="1:46" x14ac:dyDescent="0.25">
      <c r="A3859" s="1">
        <v>44862</v>
      </c>
      <c r="C3859" s="1" t="s">
        <v>102</v>
      </c>
      <c r="D3859" t="s">
        <v>97</v>
      </c>
      <c r="E3859">
        <v>250</v>
      </c>
      <c r="F3859" t="s">
        <v>121</v>
      </c>
      <c r="G3859" s="18">
        <v>3.52</v>
      </c>
      <c r="I3859" s="18">
        <v>-880</v>
      </c>
      <c r="Q3859" s="103"/>
      <c r="R3859" s="104"/>
      <c r="X3859" s="103"/>
      <c r="AE3859" s="103"/>
      <c r="AL3859" s="103"/>
      <c r="AM3859" s="104"/>
      <c r="AS3859" s="103"/>
      <c r="AT3859" s="104"/>
    </row>
    <row r="3860" spans="1:46" x14ac:dyDescent="0.25">
      <c r="A3860" s="1">
        <v>44862</v>
      </c>
      <c r="C3860" s="1" t="s">
        <v>102</v>
      </c>
      <c r="D3860" t="s">
        <v>97</v>
      </c>
      <c r="E3860">
        <v>50</v>
      </c>
      <c r="F3860" t="s">
        <v>121</v>
      </c>
      <c r="G3860" s="18">
        <v>3.6993999999999998</v>
      </c>
      <c r="I3860" s="18">
        <v>-184.97</v>
      </c>
      <c r="Q3860" s="103"/>
      <c r="R3860" s="104"/>
      <c r="X3860" s="103"/>
      <c r="AE3860" s="103"/>
      <c r="AL3860" s="103"/>
      <c r="AM3860" s="104"/>
      <c r="AS3860" s="103"/>
      <c r="AT3860" s="104"/>
    </row>
    <row r="3861" spans="1:46" x14ac:dyDescent="0.25">
      <c r="A3861" s="1">
        <v>44862</v>
      </c>
      <c r="C3861" s="1" t="s">
        <v>102</v>
      </c>
      <c r="D3861" t="s">
        <v>97</v>
      </c>
      <c r="E3861">
        <v>150</v>
      </c>
      <c r="F3861" t="s">
        <v>121</v>
      </c>
      <c r="G3861" s="18">
        <v>3.7787000000000002</v>
      </c>
      <c r="I3861" s="18">
        <v>-566.80999999999995</v>
      </c>
      <c r="Q3861" s="103"/>
      <c r="R3861" s="104"/>
      <c r="X3861" s="103"/>
      <c r="AE3861" s="103"/>
      <c r="AL3861" s="103"/>
      <c r="AM3861" s="104"/>
      <c r="AS3861" s="103"/>
      <c r="AT3861" s="104"/>
    </row>
    <row r="3862" spans="1:46" x14ac:dyDescent="0.25">
      <c r="A3862" s="1">
        <v>44862</v>
      </c>
      <c r="C3862" s="1" t="s">
        <v>102</v>
      </c>
      <c r="D3862" t="s">
        <v>97</v>
      </c>
      <c r="E3862">
        <v>150</v>
      </c>
      <c r="F3862" t="s">
        <v>121</v>
      </c>
      <c r="G3862" s="18">
        <v>3.68</v>
      </c>
      <c r="I3862" s="18">
        <v>-552</v>
      </c>
      <c r="Q3862" s="103"/>
      <c r="R3862" s="104"/>
      <c r="X3862" s="103"/>
      <c r="AE3862" s="103"/>
      <c r="AL3862" s="103"/>
      <c r="AM3862" s="104"/>
      <c r="AS3862" s="103"/>
      <c r="AT3862" s="104"/>
    </row>
    <row r="3863" spans="1:46" x14ac:dyDescent="0.25">
      <c r="A3863" s="1">
        <v>44862</v>
      </c>
      <c r="C3863" s="1" t="s">
        <v>102</v>
      </c>
      <c r="D3863" t="s">
        <v>98</v>
      </c>
      <c r="E3863">
        <v>50</v>
      </c>
      <c r="F3863" t="s">
        <v>122</v>
      </c>
      <c r="G3863" s="18">
        <v>4.71</v>
      </c>
      <c r="H3863" s="18">
        <v>0.01</v>
      </c>
      <c r="I3863" s="18">
        <v>235.49</v>
      </c>
      <c r="Q3863" s="103"/>
      <c r="R3863" s="104"/>
      <c r="X3863" s="103"/>
      <c r="AE3863" s="103"/>
      <c r="AL3863" s="103"/>
      <c r="AM3863" s="104"/>
      <c r="AS3863" s="103"/>
      <c r="AT3863" s="104"/>
    </row>
    <row r="3864" spans="1:46" x14ac:dyDescent="0.25">
      <c r="A3864" s="1">
        <v>44862</v>
      </c>
      <c r="C3864" s="1" t="s">
        <v>102</v>
      </c>
      <c r="D3864" t="s">
        <v>98</v>
      </c>
      <c r="E3864">
        <v>50</v>
      </c>
      <c r="F3864" t="s">
        <v>122</v>
      </c>
      <c r="G3864" s="18">
        <v>4.71</v>
      </c>
      <c r="H3864" s="18">
        <v>0.01</v>
      </c>
      <c r="I3864" s="18">
        <v>235.49</v>
      </c>
      <c r="Q3864" s="103"/>
      <c r="R3864" s="104"/>
      <c r="X3864" s="103"/>
      <c r="AE3864" s="103"/>
      <c r="AL3864" s="103"/>
      <c r="AM3864" s="104"/>
      <c r="AS3864" s="103"/>
      <c r="AT3864" s="104"/>
    </row>
    <row r="3865" spans="1:46" x14ac:dyDescent="0.25">
      <c r="A3865" s="1">
        <v>44862</v>
      </c>
      <c r="C3865" s="1" t="s">
        <v>102</v>
      </c>
      <c r="D3865" t="s">
        <v>98</v>
      </c>
      <c r="E3865">
        <v>150</v>
      </c>
      <c r="F3865" t="s">
        <v>122</v>
      </c>
      <c r="G3865" s="18">
        <v>4.6449999999999996</v>
      </c>
      <c r="H3865" s="18">
        <v>0.02</v>
      </c>
      <c r="I3865" s="18">
        <v>696.73</v>
      </c>
      <c r="Q3865" s="103"/>
      <c r="R3865" s="104"/>
      <c r="X3865" s="103"/>
      <c r="AE3865" s="103"/>
      <c r="AL3865" s="103"/>
      <c r="AM3865" s="104"/>
      <c r="AS3865" s="103"/>
      <c r="AT3865" s="104"/>
    </row>
    <row r="3866" spans="1:46" x14ac:dyDescent="0.25">
      <c r="A3866" s="1">
        <v>44862</v>
      </c>
      <c r="C3866" s="1" t="s">
        <v>102</v>
      </c>
      <c r="D3866" t="s">
        <v>98</v>
      </c>
      <c r="E3866">
        <v>50</v>
      </c>
      <c r="F3866" t="s">
        <v>122</v>
      </c>
      <c r="G3866" s="18">
        <v>4.6536</v>
      </c>
      <c r="H3866" s="18">
        <v>0.01</v>
      </c>
      <c r="I3866" s="18">
        <v>232.67</v>
      </c>
      <c r="Q3866" s="103"/>
      <c r="R3866" s="104"/>
      <c r="X3866" s="103"/>
      <c r="AE3866" s="103"/>
      <c r="AL3866" s="103"/>
      <c r="AM3866" s="104"/>
      <c r="AS3866" s="103"/>
      <c r="AT3866" s="104"/>
    </row>
    <row r="3867" spans="1:46" x14ac:dyDescent="0.25">
      <c r="A3867" s="1">
        <v>44862</v>
      </c>
      <c r="C3867" s="1" t="s">
        <v>102</v>
      </c>
      <c r="D3867" t="s">
        <v>97</v>
      </c>
      <c r="E3867">
        <v>150</v>
      </c>
      <c r="F3867" t="s">
        <v>122</v>
      </c>
      <c r="G3867" s="18">
        <v>4.5593000000000004</v>
      </c>
      <c r="I3867" s="18">
        <v>-683.9</v>
      </c>
      <c r="Q3867" s="103"/>
      <c r="R3867" s="104"/>
      <c r="X3867" s="103"/>
      <c r="AE3867" s="103"/>
      <c r="AL3867" s="103"/>
      <c r="AM3867" s="104"/>
      <c r="AS3867" s="103"/>
      <c r="AT3867" s="104"/>
    </row>
    <row r="3868" spans="1:46" x14ac:dyDescent="0.25">
      <c r="A3868" s="1">
        <v>44862</v>
      </c>
      <c r="C3868" s="1" t="s">
        <v>102</v>
      </c>
      <c r="D3868" t="s">
        <v>97</v>
      </c>
      <c r="E3868">
        <v>150</v>
      </c>
      <c r="F3868" t="s">
        <v>122</v>
      </c>
      <c r="G3868" s="18">
        <v>4.5448000000000004</v>
      </c>
      <c r="I3868" s="18">
        <v>-681.72</v>
      </c>
      <c r="Q3868" s="103"/>
      <c r="R3868" s="104"/>
      <c r="X3868" s="103"/>
      <c r="AE3868" s="103"/>
      <c r="AL3868" s="103"/>
      <c r="AM3868" s="104"/>
      <c r="AS3868" s="103"/>
      <c r="AT3868" s="104"/>
    </row>
    <row r="3869" spans="1:46" x14ac:dyDescent="0.25">
      <c r="A3869" s="1">
        <v>44865</v>
      </c>
      <c r="B3869" s="100">
        <v>46032584943</v>
      </c>
      <c r="C3869" t="s">
        <v>101</v>
      </c>
      <c r="D3869" t="s">
        <v>97</v>
      </c>
      <c r="E3869">
        <v>100</v>
      </c>
      <c r="F3869" t="s">
        <v>76</v>
      </c>
      <c r="G3869">
        <v>3.1798999999999999</v>
      </c>
      <c r="H3869">
        <v>0</v>
      </c>
      <c r="I3869">
        <v>-317.99</v>
      </c>
      <c r="Q3869" s="103"/>
      <c r="R3869" s="104"/>
      <c r="X3869" s="103"/>
      <c r="AE3869" s="103"/>
      <c r="AL3869" s="103"/>
      <c r="AM3869" s="104"/>
      <c r="AS3869" s="103"/>
      <c r="AT3869" s="104"/>
    </row>
    <row r="3870" spans="1:46" x14ac:dyDescent="0.25">
      <c r="A3870" s="1">
        <v>44865</v>
      </c>
      <c r="B3870" s="100">
        <v>46032557727</v>
      </c>
      <c r="C3870" t="s">
        <v>101</v>
      </c>
      <c r="D3870" t="s">
        <v>97</v>
      </c>
      <c r="E3870">
        <v>100</v>
      </c>
      <c r="F3870" t="s">
        <v>76</v>
      </c>
      <c r="G3870">
        <v>3.105</v>
      </c>
      <c r="H3870">
        <v>0</v>
      </c>
      <c r="I3870">
        <v>-310.5</v>
      </c>
      <c r="Q3870" s="103"/>
      <c r="R3870" s="104"/>
      <c r="X3870" s="103"/>
      <c r="AE3870" s="103"/>
      <c r="AL3870" s="103"/>
      <c r="AM3870" s="104"/>
      <c r="AS3870" s="103"/>
      <c r="AT3870" s="104"/>
    </row>
    <row r="3871" spans="1:46" x14ac:dyDescent="0.25">
      <c r="A3871" s="1">
        <v>44865</v>
      </c>
      <c r="B3871" s="100">
        <v>46032630888</v>
      </c>
      <c r="C3871" t="s">
        <v>101</v>
      </c>
      <c r="D3871" t="s">
        <v>97</v>
      </c>
      <c r="E3871">
        <v>100</v>
      </c>
      <c r="F3871" t="s">
        <v>76</v>
      </c>
      <c r="G3871">
        <v>3.11</v>
      </c>
      <c r="H3871">
        <v>0</v>
      </c>
      <c r="I3871">
        <v>-311</v>
      </c>
      <c r="Q3871" s="103"/>
      <c r="R3871" s="104"/>
      <c r="X3871" s="103"/>
      <c r="AE3871" s="103"/>
      <c r="AL3871" s="103"/>
      <c r="AM3871" s="104"/>
      <c r="AS3871" s="103"/>
      <c r="AT3871" s="104"/>
    </row>
    <row r="3872" spans="1:46" x14ac:dyDescent="0.25">
      <c r="A3872" s="1">
        <v>44865</v>
      </c>
      <c r="B3872" s="100">
        <v>46032752629</v>
      </c>
      <c r="C3872" t="s">
        <v>101</v>
      </c>
      <c r="D3872" t="s">
        <v>98</v>
      </c>
      <c r="E3872">
        <v>100</v>
      </c>
      <c r="F3872" t="s">
        <v>76</v>
      </c>
      <c r="G3872">
        <v>2.94</v>
      </c>
      <c r="H3872">
        <v>0</v>
      </c>
      <c r="I3872">
        <v>293.98</v>
      </c>
      <c r="Q3872" s="103"/>
      <c r="R3872" s="104"/>
      <c r="X3872" s="103"/>
      <c r="AE3872" s="103"/>
      <c r="AL3872" s="103"/>
      <c r="AM3872" s="104"/>
      <c r="AS3872" s="103"/>
      <c r="AT3872" s="104"/>
    </row>
    <row r="3873" spans="1:46" x14ac:dyDescent="0.25">
      <c r="A3873" s="1">
        <v>44865</v>
      </c>
      <c r="B3873" s="100">
        <v>46032753995</v>
      </c>
      <c r="C3873" t="s">
        <v>101</v>
      </c>
      <c r="D3873" t="s">
        <v>98</v>
      </c>
      <c r="E3873">
        <v>100</v>
      </c>
      <c r="F3873" t="s">
        <v>76</v>
      </c>
      <c r="G3873">
        <v>2.94</v>
      </c>
      <c r="H3873">
        <v>0</v>
      </c>
      <c r="I3873">
        <v>293.98</v>
      </c>
      <c r="Q3873" s="103"/>
      <c r="R3873" s="104"/>
      <c r="X3873" s="103"/>
      <c r="AE3873" s="103"/>
      <c r="AL3873" s="103"/>
      <c r="AM3873" s="104"/>
      <c r="AS3873" s="103"/>
      <c r="AT3873" s="104"/>
    </row>
    <row r="3874" spans="1:46" x14ac:dyDescent="0.25">
      <c r="A3874" s="1">
        <v>44865</v>
      </c>
      <c r="B3874" s="100">
        <v>46032778999</v>
      </c>
      <c r="C3874" t="s">
        <v>101</v>
      </c>
      <c r="D3874" t="s">
        <v>98</v>
      </c>
      <c r="E3874">
        <v>100</v>
      </c>
      <c r="F3874" t="s">
        <v>76</v>
      </c>
      <c r="G3874">
        <v>2.9222000000000001</v>
      </c>
      <c r="H3874">
        <v>0</v>
      </c>
      <c r="I3874">
        <v>292.2</v>
      </c>
      <c r="Q3874" s="103"/>
      <c r="R3874" s="104"/>
      <c r="X3874" s="103"/>
      <c r="AE3874" s="103"/>
      <c r="AL3874" s="103"/>
      <c r="AM3874" s="104"/>
      <c r="AS3874" s="103"/>
      <c r="AT3874" s="104"/>
    </row>
    <row r="3875" spans="1:46" x14ac:dyDescent="0.25">
      <c r="A3875" s="1">
        <v>44865</v>
      </c>
      <c r="B3875" s="100">
        <v>46032997573</v>
      </c>
      <c r="C3875" t="s">
        <v>101</v>
      </c>
      <c r="D3875" t="s">
        <v>97</v>
      </c>
      <c r="E3875">
        <v>150</v>
      </c>
      <c r="F3875" t="s">
        <v>76</v>
      </c>
      <c r="G3875">
        <v>3.1699000000000002</v>
      </c>
      <c r="H3875">
        <v>0</v>
      </c>
      <c r="I3875">
        <v>-475.49</v>
      </c>
      <c r="Q3875" s="103"/>
      <c r="R3875" s="104"/>
      <c r="X3875" s="103"/>
      <c r="AE3875" s="103"/>
      <c r="AL3875" s="103"/>
      <c r="AM3875" s="104"/>
      <c r="AS3875" s="103"/>
      <c r="AT3875" s="104"/>
    </row>
    <row r="3876" spans="1:46" x14ac:dyDescent="0.25">
      <c r="A3876" s="1">
        <v>44865</v>
      </c>
      <c r="B3876" s="100">
        <v>46032993762</v>
      </c>
      <c r="C3876" t="s">
        <v>101</v>
      </c>
      <c r="D3876" t="s">
        <v>97</v>
      </c>
      <c r="E3876">
        <v>150</v>
      </c>
      <c r="F3876" t="s">
        <v>76</v>
      </c>
      <c r="G3876">
        <v>3.1699000000000002</v>
      </c>
      <c r="H3876">
        <v>0</v>
      </c>
      <c r="I3876">
        <v>-475.49</v>
      </c>
      <c r="Q3876" s="103"/>
      <c r="R3876" s="104"/>
      <c r="X3876" s="103"/>
      <c r="AE3876" s="103"/>
      <c r="AL3876" s="103"/>
      <c r="AM3876" s="104"/>
      <c r="AS3876" s="103"/>
      <c r="AT3876" s="104"/>
    </row>
    <row r="3877" spans="1:46" x14ac:dyDescent="0.25">
      <c r="A3877" s="1">
        <v>44865</v>
      </c>
      <c r="B3877" s="100">
        <v>46033038633</v>
      </c>
      <c r="C3877" t="s">
        <v>101</v>
      </c>
      <c r="D3877" t="s">
        <v>97</v>
      </c>
      <c r="E3877">
        <v>100</v>
      </c>
      <c r="F3877" t="s">
        <v>76</v>
      </c>
      <c r="G3877">
        <v>3.1997</v>
      </c>
      <c r="H3877">
        <v>0</v>
      </c>
      <c r="I3877">
        <v>-319.97000000000003</v>
      </c>
      <c r="Q3877" s="103"/>
      <c r="R3877" s="104"/>
      <c r="X3877" s="103"/>
      <c r="AE3877" s="103"/>
      <c r="AL3877" s="103"/>
      <c r="AM3877" s="104"/>
      <c r="AS3877" s="103"/>
      <c r="AT3877" s="104"/>
    </row>
    <row r="3878" spans="1:46" x14ac:dyDescent="0.25">
      <c r="A3878" s="1">
        <v>44865</v>
      </c>
      <c r="B3878" s="100">
        <v>46033227354</v>
      </c>
      <c r="C3878" t="s">
        <v>101</v>
      </c>
      <c r="D3878" t="s">
        <v>98</v>
      </c>
      <c r="E3878">
        <v>100</v>
      </c>
      <c r="F3878" t="s">
        <v>76</v>
      </c>
      <c r="G3878">
        <v>3.23</v>
      </c>
      <c r="H3878">
        <v>0</v>
      </c>
      <c r="I3878">
        <v>322.98</v>
      </c>
      <c r="Q3878" s="103"/>
      <c r="R3878" s="104"/>
      <c r="X3878" s="103"/>
      <c r="AE3878" s="103"/>
      <c r="AL3878" s="103"/>
      <c r="AM3878" s="104"/>
      <c r="AS3878" s="103"/>
      <c r="AT3878" s="104"/>
    </row>
    <row r="3879" spans="1:46" x14ac:dyDescent="0.25">
      <c r="A3879" s="1">
        <v>44865</v>
      </c>
      <c r="B3879" s="100">
        <v>46033260018</v>
      </c>
      <c r="C3879" t="s">
        <v>101</v>
      </c>
      <c r="D3879" t="s">
        <v>98</v>
      </c>
      <c r="E3879">
        <v>100</v>
      </c>
      <c r="F3879" t="s">
        <v>76</v>
      </c>
      <c r="G3879">
        <v>3.26</v>
      </c>
      <c r="H3879">
        <v>0</v>
      </c>
      <c r="I3879">
        <v>325.98</v>
      </c>
      <c r="Q3879" s="103"/>
      <c r="R3879" s="104"/>
      <c r="X3879" s="103"/>
      <c r="AE3879" s="103"/>
      <c r="AL3879" s="103"/>
      <c r="AM3879" s="104"/>
      <c r="AS3879" s="103"/>
      <c r="AT3879" s="104"/>
    </row>
    <row r="3880" spans="1:46" x14ac:dyDescent="0.25">
      <c r="A3880" s="1">
        <v>44865</v>
      </c>
      <c r="B3880" s="100">
        <v>46033298925</v>
      </c>
      <c r="C3880" t="s">
        <v>101</v>
      </c>
      <c r="D3880" t="s">
        <v>97</v>
      </c>
      <c r="E3880">
        <v>100</v>
      </c>
      <c r="F3880" t="s">
        <v>76</v>
      </c>
      <c r="G3880">
        <v>2.9649999999999999</v>
      </c>
      <c r="H3880">
        <v>0</v>
      </c>
      <c r="I3880">
        <v>-296.5</v>
      </c>
      <c r="Q3880" s="103"/>
      <c r="R3880" s="104"/>
      <c r="X3880" s="103"/>
      <c r="AE3880" s="103"/>
      <c r="AL3880" s="103"/>
      <c r="AM3880" s="104"/>
      <c r="AS3880" s="103"/>
      <c r="AT3880" s="104"/>
    </row>
    <row r="3881" spans="1:46" x14ac:dyDescent="0.25">
      <c r="A3881" s="1">
        <v>44865</v>
      </c>
      <c r="B3881" s="100">
        <v>46033308005</v>
      </c>
      <c r="C3881" t="s">
        <v>101</v>
      </c>
      <c r="D3881" t="s">
        <v>98</v>
      </c>
      <c r="E3881">
        <v>300</v>
      </c>
      <c r="F3881" t="s">
        <v>76</v>
      </c>
      <c r="G3881">
        <v>2.9805000000000001</v>
      </c>
      <c r="H3881">
        <v>0</v>
      </c>
      <c r="I3881">
        <v>894.09</v>
      </c>
      <c r="Q3881" s="103"/>
      <c r="R3881" s="104"/>
      <c r="X3881" s="103"/>
      <c r="AE3881" s="103"/>
      <c r="AL3881" s="103"/>
      <c r="AM3881" s="104"/>
      <c r="AS3881" s="103"/>
      <c r="AT3881" s="104"/>
    </row>
    <row r="3882" spans="1:46" x14ac:dyDescent="0.25">
      <c r="A3882" s="1">
        <v>44865</v>
      </c>
      <c r="C3882" s="1" t="s">
        <v>102</v>
      </c>
      <c r="D3882" t="s">
        <v>98</v>
      </c>
      <c r="E3882">
        <v>150</v>
      </c>
      <c r="F3882" t="s">
        <v>118</v>
      </c>
      <c r="G3882" s="18">
        <v>1.4806999999999999</v>
      </c>
      <c r="H3882" s="18">
        <v>0.01</v>
      </c>
      <c r="I3882" s="18">
        <v>222.1</v>
      </c>
      <c r="Q3882" s="103"/>
      <c r="R3882" s="104"/>
      <c r="X3882" s="103"/>
      <c r="AE3882" s="103"/>
      <c r="AL3882" s="103"/>
      <c r="AM3882" s="104"/>
      <c r="AS3882" s="103"/>
      <c r="AT3882" s="104"/>
    </row>
    <row r="3883" spans="1:46" x14ac:dyDescent="0.25">
      <c r="A3883" s="1">
        <v>44865</v>
      </c>
      <c r="C3883" s="1" t="s">
        <v>102</v>
      </c>
      <c r="D3883" t="s">
        <v>98</v>
      </c>
      <c r="E3883">
        <v>150</v>
      </c>
      <c r="F3883" t="s">
        <v>118</v>
      </c>
      <c r="G3883" s="18">
        <v>1.5301</v>
      </c>
      <c r="H3883" s="18">
        <v>0.01</v>
      </c>
      <c r="I3883" s="18">
        <v>229.51</v>
      </c>
      <c r="Q3883" s="103"/>
      <c r="R3883" s="104"/>
      <c r="X3883" s="103"/>
      <c r="AE3883" s="103"/>
      <c r="AL3883" s="103"/>
      <c r="AM3883" s="104"/>
      <c r="AS3883" s="103"/>
      <c r="AT3883" s="104"/>
    </row>
    <row r="3884" spans="1:46" x14ac:dyDescent="0.25">
      <c r="A3884" s="1">
        <v>44865</v>
      </c>
      <c r="C3884" s="1" t="s">
        <v>102</v>
      </c>
      <c r="D3884" t="s">
        <v>97</v>
      </c>
      <c r="E3884">
        <v>50</v>
      </c>
      <c r="F3884" t="s">
        <v>118</v>
      </c>
      <c r="G3884" s="18">
        <v>1.605</v>
      </c>
      <c r="I3884" s="18">
        <v>-80.25</v>
      </c>
      <c r="Q3884" s="103"/>
      <c r="R3884" s="104"/>
      <c r="X3884" s="103"/>
      <c r="AE3884" s="103"/>
      <c r="AL3884" s="103"/>
      <c r="AM3884" s="104"/>
      <c r="AS3884" s="103"/>
      <c r="AT3884" s="104"/>
    </row>
    <row r="3885" spans="1:46" x14ac:dyDescent="0.25">
      <c r="A3885" s="1">
        <v>44865</v>
      </c>
      <c r="C3885" s="1" t="s">
        <v>102</v>
      </c>
      <c r="D3885" t="s">
        <v>97</v>
      </c>
      <c r="E3885">
        <v>50</v>
      </c>
      <c r="F3885" t="s">
        <v>118</v>
      </c>
      <c r="G3885" s="18">
        <v>1.595</v>
      </c>
      <c r="I3885" s="18">
        <v>-79.75</v>
      </c>
      <c r="Q3885" s="103"/>
      <c r="R3885" s="104"/>
      <c r="X3885" s="103"/>
      <c r="AE3885" s="103"/>
      <c r="AL3885" s="103"/>
      <c r="AM3885" s="104"/>
      <c r="AS3885" s="103"/>
      <c r="AT3885" s="104"/>
    </row>
    <row r="3886" spans="1:46" x14ac:dyDescent="0.25">
      <c r="A3886" s="1">
        <v>44865</v>
      </c>
      <c r="C3886" s="1" t="s">
        <v>102</v>
      </c>
      <c r="D3886" t="s">
        <v>97</v>
      </c>
      <c r="E3886">
        <v>50</v>
      </c>
      <c r="F3886" t="s">
        <v>118</v>
      </c>
      <c r="G3886" s="18">
        <v>1.64</v>
      </c>
      <c r="I3886" s="18">
        <v>-82</v>
      </c>
      <c r="Q3886" s="103"/>
      <c r="R3886" s="104"/>
      <c r="X3886" s="103"/>
      <c r="AE3886" s="103"/>
      <c r="AL3886" s="103"/>
      <c r="AM3886" s="104"/>
      <c r="AS3886" s="103"/>
      <c r="AT3886" s="104"/>
    </row>
    <row r="3887" spans="1:46" x14ac:dyDescent="0.25">
      <c r="A3887" s="1">
        <v>44865</v>
      </c>
      <c r="C3887" s="1" t="s">
        <v>102</v>
      </c>
      <c r="D3887" t="s">
        <v>97</v>
      </c>
      <c r="E3887">
        <v>150</v>
      </c>
      <c r="F3887" t="s">
        <v>118</v>
      </c>
      <c r="G3887" s="18">
        <v>1.4904999999999999</v>
      </c>
      <c r="I3887" s="18">
        <v>-223.58</v>
      </c>
      <c r="Q3887" s="103"/>
      <c r="R3887" s="104"/>
      <c r="X3887" s="103"/>
      <c r="AE3887" s="103"/>
      <c r="AL3887" s="103"/>
      <c r="AM3887" s="104"/>
      <c r="AS3887" s="103"/>
      <c r="AT3887" s="104"/>
    </row>
    <row r="3888" spans="1:46" x14ac:dyDescent="0.25">
      <c r="A3888" s="1">
        <v>44865</v>
      </c>
      <c r="C3888" s="1" t="s">
        <v>102</v>
      </c>
      <c r="D3888" t="s">
        <v>107</v>
      </c>
      <c r="I3888" s="18">
        <v>-370</v>
      </c>
      <c r="Q3888" s="103"/>
      <c r="R3888" s="104"/>
      <c r="X3888" s="103"/>
      <c r="AE3888" s="103"/>
      <c r="AL3888" s="103"/>
      <c r="AM3888" s="104"/>
      <c r="AS3888" s="103"/>
      <c r="AT3888" s="104"/>
    </row>
    <row r="3889" spans="1:46" x14ac:dyDescent="0.25">
      <c r="A3889" s="1">
        <v>44865</v>
      </c>
      <c r="C3889" s="1" t="s">
        <v>102</v>
      </c>
      <c r="D3889" t="s">
        <v>107</v>
      </c>
      <c r="I3889" s="18">
        <v>-300</v>
      </c>
      <c r="Q3889" s="103"/>
      <c r="R3889" s="104"/>
      <c r="X3889" s="103"/>
      <c r="AE3889" s="103"/>
      <c r="AL3889" s="103"/>
      <c r="AM3889" s="104"/>
      <c r="AS3889" s="103"/>
      <c r="AT3889" s="104"/>
    </row>
    <row r="3890" spans="1:46" x14ac:dyDescent="0.25">
      <c r="A3890" s="1">
        <v>44866</v>
      </c>
      <c r="C3890" s="1" t="s">
        <v>102</v>
      </c>
      <c r="D3890" t="s">
        <v>98</v>
      </c>
      <c r="E3890">
        <v>300</v>
      </c>
      <c r="F3890" t="s">
        <v>118</v>
      </c>
      <c r="G3890" s="18">
        <v>2.5249999999999999</v>
      </c>
      <c r="H3890" s="18">
        <v>0.02</v>
      </c>
      <c r="I3890" s="18">
        <v>757.48</v>
      </c>
      <c r="Q3890" s="103"/>
      <c r="R3890" s="104"/>
      <c r="X3890" s="103"/>
      <c r="AE3890" s="103"/>
      <c r="AL3890" s="103"/>
      <c r="AM3890" s="104"/>
      <c r="AS3890" s="103"/>
      <c r="AT3890" s="104"/>
    </row>
    <row r="3891" spans="1:46" x14ac:dyDescent="0.25">
      <c r="A3891" s="1">
        <v>44866</v>
      </c>
      <c r="C3891" s="1" t="s">
        <v>102</v>
      </c>
      <c r="D3891" t="s">
        <v>98</v>
      </c>
      <c r="E3891">
        <v>150</v>
      </c>
      <c r="F3891" t="s">
        <v>118</v>
      </c>
      <c r="G3891" s="18">
        <v>2.6324000000000001</v>
      </c>
      <c r="H3891" s="18">
        <v>0.01</v>
      </c>
      <c r="I3891" s="18">
        <v>394.85</v>
      </c>
      <c r="Q3891" s="103"/>
      <c r="R3891" s="104"/>
      <c r="X3891" s="103"/>
      <c r="AE3891" s="103"/>
      <c r="AL3891" s="103"/>
      <c r="AM3891" s="104"/>
      <c r="AS3891" s="103"/>
      <c r="AT3891" s="104"/>
    </row>
    <row r="3892" spans="1:46" x14ac:dyDescent="0.25">
      <c r="A3892" s="1">
        <v>44866</v>
      </c>
      <c r="C3892" s="1" t="s">
        <v>102</v>
      </c>
      <c r="D3892" t="s">
        <v>97</v>
      </c>
      <c r="E3892">
        <v>150</v>
      </c>
      <c r="F3892" t="s">
        <v>118</v>
      </c>
      <c r="G3892" s="18">
        <v>2.5792999999999999</v>
      </c>
      <c r="I3892" s="18">
        <v>-386.9</v>
      </c>
      <c r="Q3892" s="103"/>
      <c r="R3892" s="104"/>
      <c r="X3892" s="103"/>
      <c r="AE3892" s="103"/>
      <c r="AL3892" s="103"/>
      <c r="AM3892" s="104"/>
      <c r="AS3892" s="103"/>
      <c r="AT3892" s="104"/>
    </row>
    <row r="3893" spans="1:46" x14ac:dyDescent="0.25">
      <c r="A3893" s="1">
        <v>44866</v>
      </c>
      <c r="C3893" s="1" t="s">
        <v>102</v>
      </c>
      <c r="D3893" t="s">
        <v>97</v>
      </c>
      <c r="E3893">
        <v>150</v>
      </c>
      <c r="F3893" t="s">
        <v>118</v>
      </c>
      <c r="G3893" s="18">
        <v>2.5249999999999999</v>
      </c>
      <c r="I3893" s="18">
        <v>-378.75</v>
      </c>
      <c r="Q3893" s="103"/>
      <c r="R3893" s="104"/>
      <c r="X3893" s="103"/>
      <c r="AE3893" s="103"/>
      <c r="AL3893" s="103"/>
      <c r="AM3893" s="104"/>
      <c r="AS3893" s="103"/>
      <c r="AT3893" s="104"/>
    </row>
    <row r="3894" spans="1:46" x14ac:dyDescent="0.25">
      <c r="A3894" s="1">
        <v>44866</v>
      </c>
      <c r="C3894" s="1" t="s">
        <v>102</v>
      </c>
      <c r="D3894" t="s">
        <v>97</v>
      </c>
      <c r="E3894">
        <v>150</v>
      </c>
      <c r="F3894" t="s">
        <v>118</v>
      </c>
      <c r="G3894" s="18">
        <v>2.5876999999999999</v>
      </c>
      <c r="I3894" s="18">
        <v>-388.16</v>
      </c>
      <c r="Q3894" s="103"/>
      <c r="R3894" s="104"/>
      <c r="X3894" s="103"/>
      <c r="AE3894" s="103"/>
      <c r="AL3894" s="103"/>
      <c r="AM3894" s="104"/>
      <c r="AS3894" s="103"/>
      <c r="AT3894" s="104"/>
    </row>
    <row r="3895" spans="1:46" x14ac:dyDescent="0.25">
      <c r="A3895" s="1">
        <v>44866</v>
      </c>
      <c r="C3895" s="1" t="s">
        <v>102</v>
      </c>
      <c r="D3895" t="s">
        <v>98</v>
      </c>
      <c r="E3895">
        <v>150</v>
      </c>
      <c r="F3895" t="s">
        <v>118</v>
      </c>
      <c r="G3895" s="18">
        <v>2.9857999999999998</v>
      </c>
      <c r="H3895" s="18">
        <v>0.01</v>
      </c>
      <c r="I3895" s="18">
        <v>447.86</v>
      </c>
      <c r="Q3895" s="103"/>
      <c r="R3895" s="104"/>
      <c r="X3895" s="103"/>
      <c r="AE3895" s="103"/>
      <c r="AL3895" s="103"/>
      <c r="AM3895" s="104"/>
      <c r="AS3895" s="103"/>
      <c r="AT3895" s="104"/>
    </row>
    <row r="3896" spans="1:46" x14ac:dyDescent="0.25">
      <c r="A3896" s="1">
        <v>44866</v>
      </c>
      <c r="C3896" s="1" t="s">
        <v>102</v>
      </c>
      <c r="D3896" t="s">
        <v>98</v>
      </c>
      <c r="E3896">
        <v>150</v>
      </c>
      <c r="F3896" t="s">
        <v>118</v>
      </c>
      <c r="G3896" s="18">
        <v>2.7709999999999999</v>
      </c>
      <c r="H3896" s="18">
        <v>0.01</v>
      </c>
      <c r="I3896" s="18">
        <v>415.64</v>
      </c>
      <c r="Q3896" s="103"/>
      <c r="R3896" s="104"/>
      <c r="X3896" s="103"/>
      <c r="AE3896" s="103"/>
      <c r="AL3896" s="103"/>
      <c r="AM3896" s="104"/>
      <c r="AS3896" s="103"/>
      <c r="AT3896" s="104"/>
    </row>
    <row r="3897" spans="1:46" x14ac:dyDescent="0.25">
      <c r="A3897" s="1">
        <v>44866</v>
      </c>
      <c r="C3897" s="1" t="s">
        <v>102</v>
      </c>
      <c r="D3897" t="s">
        <v>98</v>
      </c>
      <c r="E3897">
        <v>200</v>
      </c>
      <c r="F3897" t="s">
        <v>119</v>
      </c>
      <c r="G3897" s="18">
        <v>1.6215999999999999</v>
      </c>
      <c r="H3897" s="18">
        <v>0.01</v>
      </c>
      <c r="I3897" s="18">
        <v>324.31</v>
      </c>
      <c r="Q3897" s="103"/>
      <c r="R3897" s="104"/>
      <c r="X3897" s="103"/>
      <c r="AE3897" s="103"/>
      <c r="AL3897" s="103"/>
      <c r="AM3897" s="104"/>
      <c r="AS3897" s="103"/>
      <c r="AT3897" s="104"/>
    </row>
    <row r="3898" spans="1:46" x14ac:dyDescent="0.25">
      <c r="A3898" s="1">
        <v>44866</v>
      </c>
      <c r="C3898" s="1" t="s">
        <v>102</v>
      </c>
      <c r="D3898" t="s">
        <v>98</v>
      </c>
      <c r="E3898">
        <v>17</v>
      </c>
      <c r="F3898" t="s">
        <v>119</v>
      </c>
      <c r="G3898" s="18">
        <v>1.63</v>
      </c>
      <c r="I3898" s="18">
        <v>27.71</v>
      </c>
      <c r="Q3898" s="103"/>
      <c r="R3898" s="104"/>
      <c r="X3898" s="103"/>
      <c r="AE3898" s="103"/>
      <c r="AL3898" s="103"/>
      <c r="AM3898" s="104"/>
      <c r="AS3898" s="103"/>
      <c r="AT3898" s="104"/>
    </row>
    <row r="3899" spans="1:46" x14ac:dyDescent="0.25">
      <c r="A3899" s="1">
        <v>44866</v>
      </c>
      <c r="C3899" s="1" t="s">
        <v>102</v>
      </c>
      <c r="D3899" t="s">
        <v>98</v>
      </c>
      <c r="E3899">
        <v>83</v>
      </c>
      <c r="F3899" t="s">
        <v>119</v>
      </c>
      <c r="G3899" s="18">
        <v>1.63</v>
      </c>
      <c r="I3899" s="18">
        <v>135.29</v>
      </c>
      <c r="Q3899" s="103"/>
      <c r="R3899" s="104"/>
      <c r="X3899" s="103"/>
      <c r="AE3899" s="103"/>
      <c r="AL3899" s="103"/>
      <c r="AM3899" s="104"/>
      <c r="AS3899" s="103"/>
      <c r="AT3899" s="104"/>
    </row>
    <row r="3900" spans="1:46" x14ac:dyDescent="0.25">
      <c r="A3900" s="1">
        <v>44866</v>
      </c>
      <c r="C3900" s="1" t="s">
        <v>102</v>
      </c>
      <c r="D3900" t="s">
        <v>98</v>
      </c>
      <c r="E3900">
        <v>100</v>
      </c>
      <c r="F3900" t="s">
        <v>119</v>
      </c>
      <c r="G3900" s="18">
        <v>1.61</v>
      </c>
      <c r="I3900" s="18">
        <v>161</v>
      </c>
      <c r="Q3900" s="103"/>
      <c r="R3900" s="104"/>
      <c r="X3900" s="103"/>
      <c r="AE3900" s="103"/>
      <c r="AL3900" s="103"/>
      <c r="AM3900" s="104"/>
      <c r="AS3900" s="103"/>
      <c r="AT3900" s="104"/>
    </row>
    <row r="3901" spans="1:46" x14ac:dyDescent="0.25">
      <c r="A3901" s="1">
        <v>44866</v>
      </c>
      <c r="C3901" s="1" t="s">
        <v>102</v>
      </c>
      <c r="D3901" t="s">
        <v>97</v>
      </c>
      <c r="E3901">
        <v>150</v>
      </c>
      <c r="F3901" t="s">
        <v>118</v>
      </c>
      <c r="G3901" s="18">
        <v>2.4699</v>
      </c>
      <c r="I3901" s="18">
        <v>-370.49</v>
      </c>
      <c r="Q3901" s="103"/>
      <c r="R3901" s="104"/>
      <c r="X3901" s="103"/>
      <c r="AE3901" s="103"/>
      <c r="AL3901" s="103"/>
      <c r="AM3901" s="104"/>
      <c r="AS3901" s="103"/>
      <c r="AT3901" s="104"/>
    </row>
    <row r="3902" spans="1:46" x14ac:dyDescent="0.25">
      <c r="A3902" s="1">
        <v>44866</v>
      </c>
      <c r="C3902" s="1" t="s">
        <v>102</v>
      </c>
      <c r="D3902" t="s">
        <v>97</v>
      </c>
      <c r="E3902">
        <v>150</v>
      </c>
      <c r="F3902" t="s">
        <v>118</v>
      </c>
      <c r="G3902" s="18">
        <v>2.4878999999999998</v>
      </c>
      <c r="I3902" s="18">
        <v>-373.19</v>
      </c>
      <c r="Q3902" s="103"/>
      <c r="R3902" s="104"/>
      <c r="X3902" s="103"/>
      <c r="AE3902" s="103"/>
      <c r="AL3902" s="103"/>
      <c r="AM3902" s="104"/>
      <c r="AS3902" s="103"/>
      <c r="AT3902" s="104"/>
    </row>
    <row r="3903" spans="1:46" x14ac:dyDescent="0.25">
      <c r="A3903" s="1">
        <v>44866</v>
      </c>
      <c r="C3903" s="1" t="s">
        <v>102</v>
      </c>
      <c r="D3903" t="s">
        <v>97</v>
      </c>
      <c r="E3903">
        <v>400</v>
      </c>
      <c r="F3903" t="s">
        <v>119</v>
      </c>
      <c r="G3903" s="18">
        <v>1.5895999999999999</v>
      </c>
      <c r="I3903" s="18">
        <v>-635.84</v>
      </c>
      <c r="Q3903" s="103"/>
      <c r="R3903" s="104"/>
      <c r="X3903" s="103"/>
      <c r="AE3903" s="103"/>
      <c r="AL3903" s="103"/>
      <c r="AM3903" s="104"/>
      <c r="AS3903" s="103"/>
      <c r="AT3903" s="104"/>
    </row>
    <row r="3904" spans="1:46" x14ac:dyDescent="0.25">
      <c r="A3904" s="1">
        <v>44866</v>
      </c>
      <c r="C3904" s="1" t="s">
        <v>102</v>
      </c>
      <c r="D3904" t="s">
        <v>98</v>
      </c>
      <c r="E3904">
        <v>150</v>
      </c>
      <c r="F3904" t="s">
        <v>120</v>
      </c>
      <c r="G3904" s="18">
        <v>1.395</v>
      </c>
      <c r="I3904" s="18">
        <v>209.25</v>
      </c>
      <c r="Q3904" s="103"/>
      <c r="R3904" s="104"/>
      <c r="X3904" s="103"/>
      <c r="AE3904" s="103"/>
      <c r="AL3904" s="103"/>
      <c r="AM3904" s="104"/>
      <c r="AS3904" s="103"/>
      <c r="AT3904" s="104"/>
    </row>
    <row r="3905" spans="1:46" x14ac:dyDescent="0.25">
      <c r="A3905" s="1">
        <v>44866</v>
      </c>
      <c r="C3905" s="1" t="s">
        <v>102</v>
      </c>
      <c r="D3905" t="s">
        <v>98</v>
      </c>
      <c r="E3905">
        <v>150</v>
      </c>
      <c r="F3905" t="s">
        <v>120</v>
      </c>
      <c r="G3905" s="18">
        <v>1.3301000000000001</v>
      </c>
      <c r="I3905" s="18">
        <v>199.52</v>
      </c>
      <c r="Q3905" s="103"/>
      <c r="R3905" s="104"/>
      <c r="X3905" s="103"/>
      <c r="AE3905" s="103"/>
      <c r="AL3905" s="103"/>
      <c r="AM3905" s="104"/>
      <c r="AS3905" s="103"/>
      <c r="AT3905" s="104"/>
    </row>
    <row r="3906" spans="1:46" x14ac:dyDescent="0.25">
      <c r="A3906" s="1">
        <v>44866</v>
      </c>
      <c r="C3906" s="1" t="s">
        <v>102</v>
      </c>
      <c r="D3906" t="s">
        <v>97</v>
      </c>
      <c r="E3906">
        <v>150</v>
      </c>
      <c r="F3906" t="s">
        <v>120</v>
      </c>
      <c r="G3906" s="18">
        <v>1.2693000000000001</v>
      </c>
      <c r="I3906" s="18">
        <v>-190.4</v>
      </c>
      <c r="Q3906" s="103"/>
      <c r="R3906" s="104"/>
      <c r="X3906" s="103"/>
      <c r="AE3906" s="103"/>
      <c r="AL3906" s="103"/>
      <c r="AM3906" s="104"/>
      <c r="AS3906" s="103"/>
      <c r="AT3906" s="104"/>
    </row>
    <row r="3907" spans="1:46" x14ac:dyDescent="0.25">
      <c r="A3907" s="1">
        <v>44866</v>
      </c>
      <c r="C3907" s="1" t="s">
        <v>102</v>
      </c>
      <c r="D3907" t="s">
        <v>97</v>
      </c>
      <c r="E3907">
        <v>150</v>
      </c>
      <c r="F3907" t="s">
        <v>120</v>
      </c>
      <c r="G3907" s="18">
        <v>1.2266999999999999</v>
      </c>
      <c r="I3907" s="18">
        <v>-184.01</v>
      </c>
      <c r="Q3907" s="103"/>
      <c r="R3907" s="104"/>
      <c r="X3907" s="103"/>
      <c r="AE3907" s="103"/>
      <c r="AL3907" s="103"/>
      <c r="AM3907" s="104"/>
      <c r="AS3907" s="103"/>
      <c r="AT3907" s="104"/>
    </row>
    <row r="3908" spans="1:46" x14ac:dyDescent="0.25">
      <c r="A3908" s="1">
        <v>44867</v>
      </c>
      <c r="B3908" s="100">
        <v>46125115096</v>
      </c>
      <c r="C3908" t="s">
        <v>101</v>
      </c>
      <c r="D3908" t="s">
        <v>97</v>
      </c>
      <c r="E3908">
        <v>100</v>
      </c>
      <c r="F3908" t="s">
        <v>59</v>
      </c>
      <c r="G3908">
        <v>2.5686</v>
      </c>
      <c r="H3908">
        <v>0</v>
      </c>
      <c r="I3908">
        <v>-256.86</v>
      </c>
      <c r="Q3908" s="103"/>
      <c r="R3908" s="104"/>
      <c r="X3908" s="103"/>
      <c r="AE3908" s="103"/>
      <c r="AL3908" s="103"/>
      <c r="AM3908" s="104"/>
      <c r="AS3908" s="103"/>
      <c r="AT3908" s="104"/>
    </row>
    <row r="3909" spans="1:46" x14ac:dyDescent="0.25">
      <c r="A3909" s="1">
        <v>44867</v>
      </c>
      <c r="B3909" s="100">
        <v>46125195701</v>
      </c>
      <c r="C3909" t="s">
        <v>101</v>
      </c>
      <c r="D3909" t="s">
        <v>97</v>
      </c>
      <c r="E3909">
        <v>100</v>
      </c>
      <c r="F3909" t="s">
        <v>59</v>
      </c>
      <c r="G3909">
        <v>2.5891999999999999</v>
      </c>
      <c r="H3909">
        <v>0</v>
      </c>
      <c r="I3909">
        <v>-258.92</v>
      </c>
      <c r="Q3909" s="103"/>
      <c r="R3909" s="104"/>
      <c r="X3909" s="103"/>
      <c r="AE3909" s="103"/>
      <c r="AL3909" s="103"/>
      <c r="AM3909" s="104"/>
      <c r="AS3909" s="103"/>
      <c r="AT3909" s="104"/>
    </row>
    <row r="3910" spans="1:46" x14ac:dyDescent="0.25">
      <c r="A3910" s="1">
        <v>44867</v>
      </c>
      <c r="B3910" s="100">
        <v>46125194637</v>
      </c>
      <c r="C3910" t="s">
        <v>101</v>
      </c>
      <c r="D3910" t="s">
        <v>97</v>
      </c>
      <c r="E3910">
        <v>100</v>
      </c>
      <c r="F3910" t="s">
        <v>59</v>
      </c>
      <c r="G3910">
        <v>2.585</v>
      </c>
      <c r="H3910">
        <v>0</v>
      </c>
      <c r="I3910">
        <v>-258.5</v>
      </c>
      <c r="Q3910" s="103"/>
      <c r="R3910" s="104"/>
      <c r="X3910" s="103"/>
      <c r="AE3910" s="103"/>
      <c r="AL3910" s="103"/>
      <c r="AM3910" s="104"/>
      <c r="AS3910" s="103"/>
      <c r="AT3910" s="104"/>
    </row>
    <row r="3911" spans="1:46" x14ac:dyDescent="0.25">
      <c r="A3911" s="1">
        <v>44867</v>
      </c>
      <c r="B3911" s="100">
        <v>46125434044</v>
      </c>
      <c r="C3911" t="s">
        <v>101</v>
      </c>
      <c r="D3911" t="s">
        <v>97</v>
      </c>
      <c r="E3911">
        <v>100</v>
      </c>
      <c r="F3911" t="s">
        <v>59</v>
      </c>
      <c r="G3911">
        <v>2.5550000000000002</v>
      </c>
      <c r="H3911">
        <v>0</v>
      </c>
      <c r="I3911">
        <v>-255.5</v>
      </c>
      <c r="Q3911" s="103"/>
      <c r="R3911" s="104"/>
      <c r="X3911" s="103"/>
      <c r="AE3911" s="103"/>
      <c r="AL3911" s="103"/>
      <c r="AM3911" s="104"/>
      <c r="AS3911" s="103"/>
      <c r="AT3911" s="104"/>
    </row>
    <row r="3912" spans="1:46" x14ac:dyDescent="0.25">
      <c r="A3912" s="1">
        <v>44867</v>
      </c>
      <c r="B3912" s="100">
        <v>46125474059</v>
      </c>
      <c r="C3912" t="s">
        <v>101</v>
      </c>
      <c r="D3912" t="s">
        <v>98</v>
      </c>
      <c r="E3912">
        <v>100</v>
      </c>
      <c r="F3912" t="s">
        <v>59</v>
      </c>
      <c r="G3912">
        <v>2.5215000000000001</v>
      </c>
      <c r="H3912">
        <v>0</v>
      </c>
      <c r="I3912">
        <v>252.13</v>
      </c>
      <c r="Q3912" s="103"/>
      <c r="R3912" s="104"/>
      <c r="X3912" s="103"/>
      <c r="AE3912" s="103"/>
      <c r="AL3912" s="103"/>
      <c r="AM3912" s="104"/>
      <c r="AS3912" s="103"/>
      <c r="AT3912" s="104"/>
    </row>
    <row r="3913" spans="1:46" x14ac:dyDescent="0.25">
      <c r="A3913" s="1">
        <v>44867</v>
      </c>
      <c r="B3913" s="100">
        <v>46125462318</v>
      </c>
      <c r="C3913" t="s">
        <v>101</v>
      </c>
      <c r="D3913" t="s">
        <v>98</v>
      </c>
      <c r="E3913">
        <v>100</v>
      </c>
      <c r="F3913" t="s">
        <v>59</v>
      </c>
      <c r="G3913">
        <v>2.5263</v>
      </c>
      <c r="H3913">
        <v>0</v>
      </c>
      <c r="I3913">
        <v>252.61</v>
      </c>
      <c r="Q3913" s="103"/>
      <c r="R3913" s="104"/>
      <c r="X3913" s="103"/>
      <c r="AE3913" s="103"/>
      <c r="AL3913" s="103"/>
      <c r="AM3913" s="104"/>
      <c r="AS3913" s="103"/>
      <c r="AT3913" s="104"/>
    </row>
    <row r="3914" spans="1:46" x14ac:dyDescent="0.25">
      <c r="A3914" s="1">
        <v>44867</v>
      </c>
      <c r="B3914" s="100">
        <v>46125463745</v>
      </c>
      <c r="C3914" t="s">
        <v>101</v>
      </c>
      <c r="D3914" t="s">
        <v>98</v>
      </c>
      <c r="E3914">
        <v>100</v>
      </c>
      <c r="F3914" t="s">
        <v>59</v>
      </c>
      <c r="G3914">
        <v>2.5249999999999999</v>
      </c>
      <c r="H3914">
        <v>0</v>
      </c>
      <c r="I3914">
        <v>252.48</v>
      </c>
      <c r="Q3914" s="103"/>
      <c r="R3914" s="104"/>
      <c r="X3914" s="103"/>
      <c r="AE3914" s="103"/>
      <c r="AL3914" s="103"/>
      <c r="AM3914" s="104"/>
      <c r="AS3914" s="103"/>
      <c r="AT3914" s="104"/>
    </row>
    <row r="3915" spans="1:46" x14ac:dyDescent="0.25">
      <c r="A3915" s="1">
        <v>44867</v>
      </c>
      <c r="B3915" s="100">
        <v>46125473418</v>
      </c>
      <c r="C3915" t="s">
        <v>101</v>
      </c>
      <c r="D3915" t="s">
        <v>98</v>
      </c>
      <c r="E3915">
        <v>100</v>
      </c>
      <c r="F3915" t="s">
        <v>59</v>
      </c>
      <c r="G3915">
        <v>2.5341999999999998</v>
      </c>
      <c r="H3915">
        <v>0</v>
      </c>
      <c r="I3915">
        <v>253.4</v>
      </c>
      <c r="Q3915" s="103"/>
      <c r="R3915" s="104"/>
      <c r="X3915" s="103"/>
      <c r="AE3915" s="103"/>
      <c r="AL3915" s="103"/>
      <c r="AM3915" s="104"/>
      <c r="AS3915" s="103"/>
      <c r="AT3915" s="104"/>
    </row>
    <row r="3916" spans="1:46" x14ac:dyDescent="0.25">
      <c r="A3916" s="1">
        <v>44867</v>
      </c>
      <c r="B3916" s="100">
        <v>46125955699</v>
      </c>
      <c r="C3916" t="s">
        <v>101</v>
      </c>
      <c r="D3916" t="s">
        <v>97</v>
      </c>
      <c r="E3916">
        <v>100</v>
      </c>
      <c r="F3916" t="s">
        <v>77</v>
      </c>
      <c r="G3916">
        <v>3.0998999999999999</v>
      </c>
      <c r="H3916">
        <v>0</v>
      </c>
      <c r="I3916">
        <v>-309.99</v>
      </c>
      <c r="Q3916" s="103"/>
      <c r="R3916" s="104"/>
      <c r="X3916" s="103"/>
      <c r="AE3916" s="103"/>
      <c r="AL3916" s="103"/>
      <c r="AM3916" s="104"/>
      <c r="AS3916" s="103"/>
      <c r="AT3916" s="104"/>
    </row>
    <row r="3917" spans="1:46" x14ac:dyDescent="0.25">
      <c r="A3917" s="1">
        <v>44867</v>
      </c>
      <c r="B3917" s="100">
        <v>46125955968</v>
      </c>
      <c r="C3917" t="s">
        <v>101</v>
      </c>
      <c r="D3917" t="s">
        <v>97</v>
      </c>
      <c r="E3917">
        <v>100</v>
      </c>
      <c r="F3917" t="s">
        <v>77</v>
      </c>
      <c r="G3917">
        <v>3.1059999999999999</v>
      </c>
      <c r="H3917">
        <v>0</v>
      </c>
      <c r="I3917">
        <v>-310.60000000000002</v>
      </c>
      <c r="Q3917" s="103"/>
      <c r="R3917" s="104"/>
      <c r="X3917" s="103"/>
      <c r="AE3917" s="103"/>
      <c r="AL3917" s="103"/>
      <c r="AM3917" s="104"/>
      <c r="AS3917" s="103"/>
      <c r="AT3917" s="104"/>
    </row>
    <row r="3918" spans="1:46" x14ac:dyDescent="0.25">
      <c r="A3918" s="1">
        <v>44867</v>
      </c>
      <c r="B3918" s="100">
        <v>46126027688</v>
      </c>
      <c r="C3918" t="s">
        <v>101</v>
      </c>
      <c r="D3918" t="s">
        <v>97</v>
      </c>
      <c r="E3918">
        <v>100</v>
      </c>
      <c r="F3918" t="s">
        <v>77</v>
      </c>
      <c r="G3918">
        <v>3.1555</v>
      </c>
      <c r="H3918">
        <v>0</v>
      </c>
      <c r="I3918">
        <v>-315.55</v>
      </c>
      <c r="Q3918" s="103"/>
      <c r="R3918" s="104"/>
      <c r="X3918" s="103"/>
      <c r="AE3918" s="103"/>
      <c r="AL3918" s="103"/>
      <c r="AM3918" s="104"/>
      <c r="AS3918" s="103"/>
      <c r="AT3918" s="104"/>
    </row>
    <row r="3919" spans="1:46" x14ac:dyDescent="0.25">
      <c r="A3919" s="1">
        <v>44867</v>
      </c>
      <c r="B3919" s="100">
        <v>46126081404</v>
      </c>
      <c r="C3919" t="s">
        <v>101</v>
      </c>
      <c r="D3919" t="s">
        <v>97</v>
      </c>
      <c r="E3919">
        <v>100</v>
      </c>
      <c r="F3919" t="s">
        <v>77</v>
      </c>
      <c r="G3919">
        <v>3.1850000000000001</v>
      </c>
      <c r="H3919">
        <v>0</v>
      </c>
      <c r="I3919">
        <v>-318.5</v>
      </c>
      <c r="Q3919" s="103"/>
      <c r="R3919" s="104"/>
      <c r="X3919" s="103"/>
      <c r="AE3919" s="103"/>
      <c r="AL3919" s="103"/>
      <c r="AM3919" s="104"/>
      <c r="AS3919" s="103"/>
      <c r="AT3919" s="104"/>
    </row>
    <row r="3920" spans="1:46" x14ac:dyDescent="0.25">
      <c r="A3920" s="1">
        <v>44867</v>
      </c>
      <c r="B3920" s="100">
        <v>46126092934</v>
      </c>
      <c r="C3920" t="s">
        <v>101</v>
      </c>
      <c r="D3920" t="s">
        <v>98</v>
      </c>
      <c r="E3920">
        <v>100</v>
      </c>
      <c r="F3920" t="s">
        <v>77</v>
      </c>
      <c r="G3920">
        <v>3.2612000000000001</v>
      </c>
      <c r="H3920">
        <v>0</v>
      </c>
      <c r="I3920">
        <v>326.10000000000002</v>
      </c>
      <c r="Q3920" s="103"/>
      <c r="R3920" s="104"/>
      <c r="X3920" s="103"/>
      <c r="AE3920" s="103"/>
      <c r="AL3920" s="103"/>
      <c r="AM3920" s="104"/>
      <c r="AS3920" s="103"/>
      <c r="AT3920" s="104"/>
    </row>
    <row r="3921" spans="1:46" x14ac:dyDescent="0.25">
      <c r="A3921" s="1">
        <v>44867</v>
      </c>
      <c r="B3921" s="100">
        <v>46126138777</v>
      </c>
      <c r="C3921" t="s">
        <v>101</v>
      </c>
      <c r="D3921" t="s">
        <v>98</v>
      </c>
      <c r="E3921">
        <v>100</v>
      </c>
      <c r="F3921" t="s">
        <v>77</v>
      </c>
      <c r="G3921">
        <v>3.2324999999999999</v>
      </c>
      <c r="H3921">
        <v>0</v>
      </c>
      <c r="I3921">
        <v>323.23</v>
      </c>
      <c r="Q3921" s="103"/>
      <c r="R3921" s="104"/>
      <c r="X3921" s="103"/>
      <c r="AE3921" s="103"/>
      <c r="AL3921" s="103"/>
      <c r="AM3921" s="104"/>
      <c r="AS3921" s="103"/>
      <c r="AT3921" s="104"/>
    </row>
    <row r="3922" spans="1:46" x14ac:dyDescent="0.25">
      <c r="A3922" s="1">
        <v>44867</v>
      </c>
      <c r="B3922" s="100">
        <v>46126172932</v>
      </c>
      <c r="C3922" t="s">
        <v>101</v>
      </c>
      <c r="D3922" t="s">
        <v>98</v>
      </c>
      <c r="E3922">
        <v>100</v>
      </c>
      <c r="F3922" t="s">
        <v>77</v>
      </c>
      <c r="G3922">
        <v>3.2450000000000001</v>
      </c>
      <c r="H3922">
        <v>0</v>
      </c>
      <c r="I3922">
        <v>324.48</v>
      </c>
      <c r="Q3922" s="103"/>
      <c r="R3922" s="104"/>
      <c r="X3922" s="103"/>
      <c r="AE3922" s="103"/>
      <c r="AL3922" s="103"/>
      <c r="AM3922" s="104"/>
      <c r="AS3922" s="103"/>
      <c r="AT3922" s="104"/>
    </row>
    <row r="3923" spans="1:46" x14ac:dyDescent="0.25">
      <c r="A3923" s="1">
        <v>44867</v>
      </c>
      <c r="B3923" s="100">
        <v>46126208539</v>
      </c>
      <c r="C3923" t="s">
        <v>101</v>
      </c>
      <c r="D3923" t="s">
        <v>98</v>
      </c>
      <c r="E3923">
        <v>100</v>
      </c>
      <c r="F3923" t="s">
        <v>77</v>
      </c>
      <c r="G3923">
        <v>3.1991999999999998</v>
      </c>
      <c r="H3923">
        <v>0</v>
      </c>
      <c r="I3923">
        <v>319.89999999999998</v>
      </c>
      <c r="Q3923" s="103"/>
      <c r="R3923" s="104"/>
      <c r="X3923" s="103"/>
      <c r="AE3923" s="103"/>
      <c r="AL3923" s="103"/>
      <c r="AM3923" s="104"/>
      <c r="AS3923" s="103"/>
      <c r="AT3923" s="104"/>
    </row>
    <row r="3924" spans="1:46" x14ac:dyDescent="0.25">
      <c r="A3924" s="1">
        <v>44867</v>
      </c>
      <c r="B3924" s="100">
        <v>46126483667</v>
      </c>
      <c r="C3924" t="s">
        <v>101</v>
      </c>
      <c r="D3924" t="s">
        <v>97</v>
      </c>
      <c r="E3924">
        <v>100</v>
      </c>
      <c r="F3924" t="s">
        <v>77</v>
      </c>
      <c r="G3924">
        <v>3.14</v>
      </c>
      <c r="H3924">
        <v>0</v>
      </c>
      <c r="I3924">
        <v>-314</v>
      </c>
      <c r="Q3924" s="103"/>
      <c r="R3924" s="104"/>
      <c r="X3924" s="103"/>
      <c r="AE3924" s="103"/>
      <c r="AL3924" s="103"/>
      <c r="AM3924" s="104"/>
      <c r="AS3924" s="103"/>
      <c r="AT3924" s="104"/>
    </row>
    <row r="3925" spans="1:46" x14ac:dyDescent="0.25">
      <c r="A3925" s="1">
        <v>44867</v>
      </c>
      <c r="B3925" s="100">
        <v>46126485139</v>
      </c>
      <c r="C3925" t="s">
        <v>101</v>
      </c>
      <c r="D3925" t="s">
        <v>97</v>
      </c>
      <c r="E3925">
        <v>200</v>
      </c>
      <c r="F3925" t="s">
        <v>77</v>
      </c>
      <c r="G3925">
        <v>3.1728999999999998</v>
      </c>
      <c r="H3925">
        <v>0</v>
      </c>
      <c r="I3925">
        <v>-634.58000000000004</v>
      </c>
      <c r="Q3925" s="103"/>
      <c r="R3925" s="104"/>
      <c r="X3925" s="103"/>
      <c r="AE3925" s="103"/>
      <c r="AL3925" s="103"/>
      <c r="AM3925" s="104"/>
      <c r="AS3925" s="103"/>
      <c r="AT3925" s="104"/>
    </row>
    <row r="3926" spans="1:46" x14ac:dyDescent="0.25">
      <c r="A3926" s="1">
        <v>44867</v>
      </c>
      <c r="B3926" s="100">
        <v>46126548506</v>
      </c>
      <c r="C3926" t="s">
        <v>101</v>
      </c>
      <c r="D3926" t="s">
        <v>98</v>
      </c>
      <c r="E3926">
        <v>100</v>
      </c>
      <c r="F3926" t="s">
        <v>77</v>
      </c>
      <c r="G3926">
        <v>3.1913</v>
      </c>
      <c r="H3926">
        <v>0</v>
      </c>
      <c r="I3926">
        <v>319.11</v>
      </c>
      <c r="Q3926" s="103"/>
      <c r="R3926" s="104"/>
      <c r="X3926" s="103"/>
      <c r="AE3926" s="103"/>
      <c r="AL3926" s="103"/>
      <c r="AM3926" s="104"/>
      <c r="AS3926" s="103"/>
      <c r="AT3926" s="104"/>
    </row>
    <row r="3927" spans="1:46" x14ac:dyDescent="0.25">
      <c r="A3927" s="1">
        <v>44867</v>
      </c>
      <c r="B3927" s="100">
        <v>46126561213</v>
      </c>
      <c r="C3927" t="s">
        <v>101</v>
      </c>
      <c r="D3927" t="s">
        <v>98</v>
      </c>
      <c r="E3927">
        <v>100</v>
      </c>
      <c r="F3927" t="s">
        <v>77</v>
      </c>
      <c r="G3927">
        <v>3.2050000000000001</v>
      </c>
      <c r="H3927">
        <v>0</v>
      </c>
      <c r="I3927">
        <v>320.48</v>
      </c>
      <c r="Q3927" s="103"/>
      <c r="R3927" s="104"/>
      <c r="X3927" s="103"/>
      <c r="AE3927" s="103"/>
      <c r="AL3927" s="103"/>
      <c r="AM3927" s="104"/>
      <c r="AS3927" s="103"/>
      <c r="AT3927" s="104"/>
    </row>
    <row r="3928" spans="1:46" x14ac:dyDescent="0.25">
      <c r="A3928" s="1">
        <v>44867</v>
      </c>
      <c r="B3928" s="100">
        <v>46126623927</v>
      </c>
      <c r="C3928" t="s">
        <v>101</v>
      </c>
      <c r="D3928" t="s">
        <v>98</v>
      </c>
      <c r="E3928">
        <v>100</v>
      </c>
      <c r="F3928" t="s">
        <v>77</v>
      </c>
      <c r="G3928">
        <v>3.23</v>
      </c>
      <c r="H3928">
        <v>0</v>
      </c>
      <c r="I3928">
        <v>322.98</v>
      </c>
      <c r="Q3928" s="103"/>
      <c r="R3928" s="104"/>
      <c r="X3928" s="103"/>
      <c r="AE3928" s="103"/>
      <c r="AL3928" s="103"/>
      <c r="AM3928" s="104"/>
      <c r="AS3928" s="103"/>
      <c r="AT3928" s="104"/>
    </row>
    <row r="3929" spans="1:46" x14ac:dyDescent="0.25">
      <c r="A3929" s="1">
        <v>44869</v>
      </c>
      <c r="C3929" s="1" t="s">
        <v>102</v>
      </c>
      <c r="D3929" t="s">
        <v>98</v>
      </c>
      <c r="E3929">
        <v>50</v>
      </c>
      <c r="F3929" t="s">
        <v>104</v>
      </c>
      <c r="G3929" s="18">
        <v>7.9313000000000002</v>
      </c>
      <c r="H3929" s="18">
        <v>0.01</v>
      </c>
      <c r="I3929" s="18">
        <v>396.56</v>
      </c>
      <c r="Q3929" s="103"/>
      <c r="R3929" s="104"/>
      <c r="X3929" s="103"/>
      <c r="AE3929" s="103"/>
      <c r="AL3929" s="103"/>
      <c r="AM3929" s="104"/>
      <c r="AS3929" s="103"/>
      <c r="AT3929" s="104"/>
    </row>
    <row r="3930" spans="1:46" x14ac:dyDescent="0.25">
      <c r="A3930" s="1">
        <v>44869</v>
      </c>
      <c r="C3930" s="1" t="s">
        <v>102</v>
      </c>
      <c r="D3930" t="s">
        <v>97</v>
      </c>
      <c r="E3930">
        <v>50</v>
      </c>
      <c r="F3930" t="s">
        <v>104</v>
      </c>
      <c r="G3930" s="18">
        <v>8.0175000000000001</v>
      </c>
      <c r="I3930" s="18">
        <v>-400.88</v>
      </c>
      <c r="Q3930" s="103"/>
      <c r="R3930" s="104"/>
      <c r="X3930" s="103"/>
      <c r="AE3930" s="103"/>
      <c r="AL3930" s="103"/>
      <c r="AM3930" s="104"/>
      <c r="AS3930" s="103"/>
      <c r="AT3930" s="104"/>
    </row>
    <row r="3931" spans="1:46" x14ac:dyDescent="0.25">
      <c r="A3931" s="1">
        <v>44869</v>
      </c>
      <c r="C3931" s="1" t="s">
        <v>102</v>
      </c>
      <c r="D3931" t="s">
        <v>98</v>
      </c>
      <c r="E3931">
        <v>110</v>
      </c>
      <c r="F3931" t="s">
        <v>104</v>
      </c>
      <c r="G3931" s="18">
        <v>8.1305999999999994</v>
      </c>
      <c r="H3931" s="18">
        <v>0.02</v>
      </c>
      <c r="I3931" s="18">
        <v>894.35</v>
      </c>
      <c r="Q3931" s="103"/>
      <c r="R3931" s="104"/>
      <c r="X3931" s="103"/>
      <c r="AE3931" s="103"/>
      <c r="AL3931" s="103"/>
      <c r="AM3931" s="104"/>
      <c r="AS3931" s="103"/>
      <c r="AT3931" s="104"/>
    </row>
    <row r="3932" spans="1:46" x14ac:dyDescent="0.25">
      <c r="A3932" s="1">
        <v>44869</v>
      </c>
      <c r="C3932" s="1" t="s">
        <v>102</v>
      </c>
      <c r="D3932" t="s">
        <v>97</v>
      </c>
      <c r="E3932">
        <v>50</v>
      </c>
      <c r="F3932" t="s">
        <v>104</v>
      </c>
      <c r="G3932" s="18">
        <v>8.1753</v>
      </c>
      <c r="I3932" s="18">
        <v>-408.77</v>
      </c>
      <c r="Q3932" s="103"/>
      <c r="R3932" s="104"/>
      <c r="X3932" s="103"/>
      <c r="AE3932" s="103"/>
      <c r="AL3932" s="103"/>
      <c r="AM3932" s="104"/>
      <c r="AS3932" s="103"/>
      <c r="AT3932" s="104"/>
    </row>
    <row r="3933" spans="1:46" x14ac:dyDescent="0.25">
      <c r="A3933" s="1">
        <v>44869</v>
      </c>
      <c r="C3933" s="1" t="s">
        <v>102</v>
      </c>
      <c r="D3933" t="s">
        <v>97</v>
      </c>
      <c r="E3933">
        <v>50</v>
      </c>
      <c r="F3933" t="s">
        <v>104</v>
      </c>
      <c r="G3933" s="18">
        <v>8.1783000000000001</v>
      </c>
      <c r="I3933" s="18">
        <v>-408.92</v>
      </c>
      <c r="Q3933" s="103"/>
      <c r="R3933" s="104"/>
      <c r="X3933" s="103"/>
      <c r="AE3933" s="103"/>
      <c r="AL3933" s="103"/>
      <c r="AM3933" s="104"/>
      <c r="AS3933" s="103"/>
      <c r="AT3933" s="104"/>
    </row>
    <row r="3934" spans="1:46" x14ac:dyDescent="0.25">
      <c r="A3934" s="1">
        <v>44869</v>
      </c>
      <c r="C3934" s="1" t="s">
        <v>102</v>
      </c>
      <c r="D3934" t="s">
        <v>97</v>
      </c>
      <c r="E3934">
        <v>10</v>
      </c>
      <c r="F3934" t="s">
        <v>104</v>
      </c>
      <c r="G3934" s="18">
        <v>8.2072000000000003</v>
      </c>
      <c r="I3934" s="18">
        <v>-82.07</v>
      </c>
      <c r="Q3934" s="103"/>
      <c r="R3934" s="104"/>
      <c r="X3934" s="103"/>
      <c r="AE3934" s="103"/>
      <c r="AL3934" s="103"/>
      <c r="AM3934" s="104"/>
      <c r="AS3934" s="103"/>
      <c r="AT3934" s="104"/>
    </row>
    <row r="3935" spans="1:46" x14ac:dyDescent="0.25">
      <c r="A3935" s="1">
        <v>44869</v>
      </c>
      <c r="C3935" s="1" t="s">
        <v>102</v>
      </c>
      <c r="D3935" t="s">
        <v>98</v>
      </c>
      <c r="E3935">
        <v>250</v>
      </c>
      <c r="F3935" t="s">
        <v>117</v>
      </c>
      <c r="G3935" s="18">
        <v>1.3010999999999999</v>
      </c>
      <c r="H3935" s="18">
        <v>0.01</v>
      </c>
      <c r="I3935" s="18">
        <v>325.27</v>
      </c>
      <c r="Q3935" s="103"/>
      <c r="R3935" s="104"/>
      <c r="X3935" s="103"/>
      <c r="AE3935" s="103"/>
      <c r="AL3935" s="103"/>
      <c r="AM3935" s="104"/>
      <c r="AS3935" s="103"/>
      <c r="AT3935" s="104"/>
    </row>
    <row r="3936" spans="1:46" x14ac:dyDescent="0.25">
      <c r="A3936" s="1">
        <v>44869</v>
      </c>
      <c r="C3936" s="1" t="s">
        <v>102</v>
      </c>
      <c r="D3936" t="s">
        <v>98</v>
      </c>
      <c r="E3936">
        <v>150</v>
      </c>
      <c r="F3936" t="s">
        <v>117</v>
      </c>
      <c r="G3936" s="18">
        <v>1.3521000000000001</v>
      </c>
      <c r="I3936" s="18">
        <v>202.82</v>
      </c>
      <c r="Q3936" s="103"/>
      <c r="R3936" s="104"/>
      <c r="X3936" s="103"/>
      <c r="AE3936" s="103"/>
      <c r="AL3936" s="103"/>
      <c r="AM3936" s="104"/>
      <c r="AS3936" s="103"/>
      <c r="AT3936" s="104"/>
    </row>
    <row r="3937" spans="1:46" x14ac:dyDescent="0.25">
      <c r="A3937" s="1">
        <v>44869</v>
      </c>
      <c r="C3937" s="1" t="s">
        <v>102</v>
      </c>
      <c r="D3937" t="s">
        <v>97</v>
      </c>
      <c r="E3937">
        <v>400</v>
      </c>
      <c r="F3937" t="s">
        <v>117</v>
      </c>
      <c r="G3937" s="18">
        <v>1.4998</v>
      </c>
      <c r="I3937" s="18">
        <v>-599.91999999999996</v>
      </c>
      <c r="Q3937" s="103"/>
      <c r="R3937" s="104"/>
      <c r="X3937" s="103"/>
      <c r="AE3937" s="103"/>
      <c r="AL3937" s="103"/>
      <c r="AM3937" s="104"/>
      <c r="AS3937" s="103"/>
      <c r="AT3937" s="104"/>
    </row>
    <row r="3938" spans="1:46" x14ac:dyDescent="0.25">
      <c r="A3938" s="1">
        <v>44873</v>
      </c>
      <c r="C3938" s="1" t="s">
        <v>102</v>
      </c>
      <c r="D3938" t="s">
        <v>98</v>
      </c>
      <c r="E3938">
        <v>100</v>
      </c>
      <c r="F3938" t="s">
        <v>115</v>
      </c>
      <c r="G3938" s="18">
        <v>4.5350000000000001</v>
      </c>
      <c r="H3938" s="18">
        <v>0.01</v>
      </c>
      <c r="I3938" s="18">
        <v>453.49</v>
      </c>
      <c r="Q3938" s="103"/>
      <c r="R3938" s="104"/>
      <c r="X3938" s="103"/>
      <c r="AE3938" s="103"/>
      <c r="AL3938" s="103"/>
      <c r="AM3938" s="104"/>
      <c r="AS3938" s="103"/>
      <c r="AT3938" s="104"/>
    </row>
    <row r="3939" spans="1:46" x14ac:dyDescent="0.25">
      <c r="A3939" s="1">
        <v>44873</v>
      </c>
      <c r="C3939" s="1" t="s">
        <v>102</v>
      </c>
      <c r="D3939" t="s">
        <v>98</v>
      </c>
      <c r="E3939">
        <v>150</v>
      </c>
      <c r="F3939" t="s">
        <v>115</v>
      </c>
      <c r="G3939" s="18">
        <v>4.5627000000000004</v>
      </c>
      <c r="H3939" s="18">
        <v>0.02</v>
      </c>
      <c r="I3939" s="18">
        <v>684.39</v>
      </c>
      <c r="Q3939" s="103"/>
      <c r="R3939" s="104"/>
      <c r="X3939" s="103"/>
      <c r="AE3939" s="103"/>
      <c r="AL3939" s="103"/>
      <c r="AM3939" s="104"/>
      <c r="AS3939" s="103"/>
      <c r="AT3939" s="104"/>
    </row>
    <row r="3940" spans="1:46" x14ac:dyDescent="0.25">
      <c r="A3940" s="1">
        <v>44873</v>
      </c>
      <c r="C3940" s="1" t="s">
        <v>102</v>
      </c>
      <c r="D3940" t="s">
        <v>98</v>
      </c>
      <c r="E3940">
        <v>50</v>
      </c>
      <c r="F3940" t="s">
        <v>115</v>
      </c>
      <c r="G3940" s="18">
        <v>4.5275999999999996</v>
      </c>
      <c r="H3940" s="18">
        <v>0.01</v>
      </c>
      <c r="I3940" s="18">
        <v>226.37</v>
      </c>
      <c r="Q3940" s="103"/>
      <c r="R3940" s="104"/>
      <c r="X3940" s="103"/>
      <c r="AE3940" s="103"/>
      <c r="AL3940" s="103"/>
      <c r="AM3940" s="104"/>
      <c r="AS3940" s="103"/>
      <c r="AT3940" s="104"/>
    </row>
    <row r="3941" spans="1:46" x14ac:dyDescent="0.25">
      <c r="A3941" s="1">
        <v>44873</v>
      </c>
      <c r="C3941" s="1" t="s">
        <v>102</v>
      </c>
      <c r="D3941" t="s">
        <v>98</v>
      </c>
      <c r="E3941">
        <v>50</v>
      </c>
      <c r="F3941" t="s">
        <v>115</v>
      </c>
      <c r="G3941" s="18">
        <v>4.5041000000000002</v>
      </c>
      <c r="H3941" s="18">
        <v>0.01</v>
      </c>
      <c r="I3941" s="18">
        <v>225.2</v>
      </c>
      <c r="Q3941" s="103"/>
      <c r="R3941" s="104"/>
      <c r="X3941" s="103"/>
      <c r="AE3941" s="103"/>
      <c r="AL3941" s="103"/>
      <c r="AM3941" s="104"/>
      <c r="AS3941" s="103"/>
      <c r="AT3941" s="104"/>
    </row>
    <row r="3942" spans="1:46" x14ac:dyDescent="0.25">
      <c r="A3942" s="1">
        <v>44873</v>
      </c>
      <c r="C3942" s="1" t="s">
        <v>102</v>
      </c>
      <c r="D3942" t="s">
        <v>97</v>
      </c>
      <c r="E3942">
        <v>50</v>
      </c>
      <c r="F3942" t="s">
        <v>115</v>
      </c>
      <c r="G3942" s="18">
        <v>4.41</v>
      </c>
      <c r="I3942" s="18">
        <v>-220.5</v>
      </c>
      <c r="Q3942" s="103"/>
      <c r="R3942" s="104"/>
      <c r="X3942" s="103"/>
      <c r="AE3942" s="103"/>
      <c r="AL3942" s="103"/>
      <c r="AM3942" s="104"/>
      <c r="AS3942" s="103"/>
      <c r="AT3942" s="104"/>
    </row>
    <row r="3943" spans="1:46" x14ac:dyDescent="0.25">
      <c r="A3943" s="1">
        <v>44873</v>
      </c>
      <c r="C3943" s="1" t="s">
        <v>102</v>
      </c>
      <c r="D3943" t="s">
        <v>97</v>
      </c>
      <c r="E3943">
        <v>150</v>
      </c>
      <c r="F3943" t="s">
        <v>115</v>
      </c>
      <c r="G3943" s="18">
        <v>4.4335000000000004</v>
      </c>
      <c r="I3943" s="18">
        <v>-665.03</v>
      </c>
      <c r="Q3943" s="103"/>
      <c r="R3943" s="104"/>
      <c r="X3943" s="103"/>
      <c r="AE3943" s="103"/>
      <c r="AL3943" s="103"/>
      <c r="AM3943" s="104"/>
      <c r="AS3943" s="103"/>
      <c r="AT3943" s="104"/>
    </row>
    <row r="3944" spans="1:46" x14ac:dyDescent="0.25">
      <c r="A3944" s="1">
        <v>44873</v>
      </c>
      <c r="C3944" s="1" t="s">
        <v>102</v>
      </c>
      <c r="D3944" t="s">
        <v>97</v>
      </c>
      <c r="E3944">
        <v>150</v>
      </c>
      <c r="F3944" t="s">
        <v>115</v>
      </c>
      <c r="G3944" s="18">
        <v>4.4165000000000001</v>
      </c>
      <c r="I3944" s="18">
        <v>-662.48</v>
      </c>
      <c r="Q3944" s="103"/>
      <c r="R3944" s="104"/>
      <c r="X3944" s="103"/>
      <c r="AE3944" s="103"/>
      <c r="AL3944" s="103"/>
      <c r="AM3944" s="104"/>
      <c r="AS3944" s="103"/>
      <c r="AT3944" s="104"/>
    </row>
    <row r="3945" spans="1:46" x14ac:dyDescent="0.25">
      <c r="A3945" s="1">
        <v>44873</v>
      </c>
      <c r="C3945" s="1" t="s">
        <v>102</v>
      </c>
      <c r="D3945" t="s">
        <v>98</v>
      </c>
      <c r="E3945">
        <v>150</v>
      </c>
      <c r="F3945" t="s">
        <v>115</v>
      </c>
      <c r="G3945" s="18">
        <v>4.3620000000000001</v>
      </c>
      <c r="H3945" s="18">
        <v>0.01</v>
      </c>
      <c r="I3945" s="18">
        <v>654.29</v>
      </c>
      <c r="Q3945" s="103"/>
      <c r="R3945" s="104"/>
      <c r="X3945" s="103"/>
      <c r="AE3945" s="103"/>
      <c r="AL3945" s="103"/>
      <c r="AM3945" s="104"/>
      <c r="AS3945" s="103"/>
      <c r="AT3945" s="104"/>
    </row>
    <row r="3946" spans="1:46" x14ac:dyDescent="0.25">
      <c r="A3946" s="1">
        <v>44873</v>
      </c>
      <c r="C3946" s="1" t="s">
        <v>102</v>
      </c>
      <c r="D3946" t="s">
        <v>98</v>
      </c>
      <c r="E3946">
        <v>100</v>
      </c>
      <c r="F3946" t="s">
        <v>115</v>
      </c>
      <c r="G3946" s="18">
        <v>4.3620000000000001</v>
      </c>
      <c r="H3946" s="18">
        <v>0.01</v>
      </c>
      <c r="I3946" s="18">
        <v>436.19</v>
      </c>
      <c r="Q3946" s="103"/>
      <c r="R3946" s="104"/>
      <c r="X3946" s="103"/>
      <c r="AE3946" s="103"/>
      <c r="AL3946" s="103"/>
      <c r="AM3946" s="104"/>
      <c r="AS3946" s="103"/>
      <c r="AT3946" s="104"/>
    </row>
    <row r="3947" spans="1:46" x14ac:dyDescent="0.25">
      <c r="A3947" s="1">
        <v>44873</v>
      </c>
      <c r="C3947" s="1" t="s">
        <v>102</v>
      </c>
      <c r="D3947" t="s">
        <v>98</v>
      </c>
      <c r="E3947">
        <v>150</v>
      </c>
      <c r="F3947" t="s">
        <v>115</v>
      </c>
      <c r="G3947" s="18">
        <v>4.43</v>
      </c>
      <c r="H3947" s="18">
        <v>0.02</v>
      </c>
      <c r="I3947" s="18">
        <v>664.48</v>
      </c>
      <c r="Q3947" s="103"/>
      <c r="R3947" s="104"/>
      <c r="X3947" s="103"/>
      <c r="AE3947" s="103"/>
      <c r="AL3947" s="103"/>
      <c r="AM3947" s="104"/>
      <c r="AS3947" s="103"/>
      <c r="AT3947" s="104"/>
    </row>
    <row r="3948" spans="1:46" x14ac:dyDescent="0.25">
      <c r="A3948" s="1">
        <v>44873</v>
      </c>
      <c r="C3948" s="1" t="s">
        <v>102</v>
      </c>
      <c r="D3948" t="s">
        <v>97</v>
      </c>
      <c r="E3948">
        <v>50</v>
      </c>
      <c r="F3948" t="s">
        <v>115</v>
      </c>
      <c r="G3948" s="18">
        <v>4.407</v>
      </c>
      <c r="I3948" s="18">
        <v>-220.35</v>
      </c>
      <c r="Q3948" s="103"/>
      <c r="R3948" s="104"/>
      <c r="X3948" s="103"/>
      <c r="AE3948" s="103"/>
      <c r="AL3948" s="103"/>
      <c r="AM3948" s="104"/>
      <c r="AS3948" s="103"/>
      <c r="AT3948" s="104"/>
    </row>
    <row r="3949" spans="1:46" x14ac:dyDescent="0.25">
      <c r="A3949" s="1">
        <v>44873</v>
      </c>
      <c r="C3949" s="1" t="s">
        <v>102</v>
      </c>
      <c r="D3949" t="s">
        <v>97</v>
      </c>
      <c r="E3949">
        <v>50</v>
      </c>
      <c r="F3949" t="s">
        <v>115</v>
      </c>
      <c r="G3949" s="18">
        <v>4.3764000000000003</v>
      </c>
      <c r="I3949" s="18">
        <v>-218.82</v>
      </c>
      <c r="Q3949" s="103"/>
      <c r="R3949" s="104"/>
      <c r="X3949" s="103"/>
      <c r="AE3949" s="103"/>
      <c r="AL3949" s="103"/>
      <c r="AM3949" s="104"/>
      <c r="AS3949" s="103"/>
      <c r="AT3949" s="104"/>
    </row>
    <row r="3950" spans="1:46" x14ac:dyDescent="0.25">
      <c r="A3950" s="1">
        <v>44873</v>
      </c>
      <c r="C3950" s="1" t="s">
        <v>102</v>
      </c>
      <c r="D3950" t="s">
        <v>97</v>
      </c>
      <c r="E3950">
        <v>50</v>
      </c>
      <c r="F3950" t="s">
        <v>115</v>
      </c>
      <c r="G3950" s="18">
        <v>4.2869999999999999</v>
      </c>
      <c r="I3950" s="18">
        <v>-214.35</v>
      </c>
      <c r="Q3950" s="103"/>
      <c r="R3950" s="104"/>
      <c r="X3950" s="103"/>
      <c r="AE3950" s="103"/>
      <c r="AL3950" s="103"/>
      <c r="AM3950" s="104"/>
      <c r="AS3950" s="103"/>
      <c r="AT3950" s="104"/>
    </row>
    <row r="3951" spans="1:46" x14ac:dyDescent="0.25">
      <c r="A3951" s="1">
        <v>44873</v>
      </c>
      <c r="C3951" s="1" t="s">
        <v>102</v>
      </c>
      <c r="D3951" t="s">
        <v>97</v>
      </c>
      <c r="E3951">
        <v>50</v>
      </c>
      <c r="F3951" t="s">
        <v>115</v>
      </c>
      <c r="G3951" s="18">
        <v>4.2949999999999999</v>
      </c>
      <c r="I3951" s="18">
        <v>-214.75</v>
      </c>
      <c r="Q3951" s="103"/>
      <c r="R3951" s="104"/>
      <c r="X3951" s="103"/>
      <c r="AE3951" s="103"/>
      <c r="AL3951" s="103"/>
      <c r="AM3951" s="104"/>
      <c r="AS3951" s="103"/>
      <c r="AT3951" s="104"/>
    </row>
    <row r="3952" spans="1:46" x14ac:dyDescent="0.25">
      <c r="A3952" s="1">
        <v>44873</v>
      </c>
      <c r="C3952" s="1" t="s">
        <v>102</v>
      </c>
      <c r="D3952" t="s">
        <v>97</v>
      </c>
      <c r="E3952">
        <v>150</v>
      </c>
      <c r="F3952" t="s">
        <v>115</v>
      </c>
      <c r="G3952" s="18">
        <v>4.3198999999999996</v>
      </c>
      <c r="I3952" s="18">
        <v>-647.99</v>
      </c>
      <c r="Q3952" s="103"/>
      <c r="R3952" s="104"/>
      <c r="X3952" s="103"/>
      <c r="AE3952" s="103"/>
      <c r="AL3952" s="103"/>
      <c r="AM3952" s="104"/>
      <c r="AS3952" s="103"/>
      <c r="AT3952" s="104"/>
    </row>
    <row r="3953" spans="1:46" x14ac:dyDescent="0.25">
      <c r="A3953" s="1">
        <v>44873</v>
      </c>
      <c r="C3953" s="1" t="s">
        <v>102</v>
      </c>
      <c r="D3953" t="s">
        <v>97</v>
      </c>
      <c r="E3953">
        <v>50</v>
      </c>
      <c r="F3953" t="s">
        <v>115</v>
      </c>
      <c r="G3953" s="18">
        <v>4.3181000000000003</v>
      </c>
      <c r="I3953" s="18">
        <v>-215.91</v>
      </c>
      <c r="Q3953" s="103"/>
      <c r="R3953" s="104"/>
      <c r="X3953" s="103"/>
      <c r="AE3953" s="103"/>
      <c r="AL3953" s="103"/>
      <c r="AM3953" s="104"/>
      <c r="AS3953" s="103"/>
      <c r="AT3953" s="104"/>
    </row>
    <row r="3954" spans="1:46" x14ac:dyDescent="0.25">
      <c r="A3954" s="1">
        <v>44873</v>
      </c>
      <c r="C3954" s="1" t="s">
        <v>102</v>
      </c>
      <c r="D3954" t="s">
        <v>98</v>
      </c>
      <c r="E3954">
        <v>300</v>
      </c>
      <c r="F3954" t="s">
        <v>116</v>
      </c>
      <c r="G3954" s="18">
        <v>2.2850000000000001</v>
      </c>
      <c r="H3954" s="18">
        <v>0.02</v>
      </c>
      <c r="I3954" s="18">
        <v>685.48</v>
      </c>
      <c r="Q3954" s="103"/>
      <c r="R3954" s="104"/>
      <c r="X3954" s="103"/>
      <c r="AE3954" s="103"/>
      <c r="AL3954" s="103"/>
      <c r="AM3954" s="104"/>
      <c r="AS3954" s="103"/>
      <c r="AT3954" s="104"/>
    </row>
    <row r="3955" spans="1:46" x14ac:dyDescent="0.25">
      <c r="A3955" s="1">
        <v>44873</v>
      </c>
      <c r="C3955" s="1" t="s">
        <v>102</v>
      </c>
      <c r="D3955" t="s">
        <v>97</v>
      </c>
      <c r="E3955">
        <v>50</v>
      </c>
      <c r="F3955" t="s">
        <v>116</v>
      </c>
      <c r="G3955" s="18">
        <v>2.3092000000000001</v>
      </c>
      <c r="I3955" s="18">
        <v>-115.46</v>
      </c>
      <c r="Q3955" s="103"/>
      <c r="R3955" s="104"/>
      <c r="X3955" s="103"/>
      <c r="AE3955" s="103"/>
      <c r="AL3955" s="103"/>
      <c r="AM3955" s="104"/>
      <c r="AS3955" s="103"/>
      <c r="AT3955" s="104"/>
    </row>
    <row r="3956" spans="1:46" x14ac:dyDescent="0.25">
      <c r="A3956" s="1">
        <v>44873</v>
      </c>
      <c r="C3956" s="1" t="s">
        <v>102</v>
      </c>
      <c r="D3956" t="s">
        <v>97</v>
      </c>
      <c r="E3956">
        <v>50</v>
      </c>
      <c r="F3956" t="s">
        <v>116</v>
      </c>
      <c r="G3956" s="18">
        <v>2.3098000000000001</v>
      </c>
      <c r="I3956" s="18">
        <v>-115.49</v>
      </c>
      <c r="Q3956" s="103"/>
      <c r="R3956" s="104"/>
      <c r="X3956" s="103"/>
      <c r="AE3956" s="103"/>
      <c r="AL3956" s="103"/>
      <c r="AM3956" s="104"/>
      <c r="AS3956" s="103"/>
      <c r="AT3956" s="104"/>
    </row>
    <row r="3957" spans="1:46" x14ac:dyDescent="0.25">
      <c r="A3957" s="1">
        <v>44873</v>
      </c>
      <c r="C3957" s="1" t="s">
        <v>102</v>
      </c>
      <c r="D3957" t="s">
        <v>98</v>
      </c>
      <c r="E3957">
        <v>100</v>
      </c>
      <c r="F3957" t="s">
        <v>116</v>
      </c>
      <c r="G3957" s="18">
        <v>2.35</v>
      </c>
      <c r="H3957" s="18">
        <v>0.01</v>
      </c>
      <c r="I3957" s="18">
        <v>234.99</v>
      </c>
      <c r="Q3957" s="103"/>
      <c r="R3957" s="104"/>
      <c r="X3957" s="103"/>
      <c r="AE3957" s="103"/>
      <c r="AL3957" s="103"/>
      <c r="AM3957" s="104"/>
      <c r="AS3957" s="103"/>
      <c r="AT3957" s="104"/>
    </row>
    <row r="3958" spans="1:46" x14ac:dyDescent="0.25">
      <c r="A3958" s="1">
        <v>44873</v>
      </c>
      <c r="C3958" s="1" t="s">
        <v>102</v>
      </c>
      <c r="D3958" t="s">
        <v>97</v>
      </c>
      <c r="E3958">
        <v>50</v>
      </c>
      <c r="F3958" t="s">
        <v>116</v>
      </c>
      <c r="G3958" s="18">
        <v>2.3094000000000001</v>
      </c>
      <c r="I3958" s="18">
        <v>-115.47</v>
      </c>
      <c r="Q3958" s="103"/>
      <c r="R3958" s="104"/>
      <c r="X3958" s="103"/>
      <c r="AE3958" s="103"/>
      <c r="AL3958" s="103"/>
      <c r="AM3958" s="104"/>
      <c r="AS3958" s="103"/>
      <c r="AT3958" s="104"/>
    </row>
    <row r="3959" spans="1:46" x14ac:dyDescent="0.25">
      <c r="A3959" s="1">
        <v>44873</v>
      </c>
      <c r="C3959" s="1" t="s">
        <v>102</v>
      </c>
      <c r="D3959" t="s">
        <v>97</v>
      </c>
      <c r="E3959">
        <v>50</v>
      </c>
      <c r="F3959" t="s">
        <v>116</v>
      </c>
      <c r="G3959" s="18">
        <v>2.3149999999999999</v>
      </c>
      <c r="I3959" s="18">
        <v>-115.75</v>
      </c>
      <c r="Q3959" s="103"/>
      <c r="R3959" s="104"/>
      <c r="X3959" s="103"/>
      <c r="AE3959" s="103"/>
      <c r="AL3959" s="103"/>
      <c r="AM3959" s="104"/>
      <c r="AS3959" s="103"/>
      <c r="AT3959" s="104"/>
    </row>
    <row r="3960" spans="1:46" x14ac:dyDescent="0.25">
      <c r="A3960" s="1">
        <v>44873</v>
      </c>
      <c r="C3960" s="1" t="s">
        <v>102</v>
      </c>
      <c r="D3960" t="s">
        <v>97</v>
      </c>
      <c r="E3960">
        <v>50</v>
      </c>
      <c r="F3960" t="s">
        <v>116</v>
      </c>
      <c r="G3960" s="18">
        <v>2.2650000000000001</v>
      </c>
      <c r="I3960" s="18">
        <v>-113.25</v>
      </c>
      <c r="Q3960" s="103"/>
      <c r="R3960" s="104"/>
      <c r="X3960" s="103"/>
      <c r="AE3960" s="103"/>
      <c r="AL3960" s="103"/>
      <c r="AM3960" s="104"/>
      <c r="AS3960" s="103"/>
      <c r="AT3960" s="104"/>
    </row>
    <row r="3961" spans="1:46" x14ac:dyDescent="0.25">
      <c r="A3961" s="1">
        <v>44873</v>
      </c>
      <c r="C3961" s="1" t="s">
        <v>102</v>
      </c>
      <c r="D3961" t="s">
        <v>97</v>
      </c>
      <c r="E3961">
        <v>150</v>
      </c>
      <c r="F3961" t="s">
        <v>116</v>
      </c>
      <c r="G3961" s="18">
        <v>2.2841999999999998</v>
      </c>
      <c r="I3961" s="18">
        <v>-342.63</v>
      </c>
      <c r="Q3961" s="103"/>
      <c r="R3961" s="104"/>
      <c r="X3961" s="103"/>
      <c r="AE3961" s="103"/>
      <c r="AL3961" s="103"/>
      <c r="AM3961" s="104"/>
      <c r="AS3961" s="103"/>
      <c r="AT3961" s="104"/>
    </row>
    <row r="3962" spans="1:46" x14ac:dyDescent="0.25">
      <c r="A3962" s="1">
        <v>44874</v>
      </c>
      <c r="B3962" s="100">
        <v>46260803454</v>
      </c>
      <c r="C3962" t="s">
        <v>101</v>
      </c>
      <c r="D3962" t="s">
        <v>97</v>
      </c>
      <c r="E3962">
        <v>50</v>
      </c>
      <c r="F3962" t="s">
        <v>78</v>
      </c>
      <c r="G3962">
        <v>6.68</v>
      </c>
      <c r="H3962">
        <v>0</v>
      </c>
      <c r="I3962">
        <v>-334</v>
      </c>
      <c r="Q3962" s="103"/>
      <c r="R3962" s="104"/>
      <c r="X3962" s="103"/>
      <c r="AE3962" s="103"/>
      <c r="AL3962" s="103"/>
      <c r="AM3962" s="104"/>
      <c r="AS3962" s="103"/>
      <c r="AT3962" s="104"/>
    </row>
    <row r="3963" spans="1:46" x14ac:dyDescent="0.25">
      <c r="A3963" s="1">
        <v>44874</v>
      </c>
      <c r="B3963" s="100">
        <v>46260959705</v>
      </c>
      <c r="C3963" t="s">
        <v>101</v>
      </c>
      <c r="D3963" t="s">
        <v>97</v>
      </c>
      <c r="E3963">
        <v>15</v>
      </c>
      <c r="F3963" t="s">
        <v>78</v>
      </c>
      <c r="G3963">
        <v>6.8978999999999999</v>
      </c>
      <c r="H3963">
        <v>0</v>
      </c>
      <c r="I3963">
        <v>-103.47</v>
      </c>
      <c r="Q3963" s="103"/>
      <c r="R3963" s="104"/>
      <c r="X3963" s="103"/>
      <c r="AE3963" s="103"/>
      <c r="AL3963" s="103"/>
      <c r="AM3963" s="104"/>
      <c r="AS3963" s="103"/>
      <c r="AT3963" s="104"/>
    </row>
    <row r="3964" spans="1:46" x14ac:dyDescent="0.25">
      <c r="A3964" s="1">
        <v>44874</v>
      </c>
      <c r="B3964" s="100">
        <v>46261150633</v>
      </c>
      <c r="C3964" t="s">
        <v>101</v>
      </c>
      <c r="D3964" t="s">
        <v>98</v>
      </c>
      <c r="E3964">
        <v>25</v>
      </c>
      <c r="F3964" t="s">
        <v>78</v>
      </c>
      <c r="G3964">
        <v>7.3550000000000004</v>
      </c>
      <c r="H3964">
        <v>0</v>
      </c>
      <c r="I3964">
        <v>183.88</v>
      </c>
      <c r="Q3964" s="103"/>
      <c r="R3964" s="104"/>
      <c r="X3964" s="103"/>
      <c r="AE3964" s="103"/>
      <c r="AL3964" s="103"/>
      <c r="AM3964" s="104"/>
      <c r="AS3964" s="103"/>
      <c r="AT3964" s="104"/>
    </row>
    <row r="3965" spans="1:46" x14ac:dyDescent="0.25">
      <c r="A3965" s="1">
        <v>44874</v>
      </c>
      <c r="B3965" s="100">
        <v>46261215707</v>
      </c>
      <c r="C3965" t="s">
        <v>101</v>
      </c>
      <c r="D3965" t="s">
        <v>98</v>
      </c>
      <c r="E3965">
        <v>25</v>
      </c>
      <c r="F3965" t="s">
        <v>78</v>
      </c>
      <c r="G3965">
        <v>7.4749999999999996</v>
      </c>
      <c r="H3965">
        <v>0</v>
      </c>
      <c r="I3965">
        <v>186.88</v>
      </c>
      <c r="Q3965" s="103"/>
      <c r="R3965" s="104"/>
      <c r="X3965" s="103"/>
      <c r="AE3965" s="103"/>
      <c r="AL3965" s="103"/>
      <c r="AM3965" s="104"/>
      <c r="AS3965" s="103"/>
      <c r="AT3965" s="104"/>
    </row>
    <row r="3966" spans="1:46" x14ac:dyDescent="0.25">
      <c r="A3966" s="1">
        <v>44874</v>
      </c>
      <c r="B3966" s="100">
        <v>46261139910</v>
      </c>
      <c r="C3966" t="s">
        <v>101</v>
      </c>
      <c r="D3966" t="s">
        <v>98</v>
      </c>
      <c r="E3966">
        <v>15</v>
      </c>
      <c r="F3966" t="s">
        <v>78</v>
      </c>
      <c r="G3966">
        <v>7.5</v>
      </c>
      <c r="H3966">
        <v>0</v>
      </c>
      <c r="I3966">
        <v>112.5</v>
      </c>
      <c r="Q3966" s="103"/>
      <c r="R3966" s="104"/>
      <c r="X3966" s="103"/>
      <c r="AE3966" s="103"/>
      <c r="AL3966" s="103"/>
      <c r="AM3966" s="104"/>
      <c r="AS3966" s="103"/>
      <c r="AT3966" s="104"/>
    </row>
    <row r="3967" spans="1:46" x14ac:dyDescent="0.25">
      <c r="A3967" s="1">
        <v>44874</v>
      </c>
      <c r="B3967" s="100">
        <v>46261348255</v>
      </c>
      <c r="C3967" t="s">
        <v>101</v>
      </c>
      <c r="D3967" t="s">
        <v>97</v>
      </c>
      <c r="E3967">
        <v>200</v>
      </c>
      <c r="F3967" t="s">
        <v>79</v>
      </c>
      <c r="G3967">
        <v>1.8285</v>
      </c>
      <c r="H3967">
        <v>0</v>
      </c>
      <c r="I3967">
        <v>-365.7</v>
      </c>
      <c r="Q3967" s="103"/>
      <c r="R3967" s="104"/>
      <c r="X3967" s="103"/>
      <c r="AE3967" s="103"/>
      <c r="AL3967" s="103"/>
      <c r="AM3967" s="104"/>
      <c r="AS3967" s="103"/>
      <c r="AT3967" s="104"/>
    </row>
    <row r="3968" spans="1:46" x14ac:dyDescent="0.25">
      <c r="A3968" s="1">
        <v>44874</v>
      </c>
      <c r="B3968" s="100">
        <v>46261392115</v>
      </c>
      <c r="C3968" t="s">
        <v>101</v>
      </c>
      <c r="D3968" t="s">
        <v>97</v>
      </c>
      <c r="E3968">
        <v>50</v>
      </c>
      <c r="F3968" t="s">
        <v>78</v>
      </c>
      <c r="G3968">
        <v>7.1942000000000004</v>
      </c>
      <c r="H3968">
        <v>0</v>
      </c>
      <c r="I3968">
        <v>-359.71</v>
      </c>
      <c r="Q3968" s="103"/>
      <c r="R3968" s="104"/>
      <c r="X3968" s="103"/>
      <c r="AE3968" s="103"/>
      <c r="AL3968" s="103"/>
      <c r="AM3968" s="104"/>
      <c r="AS3968" s="103"/>
      <c r="AT3968" s="104"/>
    </row>
    <row r="3969" spans="1:46" x14ac:dyDescent="0.25">
      <c r="A3969" s="1">
        <v>44874</v>
      </c>
      <c r="B3969" s="100">
        <v>46261495690</v>
      </c>
      <c r="C3969" t="s">
        <v>101</v>
      </c>
      <c r="D3969" t="s">
        <v>97</v>
      </c>
      <c r="E3969">
        <v>200</v>
      </c>
      <c r="F3969" t="s">
        <v>79</v>
      </c>
      <c r="G3969">
        <v>1.8485</v>
      </c>
      <c r="H3969">
        <v>0</v>
      </c>
      <c r="I3969">
        <v>-369.7</v>
      </c>
      <c r="Q3969" s="103"/>
      <c r="R3969" s="104"/>
      <c r="X3969" s="103"/>
      <c r="AE3969" s="103"/>
      <c r="AL3969" s="103"/>
      <c r="AM3969" s="104"/>
      <c r="AS3969" s="103"/>
      <c r="AT3969" s="104"/>
    </row>
    <row r="3970" spans="1:46" x14ac:dyDescent="0.25">
      <c r="A3970" s="1">
        <v>44874</v>
      </c>
      <c r="B3970" s="100">
        <v>46261600250</v>
      </c>
      <c r="C3970" t="s">
        <v>101</v>
      </c>
      <c r="D3970" t="s">
        <v>97</v>
      </c>
      <c r="E3970">
        <v>200</v>
      </c>
      <c r="F3970" t="s">
        <v>78</v>
      </c>
      <c r="G3970">
        <v>7.1150000000000002</v>
      </c>
      <c r="H3970">
        <v>0</v>
      </c>
      <c r="I3970">
        <v>-1423</v>
      </c>
      <c r="Q3970" s="103"/>
      <c r="R3970" s="104"/>
      <c r="X3970" s="103"/>
      <c r="AE3970" s="103"/>
      <c r="AL3970" s="103"/>
      <c r="AM3970" s="104"/>
      <c r="AS3970" s="103"/>
      <c r="AT3970" s="104"/>
    </row>
    <row r="3971" spans="1:46" x14ac:dyDescent="0.25">
      <c r="A3971" s="1">
        <v>44874</v>
      </c>
      <c r="B3971" s="100">
        <v>46261697293</v>
      </c>
      <c r="C3971" t="s">
        <v>101</v>
      </c>
      <c r="D3971" t="s">
        <v>98</v>
      </c>
      <c r="E3971">
        <v>100</v>
      </c>
      <c r="F3971" t="s">
        <v>78</v>
      </c>
      <c r="G3971">
        <v>7.3</v>
      </c>
      <c r="H3971">
        <v>0</v>
      </c>
      <c r="I3971">
        <v>729.97</v>
      </c>
      <c r="Q3971" s="103"/>
      <c r="R3971" s="104"/>
      <c r="X3971" s="103"/>
      <c r="AE3971" s="103"/>
      <c r="AL3971" s="103"/>
      <c r="AM3971" s="104"/>
      <c r="AS3971" s="103"/>
      <c r="AT3971" s="104"/>
    </row>
    <row r="3972" spans="1:46" x14ac:dyDescent="0.25">
      <c r="A3972" s="1">
        <v>44874</v>
      </c>
      <c r="B3972" s="100">
        <v>46261855032</v>
      </c>
      <c r="C3972" t="s">
        <v>101</v>
      </c>
      <c r="D3972" t="s">
        <v>97</v>
      </c>
      <c r="E3972">
        <v>50</v>
      </c>
      <c r="F3972" t="s">
        <v>78</v>
      </c>
      <c r="G3972">
        <v>7.0343</v>
      </c>
      <c r="H3972">
        <v>0</v>
      </c>
      <c r="I3972">
        <v>-351.72</v>
      </c>
      <c r="Q3972" s="103"/>
      <c r="R3972" s="104"/>
      <c r="X3972" s="103"/>
      <c r="AE3972" s="103"/>
      <c r="AL3972" s="103"/>
      <c r="AM3972" s="104"/>
      <c r="AS3972" s="103"/>
      <c r="AT3972" s="104"/>
    </row>
    <row r="3973" spans="1:46" x14ac:dyDescent="0.25">
      <c r="A3973" s="1">
        <v>44874</v>
      </c>
      <c r="B3973" s="100">
        <v>46261814541</v>
      </c>
      <c r="C3973" t="s">
        <v>101</v>
      </c>
      <c r="D3973" t="s">
        <v>98</v>
      </c>
      <c r="E3973">
        <v>50</v>
      </c>
      <c r="F3973" t="s">
        <v>78</v>
      </c>
      <c r="G3973">
        <v>7.3674999999999997</v>
      </c>
      <c r="H3973">
        <v>0</v>
      </c>
      <c r="I3973">
        <v>368.36</v>
      </c>
      <c r="Q3973" s="103"/>
      <c r="R3973" s="104"/>
      <c r="X3973" s="103"/>
      <c r="AE3973" s="103"/>
      <c r="AL3973" s="103"/>
      <c r="AM3973" s="104"/>
      <c r="AS3973" s="103"/>
      <c r="AT3973" s="104"/>
    </row>
    <row r="3974" spans="1:46" x14ac:dyDescent="0.25">
      <c r="A3974" s="1">
        <v>44874</v>
      </c>
      <c r="B3974" s="100">
        <v>46261904367</v>
      </c>
      <c r="C3974" t="s">
        <v>101</v>
      </c>
      <c r="D3974" t="s">
        <v>98</v>
      </c>
      <c r="E3974">
        <v>50</v>
      </c>
      <c r="F3974" t="s">
        <v>78</v>
      </c>
      <c r="G3974">
        <v>7.3662000000000001</v>
      </c>
      <c r="H3974">
        <v>0</v>
      </c>
      <c r="I3974">
        <v>368.29</v>
      </c>
      <c r="Q3974" s="103"/>
      <c r="R3974" s="104"/>
      <c r="X3974" s="103"/>
      <c r="AE3974" s="103"/>
      <c r="AL3974" s="103"/>
      <c r="AM3974" s="104"/>
      <c r="AS3974" s="103"/>
      <c r="AT3974" s="104"/>
    </row>
    <row r="3975" spans="1:46" x14ac:dyDescent="0.25">
      <c r="A3975" s="1">
        <v>44874</v>
      </c>
      <c r="B3975" s="100">
        <v>46261857407</v>
      </c>
      <c r="C3975" t="s">
        <v>101</v>
      </c>
      <c r="D3975" t="s">
        <v>98</v>
      </c>
      <c r="E3975">
        <v>50</v>
      </c>
      <c r="F3975" t="s">
        <v>78</v>
      </c>
      <c r="G3975">
        <v>7.3000999999999996</v>
      </c>
      <c r="H3975">
        <v>0</v>
      </c>
      <c r="I3975">
        <v>364.99</v>
      </c>
      <c r="Q3975" s="103"/>
      <c r="R3975" s="104"/>
      <c r="X3975" s="103"/>
      <c r="AE3975" s="103"/>
      <c r="AL3975" s="103"/>
      <c r="AM3975" s="104"/>
      <c r="AS3975" s="103"/>
      <c r="AT3975" s="104"/>
    </row>
    <row r="3976" spans="1:46" x14ac:dyDescent="0.25">
      <c r="A3976" s="1">
        <v>44874</v>
      </c>
      <c r="B3976" s="100">
        <v>46261922823</v>
      </c>
      <c r="C3976" t="s">
        <v>101</v>
      </c>
      <c r="D3976" t="s">
        <v>98</v>
      </c>
      <c r="E3976">
        <v>50</v>
      </c>
      <c r="F3976" t="s">
        <v>78</v>
      </c>
      <c r="G3976">
        <v>7.4238</v>
      </c>
      <c r="H3976">
        <v>0</v>
      </c>
      <c r="I3976">
        <v>371.17</v>
      </c>
      <c r="Q3976" s="103"/>
      <c r="R3976" s="104"/>
      <c r="X3976" s="103"/>
      <c r="AE3976" s="103"/>
      <c r="AL3976" s="103"/>
      <c r="AM3976" s="104"/>
      <c r="AS3976" s="103"/>
      <c r="AT3976" s="104"/>
    </row>
    <row r="3977" spans="1:46" x14ac:dyDescent="0.25">
      <c r="A3977" s="1">
        <v>44874</v>
      </c>
      <c r="B3977" s="100">
        <v>46262051948</v>
      </c>
      <c r="C3977" t="s">
        <v>101</v>
      </c>
      <c r="D3977" t="s">
        <v>97</v>
      </c>
      <c r="E3977">
        <v>100</v>
      </c>
      <c r="F3977" t="s">
        <v>79</v>
      </c>
      <c r="G3977">
        <v>1.8232999999999999</v>
      </c>
      <c r="H3977">
        <v>0</v>
      </c>
      <c r="I3977">
        <v>-182.33</v>
      </c>
      <c r="Q3977" s="103"/>
      <c r="R3977" s="104"/>
      <c r="X3977" s="103"/>
      <c r="AE3977" s="103"/>
      <c r="AL3977" s="103"/>
      <c r="AM3977" s="104"/>
      <c r="AS3977" s="103"/>
      <c r="AT3977" s="104"/>
    </row>
    <row r="3978" spans="1:46" x14ac:dyDescent="0.25">
      <c r="A3978" s="1">
        <v>44874</v>
      </c>
      <c r="B3978" s="100">
        <v>46262110483</v>
      </c>
      <c r="C3978" t="s">
        <v>101</v>
      </c>
      <c r="D3978" t="s">
        <v>98</v>
      </c>
      <c r="E3978">
        <v>200</v>
      </c>
      <c r="F3978" t="s">
        <v>79</v>
      </c>
      <c r="G3978">
        <v>1.7801</v>
      </c>
      <c r="H3978">
        <v>0</v>
      </c>
      <c r="I3978">
        <v>355.98</v>
      </c>
      <c r="Q3978" s="103"/>
      <c r="R3978" s="104"/>
      <c r="X3978" s="103"/>
      <c r="AE3978" s="103"/>
      <c r="AL3978" s="103"/>
      <c r="AM3978" s="104"/>
      <c r="AS3978" s="103"/>
      <c r="AT3978" s="104"/>
    </row>
    <row r="3979" spans="1:46" x14ac:dyDescent="0.25">
      <c r="A3979" s="1">
        <v>44874</v>
      </c>
      <c r="B3979" s="100">
        <v>46262121185</v>
      </c>
      <c r="C3979" t="s">
        <v>101</v>
      </c>
      <c r="D3979" t="s">
        <v>98</v>
      </c>
      <c r="E3979">
        <v>100</v>
      </c>
      <c r="F3979" t="s">
        <v>79</v>
      </c>
      <c r="G3979">
        <v>1.7801</v>
      </c>
      <c r="H3979">
        <v>0</v>
      </c>
      <c r="I3979">
        <v>178</v>
      </c>
      <c r="Q3979" s="103"/>
      <c r="R3979" s="104"/>
      <c r="X3979" s="103"/>
      <c r="AE3979" s="103"/>
      <c r="AL3979" s="103"/>
      <c r="AM3979" s="104"/>
      <c r="AS3979" s="103"/>
      <c r="AT3979" s="104"/>
    </row>
    <row r="3980" spans="1:46" x14ac:dyDescent="0.25">
      <c r="A3980" s="1">
        <v>44874</v>
      </c>
      <c r="B3980" s="100">
        <v>46262137804</v>
      </c>
      <c r="C3980" t="s">
        <v>101</v>
      </c>
      <c r="D3980" t="s">
        <v>97</v>
      </c>
      <c r="E3980">
        <v>100</v>
      </c>
      <c r="F3980" t="s">
        <v>79</v>
      </c>
      <c r="G3980">
        <v>1.7784</v>
      </c>
      <c r="H3980">
        <v>0</v>
      </c>
      <c r="I3980">
        <v>-177.84</v>
      </c>
      <c r="Q3980" s="103"/>
      <c r="R3980" s="104"/>
      <c r="X3980" s="103"/>
      <c r="AE3980" s="103"/>
      <c r="AL3980" s="103"/>
      <c r="AM3980" s="104"/>
      <c r="AS3980" s="103"/>
      <c r="AT3980" s="104"/>
    </row>
    <row r="3981" spans="1:46" x14ac:dyDescent="0.25">
      <c r="A3981" s="1">
        <v>44874</v>
      </c>
      <c r="B3981" s="100">
        <v>46262145121</v>
      </c>
      <c r="C3981" t="s">
        <v>101</v>
      </c>
      <c r="D3981" t="s">
        <v>97</v>
      </c>
      <c r="E3981">
        <v>100</v>
      </c>
      <c r="F3981" t="s">
        <v>79</v>
      </c>
      <c r="G3981">
        <v>1.7784</v>
      </c>
      <c r="H3981">
        <v>0</v>
      </c>
      <c r="I3981">
        <v>-177.84</v>
      </c>
      <c r="Q3981" s="103"/>
      <c r="R3981" s="104"/>
      <c r="X3981" s="103"/>
      <c r="AE3981" s="103"/>
      <c r="AL3981" s="103"/>
      <c r="AM3981" s="104"/>
      <c r="AS3981" s="103"/>
      <c r="AT3981" s="104"/>
    </row>
    <row r="3982" spans="1:46" x14ac:dyDescent="0.25">
      <c r="A3982" s="1">
        <v>44874</v>
      </c>
      <c r="B3982" s="100">
        <v>46262150893</v>
      </c>
      <c r="C3982" t="s">
        <v>101</v>
      </c>
      <c r="D3982" t="s">
        <v>97</v>
      </c>
      <c r="E3982">
        <v>100</v>
      </c>
      <c r="F3982" t="s">
        <v>79</v>
      </c>
      <c r="G3982">
        <v>1.6850000000000001</v>
      </c>
      <c r="H3982">
        <v>0</v>
      </c>
      <c r="I3982">
        <v>-168.5</v>
      </c>
      <c r="Q3982" s="103"/>
      <c r="R3982" s="104"/>
      <c r="X3982" s="103"/>
      <c r="AE3982" s="103"/>
      <c r="AL3982" s="103"/>
      <c r="AM3982" s="104"/>
      <c r="AS3982" s="103"/>
      <c r="AT3982" s="104"/>
    </row>
    <row r="3983" spans="1:46" x14ac:dyDescent="0.25">
      <c r="A3983" s="1">
        <v>44874</v>
      </c>
      <c r="B3983" s="100">
        <v>46262156666</v>
      </c>
      <c r="C3983" t="s">
        <v>101</v>
      </c>
      <c r="D3983" t="s">
        <v>97</v>
      </c>
      <c r="E3983">
        <v>100</v>
      </c>
      <c r="F3983" t="s">
        <v>79</v>
      </c>
      <c r="G3983">
        <v>1.6920999999999999</v>
      </c>
      <c r="H3983">
        <v>0</v>
      </c>
      <c r="I3983">
        <v>-169.21</v>
      </c>
      <c r="Q3983" s="103"/>
      <c r="R3983" s="104"/>
      <c r="X3983" s="103"/>
      <c r="AE3983" s="103"/>
      <c r="AL3983" s="103"/>
      <c r="AM3983" s="104"/>
      <c r="AS3983" s="103"/>
      <c r="AT3983" s="104"/>
    </row>
    <row r="3984" spans="1:46" x14ac:dyDescent="0.25">
      <c r="A3984" s="1">
        <v>44874</v>
      </c>
      <c r="B3984" s="100">
        <v>46262186191</v>
      </c>
      <c r="C3984" t="s">
        <v>101</v>
      </c>
      <c r="D3984" t="s">
        <v>98</v>
      </c>
      <c r="E3984">
        <v>100</v>
      </c>
      <c r="F3984" t="s">
        <v>79</v>
      </c>
      <c r="G3984">
        <v>1.7216</v>
      </c>
      <c r="H3984">
        <v>0</v>
      </c>
      <c r="I3984">
        <v>172.15</v>
      </c>
      <c r="Q3984" s="103"/>
      <c r="R3984" s="104"/>
      <c r="X3984" s="103"/>
      <c r="AE3984" s="103"/>
      <c r="AL3984" s="103"/>
      <c r="AM3984" s="104"/>
      <c r="AS3984" s="103"/>
      <c r="AT3984" s="104"/>
    </row>
    <row r="3985" spans="1:46" x14ac:dyDescent="0.25">
      <c r="A3985" s="1">
        <v>44874</v>
      </c>
      <c r="B3985" s="100">
        <v>46262189150</v>
      </c>
      <c r="C3985" t="s">
        <v>101</v>
      </c>
      <c r="D3985" t="s">
        <v>98</v>
      </c>
      <c r="E3985">
        <v>100</v>
      </c>
      <c r="F3985" t="s">
        <v>79</v>
      </c>
      <c r="G3985">
        <v>1.7350000000000001</v>
      </c>
      <c r="H3985">
        <v>0</v>
      </c>
      <c r="I3985">
        <v>173.49</v>
      </c>
      <c r="Q3985" s="103"/>
      <c r="R3985" s="104"/>
      <c r="X3985" s="103"/>
      <c r="AE3985" s="103"/>
      <c r="AL3985" s="103"/>
      <c r="AM3985" s="104"/>
      <c r="AS3985" s="103"/>
      <c r="AT3985" s="104"/>
    </row>
    <row r="3986" spans="1:46" x14ac:dyDescent="0.25">
      <c r="A3986" s="1">
        <v>44874</v>
      </c>
      <c r="B3986" s="100">
        <v>46262191905</v>
      </c>
      <c r="C3986" t="s">
        <v>101</v>
      </c>
      <c r="D3986" t="s">
        <v>98</v>
      </c>
      <c r="E3986">
        <v>100</v>
      </c>
      <c r="F3986" t="s">
        <v>79</v>
      </c>
      <c r="G3986">
        <v>1.7949999999999999</v>
      </c>
      <c r="H3986">
        <v>0</v>
      </c>
      <c r="I3986">
        <v>179.49</v>
      </c>
      <c r="Q3986" s="103"/>
      <c r="R3986" s="104"/>
      <c r="X3986" s="103"/>
      <c r="AE3986" s="103"/>
      <c r="AL3986" s="103"/>
      <c r="AM3986" s="104"/>
      <c r="AS3986" s="103"/>
      <c r="AT3986" s="104"/>
    </row>
    <row r="3987" spans="1:46" x14ac:dyDescent="0.25">
      <c r="A3987" s="1">
        <v>44874</v>
      </c>
      <c r="B3987" s="100">
        <v>46262193491</v>
      </c>
      <c r="C3987" t="s">
        <v>101</v>
      </c>
      <c r="D3987" t="s">
        <v>98</v>
      </c>
      <c r="E3987">
        <v>100</v>
      </c>
      <c r="F3987" t="s">
        <v>79</v>
      </c>
      <c r="G3987">
        <v>1.7949999999999999</v>
      </c>
      <c r="H3987">
        <v>0</v>
      </c>
      <c r="I3987">
        <v>179.49</v>
      </c>
      <c r="Q3987" s="103"/>
      <c r="R3987" s="104"/>
      <c r="X3987" s="103"/>
      <c r="AE3987" s="103"/>
      <c r="AL3987" s="103"/>
      <c r="AM3987" s="104"/>
      <c r="AS3987" s="103"/>
      <c r="AT3987" s="104"/>
    </row>
    <row r="3988" spans="1:46" x14ac:dyDescent="0.25">
      <c r="A3988" s="1">
        <v>44874</v>
      </c>
      <c r="B3988" s="100">
        <v>46262267863</v>
      </c>
      <c r="C3988" t="s">
        <v>101</v>
      </c>
      <c r="D3988" t="s">
        <v>98</v>
      </c>
      <c r="E3988">
        <v>200</v>
      </c>
      <c r="F3988" t="s">
        <v>79</v>
      </c>
      <c r="G3988">
        <v>1.7205999999999999</v>
      </c>
      <c r="H3988">
        <v>0</v>
      </c>
      <c r="I3988">
        <v>344.08</v>
      </c>
      <c r="Q3988" s="103"/>
      <c r="R3988" s="104"/>
      <c r="X3988" s="103"/>
      <c r="AE3988" s="103"/>
      <c r="AL3988" s="103"/>
      <c r="AM3988" s="104"/>
      <c r="AS3988" s="103"/>
      <c r="AT3988" s="104"/>
    </row>
    <row r="3989" spans="1:46" x14ac:dyDescent="0.25">
      <c r="A3989" s="1">
        <v>44874</v>
      </c>
      <c r="B3989" s="100">
        <v>46262371504</v>
      </c>
      <c r="C3989" t="s">
        <v>101</v>
      </c>
      <c r="D3989" t="s">
        <v>97</v>
      </c>
      <c r="E3989">
        <v>80</v>
      </c>
      <c r="F3989" t="s">
        <v>79</v>
      </c>
      <c r="G3989">
        <v>1.7583</v>
      </c>
      <c r="H3989">
        <v>0</v>
      </c>
      <c r="I3989">
        <v>-140.66</v>
      </c>
      <c r="Q3989" s="103"/>
      <c r="R3989" s="104"/>
      <c r="X3989" s="103"/>
      <c r="AE3989" s="103"/>
      <c r="AL3989" s="103"/>
      <c r="AM3989" s="104"/>
      <c r="AS3989" s="103"/>
      <c r="AT3989" s="104"/>
    </row>
    <row r="3990" spans="1:46" x14ac:dyDescent="0.25">
      <c r="A3990" s="1">
        <v>44874</v>
      </c>
      <c r="B3990" s="100">
        <v>46262400599</v>
      </c>
      <c r="C3990" t="s">
        <v>101</v>
      </c>
      <c r="D3990" t="s">
        <v>98</v>
      </c>
      <c r="E3990">
        <v>25</v>
      </c>
      <c r="F3990" t="s">
        <v>79</v>
      </c>
      <c r="G3990">
        <v>1.7874000000000001</v>
      </c>
      <c r="H3990">
        <v>0</v>
      </c>
      <c r="I3990">
        <v>44.69</v>
      </c>
      <c r="Q3990" s="103"/>
      <c r="R3990" s="104"/>
      <c r="X3990" s="103"/>
      <c r="AE3990" s="103"/>
      <c r="AL3990" s="103"/>
      <c r="AM3990" s="104"/>
      <c r="AS3990" s="103"/>
      <c r="AT3990" s="104"/>
    </row>
    <row r="3991" spans="1:46" x14ac:dyDescent="0.25">
      <c r="A3991" s="1">
        <v>44874</v>
      </c>
      <c r="B3991" s="100">
        <v>46262409230</v>
      </c>
      <c r="C3991" t="s">
        <v>101</v>
      </c>
      <c r="D3991" t="s">
        <v>98</v>
      </c>
      <c r="E3991">
        <v>25</v>
      </c>
      <c r="F3991" t="s">
        <v>79</v>
      </c>
      <c r="G3991">
        <v>1.7849999999999999</v>
      </c>
      <c r="H3991">
        <v>0</v>
      </c>
      <c r="I3991">
        <v>44.63</v>
      </c>
      <c r="Q3991" s="103"/>
      <c r="R3991" s="104"/>
      <c r="X3991" s="103"/>
      <c r="AE3991" s="103"/>
      <c r="AL3991" s="103"/>
      <c r="AM3991" s="104"/>
      <c r="AS3991" s="103"/>
      <c r="AT3991" s="104"/>
    </row>
    <row r="3992" spans="1:46" x14ac:dyDescent="0.25">
      <c r="A3992" s="1">
        <v>44874</v>
      </c>
      <c r="B3992" s="100">
        <v>46262430584</v>
      </c>
      <c r="C3992" t="s">
        <v>101</v>
      </c>
      <c r="D3992" t="s">
        <v>98</v>
      </c>
      <c r="E3992">
        <v>30</v>
      </c>
      <c r="F3992" t="s">
        <v>79</v>
      </c>
      <c r="G3992">
        <v>1.8219000000000001</v>
      </c>
      <c r="H3992">
        <v>0</v>
      </c>
      <c r="I3992">
        <v>54.66</v>
      </c>
      <c r="Q3992" s="103"/>
      <c r="R3992" s="104"/>
      <c r="X3992" s="103"/>
      <c r="AE3992" s="103"/>
      <c r="AL3992" s="103"/>
      <c r="AM3992" s="104"/>
      <c r="AS3992" s="103"/>
      <c r="AT3992" s="104"/>
    </row>
    <row r="3993" spans="1:46" x14ac:dyDescent="0.25">
      <c r="A3993" s="1">
        <v>44876</v>
      </c>
      <c r="C3993" s="1" t="s">
        <v>102</v>
      </c>
      <c r="D3993" t="s">
        <v>98</v>
      </c>
      <c r="E3993">
        <v>100</v>
      </c>
      <c r="F3993" t="s">
        <v>113</v>
      </c>
      <c r="G3993" s="18">
        <v>4.8853</v>
      </c>
      <c r="H3993" s="18">
        <v>0.01</v>
      </c>
      <c r="I3993" s="18">
        <v>488.52</v>
      </c>
      <c r="Q3993" s="103"/>
      <c r="R3993" s="104"/>
      <c r="X3993" s="103"/>
      <c r="AE3993" s="103"/>
      <c r="AL3993" s="103"/>
      <c r="AM3993" s="104"/>
      <c r="AS3993" s="103"/>
      <c r="AT3993" s="104"/>
    </row>
    <row r="3994" spans="1:46" x14ac:dyDescent="0.25">
      <c r="A3994" s="1">
        <v>44876</v>
      </c>
      <c r="C3994" s="1" t="s">
        <v>102</v>
      </c>
      <c r="D3994" t="s">
        <v>98</v>
      </c>
      <c r="E3994">
        <v>50</v>
      </c>
      <c r="F3994" t="s">
        <v>113</v>
      </c>
      <c r="G3994" s="18">
        <v>4.8571999999999997</v>
      </c>
      <c r="H3994" s="18">
        <v>0.01</v>
      </c>
      <c r="I3994" s="18">
        <v>242.85</v>
      </c>
      <c r="Q3994" s="103"/>
      <c r="R3994" s="104"/>
      <c r="X3994" s="103"/>
      <c r="AE3994" s="103"/>
      <c r="AL3994" s="103"/>
      <c r="AM3994" s="104"/>
      <c r="AS3994" s="103"/>
      <c r="AT3994" s="104"/>
    </row>
    <row r="3995" spans="1:46" x14ac:dyDescent="0.25">
      <c r="A3995" s="1">
        <v>44876</v>
      </c>
      <c r="C3995" s="1" t="s">
        <v>102</v>
      </c>
      <c r="D3995" t="s">
        <v>98</v>
      </c>
      <c r="E3995">
        <v>50</v>
      </c>
      <c r="F3995" t="s">
        <v>113</v>
      </c>
      <c r="G3995" s="18">
        <v>4.8335999999999997</v>
      </c>
      <c r="H3995" s="18">
        <v>0.01</v>
      </c>
      <c r="I3995" s="18">
        <v>241.67</v>
      </c>
      <c r="Q3995" s="103"/>
      <c r="R3995" s="104"/>
      <c r="X3995" s="103"/>
      <c r="AE3995" s="103"/>
      <c r="AL3995" s="103"/>
      <c r="AM3995" s="104"/>
      <c r="AS3995" s="103"/>
      <c r="AT3995" s="104"/>
    </row>
    <row r="3996" spans="1:46" x14ac:dyDescent="0.25">
      <c r="A3996" s="1">
        <v>44876</v>
      </c>
      <c r="C3996" s="1" t="s">
        <v>102</v>
      </c>
      <c r="D3996" t="s">
        <v>97</v>
      </c>
      <c r="E3996">
        <v>50</v>
      </c>
      <c r="F3996" t="s">
        <v>113</v>
      </c>
      <c r="G3996" s="18">
        <v>4.7450000000000001</v>
      </c>
      <c r="I3996" s="18">
        <v>-237.25</v>
      </c>
      <c r="Q3996" s="103"/>
      <c r="R3996" s="104"/>
      <c r="X3996" s="103"/>
      <c r="AE3996" s="103"/>
      <c r="AL3996" s="103"/>
      <c r="AM3996" s="104"/>
      <c r="AS3996" s="103"/>
      <c r="AT3996" s="104"/>
    </row>
    <row r="3997" spans="1:46" x14ac:dyDescent="0.25">
      <c r="A3997" s="1">
        <v>44876</v>
      </c>
      <c r="C3997" s="1" t="s">
        <v>102</v>
      </c>
      <c r="D3997" t="s">
        <v>97</v>
      </c>
      <c r="E3997">
        <v>50</v>
      </c>
      <c r="F3997" t="s">
        <v>113</v>
      </c>
      <c r="G3997" s="18">
        <v>4.7350000000000003</v>
      </c>
      <c r="I3997" s="18">
        <v>-236.75</v>
      </c>
      <c r="Q3997" s="103"/>
      <c r="R3997" s="104"/>
      <c r="X3997" s="103"/>
      <c r="AE3997" s="103"/>
      <c r="AL3997" s="103"/>
      <c r="AM3997" s="104"/>
      <c r="AS3997" s="103"/>
      <c r="AT3997" s="104"/>
    </row>
    <row r="3998" spans="1:46" x14ac:dyDescent="0.25">
      <c r="A3998" s="1">
        <v>44876</v>
      </c>
      <c r="C3998" s="1" t="s">
        <v>102</v>
      </c>
      <c r="D3998" t="s">
        <v>97</v>
      </c>
      <c r="E3998">
        <v>50</v>
      </c>
      <c r="F3998" t="s">
        <v>113</v>
      </c>
      <c r="G3998" s="18">
        <v>4.72</v>
      </c>
      <c r="I3998" s="18">
        <v>-236</v>
      </c>
      <c r="Q3998" s="103"/>
      <c r="R3998" s="104"/>
      <c r="X3998" s="103"/>
      <c r="AE3998" s="103"/>
      <c r="AL3998" s="103"/>
      <c r="AM3998" s="104"/>
      <c r="AS3998" s="103"/>
      <c r="AT3998" s="104"/>
    </row>
    <row r="3999" spans="1:46" x14ac:dyDescent="0.25">
      <c r="A3999" s="1">
        <v>44876</v>
      </c>
      <c r="C3999" s="1" t="s">
        <v>102</v>
      </c>
      <c r="D3999" t="s">
        <v>98</v>
      </c>
      <c r="E3999">
        <v>75</v>
      </c>
      <c r="F3999" t="s">
        <v>114</v>
      </c>
      <c r="G3999" s="18">
        <v>3.8527</v>
      </c>
      <c r="H3999" s="18">
        <v>0.01</v>
      </c>
      <c r="I3999" s="18">
        <v>288.94</v>
      </c>
      <c r="Q3999" s="103"/>
      <c r="R3999" s="104"/>
      <c r="X3999" s="103"/>
      <c r="AE3999" s="103"/>
      <c r="AL3999" s="103"/>
      <c r="AM3999" s="104"/>
      <c r="AS3999" s="103"/>
      <c r="AT3999" s="104"/>
    </row>
    <row r="4000" spans="1:46" x14ac:dyDescent="0.25">
      <c r="A4000" s="1">
        <v>44876</v>
      </c>
      <c r="C4000" s="1" t="s">
        <v>102</v>
      </c>
      <c r="D4000" t="s">
        <v>98</v>
      </c>
      <c r="E4000">
        <v>50</v>
      </c>
      <c r="F4000" t="s">
        <v>114</v>
      </c>
      <c r="G4000" s="18">
        <v>3.875</v>
      </c>
      <c r="I4000" s="18">
        <v>193.75</v>
      </c>
      <c r="Q4000" s="103"/>
      <c r="R4000" s="104"/>
      <c r="X4000" s="103"/>
      <c r="AE4000" s="103"/>
      <c r="AL4000" s="103"/>
      <c r="AM4000" s="104"/>
      <c r="AS4000" s="103"/>
      <c r="AT4000" s="104"/>
    </row>
    <row r="4001" spans="1:46" x14ac:dyDescent="0.25">
      <c r="A4001" s="1">
        <v>44876</v>
      </c>
      <c r="C4001" s="1" t="s">
        <v>102</v>
      </c>
      <c r="D4001" t="s">
        <v>97</v>
      </c>
      <c r="E4001">
        <v>50</v>
      </c>
      <c r="F4001" t="s">
        <v>113</v>
      </c>
      <c r="G4001" s="18">
        <v>4.7892000000000001</v>
      </c>
      <c r="I4001" s="18">
        <v>-239.46</v>
      </c>
      <c r="Q4001" s="103"/>
      <c r="R4001" s="104"/>
      <c r="X4001" s="103"/>
      <c r="AE4001" s="103"/>
      <c r="AL4001" s="103"/>
      <c r="AM4001" s="104"/>
      <c r="AS4001" s="103"/>
      <c r="AT4001" s="104"/>
    </row>
    <row r="4002" spans="1:46" x14ac:dyDescent="0.25">
      <c r="A4002" s="1">
        <v>44876</v>
      </c>
      <c r="C4002" s="1" t="s">
        <v>102</v>
      </c>
      <c r="D4002" t="s">
        <v>97</v>
      </c>
      <c r="E4002">
        <v>50</v>
      </c>
      <c r="F4002" t="s">
        <v>114</v>
      </c>
      <c r="G4002" s="18">
        <v>3.9689000000000001</v>
      </c>
      <c r="I4002" s="18">
        <v>-198.45</v>
      </c>
      <c r="Q4002" s="103"/>
      <c r="R4002" s="104"/>
      <c r="X4002" s="103"/>
      <c r="AE4002" s="103"/>
      <c r="AL4002" s="103"/>
      <c r="AM4002" s="104"/>
      <c r="AS4002" s="103"/>
      <c r="AT4002" s="104"/>
    </row>
    <row r="4003" spans="1:46" x14ac:dyDescent="0.25">
      <c r="A4003" s="1">
        <v>44876</v>
      </c>
      <c r="C4003" s="1" t="s">
        <v>102</v>
      </c>
      <c r="D4003" t="s">
        <v>98</v>
      </c>
      <c r="E4003">
        <v>150</v>
      </c>
      <c r="F4003" t="s">
        <v>114</v>
      </c>
      <c r="G4003" s="18">
        <v>4.0526999999999997</v>
      </c>
      <c r="H4003" s="18">
        <v>0.01</v>
      </c>
      <c r="I4003" s="18">
        <v>607.9</v>
      </c>
      <c r="Q4003" s="103"/>
      <c r="R4003" s="104"/>
      <c r="X4003" s="103"/>
      <c r="AE4003" s="103"/>
      <c r="AL4003" s="103"/>
      <c r="AM4003" s="104"/>
      <c r="AS4003" s="103"/>
      <c r="AT4003" s="104"/>
    </row>
    <row r="4004" spans="1:46" x14ac:dyDescent="0.25">
      <c r="A4004" s="1">
        <v>44876</v>
      </c>
      <c r="C4004" s="1" t="s">
        <v>102</v>
      </c>
      <c r="D4004" t="s">
        <v>97</v>
      </c>
      <c r="E4004">
        <v>50</v>
      </c>
      <c r="F4004" t="s">
        <v>114</v>
      </c>
      <c r="G4004" s="18">
        <v>4.03</v>
      </c>
      <c r="I4004" s="18">
        <v>-201.5</v>
      </c>
      <c r="Q4004" s="103"/>
      <c r="R4004" s="104"/>
      <c r="X4004" s="103"/>
      <c r="AE4004" s="103"/>
      <c r="AL4004" s="103"/>
      <c r="AM4004" s="104"/>
      <c r="AS4004" s="103"/>
      <c r="AT4004" s="104"/>
    </row>
    <row r="4005" spans="1:46" x14ac:dyDescent="0.25">
      <c r="A4005" s="1">
        <v>44876</v>
      </c>
      <c r="C4005" s="1" t="s">
        <v>102</v>
      </c>
      <c r="D4005" t="s">
        <v>97</v>
      </c>
      <c r="E4005">
        <v>50</v>
      </c>
      <c r="F4005" t="s">
        <v>114</v>
      </c>
      <c r="G4005" s="18">
        <v>4.0792999999999999</v>
      </c>
      <c r="I4005" s="18">
        <v>-203.97</v>
      </c>
      <c r="Q4005" s="103"/>
      <c r="R4005" s="104"/>
      <c r="X4005" s="103"/>
      <c r="AE4005" s="103"/>
      <c r="AL4005" s="103"/>
      <c r="AM4005" s="104"/>
      <c r="AS4005" s="103"/>
      <c r="AT4005" s="104"/>
    </row>
    <row r="4006" spans="1:46" x14ac:dyDescent="0.25">
      <c r="A4006" s="1">
        <v>44876</v>
      </c>
      <c r="C4006" s="1" t="s">
        <v>102</v>
      </c>
      <c r="D4006" t="s">
        <v>98</v>
      </c>
      <c r="E4006">
        <v>75</v>
      </c>
      <c r="F4006" t="s">
        <v>114</v>
      </c>
      <c r="G4006" s="18">
        <v>4.0599999999999996</v>
      </c>
      <c r="H4006" s="18">
        <v>0.01</v>
      </c>
      <c r="I4006" s="18">
        <v>304.49</v>
      </c>
      <c r="Q4006" s="103"/>
      <c r="R4006" s="104"/>
      <c r="X4006" s="103"/>
      <c r="AE4006" s="103"/>
      <c r="AL4006" s="103"/>
      <c r="AM4006" s="104"/>
      <c r="AS4006" s="103"/>
      <c r="AT4006" s="104"/>
    </row>
    <row r="4007" spans="1:46" x14ac:dyDescent="0.25">
      <c r="A4007" s="1">
        <v>44876</v>
      </c>
      <c r="C4007" s="1" t="s">
        <v>102</v>
      </c>
      <c r="D4007" t="s">
        <v>97</v>
      </c>
      <c r="E4007">
        <v>50</v>
      </c>
      <c r="F4007" t="s">
        <v>114</v>
      </c>
      <c r="G4007" s="18">
        <v>4.0151000000000003</v>
      </c>
      <c r="I4007" s="18">
        <v>-200.76</v>
      </c>
      <c r="Q4007" s="103"/>
      <c r="R4007" s="104"/>
      <c r="X4007" s="103"/>
      <c r="AE4007" s="103"/>
      <c r="AL4007" s="103"/>
      <c r="AM4007" s="104"/>
      <c r="AS4007" s="103"/>
      <c r="AT4007" s="104"/>
    </row>
    <row r="4008" spans="1:46" x14ac:dyDescent="0.25">
      <c r="A4008" s="1">
        <v>44876</v>
      </c>
      <c r="C4008" s="1" t="s">
        <v>102</v>
      </c>
      <c r="D4008" t="s">
        <v>97</v>
      </c>
      <c r="E4008">
        <v>150</v>
      </c>
      <c r="F4008" t="s">
        <v>114</v>
      </c>
      <c r="G4008" s="18">
        <v>4.0495999999999999</v>
      </c>
      <c r="I4008" s="18">
        <v>-607.44000000000005</v>
      </c>
      <c r="Q4008" s="103"/>
      <c r="R4008" s="104"/>
      <c r="X4008" s="103"/>
      <c r="AE4008" s="103"/>
      <c r="AL4008" s="103"/>
      <c r="AM4008" s="104"/>
      <c r="AS4008" s="103"/>
      <c r="AT4008" s="104"/>
    </row>
    <row r="4009" spans="1:46" x14ac:dyDescent="0.25">
      <c r="A4009" s="1">
        <v>44876</v>
      </c>
      <c r="C4009" s="1" t="s">
        <v>102</v>
      </c>
      <c r="D4009" t="s">
        <v>98</v>
      </c>
      <c r="E4009">
        <v>50</v>
      </c>
      <c r="F4009" t="s">
        <v>114</v>
      </c>
      <c r="G4009" s="18">
        <v>4.0815000000000001</v>
      </c>
      <c r="I4009" s="18">
        <v>204.08</v>
      </c>
      <c r="Q4009" s="103"/>
      <c r="R4009" s="104"/>
      <c r="X4009" s="103"/>
      <c r="AE4009" s="103"/>
      <c r="AL4009" s="103"/>
      <c r="AM4009" s="104"/>
      <c r="AS4009" s="103"/>
      <c r="AT4009" s="104"/>
    </row>
    <row r="4010" spans="1:46" x14ac:dyDescent="0.25">
      <c r="A4010" s="1">
        <v>44876</v>
      </c>
      <c r="C4010" s="1" t="s">
        <v>102</v>
      </c>
      <c r="D4010" t="s">
        <v>98</v>
      </c>
      <c r="E4010">
        <v>50</v>
      </c>
      <c r="F4010" t="s">
        <v>114</v>
      </c>
      <c r="G4010" s="18">
        <v>4.0803000000000003</v>
      </c>
      <c r="I4010" s="18">
        <v>204.02</v>
      </c>
      <c r="Q4010" s="103"/>
      <c r="R4010" s="104"/>
      <c r="X4010" s="103"/>
      <c r="AE4010" s="103"/>
      <c r="AL4010" s="103"/>
      <c r="AM4010" s="104"/>
      <c r="AS4010" s="103"/>
      <c r="AT4010" s="104"/>
    </row>
    <row r="4011" spans="1:46" x14ac:dyDescent="0.25">
      <c r="A4011" s="1">
        <v>44876</v>
      </c>
      <c r="C4011" s="1" t="s">
        <v>102</v>
      </c>
      <c r="D4011" t="s">
        <v>98</v>
      </c>
      <c r="E4011">
        <v>150</v>
      </c>
      <c r="F4011" t="s">
        <v>114</v>
      </c>
      <c r="G4011" s="18">
        <v>4.1863999999999999</v>
      </c>
      <c r="H4011" s="18">
        <v>0.01</v>
      </c>
      <c r="I4011" s="18">
        <v>627.95000000000005</v>
      </c>
      <c r="Q4011" s="103"/>
      <c r="R4011" s="104"/>
      <c r="X4011" s="103"/>
      <c r="AE4011" s="103"/>
      <c r="AL4011" s="103"/>
      <c r="AM4011" s="104"/>
      <c r="AS4011" s="103"/>
      <c r="AT4011" s="104"/>
    </row>
    <row r="4012" spans="1:46" x14ac:dyDescent="0.25">
      <c r="A4012" s="1">
        <v>44876</v>
      </c>
      <c r="C4012" s="1" t="s">
        <v>102</v>
      </c>
      <c r="D4012" t="s">
        <v>97</v>
      </c>
      <c r="E4012">
        <v>50</v>
      </c>
      <c r="F4012" t="s">
        <v>114</v>
      </c>
      <c r="G4012" s="18">
        <v>4.0190999999999999</v>
      </c>
      <c r="I4012" s="18">
        <v>-200.96</v>
      </c>
      <c r="Q4012" s="103"/>
      <c r="R4012" s="104"/>
      <c r="X4012" s="103"/>
      <c r="AE4012" s="103"/>
      <c r="AL4012" s="103"/>
      <c r="AM4012" s="104"/>
      <c r="AS4012" s="103"/>
      <c r="AT4012" s="104"/>
    </row>
    <row r="4013" spans="1:46" x14ac:dyDescent="0.25">
      <c r="A4013" s="1">
        <v>44876</v>
      </c>
      <c r="C4013" s="1" t="s">
        <v>102</v>
      </c>
      <c r="D4013" t="s">
        <v>98</v>
      </c>
      <c r="E4013">
        <v>150</v>
      </c>
      <c r="F4013" t="s">
        <v>114</v>
      </c>
      <c r="G4013" s="18">
        <v>4.1308999999999996</v>
      </c>
      <c r="H4013" s="18">
        <v>0.01</v>
      </c>
      <c r="I4013" s="18">
        <v>619.63</v>
      </c>
      <c r="Q4013" s="103"/>
      <c r="R4013" s="104"/>
      <c r="X4013" s="103"/>
      <c r="AE4013" s="103"/>
      <c r="AL4013" s="103"/>
      <c r="AM4013" s="104"/>
      <c r="AS4013" s="103"/>
      <c r="AT4013" s="104"/>
    </row>
    <row r="4014" spans="1:46" x14ac:dyDescent="0.25">
      <c r="A4014" s="1">
        <v>44876</v>
      </c>
      <c r="C4014" s="1" t="s">
        <v>102</v>
      </c>
      <c r="D4014" t="s">
        <v>97</v>
      </c>
      <c r="E4014">
        <v>150</v>
      </c>
      <c r="F4014" t="s">
        <v>114</v>
      </c>
      <c r="G4014" s="18">
        <v>4.18</v>
      </c>
      <c r="I4014" s="18">
        <v>-627</v>
      </c>
      <c r="Q4014" s="103"/>
      <c r="R4014" s="104"/>
      <c r="X4014" s="103"/>
      <c r="AE4014" s="103"/>
      <c r="AL4014" s="103"/>
      <c r="AM4014" s="104"/>
      <c r="AS4014" s="103"/>
      <c r="AT4014" s="104"/>
    </row>
    <row r="4015" spans="1:46" x14ac:dyDescent="0.25">
      <c r="A4015" s="1">
        <v>44876</v>
      </c>
      <c r="C4015" s="1" t="s">
        <v>102</v>
      </c>
      <c r="D4015" t="s">
        <v>98</v>
      </c>
      <c r="E4015">
        <v>200</v>
      </c>
      <c r="F4015" t="s">
        <v>114</v>
      </c>
      <c r="G4015" s="18">
        <v>4.1623000000000001</v>
      </c>
      <c r="H4015" s="18">
        <v>0.02</v>
      </c>
      <c r="I4015" s="18">
        <v>832.44</v>
      </c>
      <c r="Q4015" s="103"/>
      <c r="R4015" s="104"/>
      <c r="X4015" s="103"/>
      <c r="AE4015" s="103"/>
      <c r="AL4015" s="103"/>
      <c r="AM4015" s="104"/>
      <c r="AS4015" s="103"/>
      <c r="AT4015" s="104"/>
    </row>
    <row r="4016" spans="1:46" x14ac:dyDescent="0.25">
      <c r="A4016" s="1">
        <v>44876</v>
      </c>
      <c r="C4016" s="1" t="s">
        <v>102</v>
      </c>
      <c r="D4016" t="s">
        <v>97</v>
      </c>
      <c r="E4016">
        <v>50</v>
      </c>
      <c r="F4016" t="s">
        <v>114</v>
      </c>
      <c r="G4016" s="18">
        <v>4.0799000000000003</v>
      </c>
      <c r="I4016" s="18">
        <v>-204</v>
      </c>
      <c r="Q4016" s="103"/>
      <c r="R4016" s="104"/>
      <c r="X4016" s="103"/>
      <c r="AE4016" s="103"/>
      <c r="AL4016" s="103"/>
      <c r="AM4016" s="104"/>
      <c r="AS4016" s="103"/>
      <c r="AT4016" s="104"/>
    </row>
    <row r="4017" spans="1:46" x14ac:dyDescent="0.25">
      <c r="A4017" s="1">
        <v>44876</v>
      </c>
      <c r="C4017" s="1" t="s">
        <v>102</v>
      </c>
      <c r="D4017" t="s">
        <v>97</v>
      </c>
      <c r="E4017">
        <v>150</v>
      </c>
      <c r="F4017" t="s">
        <v>114</v>
      </c>
      <c r="G4017" s="18">
        <v>4.1345999999999998</v>
      </c>
      <c r="I4017" s="18">
        <v>-620.19000000000005</v>
      </c>
      <c r="Q4017" s="103"/>
      <c r="R4017" s="104"/>
      <c r="X4017" s="103"/>
      <c r="AE4017" s="103"/>
      <c r="AL4017" s="103"/>
      <c r="AM4017" s="104"/>
      <c r="AS4017" s="103"/>
      <c r="AT4017" s="104"/>
    </row>
    <row r="4018" spans="1:46" x14ac:dyDescent="0.25">
      <c r="A4018" s="1">
        <v>44876</v>
      </c>
      <c r="C4018" s="1" t="s">
        <v>102</v>
      </c>
      <c r="D4018" t="s">
        <v>97</v>
      </c>
      <c r="E4018">
        <v>150</v>
      </c>
      <c r="F4018" t="s">
        <v>114</v>
      </c>
      <c r="G4018" s="18">
        <v>3.9361999999999999</v>
      </c>
      <c r="I4018" s="18">
        <v>-590.42999999999995</v>
      </c>
      <c r="Q4018" s="103"/>
      <c r="R4018" s="104"/>
      <c r="X4018" s="103"/>
      <c r="AE4018" s="103"/>
      <c r="AL4018" s="103"/>
      <c r="AM4018" s="104"/>
      <c r="AS4018" s="103"/>
      <c r="AT4018" s="104"/>
    </row>
    <row r="4019" spans="1:46" x14ac:dyDescent="0.25">
      <c r="A4019" s="1">
        <v>44876</v>
      </c>
      <c r="C4019" s="1" t="s">
        <v>102</v>
      </c>
      <c r="D4019" t="s">
        <v>97</v>
      </c>
      <c r="E4019">
        <v>50</v>
      </c>
      <c r="F4019" t="s">
        <v>114</v>
      </c>
      <c r="G4019" s="18">
        <v>3.8363999999999998</v>
      </c>
      <c r="I4019" s="18">
        <v>-191.82</v>
      </c>
      <c r="Q4019" s="103"/>
      <c r="R4019" s="104"/>
      <c r="X4019" s="103"/>
      <c r="AE4019" s="103"/>
      <c r="AL4019" s="103"/>
      <c r="AM4019" s="104"/>
      <c r="AS4019" s="103"/>
      <c r="AT4019" s="104"/>
    </row>
    <row r="4020" spans="1:46" x14ac:dyDescent="0.25">
      <c r="A4020" s="1">
        <v>44879</v>
      </c>
      <c r="B4020" s="100">
        <v>46342939168</v>
      </c>
      <c r="C4020" t="s">
        <v>101</v>
      </c>
      <c r="D4020" t="s">
        <v>97</v>
      </c>
      <c r="E4020">
        <v>250</v>
      </c>
      <c r="F4020" t="s">
        <v>80</v>
      </c>
      <c r="G4020">
        <v>1.595</v>
      </c>
      <c r="H4020">
        <v>0</v>
      </c>
      <c r="I4020">
        <v>-398.75</v>
      </c>
      <c r="Q4020" s="103"/>
      <c r="R4020" s="104"/>
      <c r="X4020" s="103"/>
      <c r="AE4020" s="103"/>
      <c r="AL4020" s="103"/>
      <c r="AM4020" s="104"/>
      <c r="AS4020" s="103"/>
      <c r="AT4020" s="104"/>
    </row>
    <row r="4021" spans="1:46" x14ac:dyDescent="0.25">
      <c r="A4021" s="1">
        <v>44879</v>
      </c>
      <c r="B4021" s="100">
        <v>46342971880</v>
      </c>
      <c r="C4021" t="s">
        <v>101</v>
      </c>
      <c r="D4021" t="s">
        <v>97</v>
      </c>
      <c r="E4021">
        <v>250</v>
      </c>
      <c r="F4021" t="s">
        <v>80</v>
      </c>
      <c r="G4021">
        <v>1.617</v>
      </c>
      <c r="H4021">
        <v>0</v>
      </c>
      <c r="I4021">
        <v>-404.25</v>
      </c>
      <c r="Q4021" s="103"/>
      <c r="R4021" s="104"/>
      <c r="X4021" s="103"/>
      <c r="AE4021" s="103"/>
      <c r="AL4021" s="103"/>
      <c r="AM4021" s="104"/>
      <c r="AS4021" s="103"/>
      <c r="AT4021" s="104"/>
    </row>
    <row r="4022" spans="1:46" x14ac:dyDescent="0.25">
      <c r="A4022" s="1">
        <v>44879</v>
      </c>
      <c r="B4022" s="100">
        <v>46342954616</v>
      </c>
      <c r="C4022" t="s">
        <v>101</v>
      </c>
      <c r="D4022" t="s">
        <v>98</v>
      </c>
      <c r="E4022">
        <v>150</v>
      </c>
      <c r="F4022" t="s">
        <v>80</v>
      </c>
      <c r="G4022">
        <v>1.74</v>
      </c>
      <c r="H4022">
        <v>0</v>
      </c>
      <c r="I4022">
        <v>260.97000000000003</v>
      </c>
      <c r="Q4022" s="103"/>
      <c r="R4022" s="104"/>
      <c r="X4022" s="103"/>
      <c r="AE4022" s="103"/>
      <c r="AL4022" s="103"/>
      <c r="AM4022" s="104"/>
      <c r="AS4022" s="103"/>
      <c r="AT4022" s="104"/>
    </row>
    <row r="4023" spans="1:46" x14ac:dyDescent="0.25">
      <c r="A4023" s="1">
        <v>44879</v>
      </c>
      <c r="B4023" s="100">
        <v>46343057758</v>
      </c>
      <c r="C4023" t="s">
        <v>101</v>
      </c>
      <c r="D4023" t="s">
        <v>98</v>
      </c>
      <c r="E4023">
        <v>100</v>
      </c>
      <c r="F4023" t="s">
        <v>80</v>
      </c>
      <c r="G4023">
        <v>1.7350000000000001</v>
      </c>
      <c r="H4023">
        <v>0</v>
      </c>
      <c r="I4023">
        <v>173.49</v>
      </c>
      <c r="Q4023" s="103"/>
      <c r="R4023" s="104"/>
      <c r="X4023" s="103"/>
      <c r="AE4023" s="103"/>
      <c r="AL4023" s="103"/>
      <c r="AM4023" s="104"/>
      <c r="AS4023" s="103"/>
      <c r="AT4023" s="104"/>
    </row>
    <row r="4024" spans="1:46" x14ac:dyDescent="0.25">
      <c r="A4024" s="1">
        <v>44879</v>
      </c>
      <c r="B4024" s="100">
        <v>46343075870</v>
      </c>
      <c r="C4024" t="s">
        <v>101</v>
      </c>
      <c r="D4024" t="s">
        <v>98</v>
      </c>
      <c r="E4024">
        <v>100</v>
      </c>
      <c r="F4024" t="s">
        <v>80</v>
      </c>
      <c r="G4024">
        <v>1.7925</v>
      </c>
      <c r="H4024">
        <v>0</v>
      </c>
      <c r="I4024">
        <v>179.24</v>
      </c>
      <c r="Q4024" s="103"/>
      <c r="R4024" s="104"/>
      <c r="X4024" s="103"/>
      <c r="AE4024" s="103"/>
      <c r="AL4024" s="103"/>
      <c r="AM4024" s="104"/>
      <c r="AS4024" s="103"/>
      <c r="AT4024" s="104"/>
    </row>
    <row r="4025" spans="1:46" x14ac:dyDescent="0.25">
      <c r="A4025" s="1">
        <v>44879</v>
      </c>
      <c r="B4025" s="100">
        <v>46343021133</v>
      </c>
      <c r="C4025" t="s">
        <v>101</v>
      </c>
      <c r="D4025" t="s">
        <v>98</v>
      </c>
      <c r="E4025">
        <v>100</v>
      </c>
      <c r="F4025" t="s">
        <v>80</v>
      </c>
      <c r="G4025">
        <v>1.7842</v>
      </c>
      <c r="H4025">
        <v>0</v>
      </c>
      <c r="I4025">
        <v>178.41</v>
      </c>
      <c r="Q4025" s="103"/>
      <c r="R4025" s="104"/>
      <c r="X4025" s="103"/>
      <c r="AE4025" s="103"/>
      <c r="AL4025" s="103"/>
      <c r="AM4025" s="104"/>
      <c r="AS4025" s="103"/>
      <c r="AT4025" s="104"/>
    </row>
    <row r="4026" spans="1:46" x14ac:dyDescent="0.25">
      <c r="A4026" s="1">
        <v>44879</v>
      </c>
      <c r="B4026" s="100">
        <v>46343064424</v>
      </c>
      <c r="C4026" t="s">
        <v>101</v>
      </c>
      <c r="D4026" t="s">
        <v>97</v>
      </c>
      <c r="E4026">
        <v>100</v>
      </c>
      <c r="F4026" t="s">
        <v>80</v>
      </c>
      <c r="G4026">
        <v>1.74</v>
      </c>
      <c r="H4026">
        <v>0</v>
      </c>
      <c r="I4026">
        <v>-174</v>
      </c>
      <c r="Q4026" s="103"/>
      <c r="R4026" s="104"/>
      <c r="X4026" s="103"/>
      <c r="AE4026" s="103"/>
      <c r="AL4026" s="103"/>
      <c r="AM4026" s="104"/>
      <c r="AS4026" s="103"/>
      <c r="AT4026" s="104"/>
    </row>
    <row r="4027" spans="1:46" x14ac:dyDescent="0.25">
      <c r="A4027" s="1">
        <v>44879</v>
      </c>
      <c r="B4027" s="100">
        <v>46343026486</v>
      </c>
      <c r="C4027" t="s">
        <v>101</v>
      </c>
      <c r="D4027" t="s">
        <v>97</v>
      </c>
      <c r="E4027">
        <v>50</v>
      </c>
      <c r="F4027" t="s">
        <v>80</v>
      </c>
      <c r="G4027">
        <v>1.7701</v>
      </c>
      <c r="H4027">
        <v>0</v>
      </c>
      <c r="I4027">
        <v>-88.51</v>
      </c>
      <c r="Q4027" s="103"/>
      <c r="R4027" s="104"/>
      <c r="X4027" s="103"/>
      <c r="AE4027" s="103"/>
      <c r="AL4027" s="103"/>
      <c r="AM4027" s="104"/>
      <c r="AS4027" s="103"/>
      <c r="AT4027" s="104"/>
    </row>
    <row r="4028" spans="1:46" x14ac:dyDescent="0.25">
      <c r="A4028" s="1">
        <v>44879</v>
      </c>
      <c r="B4028" s="100">
        <v>46343095380</v>
      </c>
      <c r="C4028" t="s">
        <v>101</v>
      </c>
      <c r="D4028" t="s">
        <v>98</v>
      </c>
      <c r="E4028">
        <v>100</v>
      </c>
      <c r="F4028" t="s">
        <v>80</v>
      </c>
      <c r="G4028">
        <v>1.7301</v>
      </c>
      <c r="H4028">
        <v>0</v>
      </c>
      <c r="I4028">
        <v>173</v>
      </c>
      <c r="Q4028" s="103"/>
      <c r="R4028" s="104"/>
      <c r="X4028" s="103"/>
      <c r="AE4028" s="103"/>
      <c r="AL4028" s="103"/>
      <c r="AM4028" s="104"/>
      <c r="AS4028" s="103"/>
      <c r="AT4028" s="104"/>
    </row>
    <row r="4029" spans="1:46" x14ac:dyDescent="0.25">
      <c r="A4029" s="1">
        <v>44879</v>
      </c>
      <c r="B4029" s="100">
        <v>46343203830</v>
      </c>
      <c r="C4029" t="s">
        <v>101</v>
      </c>
      <c r="D4029" t="s">
        <v>98</v>
      </c>
      <c r="E4029">
        <v>100</v>
      </c>
      <c r="F4029" t="s">
        <v>80</v>
      </c>
      <c r="G4029">
        <v>1.7350000000000001</v>
      </c>
      <c r="H4029">
        <v>0</v>
      </c>
      <c r="I4029">
        <v>173.49</v>
      </c>
      <c r="Q4029" s="103"/>
      <c r="R4029" s="104"/>
      <c r="X4029" s="103"/>
      <c r="AE4029" s="103"/>
      <c r="AL4029" s="103"/>
      <c r="AM4029" s="104"/>
      <c r="AS4029" s="103"/>
      <c r="AT4029" s="104"/>
    </row>
    <row r="4030" spans="1:46" x14ac:dyDescent="0.25">
      <c r="A4030" s="1">
        <v>44879</v>
      </c>
      <c r="B4030" s="100">
        <v>46343539636</v>
      </c>
      <c r="C4030" t="s">
        <v>101</v>
      </c>
      <c r="D4030" t="s">
        <v>97</v>
      </c>
      <c r="E4030">
        <v>100</v>
      </c>
      <c r="F4030" t="s">
        <v>81</v>
      </c>
      <c r="G4030">
        <v>2.3984000000000001</v>
      </c>
      <c r="H4030">
        <v>0</v>
      </c>
      <c r="I4030">
        <v>-239.84</v>
      </c>
      <c r="Q4030" s="103"/>
      <c r="R4030" s="104"/>
      <c r="X4030" s="103"/>
      <c r="AE4030" s="103"/>
      <c r="AL4030" s="103"/>
      <c r="AM4030" s="104"/>
      <c r="AS4030" s="103"/>
      <c r="AT4030" s="104"/>
    </row>
    <row r="4031" spans="1:46" x14ac:dyDescent="0.25">
      <c r="A4031" s="1">
        <v>44879</v>
      </c>
      <c r="B4031" s="100">
        <v>46343730879</v>
      </c>
      <c r="C4031" t="s">
        <v>101</v>
      </c>
      <c r="D4031" t="s">
        <v>97</v>
      </c>
      <c r="E4031">
        <v>100</v>
      </c>
      <c r="F4031" t="s">
        <v>81</v>
      </c>
      <c r="G4031">
        <v>2.4098999999999999</v>
      </c>
      <c r="H4031">
        <v>0</v>
      </c>
      <c r="I4031">
        <v>-240.99</v>
      </c>
      <c r="Q4031" s="103"/>
      <c r="R4031" s="104"/>
      <c r="X4031" s="103"/>
      <c r="AE4031" s="103"/>
      <c r="AL4031" s="103"/>
      <c r="AM4031" s="104"/>
      <c r="AS4031" s="103"/>
      <c r="AT4031" s="104"/>
    </row>
    <row r="4032" spans="1:46" x14ac:dyDescent="0.25">
      <c r="A4032" s="1">
        <v>44879</v>
      </c>
      <c r="B4032" s="100">
        <v>46343643140</v>
      </c>
      <c r="C4032" t="s">
        <v>101</v>
      </c>
      <c r="D4032" t="s">
        <v>97</v>
      </c>
      <c r="E4032">
        <v>100</v>
      </c>
      <c r="F4032" t="s">
        <v>81</v>
      </c>
      <c r="G4032">
        <v>2.3450000000000002</v>
      </c>
      <c r="H4032">
        <v>0</v>
      </c>
      <c r="I4032">
        <v>-234.5</v>
      </c>
      <c r="Q4032" s="103"/>
      <c r="R4032" s="104"/>
      <c r="X4032" s="103"/>
      <c r="AE4032" s="103"/>
      <c r="AL4032" s="103"/>
      <c r="AM4032" s="104"/>
      <c r="AS4032" s="103"/>
      <c r="AT4032" s="104"/>
    </row>
    <row r="4033" spans="1:46" x14ac:dyDescent="0.25">
      <c r="A4033" s="1">
        <v>44879</v>
      </c>
      <c r="B4033" s="100">
        <v>46343698325</v>
      </c>
      <c r="C4033" t="s">
        <v>101</v>
      </c>
      <c r="D4033" t="s">
        <v>98</v>
      </c>
      <c r="E4033">
        <v>100</v>
      </c>
      <c r="F4033" t="s">
        <v>81</v>
      </c>
      <c r="G4033">
        <v>2.33</v>
      </c>
      <c r="H4033">
        <v>0</v>
      </c>
      <c r="I4033">
        <v>232.98</v>
      </c>
      <c r="Q4033" s="103"/>
      <c r="R4033" s="104"/>
      <c r="X4033" s="103"/>
      <c r="AE4033" s="103"/>
      <c r="AL4033" s="103"/>
      <c r="AM4033" s="104"/>
      <c r="AS4033" s="103"/>
      <c r="AT4033" s="104"/>
    </row>
    <row r="4034" spans="1:46" x14ac:dyDescent="0.25">
      <c r="A4034" s="1">
        <v>44879</v>
      </c>
      <c r="B4034" s="100">
        <v>46343696250</v>
      </c>
      <c r="C4034" t="s">
        <v>101</v>
      </c>
      <c r="D4034" t="s">
        <v>98</v>
      </c>
      <c r="E4034">
        <v>100</v>
      </c>
      <c r="F4034" t="s">
        <v>81</v>
      </c>
      <c r="G4034">
        <v>2.3832</v>
      </c>
      <c r="H4034">
        <v>0</v>
      </c>
      <c r="I4034">
        <v>238.3</v>
      </c>
      <c r="Q4034" s="103"/>
      <c r="R4034" s="104"/>
      <c r="X4034" s="103"/>
      <c r="AE4034" s="103"/>
      <c r="AL4034" s="103"/>
      <c r="AM4034" s="104"/>
      <c r="AS4034" s="103"/>
      <c r="AT4034" s="104"/>
    </row>
    <row r="4035" spans="1:46" x14ac:dyDescent="0.25">
      <c r="A4035" s="1">
        <v>44879</v>
      </c>
      <c r="B4035" s="100">
        <v>46343794115</v>
      </c>
      <c r="C4035" t="s">
        <v>101</v>
      </c>
      <c r="D4035" t="s">
        <v>98</v>
      </c>
      <c r="E4035">
        <v>100</v>
      </c>
      <c r="F4035" t="s">
        <v>81</v>
      </c>
      <c r="G4035">
        <v>2.3763999999999998</v>
      </c>
      <c r="H4035">
        <v>0</v>
      </c>
      <c r="I4035">
        <v>237.62</v>
      </c>
      <c r="Q4035" s="103"/>
      <c r="R4035" s="104"/>
      <c r="X4035" s="103"/>
      <c r="AE4035" s="103"/>
      <c r="AL4035" s="103"/>
      <c r="AM4035" s="104"/>
      <c r="AS4035" s="103"/>
      <c r="AT4035" s="104"/>
    </row>
    <row r="4036" spans="1:46" x14ac:dyDescent="0.25">
      <c r="A4036" s="1">
        <v>44880</v>
      </c>
      <c r="B4036" s="100">
        <v>46373400292</v>
      </c>
      <c r="C4036" t="s">
        <v>101</v>
      </c>
      <c r="D4036" t="s">
        <v>97</v>
      </c>
      <c r="E4036">
        <v>100</v>
      </c>
      <c r="F4036" t="s">
        <v>71</v>
      </c>
      <c r="G4036">
        <v>3.5365000000000002</v>
      </c>
      <c r="H4036">
        <v>0</v>
      </c>
      <c r="I4036">
        <v>-353.65</v>
      </c>
      <c r="Q4036" s="103"/>
      <c r="R4036" s="104"/>
      <c r="X4036" s="103"/>
      <c r="AE4036" s="103"/>
      <c r="AL4036" s="103"/>
      <c r="AM4036" s="104"/>
      <c r="AS4036" s="103"/>
      <c r="AT4036" s="104"/>
    </row>
    <row r="4037" spans="1:46" x14ac:dyDescent="0.25">
      <c r="A4037" s="1">
        <v>44880</v>
      </c>
      <c r="B4037" s="100">
        <v>46373928280</v>
      </c>
      <c r="C4037" t="s">
        <v>101</v>
      </c>
      <c r="D4037" t="s">
        <v>97</v>
      </c>
      <c r="E4037">
        <v>100</v>
      </c>
      <c r="F4037" t="s">
        <v>82</v>
      </c>
      <c r="G4037">
        <v>1.8937999999999999</v>
      </c>
      <c r="H4037">
        <v>0</v>
      </c>
      <c r="I4037">
        <v>-189.38</v>
      </c>
      <c r="Q4037" s="103"/>
      <c r="R4037" s="104"/>
      <c r="X4037" s="103"/>
      <c r="AE4037" s="103"/>
      <c r="AL4037" s="103"/>
      <c r="AM4037" s="104"/>
      <c r="AS4037" s="103"/>
      <c r="AT4037" s="104"/>
    </row>
    <row r="4038" spans="1:46" x14ac:dyDescent="0.25">
      <c r="A4038" s="1">
        <v>44880</v>
      </c>
      <c r="B4038" s="100">
        <v>46373932588</v>
      </c>
      <c r="C4038" t="s">
        <v>101</v>
      </c>
      <c r="D4038" t="s">
        <v>97</v>
      </c>
      <c r="E4038">
        <v>100</v>
      </c>
      <c r="F4038" t="s">
        <v>82</v>
      </c>
      <c r="G4038">
        <v>1.89</v>
      </c>
      <c r="H4038">
        <v>0</v>
      </c>
      <c r="I4038">
        <v>-189</v>
      </c>
      <c r="Q4038" s="103"/>
      <c r="R4038" s="104"/>
      <c r="X4038" s="103"/>
      <c r="AE4038" s="103"/>
      <c r="AL4038" s="103"/>
      <c r="AM4038" s="104"/>
      <c r="AS4038" s="103"/>
      <c r="AT4038" s="104"/>
    </row>
    <row r="4039" spans="1:46" x14ac:dyDescent="0.25">
      <c r="A4039" s="1">
        <v>44880</v>
      </c>
      <c r="B4039" s="100">
        <v>46374260062</v>
      </c>
      <c r="C4039" t="s">
        <v>101</v>
      </c>
      <c r="D4039" t="s">
        <v>98</v>
      </c>
      <c r="E4039">
        <v>100</v>
      </c>
      <c r="F4039" t="s">
        <v>71</v>
      </c>
      <c r="G4039">
        <v>3.4499</v>
      </c>
      <c r="H4039">
        <v>0</v>
      </c>
      <c r="I4039">
        <v>344.97</v>
      </c>
      <c r="Q4039" s="103"/>
      <c r="R4039" s="104"/>
      <c r="X4039" s="103"/>
      <c r="AE4039" s="103"/>
      <c r="AL4039" s="103"/>
      <c r="AM4039" s="104"/>
      <c r="AS4039" s="103"/>
      <c r="AT4039" s="104"/>
    </row>
    <row r="4040" spans="1:46" x14ac:dyDescent="0.25">
      <c r="A4040" s="1">
        <v>44880</v>
      </c>
      <c r="B4040" s="100">
        <v>46374232338</v>
      </c>
      <c r="C4040" t="s">
        <v>101</v>
      </c>
      <c r="D4040" t="s">
        <v>97</v>
      </c>
      <c r="E4040">
        <v>100</v>
      </c>
      <c r="F4040" t="s">
        <v>82</v>
      </c>
      <c r="G4040">
        <v>1.895</v>
      </c>
      <c r="H4040">
        <v>0</v>
      </c>
      <c r="I4040">
        <v>-189.5</v>
      </c>
      <c r="Q4040" s="103"/>
      <c r="R4040" s="104"/>
      <c r="X4040" s="103"/>
      <c r="AE4040" s="103"/>
      <c r="AL4040" s="103"/>
      <c r="AM4040" s="104"/>
      <c r="AS4040" s="103"/>
      <c r="AT4040" s="104"/>
    </row>
    <row r="4041" spans="1:46" x14ac:dyDescent="0.25">
      <c r="A4041" s="1">
        <v>44880</v>
      </c>
      <c r="B4041" s="100">
        <v>46374328202</v>
      </c>
      <c r="C4041" t="s">
        <v>101</v>
      </c>
      <c r="D4041" t="s">
        <v>98</v>
      </c>
      <c r="E4041">
        <v>300</v>
      </c>
      <c r="F4041" t="s">
        <v>82</v>
      </c>
      <c r="G4041">
        <v>1.885</v>
      </c>
      <c r="H4041">
        <v>0</v>
      </c>
      <c r="I4041">
        <v>565.45000000000005</v>
      </c>
      <c r="Q4041" s="103"/>
      <c r="R4041" s="104"/>
      <c r="X4041" s="103"/>
      <c r="AE4041" s="103"/>
      <c r="AL4041" s="103"/>
      <c r="AM4041" s="104"/>
      <c r="AS4041" s="103"/>
      <c r="AT4041" s="104"/>
    </row>
    <row r="4042" spans="1:46" x14ac:dyDescent="0.25">
      <c r="A4042" s="1">
        <v>44880</v>
      </c>
      <c r="C4042" s="1" t="s">
        <v>102</v>
      </c>
      <c r="D4042" t="s">
        <v>98</v>
      </c>
      <c r="E4042">
        <v>5</v>
      </c>
      <c r="F4042" t="s">
        <v>71</v>
      </c>
      <c r="G4042" s="18">
        <v>3.1150000000000002</v>
      </c>
      <c r="I4042" s="18">
        <v>15.58</v>
      </c>
      <c r="Q4042" s="103"/>
      <c r="R4042" s="104"/>
      <c r="X4042" s="103"/>
      <c r="AE4042" s="103"/>
      <c r="AL4042" s="103"/>
      <c r="AM4042" s="104"/>
      <c r="AS4042" s="103"/>
      <c r="AT4042" s="104"/>
    </row>
    <row r="4043" spans="1:46" x14ac:dyDescent="0.25">
      <c r="A4043" s="1">
        <v>44880</v>
      </c>
      <c r="C4043" s="1" t="s">
        <v>102</v>
      </c>
      <c r="D4043" t="s">
        <v>98</v>
      </c>
      <c r="E4043">
        <v>45</v>
      </c>
      <c r="F4043" t="s">
        <v>71</v>
      </c>
      <c r="G4043" s="18">
        <v>3.1150000000000002</v>
      </c>
      <c r="I4043" s="18">
        <v>140.18</v>
      </c>
      <c r="Q4043" s="103"/>
      <c r="R4043" s="104"/>
      <c r="X4043" s="103"/>
      <c r="AE4043" s="103"/>
      <c r="AL4043" s="103"/>
      <c r="AM4043" s="104"/>
      <c r="AS4043" s="103"/>
      <c r="AT4043" s="104"/>
    </row>
    <row r="4044" spans="1:46" x14ac:dyDescent="0.25">
      <c r="A4044" s="1">
        <v>44880</v>
      </c>
      <c r="C4044" s="1" t="s">
        <v>102</v>
      </c>
      <c r="D4044" t="s">
        <v>98</v>
      </c>
      <c r="E4044">
        <v>140</v>
      </c>
      <c r="F4044" t="s">
        <v>71</v>
      </c>
      <c r="G4044" s="18">
        <v>3.1179000000000001</v>
      </c>
      <c r="H4044" s="18">
        <v>0.01</v>
      </c>
      <c r="I4044" s="18">
        <v>436.5</v>
      </c>
      <c r="Q4044" s="103"/>
      <c r="R4044" s="104"/>
      <c r="X4044" s="103"/>
      <c r="AE4044" s="103"/>
      <c r="AL4044" s="103"/>
      <c r="AM4044" s="104"/>
      <c r="AS4044" s="103"/>
      <c r="AT4044" s="104"/>
    </row>
    <row r="4045" spans="1:46" x14ac:dyDescent="0.25">
      <c r="A4045" s="1">
        <v>44880</v>
      </c>
      <c r="C4045" s="1" t="s">
        <v>102</v>
      </c>
      <c r="D4045" t="s">
        <v>98</v>
      </c>
      <c r="E4045">
        <v>10</v>
      </c>
      <c r="F4045" t="s">
        <v>71</v>
      </c>
      <c r="G4045" s="18">
        <v>3.1179000000000001</v>
      </c>
      <c r="I4045" s="18">
        <v>31.18</v>
      </c>
      <c r="Q4045" s="103"/>
      <c r="R4045" s="104"/>
      <c r="X4045" s="103"/>
      <c r="AE4045" s="103"/>
      <c r="AL4045" s="103"/>
      <c r="AM4045" s="104"/>
      <c r="AS4045" s="103"/>
      <c r="AT4045" s="104"/>
    </row>
    <row r="4046" spans="1:46" x14ac:dyDescent="0.25">
      <c r="A4046" s="1">
        <v>44880</v>
      </c>
      <c r="C4046" s="1" t="s">
        <v>102</v>
      </c>
      <c r="D4046" t="s">
        <v>98</v>
      </c>
      <c r="E4046">
        <v>150</v>
      </c>
      <c r="F4046" t="s">
        <v>71</v>
      </c>
      <c r="G4046" s="18">
        <v>3.1301000000000001</v>
      </c>
      <c r="H4046" s="18">
        <v>0.01</v>
      </c>
      <c r="I4046" s="18">
        <v>469.51</v>
      </c>
      <c r="Q4046" s="103"/>
      <c r="R4046" s="104"/>
      <c r="X4046" s="103"/>
      <c r="AE4046" s="103"/>
      <c r="AL4046" s="103"/>
      <c r="AM4046" s="104"/>
      <c r="AS4046" s="103"/>
      <c r="AT4046" s="104"/>
    </row>
    <row r="4047" spans="1:46" x14ac:dyDescent="0.25">
      <c r="A4047" s="1">
        <v>44880</v>
      </c>
      <c r="C4047" s="1" t="s">
        <v>102</v>
      </c>
      <c r="D4047" t="s">
        <v>97</v>
      </c>
      <c r="E4047">
        <v>150</v>
      </c>
      <c r="F4047" t="s">
        <v>71</v>
      </c>
      <c r="G4047" s="18">
        <v>3.1699000000000002</v>
      </c>
      <c r="I4047" s="18">
        <v>-475.49</v>
      </c>
      <c r="Q4047" s="103"/>
      <c r="R4047" s="104"/>
      <c r="X4047" s="103"/>
      <c r="AE4047" s="103"/>
      <c r="AL4047" s="103"/>
      <c r="AM4047" s="104"/>
      <c r="AS4047" s="103"/>
      <c r="AT4047" s="104"/>
    </row>
    <row r="4048" spans="1:46" x14ac:dyDescent="0.25">
      <c r="A4048" s="1">
        <v>44880</v>
      </c>
      <c r="C4048" s="1" t="s">
        <v>102</v>
      </c>
      <c r="D4048" t="s">
        <v>97</v>
      </c>
      <c r="E4048">
        <v>150</v>
      </c>
      <c r="F4048" t="s">
        <v>71</v>
      </c>
      <c r="G4048" s="18">
        <v>3.19</v>
      </c>
      <c r="I4048" s="18">
        <v>-478.5</v>
      </c>
      <c r="Q4048" s="103"/>
      <c r="R4048" s="104"/>
      <c r="X4048" s="103"/>
      <c r="AE4048" s="103"/>
      <c r="AL4048" s="103"/>
      <c r="AM4048" s="104"/>
      <c r="AS4048" s="103"/>
      <c r="AT4048" s="104"/>
    </row>
    <row r="4049" spans="1:46" x14ac:dyDescent="0.25">
      <c r="A4049" s="1">
        <v>44880</v>
      </c>
      <c r="C4049" s="1" t="s">
        <v>102</v>
      </c>
      <c r="D4049" t="s">
        <v>97</v>
      </c>
      <c r="E4049">
        <v>50</v>
      </c>
      <c r="F4049" t="s">
        <v>71</v>
      </c>
      <c r="G4049" s="18">
        <v>3.1937000000000002</v>
      </c>
      <c r="I4049" s="18">
        <v>-159.69</v>
      </c>
      <c r="Q4049" s="103"/>
      <c r="R4049" s="104"/>
      <c r="X4049" s="103"/>
      <c r="AE4049" s="103"/>
      <c r="AL4049" s="103"/>
      <c r="AM4049" s="104"/>
      <c r="AS4049" s="103"/>
      <c r="AT4049" s="104"/>
    </row>
    <row r="4050" spans="1:46" x14ac:dyDescent="0.25">
      <c r="A4050" s="1">
        <v>44880</v>
      </c>
      <c r="C4050" s="1" t="s">
        <v>102</v>
      </c>
      <c r="D4050" t="s">
        <v>98</v>
      </c>
      <c r="E4050">
        <v>50</v>
      </c>
      <c r="F4050" t="s">
        <v>71</v>
      </c>
      <c r="G4050" s="18">
        <v>3.4081000000000001</v>
      </c>
      <c r="I4050" s="18">
        <v>170.41</v>
      </c>
      <c r="Q4050" s="103"/>
      <c r="R4050" s="104"/>
      <c r="X4050" s="103"/>
      <c r="AE4050" s="103"/>
      <c r="AL4050" s="103"/>
      <c r="AM4050" s="104"/>
      <c r="AS4050" s="103"/>
      <c r="AT4050" s="104"/>
    </row>
    <row r="4051" spans="1:46" x14ac:dyDescent="0.25">
      <c r="A4051" s="1">
        <v>44880</v>
      </c>
      <c r="C4051" s="1" t="s">
        <v>102</v>
      </c>
      <c r="D4051" t="s">
        <v>98</v>
      </c>
      <c r="E4051">
        <v>50</v>
      </c>
      <c r="F4051" t="s">
        <v>71</v>
      </c>
      <c r="G4051" s="18">
        <v>3.49</v>
      </c>
      <c r="I4051" s="18">
        <v>174.5</v>
      </c>
      <c r="Q4051" s="103"/>
      <c r="R4051" s="104"/>
      <c r="X4051" s="103"/>
      <c r="AE4051" s="103"/>
      <c r="AL4051" s="103"/>
      <c r="AM4051" s="104"/>
      <c r="AS4051" s="103"/>
      <c r="AT4051" s="104"/>
    </row>
    <row r="4052" spans="1:46" x14ac:dyDescent="0.25">
      <c r="A4052" s="1">
        <v>44880</v>
      </c>
      <c r="C4052" s="1" t="s">
        <v>102</v>
      </c>
      <c r="D4052" t="s">
        <v>98</v>
      </c>
      <c r="E4052">
        <v>50</v>
      </c>
      <c r="F4052" t="s">
        <v>71</v>
      </c>
      <c r="G4052" s="18">
        <v>3.4350000000000001</v>
      </c>
      <c r="I4052" s="18">
        <v>171.75</v>
      </c>
      <c r="Q4052" s="103"/>
      <c r="R4052" s="104"/>
      <c r="X4052" s="103"/>
      <c r="AE4052" s="103"/>
      <c r="AL4052" s="103"/>
      <c r="AM4052" s="104"/>
      <c r="AS4052" s="103"/>
      <c r="AT4052" s="104"/>
    </row>
    <row r="4053" spans="1:46" x14ac:dyDescent="0.25">
      <c r="A4053" s="1">
        <v>44880</v>
      </c>
      <c r="C4053" s="1" t="s">
        <v>102</v>
      </c>
      <c r="D4053" t="s">
        <v>97</v>
      </c>
      <c r="E4053">
        <v>50</v>
      </c>
      <c r="F4053" t="s">
        <v>71</v>
      </c>
      <c r="G4053" s="18">
        <v>3.3673000000000002</v>
      </c>
      <c r="I4053" s="18">
        <v>-168.37</v>
      </c>
      <c r="Q4053" s="103"/>
      <c r="R4053" s="104"/>
      <c r="X4053" s="103"/>
      <c r="AE4053" s="103"/>
      <c r="AL4053" s="103"/>
      <c r="AM4053" s="104"/>
      <c r="AS4053" s="103"/>
      <c r="AT4053" s="104"/>
    </row>
    <row r="4054" spans="1:46" x14ac:dyDescent="0.25">
      <c r="A4054" s="1">
        <v>44880</v>
      </c>
      <c r="C4054" s="1" t="s">
        <v>102</v>
      </c>
      <c r="D4054" t="s">
        <v>98</v>
      </c>
      <c r="E4054">
        <v>300</v>
      </c>
      <c r="F4054" t="s">
        <v>71</v>
      </c>
      <c r="G4054" s="18">
        <v>3.3450000000000002</v>
      </c>
      <c r="H4054" s="18">
        <v>0.02</v>
      </c>
      <c r="I4054" s="18">
        <v>1003.48</v>
      </c>
      <c r="Q4054" s="103"/>
      <c r="R4054" s="104"/>
      <c r="X4054" s="103"/>
      <c r="AE4054" s="103"/>
      <c r="AL4054" s="103"/>
      <c r="AM4054" s="104"/>
      <c r="AS4054" s="103"/>
      <c r="AT4054" s="104"/>
    </row>
    <row r="4055" spans="1:46" x14ac:dyDescent="0.25">
      <c r="A4055" s="1">
        <v>44880</v>
      </c>
      <c r="C4055" s="1" t="s">
        <v>102</v>
      </c>
      <c r="D4055" t="s">
        <v>97</v>
      </c>
      <c r="E4055">
        <v>150</v>
      </c>
      <c r="F4055" t="s">
        <v>71</v>
      </c>
      <c r="G4055" s="18">
        <v>3.44</v>
      </c>
      <c r="I4055" s="18">
        <v>-516</v>
      </c>
      <c r="Q4055" s="103"/>
      <c r="R4055" s="104"/>
      <c r="X4055" s="103"/>
      <c r="AE4055" s="103"/>
      <c r="AL4055" s="103"/>
      <c r="AM4055" s="104"/>
      <c r="AS4055" s="103"/>
      <c r="AT4055" s="104"/>
    </row>
    <row r="4056" spans="1:46" x14ac:dyDescent="0.25">
      <c r="A4056" s="1">
        <v>44880</v>
      </c>
      <c r="C4056" s="1" t="s">
        <v>102</v>
      </c>
      <c r="D4056" t="s">
        <v>97</v>
      </c>
      <c r="E4056">
        <v>150</v>
      </c>
      <c r="F4056" t="s">
        <v>71</v>
      </c>
      <c r="G4056" s="18">
        <v>3.4098999999999999</v>
      </c>
      <c r="I4056" s="18">
        <v>-511.49</v>
      </c>
      <c r="Q4056" s="103"/>
      <c r="R4056" s="104"/>
      <c r="X4056" s="103"/>
      <c r="AE4056" s="103"/>
      <c r="AL4056" s="103"/>
      <c r="AM4056" s="104"/>
      <c r="AS4056" s="103"/>
      <c r="AT4056" s="104"/>
    </row>
    <row r="4057" spans="1:46" x14ac:dyDescent="0.25">
      <c r="A4057" s="1">
        <v>44880</v>
      </c>
      <c r="C4057" s="1" t="s">
        <v>102</v>
      </c>
      <c r="D4057" t="s">
        <v>98</v>
      </c>
      <c r="E4057">
        <v>84</v>
      </c>
      <c r="F4057" t="s">
        <v>71</v>
      </c>
      <c r="G4057" s="18">
        <v>3.4036</v>
      </c>
      <c r="H4057" s="18">
        <v>0.01</v>
      </c>
      <c r="I4057" s="18">
        <v>285.89</v>
      </c>
      <c r="Q4057" s="103"/>
      <c r="R4057" s="104"/>
      <c r="X4057" s="103"/>
      <c r="AE4057" s="103"/>
      <c r="AL4057" s="103"/>
      <c r="AM4057" s="104"/>
      <c r="AS4057" s="103"/>
      <c r="AT4057" s="104"/>
    </row>
    <row r="4058" spans="1:46" x14ac:dyDescent="0.25">
      <c r="A4058" s="1">
        <v>44880</v>
      </c>
      <c r="C4058" s="1" t="s">
        <v>102</v>
      </c>
      <c r="D4058" t="s">
        <v>98</v>
      </c>
      <c r="E4058">
        <v>100</v>
      </c>
      <c r="F4058" t="s">
        <v>71</v>
      </c>
      <c r="G4058" s="18">
        <v>3.4036</v>
      </c>
      <c r="H4058" s="18">
        <v>0.01</v>
      </c>
      <c r="I4058" s="18">
        <v>340.35</v>
      </c>
      <c r="Q4058" s="103"/>
      <c r="R4058" s="104"/>
      <c r="X4058" s="103"/>
      <c r="AE4058" s="103"/>
      <c r="AL4058" s="103"/>
      <c r="AM4058" s="104"/>
      <c r="AS4058" s="103"/>
      <c r="AT4058" s="104"/>
    </row>
    <row r="4059" spans="1:46" x14ac:dyDescent="0.25">
      <c r="A4059" s="1">
        <v>44880</v>
      </c>
      <c r="C4059" s="1" t="s">
        <v>102</v>
      </c>
      <c r="D4059" t="s">
        <v>98</v>
      </c>
      <c r="E4059">
        <v>16</v>
      </c>
      <c r="F4059" t="s">
        <v>71</v>
      </c>
      <c r="G4059" s="18">
        <v>3.4049999999999998</v>
      </c>
      <c r="I4059" s="18">
        <v>54.48</v>
      </c>
      <c r="Q4059" s="103"/>
      <c r="R4059" s="104"/>
      <c r="X4059" s="103"/>
      <c r="AE4059" s="103"/>
      <c r="AL4059" s="103"/>
      <c r="AM4059" s="104"/>
      <c r="AS4059" s="103"/>
      <c r="AT4059" s="104"/>
    </row>
    <row r="4060" spans="1:46" x14ac:dyDescent="0.25">
      <c r="A4060" s="1">
        <v>44880</v>
      </c>
      <c r="C4060" s="1" t="s">
        <v>102</v>
      </c>
      <c r="D4060" t="s">
        <v>98</v>
      </c>
      <c r="E4060">
        <v>150</v>
      </c>
      <c r="F4060" t="s">
        <v>71</v>
      </c>
      <c r="G4060" s="18">
        <v>3.4070999999999998</v>
      </c>
      <c r="H4060" s="18">
        <v>0.01</v>
      </c>
      <c r="I4060" s="18">
        <v>511.06</v>
      </c>
      <c r="Q4060" s="103"/>
      <c r="R4060" s="104"/>
      <c r="X4060" s="103"/>
      <c r="AE4060" s="103"/>
      <c r="AL4060" s="103"/>
      <c r="AM4060" s="104"/>
      <c r="AS4060" s="103"/>
      <c r="AT4060" s="104"/>
    </row>
    <row r="4061" spans="1:46" x14ac:dyDescent="0.25">
      <c r="A4061" s="1">
        <v>44880</v>
      </c>
      <c r="C4061" s="1" t="s">
        <v>102</v>
      </c>
      <c r="D4061" t="s">
        <v>98</v>
      </c>
      <c r="E4061">
        <v>4</v>
      </c>
      <c r="F4061" t="s">
        <v>71</v>
      </c>
      <c r="G4061" s="18">
        <v>3.4011999999999998</v>
      </c>
      <c r="I4061" s="18">
        <v>13.6</v>
      </c>
      <c r="Q4061" s="103"/>
      <c r="R4061" s="104"/>
      <c r="X4061" s="103"/>
      <c r="AE4061" s="103"/>
      <c r="AL4061" s="103"/>
      <c r="AM4061" s="104"/>
      <c r="AS4061" s="103"/>
      <c r="AT4061" s="104"/>
    </row>
    <row r="4062" spans="1:46" x14ac:dyDescent="0.25">
      <c r="A4062" s="1">
        <v>44880</v>
      </c>
      <c r="C4062" s="1" t="s">
        <v>102</v>
      </c>
      <c r="D4062" t="s">
        <v>98</v>
      </c>
      <c r="E4062">
        <v>46</v>
      </c>
      <c r="F4062" t="s">
        <v>71</v>
      </c>
      <c r="G4062" s="18">
        <v>3.4011999999999998</v>
      </c>
      <c r="I4062" s="18">
        <v>156.46</v>
      </c>
      <c r="Q4062" s="103"/>
      <c r="R4062" s="104"/>
      <c r="X4062" s="103"/>
      <c r="AE4062" s="103"/>
      <c r="AL4062" s="103"/>
      <c r="AM4062" s="104"/>
      <c r="AS4062" s="103"/>
      <c r="AT4062" s="104"/>
    </row>
    <row r="4063" spans="1:46" x14ac:dyDescent="0.25">
      <c r="A4063" s="1">
        <v>44880</v>
      </c>
      <c r="C4063" s="1" t="s">
        <v>102</v>
      </c>
      <c r="D4063" t="s">
        <v>97</v>
      </c>
      <c r="E4063">
        <v>50</v>
      </c>
      <c r="F4063" t="s">
        <v>71</v>
      </c>
      <c r="G4063" s="18">
        <v>3.4849999999999999</v>
      </c>
      <c r="I4063" s="18">
        <v>-174.25</v>
      </c>
      <c r="Q4063" s="103"/>
      <c r="R4063" s="104"/>
      <c r="X4063" s="103"/>
      <c r="AE4063" s="103"/>
      <c r="AL4063" s="103"/>
      <c r="AM4063" s="104"/>
      <c r="AS4063" s="103"/>
      <c r="AT4063" s="104"/>
    </row>
    <row r="4064" spans="1:46" x14ac:dyDescent="0.25">
      <c r="A4064" s="1">
        <v>44880</v>
      </c>
      <c r="C4064" s="1" t="s">
        <v>102</v>
      </c>
      <c r="D4064" t="s">
        <v>97</v>
      </c>
      <c r="E4064">
        <v>50</v>
      </c>
      <c r="F4064" t="s">
        <v>71</v>
      </c>
      <c r="G4064" s="18">
        <v>3.5423</v>
      </c>
      <c r="I4064" s="18">
        <v>-177.12</v>
      </c>
      <c r="Q4064" s="103"/>
      <c r="R4064" s="104"/>
      <c r="X4064" s="103"/>
      <c r="AE4064" s="103"/>
      <c r="AL4064" s="103"/>
      <c r="AM4064" s="104"/>
      <c r="AS4064" s="103"/>
      <c r="AT4064" s="104"/>
    </row>
    <row r="4065" spans="1:46" x14ac:dyDescent="0.25">
      <c r="A4065" s="1">
        <v>44880</v>
      </c>
      <c r="C4065" s="1" t="s">
        <v>102</v>
      </c>
      <c r="D4065" t="s">
        <v>97</v>
      </c>
      <c r="E4065">
        <v>50</v>
      </c>
      <c r="F4065" t="s">
        <v>71</v>
      </c>
      <c r="G4065" s="18">
        <v>3.5341999999999998</v>
      </c>
      <c r="I4065" s="18">
        <v>-176.71</v>
      </c>
      <c r="Q4065" s="103"/>
      <c r="R4065" s="104"/>
      <c r="X4065" s="103"/>
      <c r="AE4065" s="103"/>
      <c r="AL4065" s="103"/>
      <c r="AM4065" s="104"/>
      <c r="AS4065" s="103"/>
      <c r="AT4065" s="104"/>
    </row>
    <row r="4066" spans="1:46" x14ac:dyDescent="0.25">
      <c r="A4066" s="1">
        <v>44880</v>
      </c>
      <c r="C4066" s="1" t="s">
        <v>102</v>
      </c>
      <c r="D4066" t="s">
        <v>97</v>
      </c>
      <c r="E4066">
        <v>200</v>
      </c>
      <c r="F4066" t="s">
        <v>71</v>
      </c>
      <c r="G4066" s="18">
        <v>3.45</v>
      </c>
      <c r="I4066" s="18">
        <v>-690</v>
      </c>
      <c r="Q4066" s="103"/>
      <c r="R4066" s="104"/>
      <c r="X4066" s="103"/>
      <c r="AE4066" s="103"/>
      <c r="AL4066" s="103"/>
      <c r="AM4066" s="104"/>
      <c r="AS4066" s="103"/>
      <c r="AT4066" s="104"/>
    </row>
    <row r="4067" spans="1:46" x14ac:dyDescent="0.25">
      <c r="A4067" s="1">
        <v>44880</v>
      </c>
      <c r="C4067" s="1" t="s">
        <v>102</v>
      </c>
      <c r="D4067" t="s">
        <v>97</v>
      </c>
      <c r="E4067">
        <v>150</v>
      </c>
      <c r="F4067" t="s">
        <v>71</v>
      </c>
      <c r="G4067" s="18">
        <v>3.6434000000000002</v>
      </c>
      <c r="I4067" s="18">
        <v>-546.51</v>
      </c>
      <c r="Q4067" s="103"/>
      <c r="R4067" s="104"/>
      <c r="X4067" s="103"/>
      <c r="AE4067" s="103"/>
      <c r="AL4067" s="103"/>
      <c r="AM4067" s="104"/>
      <c r="AS4067" s="103"/>
      <c r="AT4067" s="104"/>
    </row>
    <row r="4068" spans="1:46" x14ac:dyDescent="0.25">
      <c r="A4068" s="1">
        <v>44881</v>
      </c>
      <c r="B4068" s="100">
        <v>46401820000</v>
      </c>
      <c r="C4068" t="s">
        <v>101</v>
      </c>
      <c r="D4068" t="s">
        <v>97</v>
      </c>
      <c r="E4068">
        <v>100</v>
      </c>
      <c r="F4068" t="s">
        <v>70</v>
      </c>
      <c r="G4068">
        <v>3.5649999999999999</v>
      </c>
      <c r="H4068">
        <v>0</v>
      </c>
      <c r="I4068">
        <v>-356.5</v>
      </c>
      <c r="Q4068" s="103"/>
      <c r="R4068" s="104"/>
      <c r="X4068" s="103"/>
      <c r="AE4068" s="103"/>
      <c r="AL4068" s="103"/>
      <c r="AM4068" s="104"/>
      <c r="AS4068" s="103"/>
      <c r="AT4068" s="104"/>
    </row>
    <row r="4069" spans="1:46" x14ac:dyDescent="0.25">
      <c r="A4069" s="1">
        <v>44881</v>
      </c>
      <c r="B4069" s="100">
        <v>46401888799</v>
      </c>
      <c r="C4069" t="s">
        <v>101</v>
      </c>
      <c r="D4069" t="s">
        <v>97</v>
      </c>
      <c r="E4069">
        <v>100</v>
      </c>
      <c r="F4069" t="s">
        <v>70</v>
      </c>
      <c r="G4069">
        <v>3.5249999999999999</v>
      </c>
      <c r="H4069">
        <v>0</v>
      </c>
      <c r="I4069">
        <v>-352.5</v>
      </c>
      <c r="Q4069" s="103"/>
      <c r="R4069" s="104"/>
      <c r="X4069" s="103"/>
      <c r="AE4069" s="103"/>
      <c r="AL4069" s="103"/>
      <c r="AM4069" s="104"/>
      <c r="AS4069" s="103"/>
      <c r="AT4069" s="104"/>
    </row>
    <row r="4070" spans="1:46" x14ac:dyDescent="0.25">
      <c r="A4070" s="1">
        <v>44881</v>
      </c>
      <c r="B4070" s="100">
        <v>46401909611</v>
      </c>
      <c r="C4070" t="s">
        <v>101</v>
      </c>
      <c r="D4070" t="s">
        <v>97</v>
      </c>
      <c r="E4070">
        <v>100</v>
      </c>
      <c r="F4070" t="s">
        <v>70</v>
      </c>
      <c r="G4070">
        <v>3.6497000000000002</v>
      </c>
      <c r="H4070">
        <v>0</v>
      </c>
      <c r="I4070">
        <v>-364.97</v>
      </c>
      <c r="Q4070" s="103"/>
      <c r="R4070" s="104"/>
      <c r="X4070" s="103"/>
      <c r="AE4070" s="103"/>
      <c r="AL4070" s="103"/>
      <c r="AM4070" s="104"/>
      <c r="AS4070" s="103"/>
      <c r="AT4070" s="104"/>
    </row>
    <row r="4071" spans="1:46" x14ac:dyDescent="0.25">
      <c r="A4071" s="1">
        <v>44881</v>
      </c>
      <c r="B4071" s="100">
        <v>46401891219</v>
      </c>
      <c r="C4071" t="s">
        <v>101</v>
      </c>
      <c r="D4071" t="s">
        <v>98</v>
      </c>
      <c r="E4071">
        <v>100</v>
      </c>
      <c r="F4071" t="s">
        <v>70</v>
      </c>
      <c r="G4071">
        <v>3.82</v>
      </c>
      <c r="H4071">
        <v>0</v>
      </c>
      <c r="I4071">
        <v>381.98</v>
      </c>
      <c r="Q4071" s="103"/>
      <c r="R4071" s="104"/>
      <c r="X4071" s="103"/>
      <c r="AE4071" s="103"/>
      <c r="AL4071" s="103"/>
      <c r="AM4071" s="104"/>
      <c r="AS4071" s="103"/>
      <c r="AT4071" s="104"/>
    </row>
    <row r="4072" spans="1:46" x14ac:dyDescent="0.25">
      <c r="A4072" s="1">
        <v>44881</v>
      </c>
      <c r="B4072" s="100">
        <v>46401893514</v>
      </c>
      <c r="C4072" t="s">
        <v>101</v>
      </c>
      <c r="D4072" t="s">
        <v>98</v>
      </c>
      <c r="E4072">
        <v>100</v>
      </c>
      <c r="F4072" t="s">
        <v>70</v>
      </c>
      <c r="G4072">
        <v>3.82</v>
      </c>
      <c r="H4072">
        <v>0</v>
      </c>
      <c r="I4072">
        <v>381.98</v>
      </c>
      <c r="Q4072" s="103"/>
      <c r="R4072" s="104"/>
      <c r="X4072" s="103"/>
      <c r="AE4072" s="103"/>
      <c r="AL4072" s="103"/>
      <c r="AM4072" s="104"/>
      <c r="AS4072" s="103"/>
      <c r="AT4072" s="104"/>
    </row>
    <row r="4073" spans="1:46" x14ac:dyDescent="0.25">
      <c r="A4073" s="1">
        <v>44881</v>
      </c>
      <c r="B4073" s="100">
        <v>46401980671</v>
      </c>
      <c r="C4073" t="s">
        <v>101</v>
      </c>
      <c r="D4073" t="s">
        <v>98</v>
      </c>
      <c r="E4073">
        <v>40</v>
      </c>
      <c r="F4073" t="s">
        <v>70</v>
      </c>
      <c r="G4073">
        <v>3.93</v>
      </c>
      <c r="H4073">
        <v>0</v>
      </c>
      <c r="I4073">
        <v>157.19</v>
      </c>
      <c r="Q4073" s="103"/>
      <c r="R4073" s="104"/>
      <c r="X4073" s="103"/>
      <c r="AE4073" s="103"/>
      <c r="AL4073" s="103"/>
      <c r="AM4073" s="104"/>
      <c r="AS4073" s="103"/>
      <c r="AT4073" s="104"/>
    </row>
    <row r="4074" spans="1:46" x14ac:dyDescent="0.25">
      <c r="A4074" s="1">
        <v>44881</v>
      </c>
      <c r="B4074" s="100">
        <v>46401980693</v>
      </c>
      <c r="C4074" t="s">
        <v>101</v>
      </c>
      <c r="D4074" t="s">
        <v>98</v>
      </c>
      <c r="E4074">
        <v>60</v>
      </c>
      <c r="F4074" t="s">
        <v>70</v>
      </c>
      <c r="G4074">
        <v>3.9266999999999999</v>
      </c>
      <c r="H4074">
        <v>0</v>
      </c>
      <c r="I4074">
        <v>235.59</v>
      </c>
      <c r="Q4074" s="103"/>
      <c r="R4074" s="104"/>
      <c r="X4074" s="103"/>
      <c r="AE4074" s="103"/>
      <c r="AL4074" s="103"/>
      <c r="AM4074" s="104"/>
      <c r="AS4074" s="103"/>
      <c r="AT4074" s="104"/>
    </row>
    <row r="4075" spans="1:46" x14ac:dyDescent="0.25">
      <c r="A4075" s="1">
        <v>44881</v>
      </c>
      <c r="B4075" s="100">
        <v>46401969154</v>
      </c>
      <c r="C4075" t="s">
        <v>101</v>
      </c>
      <c r="D4075" t="s">
        <v>97</v>
      </c>
      <c r="E4075">
        <v>100</v>
      </c>
      <c r="F4075" t="s">
        <v>70</v>
      </c>
      <c r="G4075">
        <v>4.0843999999999996</v>
      </c>
      <c r="H4075">
        <v>0</v>
      </c>
      <c r="I4075">
        <v>-408.44</v>
      </c>
      <c r="Q4075" s="103"/>
      <c r="R4075" s="104"/>
      <c r="X4075" s="103"/>
      <c r="AE4075" s="103"/>
      <c r="AL4075" s="103"/>
      <c r="AM4075" s="104"/>
      <c r="AS4075" s="103"/>
      <c r="AT4075" s="104"/>
    </row>
    <row r="4076" spans="1:46" x14ac:dyDescent="0.25">
      <c r="A4076" s="1">
        <v>44881</v>
      </c>
      <c r="B4076" s="100">
        <v>46401974773</v>
      </c>
      <c r="C4076" t="s">
        <v>101</v>
      </c>
      <c r="D4076" t="s">
        <v>97</v>
      </c>
      <c r="E4076">
        <v>100</v>
      </c>
      <c r="F4076" t="s">
        <v>70</v>
      </c>
      <c r="G4076">
        <v>4.0350999999999999</v>
      </c>
      <c r="H4076">
        <v>0</v>
      </c>
      <c r="I4076">
        <v>-403.51</v>
      </c>
      <c r="Q4076" s="103"/>
      <c r="R4076" s="104"/>
      <c r="X4076" s="103"/>
      <c r="AE4076" s="103"/>
      <c r="AL4076" s="103"/>
      <c r="AM4076" s="104"/>
      <c r="AS4076" s="103"/>
      <c r="AT4076" s="104"/>
    </row>
    <row r="4077" spans="1:46" x14ac:dyDescent="0.25">
      <c r="A4077" s="1">
        <v>44881</v>
      </c>
      <c r="B4077" s="100">
        <v>46402057086</v>
      </c>
      <c r="C4077" t="s">
        <v>101</v>
      </c>
      <c r="D4077" t="s">
        <v>98</v>
      </c>
      <c r="E4077">
        <v>100</v>
      </c>
      <c r="F4077" t="s">
        <v>70</v>
      </c>
      <c r="G4077">
        <v>3.98</v>
      </c>
      <c r="H4077">
        <v>0</v>
      </c>
      <c r="I4077">
        <v>397.98</v>
      </c>
      <c r="Q4077" s="103"/>
      <c r="R4077" s="104"/>
      <c r="X4077" s="103"/>
      <c r="AE4077" s="103"/>
      <c r="AL4077" s="103"/>
      <c r="AM4077" s="104"/>
      <c r="AS4077" s="103"/>
      <c r="AT4077" s="104"/>
    </row>
    <row r="4078" spans="1:46" x14ac:dyDescent="0.25">
      <c r="A4078" s="1">
        <v>44881</v>
      </c>
      <c r="B4078" s="100">
        <v>46402154458</v>
      </c>
      <c r="C4078" t="s">
        <v>101</v>
      </c>
      <c r="D4078" t="s">
        <v>98</v>
      </c>
      <c r="E4078">
        <v>100</v>
      </c>
      <c r="F4078" t="s">
        <v>70</v>
      </c>
      <c r="G4078">
        <v>3.9963000000000002</v>
      </c>
      <c r="H4078">
        <v>0</v>
      </c>
      <c r="I4078">
        <v>399.61</v>
      </c>
      <c r="Q4078" s="103"/>
      <c r="R4078" s="104"/>
      <c r="X4078" s="103"/>
      <c r="AE4078" s="103"/>
      <c r="AL4078" s="103"/>
      <c r="AM4078" s="104"/>
      <c r="AS4078" s="103"/>
      <c r="AT4078" s="104"/>
    </row>
    <row r="4079" spans="1:46" x14ac:dyDescent="0.25">
      <c r="A4079" s="1">
        <v>44881</v>
      </c>
      <c r="B4079" s="100">
        <v>46402416988</v>
      </c>
      <c r="C4079" t="s">
        <v>101</v>
      </c>
      <c r="D4079" t="s">
        <v>97</v>
      </c>
      <c r="E4079">
        <v>100</v>
      </c>
      <c r="F4079" t="s">
        <v>70</v>
      </c>
      <c r="G4079">
        <v>3.9847999999999999</v>
      </c>
      <c r="H4079">
        <v>0</v>
      </c>
      <c r="I4079">
        <v>-398.48</v>
      </c>
      <c r="Q4079" s="103"/>
      <c r="R4079" s="104"/>
      <c r="X4079" s="103"/>
      <c r="AE4079" s="103"/>
      <c r="AL4079" s="103"/>
      <c r="AM4079" s="104"/>
      <c r="AS4079" s="103"/>
      <c r="AT4079" s="104"/>
    </row>
    <row r="4080" spans="1:46" x14ac:dyDescent="0.25">
      <c r="A4080" s="1">
        <v>44881</v>
      </c>
      <c r="B4080" s="100">
        <v>46402392530</v>
      </c>
      <c r="C4080" t="s">
        <v>101</v>
      </c>
      <c r="D4080" t="s">
        <v>97</v>
      </c>
      <c r="E4080">
        <v>100</v>
      </c>
      <c r="F4080" t="s">
        <v>70</v>
      </c>
      <c r="G4080">
        <v>4.0885999999999996</v>
      </c>
      <c r="H4080">
        <v>0</v>
      </c>
      <c r="I4080">
        <v>-408.86</v>
      </c>
      <c r="Q4080" s="103"/>
      <c r="R4080" s="104"/>
      <c r="X4080" s="103"/>
      <c r="AE4080" s="103"/>
      <c r="AL4080" s="103"/>
      <c r="AM4080" s="104"/>
      <c r="AS4080" s="103"/>
      <c r="AT4080" s="104"/>
    </row>
    <row r="4081" spans="1:46" x14ac:dyDescent="0.25">
      <c r="A4081" s="1">
        <v>44881</v>
      </c>
      <c r="B4081" s="100">
        <v>46402347998</v>
      </c>
      <c r="C4081" t="s">
        <v>101</v>
      </c>
      <c r="D4081" t="s">
        <v>97</v>
      </c>
      <c r="E4081">
        <v>100</v>
      </c>
      <c r="F4081" t="s">
        <v>70</v>
      </c>
      <c r="G4081">
        <v>4.0258000000000003</v>
      </c>
      <c r="H4081">
        <v>0</v>
      </c>
      <c r="I4081">
        <v>-402.58</v>
      </c>
      <c r="Q4081" s="103"/>
      <c r="R4081" s="104"/>
      <c r="X4081" s="103"/>
      <c r="AE4081" s="103"/>
      <c r="AL4081" s="103"/>
      <c r="AM4081" s="104"/>
      <c r="AS4081" s="103"/>
      <c r="AT4081" s="104"/>
    </row>
    <row r="4082" spans="1:46" x14ac:dyDescent="0.25">
      <c r="A4082" s="1">
        <v>44881</v>
      </c>
      <c r="B4082" s="100">
        <v>46402412061</v>
      </c>
      <c r="C4082" t="s">
        <v>101</v>
      </c>
      <c r="D4082" t="s">
        <v>98</v>
      </c>
      <c r="E4082">
        <v>100</v>
      </c>
      <c r="F4082" t="s">
        <v>70</v>
      </c>
      <c r="G4082">
        <v>4.16</v>
      </c>
      <c r="H4082">
        <v>0</v>
      </c>
      <c r="I4082">
        <v>415.98</v>
      </c>
      <c r="Q4082" s="103"/>
      <c r="R4082" s="104"/>
      <c r="X4082" s="103"/>
      <c r="AE4082" s="103"/>
      <c r="AL4082" s="103"/>
      <c r="AM4082" s="104"/>
      <c r="AS4082" s="103"/>
      <c r="AT4082" s="104"/>
    </row>
    <row r="4083" spans="1:46" x14ac:dyDescent="0.25">
      <c r="A4083" s="1">
        <v>44881</v>
      </c>
      <c r="B4083" s="100">
        <v>46402407998</v>
      </c>
      <c r="C4083" t="s">
        <v>101</v>
      </c>
      <c r="D4083" t="s">
        <v>98</v>
      </c>
      <c r="E4083">
        <v>100</v>
      </c>
      <c r="F4083" t="s">
        <v>70</v>
      </c>
      <c r="G4083">
        <v>4.2012</v>
      </c>
      <c r="H4083">
        <v>0</v>
      </c>
      <c r="I4083">
        <v>420.1</v>
      </c>
      <c r="Q4083" s="103"/>
      <c r="R4083" s="104"/>
      <c r="X4083" s="103"/>
      <c r="AE4083" s="103"/>
      <c r="AL4083" s="103"/>
      <c r="AM4083" s="104"/>
      <c r="AS4083" s="103"/>
      <c r="AT4083" s="104"/>
    </row>
    <row r="4084" spans="1:46" x14ac:dyDescent="0.25">
      <c r="A4084" s="1">
        <v>44881</v>
      </c>
      <c r="B4084" s="100">
        <v>46402492922</v>
      </c>
      <c r="C4084" t="s">
        <v>101</v>
      </c>
      <c r="D4084" t="s">
        <v>98</v>
      </c>
      <c r="E4084">
        <v>100</v>
      </c>
      <c r="F4084" t="s">
        <v>70</v>
      </c>
      <c r="G4084">
        <v>4.37</v>
      </c>
      <c r="H4084">
        <v>0</v>
      </c>
      <c r="I4084">
        <v>436.98</v>
      </c>
      <c r="Q4084" s="103"/>
      <c r="R4084" s="104"/>
      <c r="X4084" s="103"/>
      <c r="AE4084" s="103"/>
      <c r="AL4084" s="103"/>
      <c r="AM4084" s="104"/>
      <c r="AS4084" s="103"/>
      <c r="AT4084" s="104"/>
    </row>
    <row r="4085" spans="1:46" x14ac:dyDescent="0.25">
      <c r="A4085" s="1">
        <v>44881</v>
      </c>
      <c r="C4085" s="1" t="s">
        <v>102</v>
      </c>
      <c r="D4085" t="s">
        <v>98</v>
      </c>
      <c r="E4085">
        <v>50</v>
      </c>
      <c r="F4085" t="s">
        <v>51</v>
      </c>
      <c r="G4085" s="18">
        <v>2.4750000000000001</v>
      </c>
      <c r="I4085" s="18">
        <v>123.75</v>
      </c>
      <c r="Q4085" s="103"/>
      <c r="R4085" s="104"/>
      <c r="X4085" s="103"/>
      <c r="AE4085" s="103"/>
      <c r="AL4085" s="103"/>
      <c r="AM4085" s="104"/>
      <c r="AS4085" s="103"/>
      <c r="AT4085" s="104"/>
    </row>
    <row r="4086" spans="1:46" x14ac:dyDescent="0.25">
      <c r="A4086" s="1">
        <v>44881</v>
      </c>
      <c r="C4086" s="1" t="s">
        <v>102</v>
      </c>
      <c r="D4086" t="s">
        <v>97</v>
      </c>
      <c r="E4086">
        <v>50</v>
      </c>
      <c r="F4086" t="s">
        <v>51</v>
      </c>
      <c r="G4086" s="18">
        <v>2.5939999999999999</v>
      </c>
      <c r="I4086" s="18">
        <v>-129.69999999999999</v>
      </c>
      <c r="Q4086" s="103"/>
      <c r="R4086" s="104"/>
      <c r="X4086" s="103"/>
      <c r="AE4086" s="103"/>
      <c r="AL4086" s="103"/>
      <c r="AM4086" s="104"/>
      <c r="AS4086" s="103"/>
      <c r="AT4086" s="104"/>
    </row>
    <row r="4087" spans="1:46" x14ac:dyDescent="0.25">
      <c r="A4087" s="1">
        <v>44882</v>
      </c>
      <c r="B4087" s="100">
        <v>46423735524</v>
      </c>
      <c r="C4087" t="s">
        <v>101</v>
      </c>
      <c r="D4087" t="s">
        <v>97</v>
      </c>
      <c r="E4087">
        <v>25</v>
      </c>
      <c r="F4087" t="s">
        <v>83</v>
      </c>
      <c r="G4087">
        <v>6.9298999999999999</v>
      </c>
      <c r="H4087">
        <v>0</v>
      </c>
      <c r="I4087">
        <v>-173.25</v>
      </c>
      <c r="Q4087" s="103"/>
      <c r="R4087" s="104"/>
      <c r="X4087" s="103"/>
      <c r="AE4087" s="103"/>
      <c r="AL4087" s="103"/>
      <c r="AM4087" s="104"/>
      <c r="AS4087" s="103"/>
      <c r="AT4087" s="104"/>
    </row>
    <row r="4088" spans="1:46" x14ac:dyDescent="0.25">
      <c r="A4088" s="1">
        <v>44882</v>
      </c>
      <c r="B4088" s="100">
        <v>46424322521</v>
      </c>
      <c r="C4088" t="s">
        <v>101</v>
      </c>
      <c r="D4088" t="s">
        <v>98</v>
      </c>
      <c r="E4088">
        <v>25</v>
      </c>
      <c r="F4088" t="s">
        <v>83</v>
      </c>
      <c r="G4088">
        <v>7.24</v>
      </c>
      <c r="H4088">
        <v>0</v>
      </c>
      <c r="I4088">
        <v>181</v>
      </c>
      <c r="Q4088" s="103"/>
      <c r="R4088" s="104"/>
      <c r="X4088" s="103"/>
      <c r="AE4088" s="103"/>
      <c r="AL4088" s="103"/>
      <c r="AM4088" s="104"/>
      <c r="AS4088" s="103"/>
      <c r="AT4088" s="104"/>
    </row>
    <row r="4089" spans="1:46" x14ac:dyDescent="0.25">
      <c r="A4089" s="1">
        <v>44882</v>
      </c>
      <c r="C4089" s="1" t="s">
        <v>102</v>
      </c>
      <c r="D4089" t="s">
        <v>98</v>
      </c>
      <c r="E4089">
        <v>83</v>
      </c>
      <c r="F4089" t="s">
        <v>70</v>
      </c>
      <c r="G4089" s="18">
        <v>4.0616000000000003</v>
      </c>
      <c r="H4089" s="18">
        <v>0.01</v>
      </c>
      <c r="I4089" s="18">
        <v>337.1</v>
      </c>
      <c r="Q4089" s="103"/>
      <c r="R4089" s="104"/>
      <c r="X4089" s="103"/>
      <c r="AE4089" s="103"/>
      <c r="AL4089" s="103"/>
      <c r="AM4089" s="104"/>
      <c r="AS4089" s="103"/>
      <c r="AT4089" s="104"/>
    </row>
    <row r="4090" spans="1:46" x14ac:dyDescent="0.25">
      <c r="A4090" s="1">
        <v>44882</v>
      </c>
      <c r="C4090" s="1" t="s">
        <v>102</v>
      </c>
      <c r="D4090" t="s">
        <v>98</v>
      </c>
      <c r="E4090">
        <v>50</v>
      </c>
      <c r="F4090" t="s">
        <v>70</v>
      </c>
      <c r="G4090" s="18">
        <v>4.2816000000000001</v>
      </c>
      <c r="I4090" s="18">
        <v>214.08</v>
      </c>
      <c r="Q4090" s="103"/>
      <c r="R4090" s="104"/>
      <c r="X4090" s="103"/>
      <c r="AE4090" s="103"/>
      <c r="AL4090" s="103"/>
      <c r="AM4090" s="104"/>
      <c r="AS4090" s="103"/>
      <c r="AT4090" s="104"/>
    </row>
    <row r="4091" spans="1:46" x14ac:dyDescent="0.25">
      <c r="A4091" s="1">
        <v>44882</v>
      </c>
      <c r="C4091" s="1" t="s">
        <v>102</v>
      </c>
      <c r="D4091" t="s">
        <v>98</v>
      </c>
      <c r="E4091">
        <v>50</v>
      </c>
      <c r="F4091" t="s">
        <v>70</v>
      </c>
      <c r="G4091" s="18">
        <v>4.28</v>
      </c>
      <c r="I4091" s="18">
        <v>214</v>
      </c>
      <c r="Q4091" s="103"/>
      <c r="R4091" s="104"/>
      <c r="X4091" s="103"/>
      <c r="AE4091" s="103"/>
      <c r="AL4091" s="103"/>
      <c r="AM4091" s="104"/>
      <c r="AS4091" s="103"/>
      <c r="AT4091" s="104"/>
    </row>
    <row r="4092" spans="1:46" x14ac:dyDescent="0.25">
      <c r="A4092" s="1">
        <v>44882</v>
      </c>
      <c r="C4092" s="1" t="s">
        <v>102</v>
      </c>
      <c r="D4092" t="s">
        <v>97</v>
      </c>
      <c r="E4092">
        <v>8</v>
      </c>
      <c r="F4092" t="s">
        <v>70</v>
      </c>
      <c r="G4092" s="18">
        <v>4.16</v>
      </c>
      <c r="I4092" s="18">
        <v>-33.28</v>
      </c>
      <c r="Q4092" s="103"/>
      <c r="R4092" s="104"/>
      <c r="X4092" s="103"/>
      <c r="AE4092" s="103"/>
      <c r="AL4092" s="103"/>
      <c r="AM4092" s="104"/>
      <c r="AS4092" s="103"/>
      <c r="AT4092" s="104"/>
    </row>
    <row r="4093" spans="1:46" x14ac:dyDescent="0.25">
      <c r="A4093" s="1">
        <v>44882</v>
      </c>
      <c r="C4093" s="1" t="s">
        <v>102</v>
      </c>
      <c r="D4093" t="s">
        <v>98</v>
      </c>
      <c r="E4093">
        <v>50</v>
      </c>
      <c r="F4093" t="s">
        <v>70</v>
      </c>
      <c r="G4093" s="18">
        <v>4.0792000000000002</v>
      </c>
      <c r="I4093" s="18">
        <v>203.96</v>
      </c>
      <c r="Q4093" s="103"/>
      <c r="R4093" s="104"/>
      <c r="X4093" s="103"/>
      <c r="AE4093" s="103"/>
      <c r="AL4093" s="103"/>
      <c r="AM4093" s="104"/>
      <c r="AS4093" s="103"/>
      <c r="AT4093" s="104"/>
    </row>
    <row r="4094" spans="1:46" x14ac:dyDescent="0.25">
      <c r="A4094" s="1">
        <v>44882</v>
      </c>
      <c r="C4094" s="1" t="s">
        <v>102</v>
      </c>
      <c r="D4094" t="s">
        <v>97</v>
      </c>
      <c r="E4094">
        <v>75</v>
      </c>
      <c r="F4094" t="s">
        <v>70</v>
      </c>
      <c r="G4094" s="18">
        <v>4.0934999999999997</v>
      </c>
      <c r="I4094" s="18">
        <v>-307.01</v>
      </c>
      <c r="Q4094" s="103"/>
      <c r="R4094" s="104"/>
      <c r="X4094" s="103"/>
      <c r="AE4094" s="103"/>
      <c r="AL4094" s="103"/>
      <c r="AM4094" s="104"/>
      <c r="AS4094" s="103"/>
      <c r="AT4094" s="104"/>
    </row>
    <row r="4095" spans="1:46" x14ac:dyDescent="0.25">
      <c r="A4095" s="1">
        <v>44882</v>
      </c>
      <c r="C4095" s="1" t="s">
        <v>102</v>
      </c>
      <c r="D4095" t="s">
        <v>97</v>
      </c>
      <c r="E4095">
        <v>142</v>
      </c>
      <c r="F4095" t="s">
        <v>70</v>
      </c>
      <c r="G4095" s="18">
        <v>4.05</v>
      </c>
      <c r="I4095" s="18">
        <v>-575.1</v>
      </c>
      <c r="Q4095" s="103"/>
      <c r="R4095" s="104"/>
      <c r="X4095" s="103"/>
      <c r="AE4095" s="103"/>
      <c r="AL4095" s="103"/>
      <c r="AM4095" s="104"/>
      <c r="AS4095" s="103"/>
      <c r="AT4095" s="104"/>
    </row>
    <row r="4096" spans="1:46" x14ac:dyDescent="0.25">
      <c r="A4096" s="1">
        <v>44882</v>
      </c>
      <c r="C4096" s="1" t="s">
        <v>102</v>
      </c>
      <c r="D4096" t="s">
        <v>97</v>
      </c>
      <c r="E4096">
        <v>8</v>
      </c>
      <c r="F4096" t="s">
        <v>70</v>
      </c>
      <c r="G4096" s="18">
        <v>4.05</v>
      </c>
      <c r="I4096" s="18">
        <v>-32.4</v>
      </c>
      <c r="Q4096" s="103"/>
      <c r="R4096" s="104"/>
      <c r="X4096" s="103"/>
      <c r="AE4096" s="103"/>
      <c r="AL4096" s="103"/>
      <c r="AM4096" s="104"/>
      <c r="AS4096" s="103"/>
      <c r="AT4096" s="104"/>
    </row>
    <row r="4097" spans="1:46" x14ac:dyDescent="0.25">
      <c r="A4097" s="1">
        <v>44882</v>
      </c>
      <c r="C4097" s="1" t="s">
        <v>102</v>
      </c>
      <c r="D4097" t="s">
        <v>98</v>
      </c>
      <c r="E4097">
        <v>50</v>
      </c>
      <c r="F4097" t="s">
        <v>70</v>
      </c>
      <c r="G4097" s="18">
        <v>4.33</v>
      </c>
      <c r="I4097" s="18">
        <v>216.5</v>
      </c>
      <c r="Q4097" s="103"/>
      <c r="R4097" s="104"/>
      <c r="X4097" s="103"/>
      <c r="AE4097" s="103"/>
      <c r="AL4097" s="103"/>
      <c r="AM4097" s="104"/>
      <c r="AS4097" s="103"/>
      <c r="AT4097" s="104"/>
    </row>
    <row r="4098" spans="1:46" x14ac:dyDescent="0.25">
      <c r="A4098" s="1">
        <v>44882</v>
      </c>
      <c r="C4098" s="1" t="s">
        <v>102</v>
      </c>
      <c r="D4098" t="s">
        <v>98</v>
      </c>
      <c r="E4098">
        <v>50</v>
      </c>
      <c r="F4098" t="s">
        <v>70</v>
      </c>
      <c r="G4098" s="18">
        <v>4.3300999999999998</v>
      </c>
      <c r="I4098" s="18">
        <v>216.51</v>
      </c>
      <c r="Q4098" s="103"/>
      <c r="R4098" s="104"/>
      <c r="X4098" s="103"/>
      <c r="AE4098" s="103"/>
      <c r="AL4098" s="103"/>
      <c r="AM4098" s="104"/>
      <c r="AS4098" s="103"/>
      <c r="AT4098" s="104"/>
    </row>
    <row r="4099" spans="1:46" x14ac:dyDescent="0.25">
      <c r="A4099" s="1">
        <v>44882</v>
      </c>
      <c r="C4099" s="1" t="s">
        <v>102</v>
      </c>
      <c r="D4099" t="s">
        <v>97</v>
      </c>
      <c r="E4099">
        <v>50</v>
      </c>
      <c r="F4099" t="s">
        <v>70</v>
      </c>
      <c r="G4099" s="18">
        <v>4.3986999999999998</v>
      </c>
      <c r="I4099" s="18">
        <v>-219.94</v>
      </c>
      <c r="Q4099" s="103"/>
      <c r="R4099" s="104"/>
      <c r="X4099" s="103"/>
      <c r="AE4099" s="103"/>
      <c r="AL4099" s="103"/>
      <c r="AM4099" s="104"/>
      <c r="AS4099" s="103"/>
      <c r="AT4099" s="104"/>
    </row>
    <row r="4100" spans="1:46" x14ac:dyDescent="0.25">
      <c r="A4100" s="1">
        <v>44882</v>
      </c>
      <c r="C4100" s="1" t="s">
        <v>102</v>
      </c>
      <c r="D4100" t="s">
        <v>98</v>
      </c>
      <c r="E4100">
        <v>50</v>
      </c>
      <c r="F4100" t="s">
        <v>70</v>
      </c>
      <c r="G4100" s="18">
        <v>4.5069999999999997</v>
      </c>
      <c r="H4100" s="18">
        <v>0.01</v>
      </c>
      <c r="I4100" s="18">
        <v>225.34</v>
      </c>
      <c r="Q4100" s="103"/>
      <c r="R4100" s="104"/>
      <c r="X4100" s="103"/>
      <c r="AE4100" s="103"/>
      <c r="AL4100" s="103"/>
      <c r="AM4100" s="104"/>
      <c r="AS4100" s="103"/>
      <c r="AT4100" s="104"/>
    </row>
    <row r="4101" spans="1:46" x14ac:dyDescent="0.25">
      <c r="A4101" s="1">
        <v>44882</v>
      </c>
      <c r="C4101" s="1" t="s">
        <v>102</v>
      </c>
      <c r="D4101" t="s">
        <v>98</v>
      </c>
      <c r="E4101">
        <v>50</v>
      </c>
      <c r="F4101" t="s">
        <v>70</v>
      </c>
      <c r="G4101" s="18">
        <v>4.4649999999999999</v>
      </c>
      <c r="H4101" s="18">
        <v>0.01</v>
      </c>
      <c r="I4101" s="18">
        <v>223.24</v>
      </c>
      <c r="Q4101" s="103"/>
      <c r="R4101" s="104"/>
      <c r="X4101" s="103"/>
      <c r="AE4101" s="103"/>
      <c r="AL4101" s="103"/>
      <c r="AM4101" s="104"/>
      <c r="AS4101" s="103"/>
      <c r="AT4101" s="104"/>
    </row>
    <row r="4102" spans="1:46" x14ac:dyDescent="0.25">
      <c r="A4102" s="1">
        <v>44882</v>
      </c>
      <c r="C4102" s="1" t="s">
        <v>102</v>
      </c>
      <c r="D4102" t="s">
        <v>97</v>
      </c>
      <c r="E4102">
        <v>150</v>
      </c>
      <c r="F4102" t="s">
        <v>70</v>
      </c>
      <c r="G4102" s="18">
        <v>4.3150000000000004</v>
      </c>
      <c r="I4102" s="18">
        <v>-647.25</v>
      </c>
      <c r="Q4102" s="103"/>
      <c r="R4102" s="104"/>
      <c r="X4102" s="103"/>
      <c r="AE4102" s="103"/>
      <c r="AL4102" s="103"/>
      <c r="AM4102" s="104"/>
      <c r="AS4102" s="103"/>
      <c r="AT4102" s="104"/>
    </row>
    <row r="4103" spans="1:46" x14ac:dyDescent="0.25">
      <c r="A4103" s="1">
        <v>44882</v>
      </c>
      <c r="C4103" s="1" t="s">
        <v>102</v>
      </c>
      <c r="D4103" t="s">
        <v>98</v>
      </c>
      <c r="E4103">
        <v>170</v>
      </c>
      <c r="F4103" t="s">
        <v>81</v>
      </c>
      <c r="G4103" s="18">
        <v>3.0150000000000001</v>
      </c>
      <c r="H4103" s="18">
        <v>0.01</v>
      </c>
      <c r="I4103" s="18">
        <v>512.54</v>
      </c>
      <c r="Q4103" s="103"/>
      <c r="R4103" s="104"/>
      <c r="X4103" s="103"/>
      <c r="AE4103" s="103"/>
      <c r="AL4103" s="103"/>
      <c r="AM4103" s="104"/>
      <c r="AS4103" s="103"/>
      <c r="AT4103" s="104"/>
    </row>
    <row r="4104" spans="1:46" x14ac:dyDescent="0.25">
      <c r="A4104" s="1">
        <v>44882</v>
      </c>
      <c r="C4104" s="1" t="s">
        <v>102</v>
      </c>
      <c r="D4104" t="s">
        <v>97</v>
      </c>
      <c r="E4104">
        <v>10</v>
      </c>
      <c r="F4104" t="s">
        <v>81</v>
      </c>
      <c r="G4104" s="18">
        <v>3.0373000000000001</v>
      </c>
      <c r="I4104" s="18">
        <v>-30.37</v>
      </c>
      <c r="Q4104" s="103"/>
      <c r="R4104" s="104"/>
      <c r="X4104" s="103"/>
      <c r="AE4104" s="103"/>
      <c r="AL4104" s="103"/>
      <c r="AM4104" s="104"/>
      <c r="AS4104" s="103"/>
      <c r="AT4104" s="104"/>
    </row>
    <row r="4105" spans="1:46" x14ac:dyDescent="0.25">
      <c r="A4105" s="1">
        <v>44882</v>
      </c>
      <c r="C4105" s="1" t="s">
        <v>102</v>
      </c>
      <c r="D4105" t="s">
        <v>97</v>
      </c>
      <c r="E4105">
        <v>10</v>
      </c>
      <c r="F4105" t="s">
        <v>81</v>
      </c>
      <c r="G4105" s="18">
        <v>3.032</v>
      </c>
      <c r="I4105" s="18">
        <v>-30.32</v>
      </c>
      <c r="Q4105" s="103"/>
      <c r="R4105" s="104"/>
      <c r="X4105" s="103"/>
      <c r="AE4105" s="103"/>
      <c r="AL4105" s="103"/>
      <c r="AM4105" s="104"/>
      <c r="AS4105" s="103"/>
      <c r="AT4105" s="104"/>
    </row>
    <row r="4106" spans="1:46" x14ac:dyDescent="0.25">
      <c r="A4106" s="1">
        <v>44882</v>
      </c>
      <c r="C4106" s="1" t="s">
        <v>102</v>
      </c>
      <c r="D4106" t="s">
        <v>98</v>
      </c>
      <c r="E4106">
        <v>50</v>
      </c>
      <c r="F4106" t="s">
        <v>81</v>
      </c>
      <c r="G4106" s="18">
        <v>3.0569999999999999</v>
      </c>
      <c r="I4106" s="18">
        <v>152.85</v>
      </c>
      <c r="Q4106" s="103"/>
      <c r="R4106" s="104"/>
      <c r="X4106" s="103"/>
      <c r="AE4106" s="103"/>
      <c r="AL4106" s="103"/>
      <c r="AM4106" s="104"/>
      <c r="AS4106" s="103"/>
      <c r="AT4106" s="104"/>
    </row>
    <row r="4107" spans="1:46" x14ac:dyDescent="0.25">
      <c r="A4107" s="1">
        <v>44882</v>
      </c>
      <c r="C4107" s="1" t="s">
        <v>102</v>
      </c>
      <c r="D4107" t="s">
        <v>98</v>
      </c>
      <c r="E4107">
        <v>50</v>
      </c>
      <c r="F4107" t="s">
        <v>81</v>
      </c>
      <c r="G4107" s="18">
        <v>3.03</v>
      </c>
      <c r="I4107" s="18">
        <v>151.5</v>
      </c>
      <c r="Q4107" s="103"/>
      <c r="R4107" s="104"/>
      <c r="X4107" s="103"/>
      <c r="AE4107" s="103"/>
      <c r="AL4107" s="103"/>
      <c r="AM4107" s="104"/>
      <c r="AS4107" s="103"/>
      <c r="AT4107" s="104"/>
    </row>
    <row r="4108" spans="1:46" x14ac:dyDescent="0.25">
      <c r="A4108" s="1">
        <v>44882</v>
      </c>
      <c r="C4108" s="1" t="s">
        <v>102</v>
      </c>
      <c r="D4108" t="s">
        <v>97</v>
      </c>
      <c r="E4108">
        <v>50</v>
      </c>
      <c r="F4108" t="s">
        <v>81</v>
      </c>
      <c r="G4108" s="18">
        <v>3.0798999999999999</v>
      </c>
      <c r="I4108" s="18">
        <v>-154</v>
      </c>
      <c r="Q4108" s="103"/>
      <c r="R4108" s="104"/>
      <c r="X4108" s="103"/>
      <c r="AE4108" s="103"/>
      <c r="AL4108" s="103"/>
      <c r="AM4108" s="104"/>
      <c r="AS4108" s="103"/>
      <c r="AT4108" s="104"/>
    </row>
    <row r="4109" spans="1:46" x14ac:dyDescent="0.25">
      <c r="A4109" s="1">
        <v>44882</v>
      </c>
      <c r="C4109" s="1" t="s">
        <v>102</v>
      </c>
      <c r="D4109" t="s">
        <v>97</v>
      </c>
      <c r="E4109">
        <v>50</v>
      </c>
      <c r="F4109" t="s">
        <v>81</v>
      </c>
      <c r="G4109" s="18">
        <v>3.0781000000000001</v>
      </c>
      <c r="I4109" s="18">
        <v>-153.91</v>
      </c>
      <c r="Q4109" s="103"/>
      <c r="R4109" s="104"/>
      <c r="X4109" s="103"/>
      <c r="AE4109" s="103"/>
      <c r="AL4109" s="103"/>
      <c r="AM4109" s="104"/>
      <c r="AS4109" s="103"/>
      <c r="AT4109" s="104"/>
    </row>
    <row r="4110" spans="1:46" x14ac:dyDescent="0.25">
      <c r="A4110" s="1">
        <v>44882</v>
      </c>
      <c r="C4110" s="1" t="s">
        <v>102</v>
      </c>
      <c r="D4110" t="s">
        <v>98</v>
      </c>
      <c r="E4110">
        <v>150</v>
      </c>
      <c r="F4110" t="s">
        <v>81</v>
      </c>
      <c r="G4110" s="18">
        <v>3.06</v>
      </c>
      <c r="H4110" s="18">
        <v>0.01</v>
      </c>
      <c r="I4110" s="18">
        <v>458.99</v>
      </c>
      <c r="Q4110" s="103"/>
      <c r="R4110" s="104"/>
      <c r="X4110" s="103"/>
      <c r="AE4110" s="103"/>
      <c r="AL4110" s="103"/>
      <c r="AM4110" s="104"/>
      <c r="AS4110" s="103"/>
      <c r="AT4110" s="104"/>
    </row>
    <row r="4111" spans="1:46" x14ac:dyDescent="0.25">
      <c r="A4111" s="1">
        <v>44882</v>
      </c>
      <c r="C4111" s="1" t="s">
        <v>102</v>
      </c>
      <c r="D4111" t="s">
        <v>97</v>
      </c>
      <c r="E4111">
        <v>50</v>
      </c>
      <c r="F4111" t="s">
        <v>81</v>
      </c>
      <c r="G4111" s="18">
        <v>3.1320000000000001</v>
      </c>
      <c r="I4111" s="18">
        <v>-156.6</v>
      </c>
      <c r="Q4111" s="103"/>
      <c r="R4111" s="104"/>
      <c r="X4111" s="103"/>
      <c r="AE4111" s="103"/>
      <c r="AL4111" s="103"/>
      <c r="AM4111" s="104"/>
      <c r="AS4111" s="103"/>
      <c r="AT4111" s="104"/>
    </row>
    <row r="4112" spans="1:46" x14ac:dyDescent="0.25">
      <c r="A4112" s="1">
        <v>44882</v>
      </c>
      <c r="C4112" s="1" t="s">
        <v>102</v>
      </c>
      <c r="D4112" t="s">
        <v>97</v>
      </c>
      <c r="E4112">
        <v>50</v>
      </c>
      <c r="F4112" t="s">
        <v>81</v>
      </c>
      <c r="G4112" s="18">
        <v>3.1139000000000001</v>
      </c>
      <c r="I4112" s="18">
        <v>-155.69999999999999</v>
      </c>
      <c r="Q4112" s="103"/>
      <c r="R4112" s="104"/>
      <c r="X4112" s="103"/>
      <c r="AE4112" s="103"/>
      <c r="AL4112" s="103"/>
      <c r="AM4112" s="104"/>
      <c r="AS4112" s="103"/>
      <c r="AT4112" s="104"/>
    </row>
    <row r="4113" spans="1:46" x14ac:dyDescent="0.25">
      <c r="A4113" s="1">
        <v>44882</v>
      </c>
      <c r="C4113" s="1" t="s">
        <v>102</v>
      </c>
      <c r="D4113" t="s">
        <v>97</v>
      </c>
      <c r="E4113">
        <v>150</v>
      </c>
      <c r="F4113" t="s">
        <v>81</v>
      </c>
      <c r="G4113" s="18">
        <v>3.1598999999999999</v>
      </c>
      <c r="I4113" s="18">
        <v>-473.99</v>
      </c>
      <c r="Q4113" s="103"/>
      <c r="R4113" s="104"/>
      <c r="X4113" s="103"/>
      <c r="AE4113" s="103"/>
      <c r="AL4113" s="103"/>
      <c r="AM4113" s="104"/>
      <c r="AS4113" s="103"/>
      <c r="AT4113" s="104"/>
    </row>
    <row r="4114" spans="1:46" x14ac:dyDescent="0.25">
      <c r="A4114" s="1">
        <v>44882</v>
      </c>
      <c r="C4114" s="1" t="s">
        <v>102</v>
      </c>
      <c r="D4114" t="s">
        <v>97</v>
      </c>
      <c r="E4114">
        <v>50</v>
      </c>
      <c r="F4114" t="s">
        <v>81</v>
      </c>
      <c r="G4114" s="18">
        <v>3.1850000000000001</v>
      </c>
      <c r="I4114" s="18">
        <v>-159.25</v>
      </c>
      <c r="Q4114" s="103"/>
      <c r="R4114" s="104"/>
      <c r="X4114" s="103"/>
      <c r="AE4114" s="103"/>
      <c r="AL4114" s="103"/>
      <c r="AM4114" s="104"/>
      <c r="AS4114" s="103"/>
      <c r="AT4114" s="104"/>
    </row>
    <row r="4115" spans="1:46" x14ac:dyDescent="0.25">
      <c r="A4115" s="1">
        <v>44882</v>
      </c>
      <c r="C4115" s="1" t="s">
        <v>102</v>
      </c>
      <c r="D4115" t="s">
        <v>98</v>
      </c>
      <c r="E4115">
        <v>10</v>
      </c>
      <c r="F4115" t="s">
        <v>81</v>
      </c>
      <c r="G4115" s="18">
        <v>3.3515000000000001</v>
      </c>
      <c r="I4115" s="18">
        <v>33.520000000000003</v>
      </c>
      <c r="Q4115" s="103"/>
      <c r="R4115" s="104"/>
      <c r="X4115" s="103"/>
      <c r="AE4115" s="103"/>
      <c r="AL4115" s="103"/>
      <c r="AM4115" s="104"/>
      <c r="AS4115" s="103"/>
      <c r="AT4115" s="104"/>
    </row>
    <row r="4116" spans="1:46" x14ac:dyDescent="0.25">
      <c r="A4116" s="1">
        <v>44882</v>
      </c>
      <c r="C4116" s="1" t="s">
        <v>102</v>
      </c>
      <c r="D4116" t="s">
        <v>98</v>
      </c>
      <c r="E4116">
        <v>10</v>
      </c>
      <c r="F4116" t="s">
        <v>81</v>
      </c>
      <c r="G4116" s="18">
        <v>3.3610000000000002</v>
      </c>
      <c r="I4116" s="18">
        <v>33.61</v>
      </c>
      <c r="Q4116" s="103"/>
      <c r="R4116" s="104"/>
      <c r="X4116" s="103"/>
      <c r="AE4116" s="103"/>
      <c r="AL4116" s="103"/>
      <c r="AM4116" s="104"/>
      <c r="AS4116" s="103"/>
      <c r="AT4116" s="104"/>
    </row>
    <row r="4117" spans="1:46" x14ac:dyDescent="0.25">
      <c r="A4117" s="1">
        <v>44882</v>
      </c>
      <c r="C4117" s="1" t="s">
        <v>102</v>
      </c>
      <c r="D4117" t="s">
        <v>98</v>
      </c>
      <c r="E4117">
        <v>7</v>
      </c>
      <c r="F4117" t="s">
        <v>81</v>
      </c>
      <c r="G4117" s="18">
        <v>3.37</v>
      </c>
      <c r="I4117" s="18">
        <v>23.59</v>
      </c>
      <c r="Q4117" s="103"/>
      <c r="R4117" s="104"/>
      <c r="X4117" s="103"/>
      <c r="AE4117" s="103"/>
      <c r="AL4117" s="103"/>
      <c r="AM4117" s="104"/>
      <c r="AS4117" s="103"/>
      <c r="AT4117" s="104"/>
    </row>
    <row r="4118" spans="1:46" x14ac:dyDescent="0.25">
      <c r="A4118" s="1">
        <v>44882</v>
      </c>
      <c r="C4118" s="1" t="s">
        <v>102</v>
      </c>
      <c r="D4118" t="s">
        <v>98</v>
      </c>
      <c r="E4118">
        <v>3</v>
      </c>
      <c r="F4118" t="s">
        <v>81</v>
      </c>
      <c r="G4118" s="18">
        <v>3.37</v>
      </c>
      <c r="I4118" s="18">
        <v>10.11</v>
      </c>
      <c r="Q4118" s="103"/>
      <c r="R4118" s="104"/>
      <c r="X4118" s="103"/>
      <c r="AE4118" s="103"/>
      <c r="AL4118" s="103"/>
      <c r="AM4118" s="104"/>
      <c r="AS4118" s="103"/>
      <c r="AT4118" s="104"/>
    </row>
    <row r="4119" spans="1:46" x14ac:dyDescent="0.25">
      <c r="A4119" s="1">
        <v>44882</v>
      </c>
      <c r="C4119" s="1" t="s">
        <v>102</v>
      </c>
      <c r="D4119" t="s">
        <v>97</v>
      </c>
      <c r="E4119">
        <v>10</v>
      </c>
      <c r="F4119" t="s">
        <v>81</v>
      </c>
      <c r="G4119" s="18">
        <v>3.2848999999999999</v>
      </c>
      <c r="I4119" s="18">
        <v>-32.85</v>
      </c>
      <c r="Q4119" s="103"/>
      <c r="R4119" s="104"/>
      <c r="X4119" s="103"/>
      <c r="AE4119" s="103"/>
      <c r="AL4119" s="103"/>
      <c r="AM4119" s="104"/>
      <c r="AS4119" s="103"/>
      <c r="AT4119" s="104"/>
    </row>
    <row r="4120" spans="1:46" x14ac:dyDescent="0.25">
      <c r="A4120" s="1">
        <v>44882</v>
      </c>
      <c r="C4120" s="1" t="s">
        <v>102</v>
      </c>
      <c r="D4120" t="s">
        <v>97</v>
      </c>
      <c r="E4120">
        <v>10</v>
      </c>
      <c r="F4120" t="s">
        <v>81</v>
      </c>
      <c r="G4120" s="18">
        <v>3.2999000000000001</v>
      </c>
      <c r="I4120" s="18">
        <v>-33</v>
      </c>
      <c r="Q4120" s="103"/>
      <c r="R4120" s="104"/>
      <c r="X4120" s="103"/>
      <c r="AE4120" s="103"/>
      <c r="AL4120" s="103"/>
      <c r="AM4120" s="104"/>
      <c r="AS4120" s="103"/>
      <c r="AT4120" s="104"/>
    </row>
    <row r="4121" spans="1:46" x14ac:dyDescent="0.25">
      <c r="A4121" s="1">
        <v>44882</v>
      </c>
      <c r="C4121" s="1" t="s">
        <v>102</v>
      </c>
      <c r="D4121" t="s">
        <v>97</v>
      </c>
      <c r="E4121">
        <v>10</v>
      </c>
      <c r="F4121" t="s">
        <v>81</v>
      </c>
      <c r="G4121" s="18">
        <v>3.3</v>
      </c>
      <c r="I4121" s="18">
        <v>-33</v>
      </c>
      <c r="Q4121" s="103"/>
      <c r="R4121" s="104"/>
      <c r="X4121" s="103"/>
      <c r="AE4121" s="103"/>
      <c r="AL4121" s="103"/>
      <c r="AM4121" s="104"/>
      <c r="AS4121" s="103"/>
      <c r="AT4121" s="104"/>
    </row>
    <row r="4122" spans="1:46" x14ac:dyDescent="0.25">
      <c r="A4122" s="1">
        <v>44882</v>
      </c>
      <c r="C4122" s="1" t="s">
        <v>102</v>
      </c>
      <c r="D4122" t="s">
        <v>98</v>
      </c>
      <c r="E4122">
        <v>50</v>
      </c>
      <c r="F4122" t="s">
        <v>83</v>
      </c>
      <c r="G4122" s="18">
        <v>7.3963999999999999</v>
      </c>
      <c r="H4122" s="18">
        <v>0.01</v>
      </c>
      <c r="I4122" s="18">
        <v>369.81</v>
      </c>
      <c r="Q4122" s="103"/>
      <c r="R4122" s="104"/>
      <c r="X4122" s="103"/>
      <c r="AE4122" s="103"/>
      <c r="AL4122" s="103"/>
      <c r="AM4122" s="104"/>
      <c r="AS4122" s="103"/>
      <c r="AT4122" s="104"/>
    </row>
    <row r="4123" spans="1:46" x14ac:dyDescent="0.25">
      <c r="A4123" s="1">
        <v>44882</v>
      </c>
      <c r="C4123" s="1" t="s">
        <v>102</v>
      </c>
      <c r="D4123" t="s">
        <v>98</v>
      </c>
      <c r="E4123">
        <v>50</v>
      </c>
      <c r="F4123" t="s">
        <v>83</v>
      </c>
      <c r="G4123" s="18">
        <v>7.19</v>
      </c>
      <c r="H4123" s="18">
        <v>0.01</v>
      </c>
      <c r="I4123" s="18">
        <v>359.49</v>
      </c>
      <c r="Q4123" s="103"/>
      <c r="R4123" s="104"/>
      <c r="X4123" s="103"/>
      <c r="AE4123" s="103"/>
      <c r="AL4123" s="103"/>
      <c r="AM4123" s="104"/>
      <c r="AS4123" s="103"/>
      <c r="AT4123" s="104"/>
    </row>
    <row r="4124" spans="1:46" x14ac:dyDescent="0.25">
      <c r="A4124" s="1">
        <v>44882</v>
      </c>
      <c r="C4124" s="1" t="s">
        <v>102</v>
      </c>
      <c r="D4124" t="s">
        <v>98</v>
      </c>
      <c r="E4124">
        <v>50</v>
      </c>
      <c r="F4124" t="s">
        <v>83</v>
      </c>
      <c r="G4124" s="18">
        <v>6.9311999999999996</v>
      </c>
      <c r="H4124" s="18">
        <v>0.01</v>
      </c>
      <c r="I4124" s="18">
        <v>346.55</v>
      </c>
      <c r="Q4124" s="103"/>
      <c r="R4124" s="104"/>
      <c r="X4124" s="103"/>
      <c r="AE4124" s="103"/>
      <c r="AL4124" s="103"/>
      <c r="AM4124" s="104"/>
      <c r="AS4124" s="103"/>
      <c r="AT4124" s="104"/>
    </row>
    <row r="4125" spans="1:46" x14ac:dyDescent="0.25">
      <c r="A4125" s="1">
        <v>44882</v>
      </c>
      <c r="C4125" s="1" t="s">
        <v>102</v>
      </c>
      <c r="D4125" t="s">
        <v>97</v>
      </c>
      <c r="E4125">
        <v>50</v>
      </c>
      <c r="F4125" t="s">
        <v>83</v>
      </c>
      <c r="G4125" s="18">
        <v>6.96</v>
      </c>
      <c r="I4125" s="18">
        <v>-348</v>
      </c>
      <c r="Q4125" s="103"/>
      <c r="R4125" s="104"/>
      <c r="X4125" s="103"/>
      <c r="AE4125" s="103"/>
      <c r="AL4125" s="103"/>
      <c r="AM4125" s="104"/>
      <c r="AS4125" s="103"/>
      <c r="AT4125" s="104"/>
    </row>
    <row r="4126" spans="1:46" x14ac:dyDescent="0.25">
      <c r="A4126" s="1">
        <v>44882</v>
      </c>
      <c r="C4126" s="1" t="s">
        <v>102</v>
      </c>
      <c r="D4126" t="s">
        <v>97</v>
      </c>
      <c r="E4126">
        <v>50</v>
      </c>
      <c r="F4126" t="s">
        <v>83</v>
      </c>
      <c r="G4126" s="18">
        <v>7.1783999999999999</v>
      </c>
      <c r="I4126" s="18">
        <v>-358.92</v>
      </c>
      <c r="Q4126" s="103"/>
      <c r="R4126" s="104"/>
      <c r="X4126" s="103"/>
      <c r="AE4126" s="103"/>
      <c r="AL4126" s="103"/>
      <c r="AM4126" s="104"/>
      <c r="AS4126" s="103"/>
      <c r="AT4126" s="104"/>
    </row>
    <row r="4127" spans="1:46" x14ac:dyDescent="0.25">
      <c r="A4127" s="1">
        <v>44882</v>
      </c>
      <c r="C4127" s="1" t="s">
        <v>102</v>
      </c>
      <c r="D4127" t="s">
        <v>97</v>
      </c>
      <c r="E4127">
        <v>50</v>
      </c>
      <c r="F4127" t="s">
        <v>83</v>
      </c>
      <c r="G4127" s="18">
        <v>7.2149999999999999</v>
      </c>
      <c r="I4127" s="18">
        <v>-360.75</v>
      </c>
      <c r="Q4127" s="103"/>
      <c r="R4127" s="104"/>
      <c r="X4127" s="103"/>
      <c r="AE4127" s="103"/>
      <c r="AL4127" s="103"/>
      <c r="AM4127" s="104"/>
      <c r="AS4127" s="103"/>
      <c r="AT4127" s="104"/>
    </row>
    <row r="4128" spans="1:46" x14ac:dyDescent="0.25">
      <c r="A4128" s="1">
        <v>44882</v>
      </c>
      <c r="C4128" s="1" t="s">
        <v>102</v>
      </c>
      <c r="D4128" t="s">
        <v>98</v>
      </c>
      <c r="E4128">
        <v>50</v>
      </c>
      <c r="F4128" t="s">
        <v>110</v>
      </c>
      <c r="G4128" s="18">
        <v>1.585</v>
      </c>
      <c r="I4128" s="18">
        <v>79.25</v>
      </c>
      <c r="Q4128" s="103"/>
      <c r="R4128" s="104"/>
      <c r="X4128" s="103"/>
      <c r="AE4128" s="103"/>
      <c r="AL4128" s="103"/>
      <c r="AM4128" s="104"/>
      <c r="AS4128" s="103"/>
      <c r="AT4128" s="104"/>
    </row>
    <row r="4129" spans="1:46" x14ac:dyDescent="0.25">
      <c r="A4129" s="1">
        <v>44882</v>
      </c>
      <c r="C4129" s="1" t="s">
        <v>102</v>
      </c>
      <c r="D4129" t="s">
        <v>98</v>
      </c>
      <c r="E4129">
        <v>100</v>
      </c>
      <c r="F4129" t="s">
        <v>110</v>
      </c>
      <c r="G4129" s="18">
        <v>1.585</v>
      </c>
      <c r="I4129" s="18">
        <v>158.5</v>
      </c>
      <c r="Q4129" s="103"/>
      <c r="R4129" s="104"/>
      <c r="X4129" s="103"/>
      <c r="AE4129" s="103"/>
      <c r="AL4129" s="103"/>
      <c r="AM4129" s="104"/>
      <c r="AS4129" s="103"/>
      <c r="AT4129" s="104"/>
    </row>
    <row r="4130" spans="1:46" x14ac:dyDescent="0.25">
      <c r="A4130" s="1">
        <v>44882</v>
      </c>
      <c r="C4130" s="1" t="s">
        <v>102</v>
      </c>
      <c r="D4130" t="s">
        <v>98</v>
      </c>
      <c r="E4130">
        <v>150</v>
      </c>
      <c r="F4130" t="s">
        <v>110</v>
      </c>
      <c r="G4130" s="18">
        <v>1.5750999999999999</v>
      </c>
      <c r="H4130" s="18">
        <v>0.01</v>
      </c>
      <c r="I4130" s="18">
        <v>236.26</v>
      </c>
      <c r="Q4130" s="103"/>
      <c r="R4130" s="104"/>
      <c r="X4130" s="103"/>
      <c r="AE4130" s="103"/>
      <c r="AL4130" s="103"/>
      <c r="AM4130" s="104"/>
      <c r="AS4130" s="103"/>
      <c r="AT4130" s="104"/>
    </row>
    <row r="4131" spans="1:46" x14ac:dyDescent="0.25">
      <c r="A4131" s="1">
        <v>44882</v>
      </c>
      <c r="C4131" s="1" t="s">
        <v>102</v>
      </c>
      <c r="D4131" t="s">
        <v>97</v>
      </c>
      <c r="E4131">
        <v>150</v>
      </c>
      <c r="F4131" t="s">
        <v>110</v>
      </c>
      <c r="G4131" s="18">
        <v>1.5993999999999999</v>
      </c>
      <c r="I4131" s="18">
        <v>-239.91</v>
      </c>
      <c r="Q4131" s="103"/>
      <c r="R4131" s="104"/>
      <c r="X4131" s="103"/>
      <c r="AE4131" s="103"/>
      <c r="AL4131" s="103"/>
      <c r="AM4131" s="104"/>
      <c r="AS4131" s="103"/>
      <c r="AT4131" s="104"/>
    </row>
    <row r="4132" spans="1:46" x14ac:dyDescent="0.25">
      <c r="A4132" s="1">
        <v>44882</v>
      </c>
      <c r="C4132" s="1" t="s">
        <v>102</v>
      </c>
      <c r="D4132" t="s">
        <v>97</v>
      </c>
      <c r="E4132">
        <v>150</v>
      </c>
      <c r="F4132" t="s">
        <v>110</v>
      </c>
      <c r="G4132" s="18">
        <v>1.5644</v>
      </c>
      <c r="I4132" s="18">
        <v>-234.66</v>
      </c>
      <c r="Q4132" s="103"/>
      <c r="R4132" s="104"/>
      <c r="X4132" s="103"/>
      <c r="AE4132" s="103"/>
      <c r="AL4132" s="103"/>
      <c r="AM4132" s="104"/>
      <c r="AS4132" s="103"/>
      <c r="AT4132" s="104"/>
    </row>
    <row r="4133" spans="1:46" x14ac:dyDescent="0.25">
      <c r="A4133" s="1">
        <v>44883</v>
      </c>
      <c r="B4133" s="100">
        <v>46445849022</v>
      </c>
      <c r="C4133" t="s">
        <v>101</v>
      </c>
      <c r="D4133" t="s">
        <v>97</v>
      </c>
      <c r="E4133">
        <v>200</v>
      </c>
      <c r="F4133" t="s">
        <v>84</v>
      </c>
      <c r="G4133">
        <v>2.4742000000000002</v>
      </c>
      <c r="H4133">
        <v>0</v>
      </c>
      <c r="I4133">
        <v>-494.84</v>
      </c>
      <c r="Q4133" s="103"/>
      <c r="R4133" s="104"/>
      <c r="X4133" s="103"/>
      <c r="AE4133" s="103"/>
      <c r="AL4133" s="103"/>
      <c r="AM4133" s="104"/>
      <c r="AS4133" s="103"/>
      <c r="AT4133" s="104"/>
    </row>
    <row r="4134" spans="1:46" x14ac:dyDescent="0.25">
      <c r="A4134" s="1">
        <v>44883</v>
      </c>
      <c r="B4134" s="100">
        <v>46445838169</v>
      </c>
      <c r="C4134" t="s">
        <v>101</v>
      </c>
      <c r="D4134" t="s">
        <v>97</v>
      </c>
      <c r="E4134">
        <v>200</v>
      </c>
      <c r="F4134" t="s">
        <v>84</v>
      </c>
      <c r="G4134">
        <v>2.5398999999999998</v>
      </c>
      <c r="H4134">
        <v>0</v>
      </c>
      <c r="I4134">
        <v>-507.98</v>
      </c>
      <c r="Q4134" s="103"/>
      <c r="R4134" s="104"/>
      <c r="X4134" s="103"/>
      <c r="AE4134" s="103"/>
      <c r="AL4134" s="103"/>
      <c r="AM4134" s="104"/>
      <c r="AS4134" s="103"/>
      <c r="AT4134" s="104"/>
    </row>
    <row r="4135" spans="1:46" x14ac:dyDescent="0.25">
      <c r="A4135" s="1">
        <v>44883</v>
      </c>
      <c r="B4135" s="100">
        <v>46446111906</v>
      </c>
      <c r="C4135" t="s">
        <v>101</v>
      </c>
      <c r="D4135" t="s">
        <v>97</v>
      </c>
      <c r="E4135">
        <v>100</v>
      </c>
      <c r="F4135" t="s">
        <v>84</v>
      </c>
      <c r="G4135">
        <v>2.5348000000000002</v>
      </c>
      <c r="H4135">
        <v>0</v>
      </c>
      <c r="I4135">
        <v>-253.48</v>
      </c>
      <c r="Q4135" s="103"/>
      <c r="R4135" s="104"/>
      <c r="X4135" s="103"/>
      <c r="AE4135" s="103"/>
      <c r="AL4135" s="103"/>
      <c r="AM4135" s="104"/>
      <c r="AS4135" s="103"/>
      <c r="AT4135" s="104"/>
    </row>
    <row r="4136" spans="1:46" x14ac:dyDescent="0.25">
      <c r="A4136" s="1">
        <v>44883</v>
      </c>
      <c r="B4136" s="100">
        <v>46446233000</v>
      </c>
      <c r="C4136" t="s">
        <v>101</v>
      </c>
      <c r="D4136" t="s">
        <v>98</v>
      </c>
      <c r="E4136">
        <v>200</v>
      </c>
      <c r="F4136" t="s">
        <v>84</v>
      </c>
      <c r="G4136">
        <v>2.42</v>
      </c>
      <c r="H4136">
        <v>0</v>
      </c>
      <c r="I4136">
        <v>483.96</v>
      </c>
      <c r="Q4136" s="103"/>
      <c r="R4136" s="104"/>
      <c r="X4136" s="103"/>
      <c r="AE4136" s="103"/>
      <c r="AL4136" s="103"/>
      <c r="AM4136" s="104"/>
      <c r="AS4136" s="103"/>
      <c r="AT4136" s="104"/>
    </row>
    <row r="4137" spans="1:46" x14ac:dyDescent="0.25">
      <c r="A4137" s="1">
        <v>44883</v>
      </c>
      <c r="B4137" s="100">
        <v>46446235703</v>
      </c>
      <c r="C4137" t="s">
        <v>101</v>
      </c>
      <c r="D4137" t="s">
        <v>98</v>
      </c>
      <c r="E4137">
        <v>100</v>
      </c>
      <c r="F4137" t="s">
        <v>84</v>
      </c>
      <c r="G4137">
        <v>2.34</v>
      </c>
      <c r="H4137">
        <v>0</v>
      </c>
      <c r="I4137">
        <v>233.98</v>
      </c>
      <c r="Q4137" s="103"/>
      <c r="R4137" s="104"/>
      <c r="X4137" s="103"/>
      <c r="AE4137" s="103"/>
      <c r="AL4137" s="103"/>
      <c r="AM4137" s="104"/>
      <c r="AS4137" s="103"/>
      <c r="AT4137" s="104"/>
    </row>
    <row r="4138" spans="1:46" x14ac:dyDescent="0.25">
      <c r="A4138" s="1">
        <v>44883</v>
      </c>
      <c r="B4138" s="100">
        <v>46446218216</v>
      </c>
      <c r="C4138" t="s">
        <v>101</v>
      </c>
      <c r="D4138" t="s">
        <v>98</v>
      </c>
      <c r="E4138">
        <v>200</v>
      </c>
      <c r="F4138" t="s">
        <v>84</v>
      </c>
      <c r="G4138">
        <v>2.3431000000000002</v>
      </c>
      <c r="H4138">
        <v>0</v>
      </c>
      <c r="I4138">
        <v>468.58</v>
      </c>
      <c r="Q4138" s="103"/>
      <c r="R4138" s="104"/>
      <c r="X4138" s="103"/>
      <c r="AE4138" s="103"/>
      <c r="AL4138" s="103"/>
      <c r="AM4138" s="104"/>
      <c r="AS4138" s="103"/>
      <c r="AT4138" s="104"/>
    </row>
    <row r="4139" spans="1:46" x14ac:dyDescent="0.25">
      <c r="A4139" s="1">
        <v>44883</v>
      </c>
      <c r="B4139" s="100">
        <v>46446657298</v>
      </c>
      <c r="C4139" t="s">
        <v>101</v>
      </c>
      <c r="D4139" t="s">
        <v>97</v>
      </c>
      <c r="E4139">
        <v>100</v>
      </c>
      <c r="F4139" t="s">
        <v>85</v>
      </c>
      <c r="G4139">
        <v>2.6797</v>
      </c>
      <c r="H4139">
        <v>0</v>
      </c>
      <c r="I4139">
        <v>-267.97000000000003</v>
      </c>
      <c r="Q4139" s="103"/>
      <c r="R4139" s="104"/>
      <c r="X4139" s="103"/>
      <c r="AE4139" s="103"/>
      <c r="AL4139" s="103"/>
      <c r="AM4139" s="104"/>
      <c r="AS4139" s="103"/>
      <c r="AT4139" s="104"/>
    </row>
    <row r="4140" spans="1:46" x14ac:dyDescent="0.25">
      <c r="A4140" s="1">
        <v>44883</v>
      </c>
      <c r="B4140" s="100">
        <v>46446849917</v>
      </c>
      <c r="C4140" t="s">
        <v>101</v>
      </c>
      <c r="D4140" t="s">
        <v>97</v>
      </c>
      <c r="E4140">
        <v>100</v>
      </c>
      <c r="F4140" t="s">
        <v>85</v>
      </c>
      <c r="G4140">
        <v>2.6720000000000002</v>
      </c>
      <c r="H4140">
        <v>0</v>
      </c>
      <c r="I4140">
        <v>-267.2</v>
      </c>
      <c r="Q4140" s="103"/>
      <c r="R4140" s="104"/>
      <c r="X4140" s="103"/>
      <c r="AE4140" s="103"/>
      <c r="AL4140" s="103"/>
      <c r="AM4140" s="104"/>
      <c r="AS4140" s="103"/>
      <c r="AT4140" s="104"/>
    </row>
    <row r="4141" spans="1:46" x14ac:dyDescent="0.25">
      <c r="A4141" s="1">
        <v>44883</v>
      </c>
      <c r="B4141" s="100">
        <v>46446843155</v>
      </c>
      <c r="C4141" t="s">
        <v>101</v>
      </c>
      <c r="D4141" t="s">
        <v>98</v>
      </c>
      <c r="E4141">
        <v>100</v>
      </c>
      <c r="F4141" t="s">
        <v>85</v>
      </c>
      <c r="G4141">
        <v>2.63</v>
      </c>
      <c r="H4141">
        <v>0</v>
      </c>
      <c r="I4141">
        <v>262.98</v>
      </c>
      <c r="Q4141" s="103"/>
      <c r="R4141" s="104"/>
      <c r="X4141" s="103"/>
      <c r="AE4141" s="103"/>
      <c r="AL4141" s="103"/>
      <c r="AM4141" s="104"/>
      <c r="AS4141" s="103"/>
      <c r="AT4141" s="104"/>
    </row>
    <row r="4142" spans="1:46" x14ac:dyDescent="0.25">
      <c r="A4142" s="1">
        <v>44883</v>
      </c>
      <c r="B4142" s="100">
        <v>46446837012</v>
      </c>
      <c r="C4142" t="s">
        <v>101</v>
      </c>
      <c r="D4142" t="s">
        <v>97</v>
      </c>
      <c r="E4142">
        <v>100</v>
      </c>
      <c r="F4142" t="s">
        <v>85</v>
      </c>
      <c r="G4142">
        <v>2.5981000000000001</v>
      </c>
      <c r="H4142">
        <v>0</v>
      </c>
      <c r="I4142">
        <v>-259.81</v>
      </c>
      <c r="Q4142" s="103"/>
      <c r="R4142" s="104"/>
      <c r="X4142" s="103"/>
      <c r="AE4142" s="103"/>
      <c r="AL4142" s="103"/>
      <c r="AM4142" s="104"/>
      <c r="AS4142" s="103"/>
      <c r="AT4142" s="104"/>
    </row>
    <row r="4143" spans="1:46" x14ac:dyDescent="0.25">
      <c r="A4143" s="1">
        <v>44883</v>
      </c>
      <c r="B4143" s="100">
        <v>46446922055</v>
      </c>
      <c r="C4143" t="s">
        <v>101</v>
      </c>
      <c r="D4143" t="s">
        <v>97</v>
      </c>
      <c r="E4143">
        <v>200</v>
      </c>
      <c r="F4143" t="s">
        <v>84</v>
      </c>
      <c r="G4143">
        <v>2.375</v>
      </c>
      <c r="H4143">
        <v>0</v>
      </c>
      <c r="I4143">
        <v>-475</v>
      </c>
      <c r="Q4143" s="103"/>
      <c r="R4143" s="104"/>
      <c r="X4143" s="103"/>
      <c r="AE4143" s="103"/>
      <c r="AL4143" s="103"/>
      <c r="AM4143" s="104"/>
      <c r="AS4143" s="103"/>
      <c r="AT4143" s="104"/>
    </row>
    <row r="4144" spans="1:46" x14ac:dyDescent="0.25">
      <c r="A4144" s="1">
        <v>44883</v>
      </c>
      <c r="B4144" s="100">
        <v>46446934531</v>
      </c>
      <c r="C4144" t="s">
        <v>101</v>
      </c>
      <c r="D4144" t="s">
        <v>97</v>
      </c>
      <c r="E4144">
        <v>100</v>
      </c>
      <c r="F4144" t="s">
        <v>84</v>
      </c>
      <c r="G4144">
        <v>2.4295</v>
      </c>
      <c r="H4144">
        <v>0</v>
      </c>
      <c r="I4144">
        <v>-242.95</v>
      </c>
      <c r="Q4144" s="103"/>
      <c r="R4144" s="104"/>
      <c r="X4144" s="103"/>
      <c r="AE4144" s="103"/>
      <c r="AL4144" s="103"/>
      <c r="AM4144" s="104"/>
      <c r="AS4144" s="103"/>
      <c r="AT4144" s="104"/>
    </row>
    <row r="4145" spans="1:46" x14ac:dyDescent="0.25">
      <c r="A4145" s="1">
        <v>44883</v>
      </c>
      <c r="B4145" s="100">
        <v>46446934552</v>
      </c>
      <c r="C4145" t="s">
        <v>101</v>
      </c>
      <c r="D4145" t="s">
        <v>97</v>
      </c>
      <c r="E4145">
        <v>100</v>
      </c>
      <c r="F4145" t="s">
        <v>84</v>
      </c>
      <c r="G4145">
        <v>2.4249999999999998</v>
      </c>
      <c r="H4145">
        <v>0</v>
      </c>
      <c r="I4145">
        <v>-242.5</v>
      </c>
      <c r="Q4145" s="103"/>
      <c r="R4145" s="104"/>
      <c r="X4145" s="103"/>
      <c r="AE4145" s="103"/>
      <c r="AL4145" s="103"/>
      <c r="AM4145" s="104"/>
      <c r="AS4145" s="103"/>
      <c r="AT4145" s="104"/>
    </row>
    <row r="4146" spans="1:46" x14ac:dyDescent="0.25">
      <c r="A4146" s="1">
        <v>44883</v>
      </c>
      <c r="B4146" s="100">
        <v>46446979865</v>
      </c>
      <c r="C4146" t="s">
        <v>101</v>
      </c>
      <c r="D4146" t="s">
        <v>98</v>
      </c>
      <c r="E4146">
        <v>200</v>
      </c>
      <c r="F4146" t="s">
        <v>84</v>
      </c>
      <c r="G4146">
        <v>2.48</v>
      </c>
      <c r="H4146">
        <v>0</v>
      </c>
      <c r="I4146">
        <v>495.96</v>
      </c>
      <c r="Q4146" s="103"/>
      <c r="R4146" s="104"/>
      <c r="X4146" s="103"/>
      <c r="AE4146" s="103"/>
      <c r="AL4146" s="103"/>
      <c r="AM4146" s="104"/>
      <c r="AS4146" s="103"/>
      <c r="AT4146" s="104"/>
    </row>
    <row r="4147" spans="1:46" x14ac:dyDescent="0.25">
      <c r="A4147" s="1">
        <v>44883</v>
      </c>
      <c r="B4147" s="100">
        <v>46446987046</v>
      </c>
      <c r="C4147" t="s">
        <v>101</v>
      </c>
      <c r="D4147" t="s">
        <v>97</v>
      </c>
      <c r="E4147">
        <v>200</v>
      </c>
      <c r="F4147" t="s">
        <v>84</v>
      </c>
      <c r="G4147">
        <v>2.3898000000000001</v>
      </c>
      <c r="H4147">
        <v>0</v>
      </c>
      <c r="I4147">
        <v>-477.96</v>
      </c>
      <c r="Q4147" s="103"/>
      <c r="R4147" s="104"/>
      <c r="X4147" s="103"/>
      <c r="AE4147" s="103"/>
      <c r="AL4147" s="103"/>
      <c r="AM4147" s="104"/>
      <c r="AS4147" s="103"/>
      <c r="AT4147" s="104"/>
    </row>
    <row r="4148" spans="1:46" x14ac:dyDescent="0.25">
      <c r="A4148" s="1">
        <v>44883</v>
      </c>
      <c r="B4148" s="100">
        <v>46447302292</v>
      </c>
      <c r="C4148" t="s">
        <v>101</v>
      </c>
      <c r="D4148" t="s">
        <v>98</v>
      </c>
      <c r="E4148">
        <v>200</v>
      </c>
      <c r="F4148" t="s">
        <v>84</v>
      </c>
      <c r="G4148">
        <v>2.2801</v>
      </c>
      <c r="H4148">
        <v>0</v>
      </c>
      <c r="I4148">
        <v>455.98</v>
      </c>
      <c r="Q4148" s="103"/>
      <c r="R4148" s="104"/>
      <c r="X4148" s="103"/>
      <c r="AE4148" s="103"/>
      <c r="AL4148" s="103"/>
      <c r="AM4148" s="104"/>
      <c r="AS4148" s="103"/>
      <c r="AT4148" s="104"/>
    </row>
    <row r="4149" spans="1:46" x14ac:dyDescent="0.25">
      <c r="A4149" s="1">
        <v>44883</v>
      </c>
      <c r="B4149" s="100">
        <v>46447302027</v>
      </c>
      <c r="C4149" t="s">
        <v>101</v>
      </c>
      <c r="D4149" t="s">
        <v>98</v>
      </c>
      <c r="E4149">
        <v>200</v>
      </c>
      <c r="F4149" t="s">
        <v>84</v>
      </c>
      <c r="G4149">
        <v>2.2755000000000001</v>
      </c>
      <c r="H4149">
        <v>0</v>
      </c>
      <c r="I4149">
        <v>455.06</v>
      </c>
      <c r="Q4149" s="103"/>
      <c r="R4149" s="104"/>
      <c r="X4149" s="103"/>
      <c r="AE4149" s="103"/>
      <c r="AL4149" s="103"/>
      <c r="AM4149" s="104"/>
      <c r="AS4149" s="103"/>
      <c r="AT4149" s="104"/>
    </row>
    <row r="4150" spans="1:46" x14ac:dyDescent="0.25">
      <c r="A4150" s="1">
        <v>44883</v>
      </c>
      <c r="B4150" s="100">
        <v>46447388854</v>
      </c>
      <c r="C4150" t="s">
        <v>101</v>
      </c>
      <c r="D4150" t="s">
        <v>98</v>
      </c>
      <c r="E4150">
        <v>100</v>
      </c>
      <c r="F4150" t="s">
        <v>85</v>
      </c>
      <c r="G4150">
        <v>2.69</v>
      </c>
      <c r="H4150">
        <v>0</v>
      </c>
      <c r="I4150">
        <v>268.98</v>
      </c>
      <c r="Q4150" s="103"/>
      <c r="R4150" s="104"/>
      <c r="X4150" s="103"/>
      <c r="AE4150" s="103"/>
      <c r="AL4150" s="103"/>
      <c r="AM4150" s="104"/>
      <c r="AS4150" s="103"/>
      <c r="AT4150" s="104"/>
    </row>
    <row r="4151" spans="1:46" x14ac:dyDescent="0.25">
      <c r="A4151" s="1">
        <v>44883</v>
      </c>
      <c r="B4151" s="100">
        <v>46447396939</v>
      </c>
      <c r="C4151" t="s">
        <v>101</v>
      </c>
      <c r="D4151" t="s">
        <v>98</v>
      </c>
      <c r="E4151">
        <v>100</v>
      </c>
      <c r="F4151" t="s">
        <v>85</v>
      </c>
      <c r="G4151">
        <v>2.69</v>
      </c>
      <c r="H4151">
        <v>0</v>
      </c>
      <c r="I4151">
        <v>268.98</v>
      </c>
      <c r="Q4151" s="103"/>
      <c r="R4151" s="104"/>
      <c r="X4151" s="103"/>
      <c r="AE4151" s="103"/>
      <c r="AL4151" s="103"/>
      <c r="AM4151" s="104"/>
      <c r="AS4151" s="103"/>
      <c r="AT4151" s="104"/>
    </row>
    <row r="4152" spans="1:46" x14ac:dyDescent="0.25">
      <c r="A4152" s="1">
        <v>44886</v>
      </c>
      <c r="B4152" s="100">
        <v>46468164846</v>
      </c>
      <c r="C4152" t="s">
        <v>101</v>
      </c>
      <c r="D4152" t="s">
        <v>97</v>
      </c>
      <c r="E4152">
        <v>100</v>
      </c>
      <c r="F4152" t="s">
        <v>86</v>
      </c>
      <c r="G4152">
        <v>9.5350000000000001</v>
      </c>
      <c r="H4152">
        <v>0</v>
      </c>
      <c r="I4152">
        <v>-953.5</v>
      </c>
      <c r="Q4152" s="103"/>
      <c r="R4152" s="104"/>
      <c r="X4152" s="103"/>
      <c r="AE4152" s="103"/>
      <c r="AL4152" s="103"/>
      <c r="AM4152" s="104"/>
      <c r="AS4152" s="103"/>
      <c r="AT4152" s="104"/>
    </row>
    <row r="4153" spans="1:46" x14ac:dyDescent="0.25">
      <c r="A4153" s="1">
        <v>44886</v>
      </c>
      <c r="B4153" s="100">
        <v>46468640628</v>
      </c>
      <c r="C4153" t="s">
        <v>101</v>
      </c>
      <c r="D4153" t="s">
        <v>98</v>
      </c>
      <c r="E4153">
        <v>100</v>
      </c>
      <c r="F4153" t="s">
        <v>86</v>
      </c>
      <c r="G4153">
        <v>8.8512000000000004</v>
      </c>
      <c r="H4153">
        <v>0</v>
      </c>
      <c r="I4153">
        <v>885.09</v>
      </c>
      <c r="Q4153" s="103"/>
      <c r="R4153" s="104"/>
      <c r="X4153" s="103"/>
      <c r="AE4153" s="103"/>
      <c r="AL4153" s="103"/>
      <c r="AM4153" s="104"/>
      <c r="AS4153" s="103"/>
      <c r="AT4153" s="104"/>
    </row>
    <row r="4154" spans="1:46" x14ac:dyDescent="0.25">
      <c r="A4154" s="1">
        <v>44886</v>
      </c>
      <c r="C4154" s="1" t="s">
        <v>102</v>
      </c>
      <c r="D4154" t="s">
        <v>98</v>
      </c>
      <c r="E4154">
        <v>50</v>
      </c>
      <c r="F4154" t="s">
        <v>86</v>
      </c>
      <c r="G4154" s="18">
        <v>9.14</v>
      </c>
      <c r="H4154" s="18">
        <v>0.01</v>
      </c>
      <c r="I4154" s="18">
        <v>456.99</v>
      </c>
      <c r="Q4154" s="103"/>
      <c r="R4154" s="104"/>
      <c r="X4154" s="103"/>
      <c r="AE4154" s="103"/>
      <c r="AL4154" s="103"/>
      <c r="AM4154" s="104"/>
      <c r="AS4154" s="103"/>
      <c r="AT4154" s="104"/>
    </row>
    <row r="4155" spans="1:46" x14ac:dyDescent="0.25">
      <c r="A4155" s="1">
        <v>44886</v>
      </c>
      <c r="C4155" s="1" t="s">
        <v>102</v>
      </c>
      <c r="D4155" t="s">
        <v>98</v>
      </c>
      <c r="E4155">
        <v>50</v>
      </c>
      <c r="F4155" t="s">
        <v>86</v>
      </c>
      <c r="G4155" s="18">
        <v>9.15</v>
      </c>
      <c r="H4155" s="18">
        <v>0.01</v>
      </c>
      <c r="I4155" s="18">
        <v>457.49</v>
      </c>
      <c r="Q4155" s="103"/>
      <c r="R4155" s="104"/>
      <c r="X4155" s="103"/>
      <c r="AE4155" s="103"/>
      <c r="AL4155" s="103"/>
      <c r="AM4155" s="104"/>
      <c r="AS4155" s="103"/>
      <c r="AT4155" s="104"/>
    </row>
    <row r="4156" spans="1:46" x14ac:dyDescent="0.25">
      <c r="A4156" s="1">
        <v>44886</v>
      </c>
      <c r="C4156" s="1" t="s">
        <v>102</v>
      </c>
      <c r="D4156" t="s">
        <v>98</v>
      </c>
      <c r="E4156">
        <v>50</v>
      </c>
      <c r="F4156" t="s">
        <v>86</v>
      </c>
      <c r="G4156" s="18">
        <v>9.15</v>
      </c>
      <c r="H4156" s="18">
        <v>0.01</v>
      </c>
      <c r="I4156" s="18">
        <v>457.49</v>
      </c>
      <c r="Q4156" s="103"/>
      <c r="R4156" s="104"/>
      <c r="X4156" s="103"/>
      <c r="AE4156" s="103"/>
      <c r="AL4156" s="103"/>
      <c r="AM4156" s="104"/>
      <c r="AS4156" s="103"/>
      <c r="AT4156" s="104"/>
    </row>
    <row r="4157" spans="1:46" x14ac:dyDescent="0.25">
      <c r="A4157" s="1">
        <v>44886</v>
      </c>
      <c r="C4157" s="1" t="s">
        <v>102</v>
      </c>
      <c r="D4157" t="s">
        <v>97</v>
      </c>
      <c r="E4157">
        <v>150</v>
      </c>
      <c r="F4157" t="s">
        <v>86</v>
      </c>
      <c r="G4157" s="18">
        <v>9.2399000000000004</v>
      </c>
      <c r="I4157" s="18">
        <v>-1385.99</v>
      </c>
      <c r="Q4157" s="103"/>
      <c r="R4157" s="104"/>
      <c r="X4157" s="103"/>
      <c r="AE4157" s="103"/>
      <c r="AL4157" s="103"/>
      <c r="AM4157" s="104"/>
      <c r="AS4157" s="103"/>
      <c r="AT4157" s="104"/>
    </row>
    <row r="4158" spans="1:46" x14ac:dyDescent="0.25">
      <c r="A4158" s="1">
        <v>44886</v>
      </c>
      <c r="C4158" s="1" t="s">
        <v>102</v>
      </c>
      <c r="D4158" t="s">
        <v>98</v>
      </c>
      <c r="E4158">
        <v>15</v>
      </c>
      <c r="F4158" t="s">
        <v>86</v>
      </c>
      <c r="G4158" s="18">
        <v>9.2070000000000007</v>
      </c>
      <c r="I4158" s="18">
        <v>138.11000000000001</v>
      </c>
      <c r="Q4158" s="103"/>
      <c r="R4158" s="104"/>
      <c r="X4158" s="103"/>
      <c r="AE4158" s="103"/>
      <c r="AL4158" s="103"/>
      <c r="AM4158" s="104"/>
      <c r="AS4158" s="103"/>
      <c r="AT4158" s="104"/>
    </row>
    <row r="4159" spans="1:46" x14ac:dyDescent="0.25">
      <c r="A4159" s="1">
        <v>44886</v>
      </c>
      <c r="C4159" s="1" t="s">
        <v>102</v>
      </c>
      <c r="D4159" t="s">
        <v>98</v>
      </c>
      <c r="E4159">
        <v>135</v>
      </c>
      <c r="F4159" t="s">
        <v>86</v>
      </c>
      <c r="G4159" s="18">
        <v>9.2059999999999995</v>
      </c>
      <c r="H4159" s="18">
        <v>0.03</v>
      </c>
      <c r="I4159" s="18">
        <v>1242.78</v>
      </c>
      <c r="Q4159" s="103"/>
      <c r="R4159" s="104"/>
      <c r="X4159" s="103"/>
      <c r="AE4159" s="103"/>
      <c r="AL4159" s="103"/>
      <c r="AM4159" s="104"/>
      <c r="AS4159" s="103"/>
      <c r="AT4159" s="104"/>
    </row>
    <row r="4160" spans="1:46" x14ac:dyDescent="0.25">
      <c r="A4160" s="1">
        <v>44886</v>
      </c>
      <c r="C4160" s="1" t="s">
        <v>102</v>
      </c>
      <c r="D4160" t="s">
        <v>98</v>
      </c>
      <c r="E4160">
        <v>200</v>
      </c>
      <c r="F4160" t="s">
        <v>86</v>
      </c>
      <c r="G4160" s="18">
        <v>9.25</v>
      </c>
      <c r="H4160" s="18">
        <v>0.04</v>
      </c>
      <c r="I4160" s="18">
        <v>1849.96</v>
      </c>
      <c r="Q4160" s="103"/>
      <c r="R4160" s="104"/>
      <c r="X4160" s="103"/>
      <c r="AE4160" s="103"/>
      <c r="AL4160" s="103"/>
      <c r="AM4160" s="104"/>
      <c r="AS4160" s="103"/>
      <c r="AT4160" s="104"/>
    </row>
    <row r="4161" spans="1:46" x14ac:dyDescent="0.25">
      <c r="A4161" s="1">
        <v>44886</v>
      </c>
      <c r="C4161" s="1" t="s">
        <v>102</v>
      </c>
      <c r="D4161" t="s">
        <v>97</v>
      </c>
      <c r="E4161">
        <v>150</v>
      </c>
      <c r="F4161" t="s">
        <v>86</v>
      </c>
      <c r="G4161" s="18">
        <v>9.43</v>
      </c>
      <c r="I4161" s="18">
        <v>-1414.5</v>
      </c>
      <c r="Q4161" s="103"/>
      <c r="R4161" s="104"/>
      <c r="X4161" s="103"/>
      <c r="AE4161" s="103"/>
      <c r="AL4161" s="103"/>
      <c r="AM4161" s="104"/>
      <c r="AS4161" s="103"/>
      <c r="AT4161" s="104"/>
    </row>
    <row r="4162" spans="1:46" x14ac:dyDescent="0.25">
      <c r="A4162" s="1">
        <v>44886</v>
      </c>
      <c r="C4162" s="1" t="s">
        <v>102</v>
      </c>
      <c r="D4162" t="s">
        <v>97</v>
      </c>
      <c r="E4162">
        <v>200</v>
      </c>
      <c r="F4162" t="s">
        <v>86</v>
      </c>
      <c r="G4162" s="18">
        <v>9.5025999999999993</v>
      </c>
      <c r="I4162" s="18">
        <v>-1900.52</v>
      </c>
      <c r="Q4162" s="103"/>
      <c r="R4162" s="104"/>
      <c r="X4162" s="103"/>
      <c r="AE4162" s="103"/>
      <c r="AL4162" s="103"/>
      <c r="AM4162" s="104"/>
      <c r="AS4162" s="103"/>
      <c r="AT4162" s="104"/>
    </row>
    <row r="4163" spans="1:46" x14ac:dyDescent="0.25">
      <c r="A4163" s="1">
        <v>44887</v>
      </c>
      <c r="B4163" s="100">
        <v>46487614314</v>
      </c>
      <c r="C4163" t="s">
        <v>101</v>
      </c>
      <c r="D4163" t="s">
        <v>97</v>
      </c>
      <c r="E4163">
        <v>100</v>
      </c>
      <c r="F4163" t="s">
        <v>87</v>
      </c>
      <c r="G4163">
        <v>3.1379999999999999</v>
      </c>
      <c r="H4163">
        <v>0</v>
      </c>
      <c r="I4163">
        <v>-313.8</v>
      </c>
      <c r="Q4163" s="103"/>
      <c r="R4163" s="104"/>
      <c r="X4163" s="103"/>
      <c r="AE4163" s="103"/>
      <c r="AL4163" s="103"/>
      <c r="AM4163" s="104"/>
      <c r="AS4163" s="103"/>
      <c r="AT4163" s="104"/>
    </row>
    <row r="4164" spans="1:46" x14ac:dyDescent="0.25">
      <c r="A4164" s="1">
        <v>44887</v>
      </c>
      <c r="B4164" s="100">
        <v>46487634479</v>
      </c>
      <c r="C4164" t="s">
        <v>101</v>
      </c>
      <c r="D4164" t="s">
        <v>97</v>
      </c>
      <c r="E4164">
        <v>100</v>
      </c>
      <c r="F4164" t="s">
        <v>87</v>
      </c>
      <c r="G4164">
        <v>3.2086999999999999</v>
      </c>
      <c r="H4164">
        <v>0</v>
      </c>
      <c r="I4164">
        <v>-320.87</v>
      </c>
      <c r="Q4164" s="103"/>
      <c r="R4164" s="104"/>
      <c r="X4164" s="103"/>
      <c r="AE4164" s="103"/>
      <c r="AL4164" s="103"/>
      <c r="AM4164" s="104"/>
      <c r="AS4164" s="103"/>
      <c r="AT4164" s="104"/>
    </row>
    <row r="4165" spans="1:46" x14ac:dyDescent="0.25">
      <c r="A4165" s="1">
        <v>44887</v>
      </c>
      <c r="B4165" s="100">
        <v>46487671798</v>
      </c>
      <c r="C4165" t="s">
        <v>101</v>
      </c>
      <c r="D4165" t="s">
        <v>98</v>
      </c>
      <c r="E4165">
        <v>100</v>
      </c>
      <c r="F4165" t="s">
        <v>87</v>
      </c>
      <c r="G4165">
        <v>3.2726999999999999</v>
      </c>
      <c r="H4165">
        <v>0</v>
      </c>
      <c r="I4165">
        <v>327.25</v>
      </c>
      <c r="Q4165" s="103"/>
      <c r="R4165" s="104"/>
      <c r="X4165" s="103"/>
      <c r="AE4165" s="103"/>
      <c r="AL4165" s="103"/>
      <c r="AM4165" s="104"/>
      <c r="AS4165" s="103"/>
      <c r="AT4165" s="104"/>
    </row>
    <row r="4166" spans="1:46" x14ac:dyDescent="0.25">
      <c r="A4166" s="1">
        <v>44887</v>
      </c>
      <c r="B4166" s="100">
        <v>46487635157</v>
      </c>
      <c r="C4166" t="s">
        <v>101</v>
      </c>
      <c r="D4166" t="s">
        <v>98</v>
      </c>
      <c r="E4166">
        <v>100</v>
      </c>
      <c r="F4166" t="s">
        <v>87</v>
      </c>
      <c r="G4166">
        <v>3.2818999999999998</v>
      </c>
      <c r="H4166">
        <v>0</v>
      </c>
      <c r="I4166">
        <v>328.17</v>
      </c>
      <c r="Q4166" s="103"/>
      <c r="R4166" s="104"/>
      <c r="X4166" s="103"/>
      <c r="AE4166" s="103"/>
      <c r="AL4166" s="103"/>
      <c r="AM4166" s="104"/>
      <c r="AS4166" s="103"/>
      <c r="AT4166" s="104"/>
    </row>
    <row r="4167" spans="1:46" x14ac:dyDescent="0.25">
      <c r="A4167" s="1">
        <v>44887</v>
      </c>
      <c r="B4167" s="100">
        <v>46488212570</v>
      </c>
      <c r="C4167" t="s">
        <v>101</v>
      </c>
      <c r="D4167" t="s">
        <v>97</v>
      </c>
      <c r="E4167">
        <v>100</v>
      </c>
      <c r="F4167" t="s">
        <v>87</v>
      </c>
      <c r="G4167">
        <v>5.8000999999999996</v>
      </c>
      <c r="H4167">
        <v>0</v>
      </c>
      <c r="I4167">
        <v>-580.01</v>
      </c>
      <c r="Q4167" s="103"/>
      <c r="R4167" s="104"/>
      <c r="X4167" s="103"/>
      <c r="AE4167" s="103"/>
      <c r="AL4167" s="103"/>
      <c r="AM4167" s="104"/>
      <c r="AS4167" s="103"/>
      <c r="AT4167" s="104"/>
    </row>
    <row r="4168" spans="1:46" x14ac:dyDescent="0.25">
      <c r="A4168" s="1">
        <v>44887</v>
      </c>
      <c r="B4168" s="100">
        <v>46488213672</v>
      </c>
      <c r="C4168" t="s">
        <v>101</v>
      </c>
      <c r="D4168" t="s">
        <v>98</v>
      </c>
      <c r="E4168">
        <v>100</v>
      </c>
      <c r="F4168" t="s">
        <v>87</v>
      </c>
      <c r="G4168">
        <v>5.68</v>
      </c>
      <c r="H4168">
        <v>0</v>
      </c>
      <c r="I4168">
        <v>567.98</v>
      </c>
      <c r="Q4168" s="103"/>
      <c r="R4168" s="104"/>
      <c r="X4168" s="103"/>
      <c r="AE4168" s="103"/>
      <c r="AL4168" s="103"/>
      <c r="AM4168" s="104"/>
      <c r="AS4168" s="103"/>
      <c r="AT4168" s="104"/>
    </row>
    <row r="4169" spans="1:46" x14ac:dyDescent="0.25">
      <c r="A4169" s="1">
        <v>44887</v>
      </c>
      <c r="B4169" s="100">
        <v>46488220917</v>
      </c>
      <c r="C4169" t="s">
        <v>101</v>
      </c>
      <c r="D4169" t="s">
        <v>97</v>
      </c>
      <c r="E4169">
        <v>100</v>
      </c>
      <c r="F4169" t="s">
        <v>87</v>
      </c>
      <c r="G4169">
        <v>5.33</v>
      </c>
      <c r="H4169">
        <v>0</v>
      </c>
      <c r="I4169">
        <v>-533</v>
      </c>
      <c r="Q4169" s="103"/>
      <c r="R4169" s="104"/>
      <c r="X4169" s="103"/>
      <c r="AE4169" s="103"/>
      <c r="AL4169" s="103"/>
      <c r="AM4169" s="104"/>
      <c r="AS4169" s="103"/>
      <c r="AT4169" s="104"/>
    </row>
    <row r="4170" spans="1:46" x14ac:dyDescent="0.25">
      <c r="A4170" s="1">
        <v>44887</v>
      </c>
      <c r="B4170" s="100">
        <v>46488266503</v>
      </c>
      <c r="C4170" t="s">
        <v>101</v>
      </c>
      <c r="D4170" t="s">
        <v>98</v>
      </c>
      <c r="E4170">
        <v>100</v>
      </c>
      <c r="F4170" t="s">
        <v>87</v>
      </c>
      <c r="G4170">
        <v>5.0213000000000001</v>
      </c>
      <c r="H4170">
        <v>0</v>
      </c>
      <c r="I4170">
        <v>502.11</v>
      </c>
      <c r="Q4170" s="103"/>
      <c r="R4170" s="104"/>
      <c r="X4170" s="103"/>
      <c r="AE4170" s="103"/>
      <c r="AL4170" s="103"/>
      <c r="AM4170" s="104"/>
      <c r="AS4170" s="103"/>
      <c r="AT4170" s="104"/>
    </row>
    <row r="4171" spans="1:46" x14ac:dyDescent="0.25">
      <c r="A4171" s="1">
        <v>44888</v>
      </c>
      <c r="C4171" s="1" t="s">
        <v>102</v>
      </c>
      <c r="D4171" t="s">
        <v>98</v>
      </c>
      <c r="E4171">
        <v>150</v>
      </c>
      <c r="F4171" t="s">
        <v>108</v>
      </c>
      <c r="G4171" s="18">
        <v>6.7582000000000004</v>
      </c>
      <c r="H4171" s="18">
        <v>0.02</v>
      </c>
      <c r="I4171" s="18">
        <v>1013.71</v>
      </c>
      <c r="Q4171" s="103"/>
      <c r="R4171" s="104"/>
      <c r="X4171" s="103"/>
      <c r="AE4171" s="103"/>
      <c r="AL4171" s="103"/>
      <c r="AM4171" s="104"/>
      <c r="AS4171" s="103"/>
      <c r="AT4171" s="104"/>
    </row>
    <row r="4172" spans="1:46" x14ac:dyDescent="0.25">
      <c r="A4172" s="1">
        <v>44888</v>
      </c>
      <c r="C4172" s="1" t="s">
        <v>102</v>
      </c>
      <c r="D4172" t="s">
        <v>97</v>
      </c>
      <c r="E4172">
        <v>50</v>
      </c>
      <c r="F4172" t="s">
        <v>108</v>
      </c>
      <c r="G4172" s="18">
        <v>6.9</v>
      </c>
      <c r="I4172" s="18">
        <v>-345</v>
      </c>
      <c r="Q4172" s="103"/>
      <c r="R4172" s="104"/>
      <c r="X4172" s="103"/>
      <c r="AE4172" s="103"/>
      <c r="AL4172" s="103"/>
      <c r="AM4172" s="104"/>
      <c r="AS4172" s="103"/>
      <c r="AT4172" s="104"/>
    </row>
    <row r="4173" spans="1:46" x14ac:dyDescent="0.25">
      <c r="A4173" s="1">
        <v>44888</v>
      </c>
      <c r="C4173" s="1" t="s">
        <v>102</v>
      </c>
      <c r="D4173" t="s">
        <v>97</v>
      </c>
      <c r="E4173">
        <v>50</v>
      </c>
      <c r="F4173" t="s">
        <v>108</v>
      </c>
      <c r="G4173" s="18">
        <v>7.0826000000000002</v>
      </c>
      <c r="I4173" s="18">
        <v>-354.13</v>
      </c>
      <c r="Q4173" s="103"/>
      <c r="R4173" s="104"/>
      <c r="X4173" s="103"/>
      <c r="AE4173" s="103"/>
      <c r="AL4173" s="103"/>
      <c r="AM4173" s="104"/>
      <c r="AS4173" s="103"/>
      <c r="AT4173" s="104"/>
    </row>
    <row r="4174" spans="1:46" x14ac:dyDescent="0.25">
      <c r="A4174" s="1">
        <v>44888</v>
      </c>
      <c r="C4174" s="1" t="s">
        <v>102</v>
      </c>
      <c r="D4174" t="s">
        <v>98</v>
      </c>
      <c r="E4174">
        <v>150</v>
      </c>
      <c r="F4174" t="s">
        <v>109</v>
      </c>
      <c r="G4174" s="18">
        <v>1.875</v>
      </c>
      <c r="H4174" s="18">
        <v>0.01</v>
      </c>
      <c r="I4174" s="18">
        <v>281.24</v>
      </c>
      <c r="Q4174" s="103"/>
      <c r="R4174" s="104"/>
      <c r="X4174" s="103"/>
      <c r="AE4174" s="103"/>
      <c r="AL4174" s="103"/>
      <c r="AM4174" s="104"/>
      <c r="AS4174" s="103"/>
      <c r="AT4174" s="104"/>
    </row>
    <row r="4175" spans="1:46" x14ac:dyDescent="0.25">
      <c r="A4175" s="1">
        <v>44888</v>
      </c>
      <c r="C4175" s="1" t="s">
        <v>102</v>
      </c>
      <c r="D4175" t="s">
        <v>97</v>
      </c>
      <c r="E4175">
        <v>50</v>
      </c>
      <c r="F4175" t="s">
        <v>108</v>
      </c>
      <c r="G4175" s="18">
        <v>7.08</v>
      </c>
      <c r="I4175" s="18">
        <v>-354</v>
      </c>
      <c r="Q4175" s="103"/>
      <c r="R4175" s="104"/>
      <c r="X4175" s="103"/>
      <c r="AE4175" s="103"/>
      <c r="AL4175" s="103"/>
      <c r="AM4175" s="104"/>
      <c r="AS4175" s="103"/>
      <c r="AT4175" s="104"/>
    </row>
    <row r="4176" spans="1:46" x14ac:dyDescent="0.25">
      <c r="A4176" s="1">
        <v>44888</v>
      </c>
      <c r="C4176" s="1" t="s">
        <v>102</v>
      </c>
      <c r="D4176" t="s">
        <v>97</v>
      </c>
      <c r="E4176">
        <v>150</v>
      </c>
      <c r="F4176" t="s">
        <v>109</v>
      </c>
      <c r="G4176" s="18">
        <v>1.875</v>
      </c>
      <c r="I4176" s="18">
        <v>-281.25</v>
      </c>
      <c r="Q4176" s="103"/>
      <c r="R4176" s="104"/>
      <c r="X4176" s="103"/>
      <c r="AE4176" s="103"/>
      <c r="AL4176" s="103"/>
      <c r="AM4176" s="104"/>
      <c r="AS4176" s="103"/>
      <c r="AT4176" s="104"/>
    </row>
    <row r="4177" spans="1:46" x14ac:dyDescent="0.25">
      <c r="A4177" s="1">
        <v>44888</v>
      </c>
      <c r="C4177" s="1" t="s">
        <v>102</v>
      </c>
      <c r="D4177" t="s">
        <v>98</v>
      </c>
      <c r="E4177">
        <v>150</v>
      </c>
      <c r="F4177" t="s">
        <v>79</v>
      </c>
      <c r="G4177" s="18">
        <v>1.5634999999999999</v>
      </c>
      <c r="H4177" s="18">
        <v>0.01</v>
      </c>
      <c r="I4177" s="18">
        <v>234.52</v>
      </c>
      <c r="Q4177" s="103"/>
      <c r="R4177" s="104"/>
      <c r="X4177" s="103"/>
      <c r="AE4177" s="103"/>
      <c r="AL4177" s="103"/>
      <c r="AM4177" s="104"/>
      <c r="AS4177" s="103"/>
      <c r="AT4177" s="104"/>
    </row>
    <row r="4178" spans="1:46" x14ac:dyDescent="0.25">
      <c r="A4178" s="1">
        <v>44888</v>
      </c>
      <c r="C4178" s="1" t="s">
        <v>102</v>
      </c>
      <c r="D4178" t="s">
        <v>98</v>
      </c>
      <c r="E4178">
        <v>150</v>
      </c>
      <c r="F4178" t="s">
        <v>79</v>
      </c>
      <c r="G4178" s="18">
        <v>1.5509999999999999</v>
      </c>
      <c r="H4178" s="18">
        <v>0.01</v>
      </c>
      <c r="I4178" s="18">
        <v>232.64</v>
      </c>
      <c r="Q4178" s="103"/>
      <c r="R4178" s="104"/>
      <c r="X4178" s="103"/>
      <c r="AE4178" s="103"/>
      <c r="AL4178" s="103"/>
      <c r="AM4178" s="104"/>
      <c r="AS4178" s="103"/>
      <c r="AT4178" s="104"/>
    </row>
    <row r="4179" spans="1:46" x14ac:dyDescent="0.25">
      <c r="A4179" s="1">
        <v>44888</v>
      </c>
      <c r="C4179" s="1" t="s">
        <v>102</v>
      </c>
      <c r="D4179" t="s">
        <v>98</v>
      </c>
      <c r="E4179">
        <v>150</v>
      </c>
      <c r="F4179" t="s">
        <v>79</v>
      </c>
      <c r="G4179" s="18">
        <v>1.5508</v>
      </c>
      <c r="H4179" s="18">
        <v>0.01</v>
      </c>
      <c r="I4179" s="18">
        <v>232.61</v>
      </c>
      <c r="Q4179" s="103"/>
      <c r="R4179" s="104"/>
      <c r="X4179" s="103"/>
      <c r="AE4179" s="103"/>
      <c r="AL4179" s="103"/>
      <c r="AM4179" s="104"/>
      <c r="AS4179" s="103"/>
      <c r="AT4179" s="104"/>
    </row>
    <row r="4180" spans="1:46" x14ac:dyDescent="0.25">
      <c r="A4180" s="1">
        <v>44888</v>
      </c>
      <c r="C4180" s="1" t="s">
        <v>102</v>
      </c>
      <c r="D4180" t="s">
        <v>97</v>
      </c>
      <c r="E4180">
        <v>150</v>
      </c>
      <c r="F4180" t="s">
        <v>79</v>
      </c>
      <c r="G4180" s="18">
        <v>1.63</v>
      </c>
      <c r="I4180" s="18">
        <v>-244.5</v>
      </c>
      <c r="Q4180" s="103"/>
      <c r="R4180" s="104"/>
      <c r="X4180" s="103"/>
      <c r="AE4180" s="103"/>
      <c r="AL4180" s="103"/>
      <c r="AM4180" s="104"/>
      <c r="AS4180" s="103"/>
      <c r="AT4180" s="104"/>
    </row>
    <row r="4181" spans="1:46" x14ac:dyDescent="0.25">
      <c r="A4181" s="1">
        <v>44888</v>
      </c>
      <c r="C4181" s="1" t="s">
        <v>102</v>
      </c>
      <c r="D4181" t="s">
        <v>98</v>
      </c>
      <c r="E4181">
        <v>150</v>
      </c>
      <c r="F4181" t="s">
        <v>79</v>
      </c>
      <c r="G4181" s="18">
        <v>1.6735</v>
      </c>
      <c r="H4181" s="18">
        <v>0.01</v>
      </c>
      <c r="I4181" s="18">
        <v>251.02</v>
      </c>
      <c r="Q4181" s="103"/>
      <c r="R4181" s="104"/>
      <c r="X4181" s="103"/>
      <c r="AE4181" s="103"/>
      <c r="AL4181" s="103"/>
      <c r="AM4181" s="104"/>
      <c r="AS4181" s="103"/>
      <c r="AT4181" s="104"/>
    </row>
    <row r="4182" spans="1:46" x14ac:dyDescent="0.25">
      <c r="A4182" s="1">
        <v>44888</v>
      </c>
      <c r="C4182" s="1" t="s">
        <v>102</v>
      </c>
      <c r="D4182" t="s">
        <v>98</v>
      </c>
      <c r="E4182">
        <v>150</v>
      </c>
      <c r="F4182" t="s">
        <v>79</v>
      </c>
      <c r="G4182" s="18">
        <v>1.6309</v>
      </c>
      <c r="H4182" s="18">
        <v>0.01</v>
      </c>
      <c r="I4182" s="18">
        <v>244.63</v>
      </c>
      <c r="Q4182" s="103"/>
      <c r="R4182" s="104"/>
      <c r="X4182" s="103"/>
      <c r="AE4182" s="103"/>
      <c r="AL4182" s="103"/>
      <c r="AM4182" s="104"/>
      <c r="AS4182" s="103"/>
      <c r="AT4182" s="104"/>
    </row>
    <row r="4183" spans="1:46" x14ac:dyDescent="0.25">
      <c r="A4183" s="1">
        <v>44888</v>
      </c>
      <c r="C4183" s="1" t="s">
        <v>102</v>
      </c>
      <c r="D4183" t="s">
        <v>97</v>
      </c>
      <c r="E4183">
        <v>150</v>
      </c>
      <c r="F4183" t="s">
        <v>79</v>
      </c>
      <c r="G4183" s="18">
        <v>1.665</v>
      </c>
      <c r="I4183" s="18">
        <v>-249.75</v>
      </c>
      <c r="Q4183" s="103"/>
      <c r="R4183" s="104"/>
      <c r="X4183" s="103"/>
      <c r="AE4183" s="103"/>
      <c r="AL4183" s="103"/>
      <c r="AM4183" s="104"/>
      <c r="AS4183" s="103"/>
      <c r="AT4183" s="104"/>
    </row>
    <row r="4184" spans="1:46" x14ac:dyDescent="0.25">
      <c r="A4184" s="1">
        <v>44888</v>
      </c>
      <c r="C4184" s="1" t="s">
        <v>102</v>
      </c>
      <c r="D4184" t="s">
        <v>97</v>
      </c>
      <c r="E4184">
        <v>150</v>
      </c>
      <c r="F4184" t="s">
        <v>79</v>
      </c>
      <c r="G4184" s="18">
        <v>1.655</v>
      </c>
      <c r="I4184" s="18">
        <v>-248.25</v>
      </c>
      <c r="Q4184" s="103"/>
      <c r="R4184" s="104"/>
      <c r="X4184" s="103"/>
      <c r="AE4184" s="103"/>
      <c r="AL4184" s="103"/>
      <c r="AM4184" s="104"/>
      <c r="AS4184" s="103"/>
      <c r="AT4184" s="104"/>
    </row>
    <row r="4185" spans="1:46" x14ac:dyDescent="0.25">
      <c r="A4185" s="1">
        <v>44888</v>
      </c>
      <c r="C4185" s="1" t="s">
        <v>102</v>
      </c>
      <c r="D4185" t="s">
        <v>97</v>
      </c>
      <c r="E4185">
        <v>150</v>
      </c>
      <c r="F4185" t="s">
        <v>79</v>
      </c>
      <c r="G4185" s="18">
        <v>1.6848000000000001</v>
      </c>
      <c r="I4185" s="18">
        <v>-252.72</v>
      </c>
      <c r="Q4185" s="103"/>
      <c r="R4185" s="104"/>
      <c r="X4185" s="103"/>
      <c r="AE4185" s="103"/>
      <c r="AL4185" s="103"/>
      <c r="AM4185" s="104"/>
      <c r="AS4185" s="103"/>
      <c r="AT4185" s="104"/>
    </row>
    <row r="4186" spans="1:46" x14ac:dyDescent="0.25">
      <c r="A4186" s="1">
        <v>44888</v>
      </c>
      <c r="C4186" s="1" t="s">
        <v>102</v>
      </c>
      <c r="D4186" t="s">
        <v>97</v>
      </c>
      <c r="E4186">
        <v>150</v>
      </c>
      <c r="F4186" t="s">
        <v>79</v>
      </c>
      <c r="G4186" s="18">
        <v>1.7150000000000001</v>
      </c>
      <c r="I4186" s="18">
        <v>-257.25</v>
      </c>
      <c r="Q4186" s="103"/>
      <c r="R4186" s="104"/>
      <c r="X4186" s="103"/>
      <c r="AE4186" s="103"/>
      <c r="AL4186" s="103"/>
      <c r="AM4186" s="104"/>
      <c r="AS4186" s="103"/>
      <c r="AT4186" s="104"/>
    </row>
    <row r="4187" spans="1:46" x14ac:dyDescent="0.25">
      <c r="A4187" s="1">
        <v>44890</v>
      </c>
      <c r="C4187" s="1" t="s">
        <v>102</v>
      </c>
      <c r="D4187" t="s">
        <v>107</v>
      </c>
      <c r="I4187" s="18">
        <v>-900</v>
      </c>
      <c r="Q4187" s="103"/>
      <c r="R4187" s="104"/>
      <c r="X4187" s="103"/>
      <c r="AE4187" s="103"/>
      <c r="AL4187" s="103"/>
      <c r="AM4187" s="104"/>
      <c r="AS4187" s="103"/>
      <c r="AT4187" s="104"/>
    </row>
    <row r="4188" spans="1:46" x14ac:dyDescent="0.25">
      <c r="A4188" s="1">
        <v>44893</v>
      </c>
      <c r="C4188" s="1" t="s">
        <v>102</v>
      </c>
      <c r="D4188" t="s">
        <v>98</v>
      </c>
      <c r="E4188">
        <v>150</v>
      </c>
      <c r="F4188" t="s">
        <v>105</v>
      </c>
      <c r="G4188" s="18">
        <v>2.66</v>
      </c>
      <c r="H4188" s="18">
        <v>0.01</v>
      </c>
      <c r="I4188" s="18">
        <v>398.99</v>
      </c>
      <c r="Q4188" s="103"/>
      <c r="R4188" s="104"/>
      <c r="X4188" s="103"/>
      <c r="AE4188" s="103"/>
      <c r="AL4188" s="103"/>
      <c r="AM4188" s="104"/>
      <c r="AS4188" s="103"/>
      <c r="AT4188" s="104"/>
    </row>
    <row r="4189" spans="1:46" x14ac:dyDescent="0.25">
      <c r="A4189" s="1">
        <v>44893</v>
      </c>
      <c r="C4189" s="1" t="s">
        <v>102</v>
      </c>
      <c r="D4189" t="s">
        <v>98</v>
      </c>
      <c r="E4189">
        <v>50</v>
      </c>
      <c r="F4189" t="s">
        <v>106</v>
      </c>
      <c r="G4189" s="18">
        <v>7.3150000000000004</v>
      </c>
      <c r="H4189" s="18">
        <v>0.01</v>
      </c>
      <c r="I4189" s="18">
        <v>365.74</v>
      </c>
      <c r="Q4189" s="103"/>
      <c r="R4189" s="104"/>
      <c r="X4189" s="103"/>
      <c r="AE4189" s="103"/>
      <c r="AL4189" s="103"/>
      <c r="AM4189" s="104"/>
      <c r="AS4189" s="103"/>
      <c r="AT4189" s="104"/>
    </row>
    <row r="4190" spans="1:46" x14ac:dyDescent="0.25">
      <c r="A4190" s="1">
        <v>44893</v>
      </c>
      <c r="C4190" s="1" t="s">
        <v>102</v>
      </c>
      <c r="D4190" t="s">
        <v>98</v>
      </c>
      <c r="E4190">
        <v>150</v>
      </c>
      <c r="F4190" t="s">
        <v>106</v>
      </c>
      <c r="G4190" s="18">
        <v>7.1300999999999997</v>
      </c>
      <c r="H4190" s="18">
        <v>0.02</v>
      </c>
      <c r="I4190" s="18">
        <v>1069.5</v>
      </c>
      <c r="Q4190" s="103"/>
      <c r="R4190" s="104"/>
      <c r="X4190" s="103"/>
      <c r="AE4190" s="103"/>
      <c r="AL4190" s="103"/>
      <c r="AM4190" s="104"/>
      <c r="AS4190" s="103"/>
      <c r="AT4190" s="104"/>
    </row>
    <row r="4191" spans="1:46" x14ac:dyDescent="0.25">
      <c r="A4191" s="1">
        <v>44893</v>
      </c>
      <c r="C4191" s="1" t="s">
        <v>102</v>
      </c>
      <c r="D4191" t="s">
        <v>97</v>
      </c>
      <c r="E4191">
        <v>50</v>
      </c>
      <c r="F4191" t="s">
        <v>106</v>
      </c>
      <c r="G4191" s="18">
        <v>7.5598999999999998</v>
      </c>
      <c r="I4191" s="18">
        <v>-378</v>
      </c>
      <c r="Q4191" s="103"/>
      <c r="R4191" s="104"/>
      <c r="X4191" s="103"/>
      <c r="AE4191" s="103"/>
      <c r="AL4191" s="103"/>
      <c r="AM4191" s="104"/>
      <c r="AS4191" s="103"/>
      <c r="AT4191" s="104"/>
    </row>
    <row r="4192" spans="1:46" x14ac:dyDescent="0.25">
      <c r="A4192" s="1">
        <v>44893</v>
      </c>
      <c r="C4192" s="1" t="s">
        <v>102</v>
      </c>
      <c r="D4192" t="s">
        <v>97</v>
      </c>
      <c r="E4192">
        <v>50</v>
      </c>
      <c r="F4192" t="s">
        <v>106</v>
      </c>
      <c r="G4192" s="18">
        <v>7.5698999999999996</v>
      </c>
      <c r="I4192" s="18">
        <v>-378.5</v>
      </c>
      <c r="Q4192" s="103"/>
      <c r="R4192" s="104"/>
      <c r="X4192" s="103"/>
      <c r="AE4192" s="103"/>
      <c r="AL4192" s="103"/>
      <c r="AM4192" s="104"/>
      <c r="AS4192" s="103"/>
      <c r="AT4192" s="104"/>
    </row>
    <row r="4193" spans="1:46" x14ac:dyDescent="0.25">
      <c r="A4193" s="1">
        <v>44893</v>
      </c>
      <c r="C4193" s="1" t="s">
        <v>102</v>
      </c>
      <c r="D4193" t="s">
        <v>98</v>
      </c>
      <c r="E4193">
        <v>50</v>
      </c>
      <c r="F4193" t="s">
        <v>106</v>
      </c>
      <c r="G4193" s="18">
        <v>7.41</v>
      </c>
      <c r="H4193" s="18">
        <v>0.01</v>
      </c>
      <c r="I4193" s="18">
        <v>370.49</v>
      </c>
      <c r="Q4193" s="103"/>
      <c r="R4193" s="104"/>
      <c r="X4193" s="103"/>
      <c r="AE4193" s="103"/>
      <c r="AL4193" s="103"/>
      <c r="AM4193" s="104"/>
      <c r="AS4193" s="103"/>
      <c r="AT4193" s="104"/>
    </row>
    <row r="4194" spans="1:46" x14ac:dyDescent="0.25">
      <c r="A4194" s="1">
        <v>44893</v>
      </c>
      <c r="C4194" s="1" t="s">
        <v>102</v>
      </c>
      <c r="D4194" t="s">
        <v>97</v>
      </c>
      <c r="E4194">
        <v>50</v>
      </c>
      <c r="F4194" t="s">
        <v>106</v>
      </c>
      <c r="G4194" s="18">
        <v>7.91</v>
      </c>
      <c r="I4194" s="18">
        <v>-395.5</v>
      </c>
      <c r="Q4194" s="103"/>
      <c r="R4194" s="104"/>
      <c r="X4194" s="103"/>
      <c r="AE4194" s="103"/>
      <c r="AL4194" s="103"/>
      <c r="AM4194" s="104"/>
      <c r="AS4194" s="103"/>
      <c r="AT4194" s="104"/>
    </row>
    <row r="4195" spans="1:46" x14ac:dyDescent="0.25">
      <c r="A4195" s="1">
        <v>44893</v>
      </c>
      <c r="C4195" s="1" t="s">
        <v>102</v>
      </c>
      <c r="D4195" t="s">
        <v>97</v>
      </c>
      <c r="E4195">
        <v>100</v>
      </c>
      <c r="F4195" t="s">
        <v>106</v>
      </c>
      <c r="G4195" s="18">
        <v>7.65</v>
      </c>
      <c r="I4195" s="18">
        <v>-765</v>
      </c>
      <c r="Q4195" s="103"/>
      <c r="R4195" s="104"/>
      <c r="X4195" s="103"/>
      <c r="AE4195" s="103"/>
      <c r="AL4195" s="103"/>
      <c r="AM4195" s="104"/>
      <c r="AS4195" s="103"/>
      <c r="AT4195" s="104"/>
    </row>
    <row r="4196" spans="1:46" x14ac:dyDescent="0.25">
      <c r="A4196" s="1">
        <v>44893</v>
      </c>
      <c r="C4196" s="1" t="s">
        <v>102</v>
      </c>
      <c r="D4196" t="s">
        <v>98</v>
      </c>
      <c r="E4196">
        <v>140</v>
      </c>
      <c r="F4196" t="s">
        <v>106</v>
      </c>
      <c r="G4196" s="18">
        <v>8.0721000000000007</v>
      </c>
      <c r="H4196" s="18">
        <v>0.03</v>
      </c>
      <c r="I4196" s="18">
        <v>1130.06</v>
      </c>
      <c r="Q4196" s="103"/>
      <c r="R4196" s="104"/>
      <c r="X4196" s="103"/>
      <c r="AE4196" s="103"/>
      <c r="AL4196" s="103"/>
      <c r="AM4196" s="104"/>
      <c r="AS4196" s="103"/>
      <c r="AT4196" s="104"/>
    </row>
    <row r="4197" spans="1:46" x14ac:dyDescent="0.25">
      <c r="A4197" s="1">
        <v>44893</v>
      </c>
      <c r="C4197" s="1" t="s">
        <v>102</v>
      </c>
      <c r="D4197" t="s">
        <v>98</v>
      </c>
      <c r="E4197">
        <v>10</v>
      </c>
      <c r="F4197" t="s">
        <v>106</v>
      </c>
      <c r="G4197" s="18">
        <v>8.09</v>
      </c>
      <c r="I4197" s="18">
        <v>80.900000000000006</v>
      </c>
      <c r="Q4197" s="103"/>
      <c r="R4197" s="104"/>
      <c r="X4197" s="103"/>
      <c r="AE4197" s="103"/>
      <c r="AL4197" s="103"/>
      <c r="AM4197" s="104"/>
      <c r="AS4197" s="103"/>
      <c r="AT4197" s="104"/>
    </row>
    <row r="4198" spans="1:46" x14ac:dyDescent="0.25">
      <c r="A4198" s="1">
        <v>44893</v>
      </c>
      <c r="C4198" s="1" t="s">
        <v>102</v>
      </c>
      <c r="D4198" t="s">
        <v>97</v>
      </c>
      <c r="E4198">
        <v>150</v>
      </c>
      <c r="F4198" t="s">
        <v>106</v>
      </c>
      <c r="G4198" s="18">
        <v>8.3550000000000004</v>
      </c>
      <c r="I4198" s="18">
        <v>-1253.25</v>
      </c>
      <c r="Q4198" s="103"/>
      <c r="R4198" s="104"/>
      <c r="X4198" s="103"/>
      <c r="AE4198" s="103"/>
      <c r="AL4198" s="103"/>
      <c r="AM4198" s="104"/>
      <c r="AS4198" s="103"/>
      <c r="AT4198" s="104"/>
    </row>
    <row r="4199" spans="1:46" x14ac:dyDescent="0.25">
      <c r="A4199" s="1">
        <v>44893</v>
      </c>
      <c r="C4199" s="1" t="s">
        <v>102</v>
      </c>
      <c r="D4199" t="s">
        <v>97</v>
      </c>
      <c r="E4199">
        <v>150</v>
      </c>
      <c r="F4199" t="s">
        <v>105</v>
      </c>
      <c r="G4199" s="18">
        <v>2.6385000000000001</v>
      </c>
      <c r="I4199" s="18">
        <v>-395.78</v>
      </c>
      <c r="Q4199" s="103"/>
      <c r="R4199" s="104"/>
      <c r="X4199" s="103"/>
      <c r="AE4199" s="103"/>
      <c r="AL4199" s="103"/>
      <c r="AM4199" s="104"/>
      <c r="AS4199" s="103"/>
      <c r="AT4199" s="104"/>
    </row>
    <row r="4200" spans="1:46" x14ac:dyDescent="0.25">
      <c r="A4200" s="1">
        <v>44895</v>
      </c>
      <c r="C4200" s="1" t="s">
        <v>102</v>
      </c>
      <c r="D4200" t="s">
        <v>98</v>
      </c>
      <c r="E4200">
        <v>200</v>
      </c>
      <c r="F4200" t="s">
        <v>103</v>
      </c>
      <c r="G4200" s="18">
        <v>1.08</v>
      </c>
      <c r="H4200" s="18">
        <v>6.95</v>
      </c>
      <c r="I4200" s="18">
        <v>209.05</v>
      </c>
      <c r="Q4200" s="103"/>
      <c r="R4200" s="104"/>
      <c r="X4200" s="103"/>
      <c r="AE4200" s="103"/>
      <c r="AL4200" s="103"/>
      <c r="AM4200" s="104"/>
      <c r="AS4200" s="103"/>
      <c r="AT4200" s="104"/>
    </row>
    <row r="4201" spans="1:46" x14ac:dyDescent="0.25">
      <c r="A4201" s="1">
        <v>44895</v>
      </c>
      <c r="C4201" s="1" t="s">
        <v>102</v>
      </c>
      <c r="D4201" t="s">
        <v>98</v>
      </c>
      <c r="E4201">
        <v>191</v>
      </c>
      <c r="F4201" t="s">
        <v>103</v>
      </c>
      <c r="G4201" s="18">
        <v>1.04</v>
      </c>
      <c r="H4201" s="18">
        <v>6.64</v>
      </c>
      <c r="I4201" s="18">
        <v>192</v>
      </c>
      <c r="Q4201" s="103"/>
      <c r="R4201" s="104"/>
      <c r="X4201" s="103"/>
      <c r="AE4201" s="103"/>
      <c r="AL4201" s="103"/>
      <c r="AM4201" s="104"/>
      <c r="AS4201" s="103"/>
      <c r="AT4201" s="104"/>
    </row>
    <row r="4202" spans="1:46" x14ac:dyDescent="0.25">
      <c r="A4202" s="1">
        <v>44895</v>
      </c>
      <c r="C4202" s="1" t="s">
        <v>102</v>
      </c>
      <c r="D4202" t="s">
        <v>98</v>
      </c>
      <c r="E4202">
        <v>9</v>
      </c>
      <c r="F4202" t="s">
        <v>103</v>
      </c>
      <c r="G4202" s="18">
        <v>1.04</v>
      </c>
      <c r="H4202" s="18">
        <v>0.31</v>
      </c>
      <c r="I4202" s="18">
        <v>9.0500000000000007</v>
      </c>
      <c r="Q4202" s="103"/>
      <c r="R4202" s="104"/>
      <c r="X4202" s="103"/>
      <c r="AE4202" s="103"/>
      <c r="AL4202" s="103"/>
      <c r="AM4202" s="104"/>
      <c r="AS4202" s="103"/>
      <c r="AT4202" s="104"/>
    </row>
    <row r="4203" spans="1:46" x14ac:dyDescent="0.25">
      <c r="A4203" s="1">
        <v>44895</v>
      </c>
      <c r="C4203" s="1" t="s">
        <v>102</v>
      </c>
      <c r="D4203" t="s">
        <v>97</v>
      </c>
      <c r="E4203">
        <v>200</v>
      </c>
      <c r="F4203" t="s">
        <v>103</v>
      </c>
      <c r="G4203" s="18">
        <v>0.96</v>
      </c>
      <c r="H4203" s="18">
        <v>6.95</v>
      </c>
      <c r="I4203" s="18">
        <v>-198.95</v>
      </c>
      <c r="Q4203" s="103"/>
      <c r="R4203" s="104"/>
      <c r="X4203" s="103"/>
      <c r="AE4203" s="103"/>
      <c r="AL4203" s="103"/>
      <c r="AM4203" s="104"/>
      <c r="AS4203" s="103"/>
      <c r="AT4203" s="104"/>
    </row>
    <row r="4204" spans="1:46" x14ac:dyDescent="0.25">
      <c r="A4204" s="1">
        <v>44895</v>
      </c>
      <c r="C4204" s="1" t="s">
        <v>102</v>
      </c>
      <c r="D4204" t="s">
        <v>97</v>
      </c>
      <c r="E4204">
        <v>200</v>
      </c>
      <c r="F4204" t="s">
        <v>103</v>
      </c>
      <c r="G4204" s="18">
        <v>0.97009999999999996</v>
      </c>
      <c r="H4204" s="18">
        <v>6.95</v>
      </c>
      <c r="I4204" s="18">
        <v>-200.97</v>
      </c>
      <c r="Q4204" s="103"/>
      <c r="R4204" s="104"/>
      <c r="X4204" s="103"/>
      <c r="AE4204" s="103"/>
      <c r="AL4204" s="103"/>
      <c r="AM4204" s="104"/>
      <c r="AS4204" s="103"/>
      <c r="AT4204" s="104"/>
    </row>
    <row r="4205" spans="1:46" x14ac:dyDescent="0.25">
      <c r="A4205" s="1">
        <v>44895</v>
      </c>
      <c r="C4205" s="1" t="s">
        <v>102</v>
      </c>
      <c r="D4205" t="s">
        <v>98</v>
      </c>
      <c r="E4205">
        <v>150</v>
      </c>
      <c r="F4205" t="s">
        <v>104</v>
      </c>
      <c r="G4205" s="18">
        <v>9.7001000000000008</v>
      </c>
      <c r="H4205" s="18">
        <v>0.03</v>
      </c>
      <c r="I4205" s="18">
        <v>1454.99</v>
      </c>
      <c r="Q4205" s="103"/>
      <c r="R4205" s="104"/>
      <c r="X4205" s="103"/>
      <c r="AE4205" s="103"/>
      <c r="AL4205" s="103"/>
      <c r="AM4205" s="104"/>
      <c r="AS4205" s="103"/>
      <c r="AT4205" s="104"/>
    </row>
    <row r="4206" spans="1:46" x14ac:dyDescent="0.25">
      <c r="A4206" s="1">
        <v>44895</v>
      </c>
      <c r="C4206" s="1" t="s">
        <v>102</v>
      </c>
      <c r="D4206" t="s">
        <v>98</v>
      </c>
      <c r="E4206">
        <v>50</v>
      </c>
      <c r="F4206" t="s">
        <v>104</v>
      </c>
      <c r="G4206" s="18">
        <v>9.4</v>
      </c>
      <c r="H4206" s="18">
        <v>0.01</v>
      </c>
      <c r="I4206" s="18">
        <v>469.99</v>
      </c>
      <c r="Q4206" s="103"/>
      <c r="R4206" s="104"/>
      <c r="X4206" s="103"/>
      <c r="AE4206" s="103"/>
      <c r="AL4206" s="103"/>
      <c r="AM4206" s="104"/>
      <c r="AS4206" s="103"/>
      <c r="AT4206" s="104"/>
    </row>
    <row r="4207" spans="1:46" x14ac:dyDescent="0.25">
      <c r="A4207" s="1">
        <v>44895</v>
      </c>
      <c r="C4207" s="1" t="s">
        <v>102</v>
      </c>
      <c r="D4207" t="s">
        <v>97</v>
      </c>
      <c r="E4207">
        <v>50</v>
      </c>
      <c r="F4207" t="s">
        <v>104</v>
      </c>
      <c r="G4207" s="18">
        <v>9.1668000000000003</v>
      </c>
      <c r="I4207" s="18">
        <v>-458.34</v>
      </c>
      <c r="Q4207" s="103"/>
      <c r="R4207" s="104"/>
      <c r="X4207" s="103"/>
      <c r="AE4207" s="103"/>
      <c r="AL4207" s="103"/>
      <c r="AM4207" s="104"/>
      <c r="AS4207" s="103"/>
      <c r="AT4207" s="104"/>
    </row>
    <row r="4208" spans="1:46" x14ac:dyDescent="0.25">
      <c r="A4208" s="1">
        <v>44895</v>
      </c>
      <c r="C4208" s="1" t="s">
        <v>102</v>
      </c>
      <c r="D4208" t="s">
        <v>97</v>
      </c>
      <c r="E4208">
        <v>50</v>
      </c>
      <c r="F4208" t="s">
        <v>104</v>
      </c>
      <c r="G4208" s="18">
        <v>8.9458000000000002</v>
      </c>
      <c r="I4208" s="18">
        <v>-447.29</v>
      </c>
      <c r="Q4208" s="103"/>
      <c r="R4208" s="104"/>
      <c r="X4208" s="103"/>
      <c r="AE4208" s="103"/>
      <c r="AL4208" s="103"/>
      <c r="AM4208" s="104"/>
      <c r="AS4208" s="103"/>
      <c r="AT4208" s="104"/>
    </row>
    <row r="4209" spans="1:46" x14ac:dyDescent="0.25">
      <c r="A4209" s="1">
        <v>44895</v>
      </c>
      <c r="C4209" s="1" t="s">
        <v>102</v>
      </c>
      <c r="D4209" t="s">
        <v>97</v>
      </c>
      <c r="E4209">
        <v>50</v>
      </c>
      <c r="F4209" t="s">
        <v>104</v>
      </c>
      <c r="G4209" s="18">
        <v>9.0749999999999993</v>
      </c>
      <c r="I4209" s="18">
        <v>-453.75</v>
      </c>
      <c r="Q4209" s="103"/>
      <c r="R4209" s="104"/>
      <c r="X4209" s="103"/>
      <c r="AE4209" s="103"/>
      <c r="AL4209" s="103"/>
      <c r="AM4209" s="104"/>
      <c r="AS4209" s="103"/>
      <c r="AT4209" s="104"/>
    </row>
    <row r="4210" spans="1:46" x14ac:dyDescent="0.25">
      <c r="A4210" s="1">
        <v>44895</v>
      </c>
      <c r="C4210" s="1" t="s">
        <v>102</v>
      </c>
      <c r="D4210" t="s">
        <v>97</v>
      </c>
      <c r="E4210">
        <v>50</v>
      </c>
      <c r="F4210" t="s">
        <v>104</v>
      </c>
      <c r="G4210" s="18">
        <v>9.0370000000000008</v>
      </c>
      <c r="I4210" s="18">
        <v>-451.85</v>
      </c>
      <c r="Q4210" s="103"/>
      <c r="R4210" s="104"/>
      <c r="X4210" s="103"/>
      <c r="AE4210" s="103"/>
      <c r="AL4210" s="103"/>
      <c r="AM4210" s="104"/>
      <c r="AS4210" s="103"/>
      <c r="AT4210" s="104"/>
    </row>
    <row r="4211" spans="1:46" x14ac:dyDescent="0.25">
      <c r="A4211" s="1">
        <v>44532</v>
      </c>
      <c r="D4211" t="s">
        <v>98</v>
      </c>
      <c r="E4211">
        <v>9</v>
      </c>
      <c r="F4211" t="s">
        <v>328</v>
      </c>
      <c r="G4211" s="18">
        <v>11.55</v>
      </c>
      <c r="I4211" s="18">
        <v>103.95</v>
      </c>
      <c r="Q4211" s="103"/>
      <c r="R4211" s="104"/>
      <c r="X4211" s="103"/>
      <c r="AE4211" s="103"/>
      <c r="AL4211" s="103"/>
      <c r="AM4211" s="104"/>
      <c r="AS4211" s="103"/>
      <c r="AT4211" s="104"/>
    </row>
    <row r="4212" spans="1:46" x14ac:dyDescent="0.25">
      <c r="A4212" s="1">
        <v>44532</v>
      </c>
      <c r="D4212" t="s">
        <v>98</v>
      </c>
      <c r="E4212">
        <v>9</v>
      </c>
      <c r="F4212" t="s">
        <v>328</v>
      </c>
      <c r="G4212" s="18">
        <v>11.5351</v>
      </c>
      <c r="I4212" s="18">
        <v>103.82</v>
      </c>
      <c r="Q4212" s="103"/>
      <c r="R4212" s="104"/>
      <c r="X4212" s="103"/>
      <c r="AE4212" s="103"/>
      <c r="AL4212" s="103"/>
      <c r="AM4212" s="104"/>
      <c r="AS4212" s="103"/>
      <c r="AT4212" s="104"/>
    </row>
    <row r="4213" spans="1:46" x14ac:dyDescent="0.25">
      <c r="A4213" s="1">
        <v>44532</v>
      </c>
      <c r="D4213" t="s">
        <v>97</v>
      </c>
      <c r="E4213">
        <v>9</v>
      </c>
      <c r="F4213" t="s">
        <v>328</v>
      </c>
      <c r="G4213" s="18">
        <v>11.5944</v>
      </c>
      <c r="I4213" s="18">
        <v>-104.35</v>
      </c>
    </row>
    <row r="4214" spans="1:46" x14ac:dyDescent="0.25">
      <c r="A4214" s="1">
        <v>44532</v>
      </c>
      <c r="D4214" t="s">
        <v>97</v>
      </c>
      <c r="E4214">
        <v>9</v>
      </c>
      <c r="F4214" t="s">
        <v>328</v>
      </c>
      <c r="G4214" s="18">
        <v>11.77</v>
      </c>
      <c r="I4214" s="18">
        <v>-105.93</v>
      </c>
    </row>
    <row r="4215" spans="1:46" x14ac:dyDescent="0.25">
      <c r="A4215" s="1">
        <v>44532</v>
      </c>
      <c r="D4215" t="s">
        <v>98</v>
      </c>
      <c r="E4215">
        <v>27</v>
      </c>
      <c r="F4215" t="s">
        <v>242</v>
      </c>
      <c r="G4215" s="18">
        <v>3.5602999999999998</v>
      </c>
      <c r="I4215" s="18">
        <v>96.13</v>
      </c>
    </row>
    <row r="4216" spans="1:46" x14ac:dyDescent="0.25">
      <c r="A4216" s="1">
        <v>44532</v>
      </c>
      <c r="D4216" t="s">
        <v>98</v>
      </c>
      <c r="E4216">
        <v>27</v>
      </c>
      <c r="F4216" t="s">
        <v>242</v>
      </c>
      <c r="G4216" s="18">
        <v>3.581</v>
      </c>
      <c r="I4216" s="18">
        <v>96.69</v>
      </c>
    </row>
    <row r="4217" spans="1:46" x14ac:dyDescent="0.25">
      <c r="A4217" s="1">
        <v>44532</v>
      </c>
      <c r="D4217" t="s">
        <v>97</v>
      </c>
      <c r="E4217">
        <v>27</v>
      </c>
      <c r="F4217" t="s">
        <v>242</v>
      </c>
      <c r="G4217" s="18">
        <v>3.62</v>
      </c>
      <c r="I4217" s="18">
        <v>-97.74</v>
      </c>
    </row>
    <row r="4218" spans="1:46" x14ac:dyDescent="0.25">
      <c r="A4218" s="1">
        <v>44532</v>
      </c>
      <c r="D4218" t="s">
        <v>97</v>
      </c>
      <c r="E4218">
        <v>27</v>
      </c>
      <c r="F4218" t="s">
        <v>242</v>
      </c>
      <c r="G4218" s="18">
        <v>3.69</v>
      </c>
      <c r="I4218" s="18">
        <v>-99.63</v>
      </c>
    </row>
    <row r="4219" spans="1:46" x14ac:dyDescent="0.25">
      <c r="A4219" s="1">
        <v>44532</v>
      </c>
      <c r="D4219" t="s">
        <v>98</v>
      </c>
      <c r="E4219">
        <v>26</v>
      </c>
      <c r="F4219" t="s">
        <v>242</v>
      </c>
      <c r="G4219" s="18">
        <v>3.74</v>
      </c>
      <c r="I4219" s="18">
        <v>97.24</v>
      </c>
    </row>
    <row r="4220" spans="1:46" x14ac:dyDescent="0.25">
      <c r="A4220" s="1">
        <v>44532</v>
      </c>
      <c r="D4220" t="s">
        <v>97</v>
      </c>
      <c r="E4220">
        <v>26</v>
      </c>
      <c r="F4220" t="s">
        <v>242</v>
      </c>
      <c r="G4220" s="18">
        <v>3.8050000000000002</v>
      </c>
      <c r="I4220" s="18">
        <v>-98.93</v>
      </c>
    </row>
    <row r="4221" spans="1:46" x14ac:dyDescent="0.25">
      <c r="A4221" s="1">
        <v>44532</v>
      </c>
      <c r="D4221" t="s">
        <v>98</v>
      </c>
      <c r="E4221">
        <v>33</v>
      </c>
      <c r="F4221" t="s">
        <v>241</v>
      </c>
      <c r="G4221" s="18">
        <v>2.7450000000000001</v>
      </c>
      <c r="I4221" s="18">
        <v>90.59</v>
      </c>
    </row>
    <row r="4222" spans="1:46" x14ac:dyDescent="0.25">
      <c r="A4222" s="1">
        <v>44532</v>
      </c>
      <c r="D4222" t="s">
        <v>98</v>
      </c>
      <c r="E4222">
        <v>33</v>
      </c>
      <c r="F4222" t="s">
        <v>241</v>
      </c>
      <c r="G4222" s="18">
        <v>2.76</v>
      </c>
      <c r="I4222" s="18">
        <v>91.08</v>
      </c>
    </row>
    <row r="4223" spans="1:46" x14ac:dyDescent="0.25">
      <c r="A4223" s="1">
        <v>44532</v>
      </c>
      <c r="D4223" t="s">
        <v>98</v>
      </c>
      <c r="E4223">
        <v>33</v>
      </c>
      <c r="F4223" t="s">
        <v>241</v>
      </c>
      <c r="G4223" s="18">
        <v>2.78</v>
      </c>
      <c r="I4223" s="18">
        <v>91.74</v>
      </c>
    </row>
    <row r="4224" spans="1:46" x14ac:dyDescent="0.25">
      <c r="A4224" s="1">
        <v>44532</v>
      </c>
      <c r="D4224" t="s">
        <v>97</v>
      </c>
      <c r="E4224">
        <v>33</v>
      </c>
      <c r="F4224" t="s">
        <v>241</v>
      </c>
      <c r="G4224" s="18">
        <v>2.8260000000000001</v>
      </c>
      <c r="I4224" s="18">
        <v>-93.26</v>
      </c>
    </row>
    <row r="4225" spans="1:9" x14ac:dyDescent="0.25">
      <c r="A4225" s="1">
        <v>44532</v>
      </c>
      <c r="D4225" t="s">
        <v>98</v>
      </c>
      <c r="E4225">
        <v>33</v>
      </c>
      <c r="F4225" t="s">
        <v>241</v>
      </c>
      <c r="G4225" s="18">
        <v>2.8016999999999999</v>
      </c>
      <c r="I4225" s="18">
        <v>92.46</v>
      </c>
    </row>
    <row r="4226" spans="1:9" x14ac:dyDescent="0.25">
      <c r="A4226" s="1">
        <v>44532</v>
      </c>
      <c r="D4226" t="s">
        <v>97</v>
      </c>
      <c r="E4226">
        <v>33</v>
      </c>
      <c r="F4226" t="s">
        <v>241</v>
      </c>
      <c r="G4226" s="18">
        <v>2.895</v>
      </c>
      <c r="I4226" s="18">
        <v>-95.54</v>
      </c>
    </row>
    <row r="4227" spans="1:9" x14ac:dyDescent="0.25">
      <c r="A4227" s="1">
        <v>44532</v>
      </c>
      <c r="D4227" t="s">
        <v>97</v>
      </c>
      <c r="E4227">
        <v>33</v>
      </c>
      <c r="F4227" t="s">
        <v>241</v>
      </c>
      <c r="G4227" s="18">
        <v>2.91</v>
      </c>
      <c r="I4227" s="18">
        <v>-96.03</v>
      </c>
    </row>
    <row r="4228" spans="1:9" x14ac:dyDescent="0.25">
      <c r="A4228" s="1">
        <v>44532</v>
      </c>
      <c r="D4228" t="s">
        <v>97</v>
      </c>
      <c r="E4228">
        <v>33</v>
      </c>
      <c r="F4228" t="s">
        <v>241</v>
      </c>
      <c r="G4228" s="18">
        <v>2.87</v>
      </c>
      <c r="I4228" s="18">
        <v>-94.71</v>
      </c>
    </row>
    <row r="4229" spans="1:9" x14ac:dyDescent="0.25">
      <c r="A4229" s="1">
        <v>44532</v>
      </c>
      <c r="D4229" t="s">
        <v>98</v>
      </c>
      <c r="E4229">
        <v>12</v>
      </c>
      <c r="F4229" t="s">
        <v>329</v>
      </c>
      <c r="G4229" s="18">
        <v>7.55</v>
      </c>
      <c r="I4229" s="18">
        <v>90.6</v>
      </c>
    </row>
    <row r="4230" spans="1:9" x14ac:dyDescent="0.25">
      <c r="A4230" s="1">
        <v>44532</v>
      </c>
      <c r="D4230" t="s">
        <v>98</v>
      </c>
      <c r="E4230">
        <v>12</v>
      </c>
      <c r="F4230" t="s">
        <v>329</v>
      </c>
      <c r="G4230" s="18">
        <v>7.7240000000000002</v>
      </c>
      <c r="I4230" s="18">
        <v>92.69</v>
      </c>
    </row>
    <row r="4231" spans="1:9" x14ac:dyDescent="0.25">
      <c r="A4231" s="1">
        <v>44532</v>
      </c>
      <c r="D4231" t="s">
        <v>97</v>
      </c>
      <c r="E4231">
        <v>12</v>
      </c>
      <c r="F4231" t="s">
        <v>329</v>
      </c>
      <c r="G4231" s="18">
        <v>7.835</v>
      </c>
      <c r="I4231" s="18">
        <v>-94.02</v>
      </c>
    </row>
    <row r="4232" spans="1:9" x14ac:dyDescent="0.25">
      <c r="A4232" s="1">
        <v>44532</v>
      </c>
      <c r="D4232" t="s">
        <v>98</v>
      </c>
      <c r="E4232">
        <v>12</v>
      </c>
      <c r="F4232" t="s">
        <v>329</v>
      </c>
      <c r="G4232" s="18">
        <v>7.84</v>
      </c>
      <c r="I4232" s="18">
        <v>94.08</v>
      </c>
    </row>
    <row r="4233" spans="1:9" x14ac:dyDescent="0.25">
      <c r="A4233" s="1">
        <v>44532</v>
      </c>
      <c r="D4233" t="s">
        <v>97</v>
      </c>
      <c r="E4233">
        <v>12</v>
      </c>
      <c r="F4233" t="s">
        <v>329</v>
      </c>
      <c r="G4233" s="18">
        <v>8.27</v>
      </c>
      <c r="I4233" s="18">
        <v>-99.24</v>
      </c>
    </row>
    <row r="4234" spans="1:9" x14ac:dyDescent="0.25">
      <c r="A4234" s="1">
        <v>44532</v>
      </c>
      <c r="D4234" t="s">
        <v>97</v>
      </c>
      <c r="E4234">
        <v>12</v>
      </c>
      <c r="F4234" t="s">
        <v>329</v>
      </c>
      <c r="G4234" s="18">
        <v>8.26</v>
      </c>
      <c r="I4234" s="18">
        <v>-99.12</v>
      </c>
    </row>
    <row r="4235" spans="1:9" x14ac:dyDescent="0.25">
      <c r="A4235" s="1">
        <v>44538</v>
      </c>
      <c r="D4235" t="s">
        <v>98</v>
      </c>
      <c r="E4235">
        <v>35</v>
      </c>
      <c r="F4235" t="s">
        <v>31</v>
      </c>
      <c r="G4235" s="18">
        <v>4.01</v>
      </c>
      <c r="I4235" s="18">
        <v>140.35</v>
      </c>
    </row>
    <row r="4236" spans="1:9" x14ac:dyDescent="0.25">
      <c r="A4236" s="1">
        <v>44538</v>
      </c>
      <c r="D4236" t="s">
        <v>97</v>
      </c>
      <c r="E4236">
        <v>30</v>
      </c>
      <c r="F4236" t="s">
        <v>31</v>
      </c>
      <c r="G4236" s="18">
        <v>4.17</v>
      </c>
      <c r="I4236" s="18">
        <v>-125.1</v>
      </c>
    </row>
    <row r="4237" spans="1:9" x14ac:dyDescent="0.25">
      <c r="A4237" s="1">
        <v>44538</v>
      </c>
      <c r="D4237" t="s">
        <v>97</v>
      </c>
      <c r="E4237">
        <v>5</v>
      </c>
      <c r="F4237" t="s">
        <v>31</v>
      </c>
      <c r="G4237" s="18">
        <v>4.17</v>
      </c>
      <c r="I4237" s="18">
        <v>-20.85</v>
      </c>
    </row>
    <row r="4238" spans="1:9" x14ac:dyDescent="0.25">
      <c r="A4238" s="1">
        <v>44538</v>
      </c>
      <c r="D4238" t="s">
        <v>98</v>
      </c>
      <c r="E4238">
        <v>35</v>
      </c>
      <c r="F4238" t="s">
        <v>31</v>
      </c>
      <c r="G4238" s="18">
        <v>4.0130999999999997</v>
      </c>
      <c r="I4238" s="18">
        <v>140.46</v>
      </c>
    </row>
    <row r="4239" spans="1:9" x14ac:dyDescent="0.25">
      <c r="A4239" s="1">
        <v>44538</v>
      </c>
      <c r="D4239" t="s">
        <v>98</v>
      </c>
      <c r="E4239">
        <v>15</v>
      </c>
      <c r="F4239" t="s">
        <v>31</v>
      </c>
      <c r="G4239" s="18">
        <v>4.1500000000000004</v>
      </c>
      <c r="I4239" s="18">
        <v>62.25</v>
      </c>
    </row>
    <row r="4240" spans="1:9" x14ac:dyDescent="0.25">
      <c r="A4240" s="1">
        <v>44538</v>
      </c>
      <c r="D4240" t="s">
        <v>97</v>
      </c>
      <c r="E4240">
        <v>50</v>
      </c>
      <c r="F4240" t="s">
        <v>31</v>
      </c>
      <c r="G4240" s="18">
        <v>3.9192</v>
      </c>
      <c r="I4240" s="18">
        <v>-195.96</v>
      </c>
    </row>
    <row r="4241" spans="1:9" x14ac:dyDescent="0.25">
      <c r="A4241" s="1">
        <v>44538</v>
      </c>
      <c r="D4241" t="s">
        <v>98</v>
      </c>
      <c r="E4241">
        <v>25</v>
      </c>
      <c r="F4241" t="s">
        <v>31</v>
      </c>
      <c r="G4241" s="18">
        <v>3.94</v>
      </c>
      <c r="I4241" s="18">
        <v>98.5</v>
      </c>
    </row>
    <row r="4242" spans="1:9" x14ac:dyDescent="0.25">
      <c r="A4242" s="1">
        <v>44538</v>
      </c>
      <c r="D4242" t="s">
        <v>98</v>
      </c>
      <c r="E4242">
        <v>25</v>
      </c>
      <c r="F4242" t="s">
        <v>31</v>
      </c>
      <c r="G4242" s="18">
        <v>3.9260000000000002</v>
      </c>
      <c r="I4242" s="18">
        <v>98.15</v>
      </c>
    </row>
    <row r="4243" spans="1:9" x14ac:dyDescent="0.25">
      <c r="A4243" s="1">
        <v>44538</v>
      </c>
      <c r="D4243" t="s">
        <v>97</v>
      </c>
      <c r="E4243">
        <v>25</v>
      </c>
      <c r="F4243" t="s">
        <v>31</v>
      </c>
      <c r="G4243" s="18">
        <v>4.2</v>
      </c>
      <c r="I4243" s="18">
        <v>-105</v>
      </c>
    </row>
    <row r="4244" spans="1:9" x14ac:dyDescent="0.25">
      <c r="A4244" s="1">
        <v>44538</v>
      </c>
      <c r="D4244" t="s">
        <v>97</v>
      </c>
      <c r="E4244">
        <v>25</v>
      </c>
      <c r="F4244" t="s">
        <v>31</v>
      </c>
      <c r="G4244" s="18">
        <v>4.2380000000000004</v>
      </c>
      <c r="I4244" s="18">
        <v>-105.95</v>
      </c>
    </row>
    <row r="4245" spans="1:9" x14ac:dyDescent="0.25">
      <c r="A4245" s="1">
        <v>44538</v>
      </c>
      <c r="D4245" t="s">
        <v>98</v>
      </c>
      <c r="E4245">
        <v>15</v>
      </c>
      <c r="F4245" t="s">
        <v>31</v>
      </c>
      <c r="G4245" s="18">
        <v>4.3</v>
      </c>
      <c r="I4245" s="18">
        <v>64.5</v>
      </c>
    </row>
    <row r="4246" spans="1:9" x14ac:dyDescent="0.25">
      <c r="A4246" s="1">
        <v>44538</v>
      </c>
      <c r="D4246" t="s">
        <v>98</v>
      </c>
      <c r="E4246">
        <v>10</v>
      </c>
      <c r="F4246" t="s">
        <v>31</v>
      </c>
      <c r="G4246" s="18">
        <v>3.8508</v>
      </c>
      <c r="I4246" s="18">
        <v>38.51</v>
      </c>
    </row>
    <row r="4247" spans="1:9" x14ac:dyDescent="0.25">
      <c r="A4247" s="1">
        <v>44538</v>
      </c>
      <c r="D4247" t="s">
        <v>98</v>
      </c>
      <c r="E4247">
        <v>15</v>
      </c>
      <c r="F4247" t="s">
        <v>31</v>
      </c>
      <c r="G4247" s="18">
        <v>4.0216000000000003</v>
      </c>
      <c r="I4247" s="18">
        <v>60.32</v>
      </c>
    </row>
    <row r="4248" spans="1:9" x14ac:dyDescent="0.25">
      <c r="A4248" s="1">
        <v>44538</v>
      </c>
      <c r="D4248" t="s">
        <v>98</v>
      </c>
      <c r="E4248">
        <v>5</v>
      </c>
      <c r="F4248" t="s">
        <v>328</v>
      </c>
      <c r="G4248" s="18">
        <v>12.3308</v>
      </c>
      <c r="I4248" s="18">
        <v>61.65</v>
      </c>
    </row>
    <row r="4249" spans="1:9" x14ac:dyDescent="0.25">
      <c r="A4249" s="1">
        <v>44538</v>
      </c>
      <c r="D4249" t="s">
        <v>98</v>
      </c>
      <c r="E4249">
        <v>10</v>
      </c>
      <c r="F4249" t="s">
        <v>328</v>
      </c>
      <c r="G4249" s="18">
        <v>12.3308</v>
      </c>
      <c r="I4249" s="18">
        <v>123.31</v>
      </c>
    </row>
    <row r="4250" spans="1:9" x14ac:dyDescent="0.25">
      <c r="A4250" s="1">
        <v>44538</v>
      </c>
      <c r="D4250" t="s">
        <v>97</v>
      </c>
      <c r="E4250">
        <v>15</v>
      </c>
      <c r="F4250" t="s">
        <v>31</v>
      </c>
      <c r="G4250" s="18">
        <v>4.1113</v>
      </c>
      <c r="I4250" s="18">
        <v>-61.67</v>
      </c>
    </row>
    <row r="4251" spans="1:9" x14ac:dyDescent="0.25">
      <c r="A4251" s="1">
        <v>44538</v>
      </c>
      <c r="D4251" t="s">
        <v>97</v>
      </c>
      <c r="E4251">
        <v>5</v>
      </c>
      <c r="F4251" t="s">
        <v>328</v>
      </c>
      <c r="G4251" s="18">
        <v>12.5298</v>
      </c>
      <c r="I4251" s="18">
        <v>-62.65</v>
      </c>
    </row>
    <row r="4252" spans="1:9" x14ac:dyDescent="0.25">
      <c r="A4252" s="1">
        <v>44538</v>
      </c>
      <c r="D4252" t="s">
        <v>97</v>
      </c>
      <c r="E4252">
        <v>10</v>
      </c>
      <c r="F4252" t="s">
        <v>328</v>
      </c>
      <c r="G4252" s="18">
        <v>12.5884</v>
      </c>
      <c r="I4252" s="18">
        <v>-125.88</v>
      </c>
    </row>
    <row r="4253" spans="1:9" x14ac:dyDescent="0.25">
      <c r="A4253" s="1">
        <v>44538</v>
      </c>
      <c r="D4253" t="s">
        <v>97</v>
      </c>
      <c r="E4253">
        <v>24</v>
      </c>
      <c r="F4253" t="s">
        <v>31</v>
      </c>
      <c r="G4253" s="18">
        <v>4.05</v>
      </c>
      <c r="I4253" s="18">
        <v>-97.2</v>
      </c>
    </row>
    <row r="4254" spans="1:9" x14ac:dyDescent="0.25">
      <c r="A4254" s="1">
        <v>44538</v>
      </c>
      <c r="D4254" t="s">
        <v>97</v>
      </c>
      <c r="E4254">
        <v>1</v>
      </c>
      <c r="F4254" t="s">
        <v>31</v>
      </c>
      <c r="G4254" s="18">
        <v>4.05</v>
      </c>
      <c r="I4254" s="18">
        <v>-4.05</v>
      </c>
    </row>
    <row r="4255" spans="1:9" x14ac:dyDescent="0.25">
      <c r="A4255" s="1">
        <v>44538</v>
      </c>
      <c r="D4255" t="s">
        <v>98</v>
      </c>
      <c r="E4255">
        <v>6</v>
      </c>
      <c r="F4255" t="s">
        <v>258</v>
      </c>
      <c r="G4255" s="18">
        <v>13.855</v>
      </c>
      <c r="I4255" s="18">
        <v>83.13</v>
      </c>
    </row>
    <row r="4256" spans="1:9" x14ac:dyDescent="0.25">
      <c r="A4256" s="1">
        <v>44538</v>
      </c>
      <c r="D4256" t="s">
        <v>98</v>
      </c>
      <c r="E4256">
        <v>4</v>
      </c>
      <c r="F4256" t="s">
        <v>258</v>
      </c>
      <c r="G4256" s="18">
        <v>13.68</v>
      </c>
      <c r="I4256" s="18">
        <v>54.72</v>
      </c>
    </row>
    <row r="4257" spans="1:9" x14ac:dyDescent="0.25">
      <c r="A4257" s="1">
        <v>44538</v>
      </c>
      <c r="D4257" t="s">
        <v>97</v>
      </c>
      <c r="E4257">
        <v>10</v>
      </c>
      <c r="F4257" t="s">
        <v>258</v>
      </c>
      <c r="G4257" s="18">
        <v>12.969900000000001</v>
      </c>
      <c r="I4257" s="18">
        <v>-129.69999999999999</v>
      </c>
    </row>
    <row r="4258" spans="1:9" x14ac:dyDescent="0.25">
      <c r="A4258" s="1">
        <v>44539</v>
      </c>
      <c r="D4258" t="s">
        <v>98</v>
      </c>
      <c r="E4258">
        <v>30</v>
      </c>
      <c r="F4258" t="s">
        <v>167</v>
      </c>
      <c r="G4258" s="18">
        <v>5.585</v>
      </c>
      <c r="I4258" s="18">
        <v>167.55</v>
      </c>
    </row>
    <row r="4259" spans="1:9" x14ac:dyDescent="0.25">
      <c r="A4259" s="1">
        <v>44539</v>
      </c>
      <c r="D4259" t="s">
        <v>98</v>
      </c>
      <c r="E4259">
        <v>15</v>
      </c>
      <c r="F4259" t="s">
        <v>167</v>
      </c>
      <c r="G4259" s="18">
        <v>5.4649999999999999</v>
      </c>
      <c r="I4259" s="18">
        <v>81.98</v>
      </c>
    </row>
    <row r="4260" spans="1:9" x14ac:dyDescent="0.25">
      <c r="A4260" s="1">
        <v>44539</v>
      </c>
      <c r="D4260" t="s">
        <v>97</v>
      </c>
      <c r="E4260">
        <v>15</v>
      </c>
      <c r="F4260" t="s">
        <v>167</v>
      </c>
      <c r="G4260" s="18">
        <v>5.1775000000000002</v>
      </c>
      <c r="I4260" s="18">
        <v>-77.66</v>
      </c>
    </row>
    <row r="4261" spans="1:9" x14ac:dyDescent="0.25">
      <c r="A4261" s="1">
        <v>44539</v>
      </c>
      <c r="D4261" t="s">
        <v>98</v>
      </c>
      <c r="E4261">
        <v>15</v>
      </c>
      <c r="F4261" t="s">
        <v>167</v>
      </c>
      <c r="G4261" s="18">
        <v>4.9400000000000004</v>
      </c>
      <c r="I4261" s="18">
        <v>74.099999999999994</v>
      </c>
    </row>
    <row r="4262" spans="1:9" x14ac:dyDescent="0.25">
      <c r="A4262" s="1">
        <v>44539</v>
      </c>
      <c r="D4262" t="s">
        <v>97</v>
      </c>
      <c r="E4262">
        <v>30</v>
      </c>
      <c r="F4262" t="s">
        <v>167</v>
      </c>
      <c r="G4262" s="18">
        <v>5.03</v>
      </c>
      <c r="I4262" s="18">
        <v>-150.9</v>
      </c>
    </row>
    <row r="4263" spans="1:9" x14ac:dyDescent="0.25">
      <c r="A4263" s="1">
        <v>44539</v>
      </c>
      <c r="D4263" t="s">
        <v>97</v>
      </c>
      <c r="E4263">
        <v>15</v>
      </c>
      <c r="F4263" t="s">
        <v>167</v>
      </c>
      <c r="G4263" s="18">
        <v>5.25</v>
      </c>
      <c r="I4263" s="18">
        <v>-78.75</v>
      </c>
    </row>
    <row r="4264" spans="1:9" x14ac:dyDescent="0.25">
      <c r="A4264" s="1">
        <v>44539</v>
      </c>
      <c r="D4264" t="s">
        <v>98</v>
      </c>
      <c r="E4264">
        <v>14</v>
      </c>
      <c r="F4264" t="s">
        <v>31</v>
      </c>
      <c r="G4264" s="18">
        <v>3.2549999999999999</v>
      </c>
      <c r="I4264" s="18">
        <v>45.57</v>
      </c>
    </row>
    <row r="4265" spans="1:9" x14ac:dyDescent="0.25">
      <c r="A4265" s="1">
        <v>44539</v>
      </c>
      <c r="D4265" t="s">
        <v>98</v>
      </c>
      <c r="E4265">
        <v>20</v>
      </c>
      <c r="F4265" t="s">
        <v>167</v>
      </c>
      <c r="G4265" s="18">
        <v>5.2649999999999997</v>
      </c>
      <c r="I4265" s="18">
        <v>105.3</v>
      </c>
    </row>
    <row r="4266" spans="1:9" x14ac:dyDescent="0.25">
      <c r="A4266" s="1">
        <v>44539</v>
      </c>
      <c r="D4266" t="s">
        <v>98</v>
      </c>
      <c r="E4266">
        <v>10</v>
      </c>
      <c r="F4266" t="s">
        <v>167</v>
      </c>
      <c r="G4266" s="18">
        <v>5.26</v>
      </c>
      <c r="I4266" s="18">
        <v>52.6</v>
      </c>
    </row>
    <row r="4267" spans="1:9" x14ac:dyDescent="0.25">
      <c r="A4267" s="1">
        <v>44539</v>
      </c>
      <c r="D4267" t="s">
        <v>98</v>
      </c>
      <c r="E4267">
        <v>10</v>
      </c>
      <c r="F4267" t="s">
        <v>167</v>
      </c>
      <c r="G4267" s="18">
        <v>5.27</v>
      </c>
      <c r="I4267" s="18">
        <v>52.7</v>
      </c>
    </row>
    <row r="4268" spans="1:9" x14ac:dyDescent="0.25">
      <c r="A4268" s="1">
        <v>44539</v>
      </c>
      <c r="D4268" t="s">
        <v>97</v>
      </c>
      <c r="E4268">
        <v>20</v>
      </c>
      <c r="F4268" t="s">
        <v>167</v>
      </c>
      <c r="G4268" s="18">
        <v>5.36</v>
      </c>
      <c r="I4268" s="18">
        <v>-107.2</v>
      </c>
    </row>
    <row r="4269" spans="1:9" x14ac:dyDescent="0.25">
      <c r="A4269" s="1">
        <v>44539</v>
      </c>
      <c r="D4269" t="s">
        <v>97</v>
      </c>
      <c r="E4269">
        <v>20</v>
      </c>
      <c r="F4269" t="s">
        <v>167</v>
      </c>
      <c r="G4269" s="18">
        <v>5.08</v>
      </c>
      <c r="I4269" s="18">
        <v>-101.6</v>
      </c>
    </row>
    <row r="4270" spans="1:9" x14ac:dyDescent="0.25">
      <c r="A4270" s="1">
        <v>44539</v>
      </c>
      <c r="D4270" t="s">
        <v>98</v>
      </c>
      <c r="E4270">
        <v>20</v>
      </c>
      <c r="F4270" t="s">
        <v>81</v>
      </c>
      <c r="G4270" s="18">
        <v>5.16</v>
      </c>
      <c r="I4270" s="18">
        <v>103.2</v>
      </c>
    </row>
    <row r="4271" spans="1:9" x14ac:dyDescent="0.25">
      <c r="A4271" s="1">
        <v>44539</v>
      </c>
      <c r="D4271" t="s">
        <v>98</v>
      </c>
      <c r="E4271">
        <v>16</v>
      </c>
      <c r="F4271" t="s">
        <v>81</v>
      </c>
      <c r="G4271" s="18">
        <v>5.21</v>
      </c>
      <c r="I4271" s="18">
        <v>83.36</v>
      </c>
    </row>
    <row r="4272" spans="1:9" x14ac:dyDescent="0.25">
      <c r="A4272" s="1">
        <v>44539</v>
      </c>
      <c r="D4272" t="s">
        <v>98</v>
      </c>
      <c r="E4272">
        <v>2</v>
      </c>
      <c r="F4272" t="s">
        <v>81</v>
      </c>
      <c r="G4272" s="18">
        <v>5.21</v>
      </c>
      <c r="I4272" s="18">
        <v>10.42</v>
      </c>
    </row>
    <row r="4273" spans="1:9" x14ac:dyDescent="0.25">
      <c r="A4273" s="1">
        <v>44539</v>
      </c>
      <c r="D4273" t="s">
        <v>97</v>
      </c>
      <c r="E4273">
        <v>20</v>
      </c>
      <c r="F4273" t="s">
        <v>81</v>
      </c>
      <c r="G4273" s="18">
        <v>5.3</v>
      </c>
      <c r="I4273" s="18">
        <v>-106</v>
      </c>
    </row>
    <row r="4274" spans="1:9" x14ac:dyDescent="0.25">
      <c r="A4274" s="1">
        <v>44539</v>
      </c>
      <c r="D4274" t="s">
        <v>97</v>
      </c>
      <c r="E4274">
        <v>18</v>
      </c>
      <c r="F4274" t="s">
        <v>81</v>
      </c>
      <c r="G4274" s="18">
        <v>5.45</v>
      </c>
      <c r="I4274" s="18">
        <v>-98.1</v>
      </c>
    </row>
    <row r="4275" spans="1:9" x14ac:dyDescent="0.25">
      <c r="A4275" s="1">
        <v>44539</v>
      </c>
      <c r="D4275" t="s">
        <v>97</v>
      </c>
      <c r="E4275">
        <v>12</v>
      </c>
      <c r="F4275" t="s">
        <v>31</v>
      </c>
      <c r="G4275" s="18">
        <v>3.47</v>
      </c>
      <c r="I4275" s="18">
        <v>-41.64</v>
      </c>
    </row>
    <row r="4276" spans="1:9" x14ac:dyDescent="0.25">
      <c r="A4276" s="1">
        <v>44539</v>
      </c>
      <c r="D4276" t="s">
        <v>97</v>
      </c>
      <c r="E4276">
        <v>2</v>
      </c>
      <c r="F4276" t="s">
        <v>31</v>
      </c>
      <c r="G4276" s="18">
        <v>3.47</v>
      </c>
      <c r="I4276" s="18">
        <v>-6.94</v>
      </c>
    </row>
    <row r="4277" spans="1:9" x14ac:dyDescent="0.25">
      <c r="A4277" s="1">
        <v>44539</v>
      </c>
      <c r="D4277" t="s">
        <v>98</v>
      </c>
      <c r="E4277">
        <v>5</v>
      </c>
      <c r="F4277" t="s">
        <v>167</v>
      </c>
      <c r="G4277" s="18">
        <v>5.6</v>
      </c>
      <c r="I4277" s="18">
        <v>28</v>
      </c>
    </row>
    <row r="4278" spans="1:9" x14ac:dyDescent="0.25">
      <c r="A4278" s="1">
        <v>44539</v>
      </c>
      <c r="D4278" t="s">
        <v>98</v>
      </c>
      <c r="E4278">
        <v>5</v>
      </c>
      <c r="F4278" t="s">
        <v>167</v>
      </c>
      <c r="G4278" s="18">
        <v>5.26</v>
      </c>
      <c r="I4278" s="18">
        <v>26.3</v>
      </c>
    </row>
    <row r="4279" spans="1:9" x14ac:dyDescent="0.25">
      <c r="A4279" s="1">
        <v>44539</v>
      </c>
      <c r="D4279" t="s">
        <v>97</v>
      </c>
      <c r="E4279">
        <v>10</v>
      </c>
      <c r="F4279" t="s">
        <v>167</v>
      </c>
      <c r="G4279" s="18">
        <v>5.0199999999999996</v>
      </c>
      <c r="I4279" s="18">
        <v>-50.2</v>
      </c>
    </row>
    <row r="4280" spans="1:9" x14ac:dyDescent="0.25">
      <c r="A4280" s="1">
        <v>44543</v>
      </c>
      <c r="D4280" t="s">
        <v>98</v>
      </c>
      <c r="E4280">
        <v>30</v>
      </c>
      <c r="F4280" t="s">
        <v>330</v>
      </c>
      <c r="G4280" s="18">
        <v>3.32</v>
      </c>
      <c r="I4280" s="18">
        <v>99.6</v>
      </c>
    </row>
    <row r="4281" spans="1:9" x14ac:dyDescent="0.25">
      <c r="A4281" s="1">
        <v>44543</v>
      </c>
      <c r="D4281" t="s">
        <v>97</v>
      </c>
      <c r="E4281">
        <v>16</v>
      </c>
      <c r="F4281" t="s">
        <v>330</v>
      </c>
      <c r="G4281" s="18">
        <v>3.21</v>
      </c>
      <c r="I4281" s="18">
        <v>-51.36</v>
      </c>
    </row>
    <row r="4282" spans="1:9" x14ac:dyDescent="0.25">
      <c r="A4282" s="1">
        <v>44543</v>
      </c>
      <c r="D4282" t="s">
        <v>98</v>
      </c>
      <c r="E4282">
        <v>1</v>
      </c>
      <c r="F4282" t="s">
        <v>330</v>
      </c>
      <c r="G4282" s="18">
        <v>3.23</v>
      </c>
      <c r="I4282" s="18">
        <v>3.23</v>
      </c>
    </row>
    <row r="4283" spans="1:9" x14ac:dyDescent="0.25">
      <c r="A4283" s="1">
        <v>44543</v>
      </c>
      <c r="D4283" t="s">
        <v>97</v>
      </c>
      <c r="E4283">
        <v>15</v>
      </c>
      <c r="F4283" t="s">
        <v>330</v>
      </c>
      <c r="G4283" s="18">
        <v>3.26</v>
      </c>
      <c r="I4283" s="18">
        <v>-48.9</v>
      </c>
    </row>
    <row r="4284" spans="1:9" x14ac:dyDescent="0.25">
      <c r="A4284" s="1">
        <v>44545</v>
      </c>
      <c r="D4284" t="s">
        <v>98</v>
      </c>
      <c r="E4284">
        <v>31</v>
      </c>
      <c r="F4284" t="s">
        <v>330</v>
      </c>
      <c r="G4284" s="18">
        <v>2.7425999999999999</v>
      </c>
      <c r="I4284" s="18">
        <v>85.02</v>
      </c>
    </row>
    <row r="4285" spans="1:9" x14ac:dyDescent="0.25">
      <c r="A4285" s="1">
        <v>44545</v>
      </c>
      <c r="D4285" t="s">
        <v>98</v>
      </c>
      <c r="E4285">
        <v>31</v>
      </c>
      <c r="F4285" t="s">
        <v>330</v>
      </c>
      <c r="G4285" s="18">
        <v>2.7482000000000002</v>
      </c>
      <c r="I4285" s="18">
        <v>85.19</v>
      </c>
    </row>
    <row r="4286" spans="1:9" x14ac:dyDescent="0.25">
      <c r="A4286" s="1">
        <v>44545</v>
      </c>
      <c r="D4286" t="s">
        <v>97</v>
      </c>
      <c r="E4286">
        <v>31</v>
      </c>
      <c r="F4286" t="s">
        <v>330</v>
      </c>
      <c r="G4286" s="18">
        <v>2.85</v>
      </c>
      <c r="I4286" s="18">
        <v>-88.35</v>
      </c>
    </row>
    <row r="4287" spans="1:9" x14ac:dyDescent="0.25">
      <c r="A4287" s="1">
        <v>44545</v>
      </c>
      <c r="D4287" t="s">
        <v>97</v>
      </c>
      <c r="E4287">
        <v>31</v>
      </c>
      <c r="F4287" t="s">
        <v>330</v>
      </c>
      <c r="G4287" s="18">
        <v>2.81</v>
      </c>
      <c r="I4287" s="18">
        <v>-87.11</v>
      </c>
    </row>
    <row r="4288" spans="1:9" x14ac:dyDescent="0.25">
      <c r="A4288" s="1">
        <v>44545</v>
      </c>
      <c r="D4288" t="s">
        <v>98</v>
      </c>
      <c r="E4288">
        <v>34</v>
      </c>
      <c r="F4288" t="s">
        <v>330</v>
      </c>
      <c r="G4288" s="18">
        <v>2.89</v>
      </c>
      <c r="I4288" s="18">
        <v>98.26</v>
      </c>
    </row>
    <row r="4289" spans="1:9" x14ac:dyDescent="0.25">
      <c r="A4289" s="1">
        <v>44545</v>
      </c>
      <c r="D4289" t="s">
        <v>97</v>
      </c>
      <c r="E4289">
        <v>34</v>
      </c>
      <c r="F4289" t="s">
        <v>330</v>
      </c>
      <c r="G4289" s="18">
        <v>2.9449999999999998</v>
      </c>
      <c r="I4289" s="18">
        <v>-100.13</v>
      </c>
    </row>
    <row r="4290" spans="1:9" x14ac:dyDescent="0.25">
      <c r="A4290" s="1">
        <v>44545</v>
      </c>
      <c r="D4290" t="s">
        <v>98</v>
      </c>
      <c r="E4290">
        <v>20</v>
      </c>
      <c r="F4290" t="s">
        <v>331</v>
      </c>
      <c r="G4290" s="18">
        <v>2.875</v>
      </c>
      <c r="I4290" s="18">
        <v>57.5</v>
      </c>
    </row>
    <row r="4291" spans="1:9" x14ac:dyDescent="0.25">
      <c r="A4291" s="1">
        <v>44545</v>
      </c>
      <c r="D4291" t="s">
        <v>98</v>
      </c>
      <c r="E4291">
        <v>20</v>
      </c>
      <c r="F4291" t="s">
        <v>331</v>
      </c>
      <c r="G4291" s="18">
        <v>2.9948000000000001</v>
      </c>
      <c r="I4291" s="18">
        <v>59.9</v>
      </c>
    </row>
    <row r="4292" spans="1:9" x14ac:dyDescent="0.25">
      <c r="A4292" s="1">
        <v>44545</v>
      </c>
      <c r="D4292" t="s">
        <v>98</v>
      </c>
      <c r="E4292">
        <v>30</v>
      </c>
      <c r="F4292" t="s">
        <v>332</v>
      </c>
      <c r="G4292" s="18">
        <v>3.1009000000000002</v>
      </c>
      <c r="I4292" s="18">
        <v>93.03</v>
      </c>
    </row>
    <row r="4293" spans="1:9" x14ac:dyDescent="0.25">
      <c r="A4293" s="1">
        <v>44545</v>
      </c>
      <c r="D4293" t="s">
        <v>98</v>
      </c>
      <c r="E4293">
        <v>30</v>
      </c>
      <c r="F4293" t="s">
        <v>332</v>
      </c>
      <c r="G4293" s="18">
        <v>3.1236000000000002</v>
      </c>
      <c r="I4293" s="18">
        <v>93.71</v>
      </c>
    </row>
    <row r="4294" spans="1:9" x14ac:dyDescent="0.25">
      <c r="A4294" s="1">
        <v>44545</v>
      </c>
      <c r="D4294" t="s">
        <v>97</v>
      </c>
      <c r="E4294">
        <v>30</v>
      </c>
      <c r="F4294" t="s">
        <v>332</v>
      </c>
      <c r="G4294" s="18">
        <v>3.2</v>
      </c>
      <c r="I4294" s="18">
        <v>-96</v>
      </c>
    </row>
    <row r="4295" spans="1:9" x14ac:dyDescent="0.25">
      <c r="A4295" s="1">
        <v>44545</v>
      </c>
      <c r="D4295" t="s">
        <v>97</v>
      </c>
      <c r="E4295">
        <v>40</v>
      </c>
      <c r="F4295" t="s">
        <v>331</v>
      </c>
      <c r="G4295" s="18">
        <v>3.05</v>
      </c>
      <c r="I4295" s="18">
        <v>-122</v>
      </c>
    </row>
    <row r="4296" spans="1:9" x14ac:dyDescent="0.25">
      <c r="A4296" s="1">
        <v>44545</v>
      </c>
      <c r="D4296" t="s">
        <v>97</v>
      </c>
      <c r="E4296">
        <v>30</v>
      </c>
      <c r="F4296" t="s">
        <v>332</v>
      </c>
      <c r="G4296" s="18">
        <v>3.3271999999999999</v>
      </c>
      <c r="I4296" s="18">
        <v>-99.82</v>
      </c>
    </row>
    <row r="4297" spans="1:9" x14ac:dyDescent="0.25">
      <c r="A4297" s="1">
        <v>44545</v>
      </c>
      <c r="D4297" t="s">
        <v>98</v>
      </c>
      <c r="E4297">
        <v>13</v>
      </c>
      <c r="F4297" t="s">
        <v>332</v>
      </c>
      <c r="G4297" s="18">
        <v>3.1659999999999999</v>
      </c>
      <c r="I4297" s="18">
        <v>41.16</v>
      </c>
    </row>
    <row r="4298" spans="1:9" x14ac:dyDescent="0.25">
      <c r="A4298" s="1">
        <v>44545</v>
      </c>
      <c r="D4298" t="s">
        <v>98</v>
      </c>
      <c r="E4298">
        <v>15</v>
      </c>
      <c r="F4298" t="s">
        <v>332</v>
      </c>
      <c r="G4298" s="18">
        <v>3.2103000000000002</v>
      </c>
      <c r="I4298" s="18">
        <v>48.15</v>
      </c>
    </row>
    <row r="4299" spans="1:9" x14ac:dyDescent="0.25">
      <c r="A4299" s="1">
        <v>44545</v>
      </c>
      <c r="D4299" t="s">
        <v>97</v>
      </c>
      <c r="E4299">
        <v>20</v>
      </c>
      <c r="F4299" t="s">
        <v>332</v>
      </c>
      <c r="G4299" s="18">
        <v>3.2864</v>
      </c>
      <c r="I4299" s="18">
        <v>-65.73</v>
      </c>
    </row>
    <row r="4300" spans="1:9" x14ac:dyDescent="0.25">
      <c r="A4300" s="1">
        <v>44545</v>
      </c>
      <c r="D4300" t="s">
        <v>98</v>
      </c>
      <c r="E4300">
        <v>6</v>
      </c>
      <c r="F4300" t="s">
        <v>332</v>
      </c>
      <c r="G4300" s="18">
        <v>3.3</v>
      </c>
      <c r="I4300" s="18">
        <v>19.8</v>
      </c>
    </row>
    <row r="4301" spans="1:9" x14ac:dyDescent="0.25">
      <c r="A4301" s="1">
        <v>44545</v>
      </c>
      <c r="D4301" t="s">
        <v>98</v>
      </c>
      <c r="E4301">
        <v>1</v>
      </c>
      <c r="F4301" t="s">
        <v>332</v>
      </c>
      <c r="G4301" s="18">
        <v>3.3</v>
      </c>
      <c r="I4301" s="18">
        <v>3.3</v>
      </c>
    </row>
    <row r="4302" spans="1:9" x14ac:dyDescent="0.25">
      <c r="A4302" s="1">
        <v>44545</v>
      </c>
      <c r="D4302" t="s">
        <v>97</v>
      </c>
      <c r="E4302">
        <v>15</v>
      </c>
      <c r="F4302" t="s">
        <v>332</v>
      </c>
      <c r="G4302" s="18">
        <v>3.16</v>
      </c>
      <c r="I4302" s="18">
        <v>-47.4</v>
      </c>
    </row>
    <row r="4303" spans="1:9" x14ac:dyDescent="0.25">
      <c r="A4303" s="1">
        <v>44545</v>
      </c>
      <c r="D4303" t="s">
        <v>98</v>
      </c>
      <c r="E4303">
        <v>30</v>
      </c>
      <c r="F4303" t="s">
        <v>332</v>
      </c>
      <c r="G4303" s="18">
        <v>3.17</v>
      </c>
      <c r="I4303" s="18">
        <v>95.1</v>
      </c>
    </row>
    <row r="4304" spans="1:9" x14ac:dyDescent="0.25">
      <c r="A4304" s="1">
        <v>44545</v>
      </c>
      <c r="D4304" t="s">
        <v>97</v>
      </c>
      <c r="E4304">
        <v>30</v>
      </c>
      <c r="F4304" t="s">
        <v>332</v>
      </c>
      <c r="G4304" s="18">
        <v>3.27</v>
      </c>
      <c r="I4304" s="18">
        <v>-98.1</v>
      </c>
    </row>
    <row r="4305" spans="1:9" x14ac:dyDescent="0.25">
      <c r="A4305" s="1">
        <v>44546</v>
      </c>
      <c r="D4305" t="s">
        <v>98</v>
      </c>
      <c r="E4305">
        <v>34</v>
      </c>
      <c r="F4305" t="s">
        <v>333</v>
      </c>
      <c r="G4305" s="18">
        <v>8.5399999999999991</v>
      </c>
      <c r="I4305" s="18">
        <v>290.36</v>
      </c>
    </row>
    <row r="4306" spans="1:9" x14ac:dyDescent="0.25">
      <c r="A4306" s="1">
        <v>44546</v>
      </c>
      <c r="D4306" t="s">
        <v>97</v>
      </c>
      <c r="E4306">
        <v>34</v>
      </c>
      <c r="F4306" t="s">
        <v>333</v>
      </c>
      <c r="G4306" s="18">
        <v>8.77</v>
      </c>
      <c r="I4306" s="18">
        <v>-298.18</v>
      </c>
    </row>
    <row r="4307" spans="1:9" x14ac:dyDescent="0.25">
      <c r="A4307" s="1">
        <v>44546</v>
      </c>
      <c r="D4307" t="s">
        <v>98</v>
      </c>
      <c r="E4307">
        <v>30</v>
      </c>
      <c r="F4307" t="s">
        <v>334</v>
      </c>
      <c r="G4307" s="18">
        <v>1.6553</v>
      </c>
      <c r="I4307" s="18">
        <v>49.66</v>
      </c>
    </row>
    <row r="4308" spans="1:9" x14ac:dyDescent="0.25">
      <c r="A4308" s="1">
        <v>44546</v>
      </c>
      <c r="D4308" t="s">
        <v>98</v>
      </c>
      <c r="E4308">
        <v>17</v>
      </c>
      <c r="F4308" t="s">
        <v>333</v>
      </c>
      <c r="G4308" s="18">
        <v>8.98</v>
      </c>
      <c r="I4308" s="18">
        <v>152.66</v>
      </c>
    </row>
    <row r="4309" spans="1:9" x14ac:dyDescent="0.25">
      <c r="A4309" s="1">
        <v>44546</v>
      </c>
      <c r="D4309" t="s">
        <v>98</v>
      </c>
      <c r="E4309">
        <v>16</v>
      </c>
      <c r="F4309" t="s">
        <v>333</v>
      </c>
      <c r="G4309" s="18">
        <v>8.93</v>
      </c>
      <c r="I4309" s="18">
        <v>142.88</v>
      </c>
    </row>
    <row r="4310" spans="1:9" x14ac:dyDescent="0.25">
      <c r="A4310" s="1">
        <v>44546</v>
      </c>
      <c r="D4310" t="s">
        <v>98</v>
      </c>
      <c r="E4310">
        <v>1</v>
      </c>
      <c r="F4310" t="s">
        <v>333</v>
      </c>
      <c r="G4310" s="18">
        <v>8.93</v>
      </c>
      <c r="I4310" s="18">
        <v>8.93</v>
      </c>
    </row>
    <row r="4311" spans="1:9" x14ac:dyDescent="0.25">
      <c r="A4311" s="1">
        <v>44546</v>
      </c>
      <c r="D4311" t="s">
        <v>97</v>
      </c>
      <c r="E4311">
        <v>8</v>
      </c>
      <c r="F4311" t="s">
        <v>333</v>
      </c>
      <c r="G4311" s="18">
        <v>8.8000000000000007</v>
      </c>
      <c r="I4311" s="18">
        <v>-70.400000000000006</v>
      </c>
    </row>
    <row r="4312" spans="1:9" x14ac:dyDescent="0.25">
      <c r="A4312" s="1">
        <v>44546</v>
      </c>
      <c r="D4312" t="s">
        <v>97</v>
      </c>
      <c r="E4312">
        <v>26</v>
      </c>
      <c r="F4312" t="s">
        <v>333</v>
      </c>
      <c r="G4312" s="18">
        <v>8.8000000000000007</v>
      </c>
      <c r="I4312" s="18">
        <v>-228.8</v>
      </c>
    </row>
    <row r="4313" spans="1:9" x14ac:dyDescent="0.25">
      <c r="A4313" s="1">
        <v>44546</v>
      </c>
      <c r="D4313" t="s">
        <v>98</v>
      </c>
      <c r="E4313">
        <v>20</v>
      </c>
      <c r="F4313" t="s">
        <v>334</v>
      </c>
      <c r="G4313" s="18">
        <v>1.7130000000000001</v>
      </c>
      <c r="I4313" s="18">
        <v>34.26</v>
      </c>
    </row>
    <row r="4314" spans="1:9" x14ac:dyDescent="0.25">
      <c r="A4314" s="1">
        <v>44546</v>
      </c>
      <c r="D4314" t="s">
        <v>98</v>
      </c>
      <c r="E4314">
        <v>28</v>
      </c>
      <c r="F4314" t="s">
        <v>335</v>
      </c>
      <c r="G4314" s="18">
        <v>3.9878999999999998</v>
      </c>
      <c r="I4314" s="18">
        <v>111.66</v>
      </c>
    </row>
    <row r="4315" spans="1:9" x14ac:dyDescent="0.25">
      <c r="A4315" s="1">
        <v>44546</v>
      </c>
      <c r="D4315" t="s">
        <v>97</v>
      </c>
      <c r="E4315">
        <v>50</v>
      </c>
      <c r="F4315" t="s">
        <v>334</v>
      </c>
      <c r="G4315" s="18">
        <v>1.7584</v>
      </c>
      <c r="I4315" s="18">
        <v>-87.92</v>
      </c>
    </row>
    <row r="4316" spans="1:9" x14ac:dyDescent="0.25">
      <c r="A4316" s="1">
        <v>44546</v>
      </c>
      <c r="D4316" t="s">
        <v>98</v>
      </c>
      <c r="E4316">
        <v>20</v>
      </c>
      <c r="F4316" t="s">
        <v>335</v>
      </c>
      <c r="G4316" s="18">
        <v>4.12</v>
      </c>
      <c r="I4316" s="18">
        <v>82.4</v>
      </c>
    </row>
    <row r="4317" spans="1:9" x14ac:dyDescent="0.25">
      <c r="A4317" s="1">
        <v>44546</v>
      </c>
      <c r="D4317" t="s">
        <v>97</v>
      </c>
      <c r="E4317">
        <v>40</v>
      </c>
      <c r="F4317" t="s">
        <v>335</v>
      </c>
      <c r="G4317" s="18">
        <v>4.1098999999999997</v>
      </c>
      <c r="I4317" s="18">
        <v>-164.4</v>
      </c>
    </row>
    <row r="4318" spans="1:9" x14ac:dyDescent="0.25">
      <c r="A4318" s="1">
        <v>44546</v>
      </c>
      <c r="D4318" t="s">
        <v>98</v>
      </c>
      <c r="E4318">
        <v>16</v>
      </c>
      <c r="F4318" t="s">
        <v>335</v>
      </c>
      <c r="G4318" s="18">
        <v>4.1254999999999997</v>
      </c>
      <c r="I4318" s="18">
        <v>66.010000000000005</v>
      </c>
    </row>
    <row r="4319" spans="1:9" x14ac:dyDescent="0.25">
      <c r="A4319" s="1">
        <v>44546</v>
      </c>
      <c r="D4319" t="s">
        <v>98</v>
      </c>
      <c r="E4319">
        <v>1</v>
      </c>
      <c r="F4319" t="s">
        <v>335</v>
      </c>
      <c r="G4319" s="18">
        <v>4.1254999999999997</v>
      </c>
      <c r="I4319" s="18">
        <v>4.13</v>
      </c>
    </row>
    <row r="4320" spans="1:9" x14ac:dyDescent="0.25">
      <c r="A4320" s="1">
        <v>44546</v>
      </c>
      <c r="D4320" t="s">
        <v>98</v>
      </c>
      <c r="E4320">
        <v>15</v>
      </c>
      <c r="F4320" t="s">
        <v>335</v>
      </c>
      <c r="G4320" s="18">
        <v>4.1500000000000004</v>
      </c>
      <c r="I4320" s="18">
        <v>62.25</v>
      </c>
    </row>
    <row r="4321" spans="1:9" x14ac:dyDescent="0.25">
      <c r="A4321" s="1">
        <v>44546</v>
      </c>
      <c r="D4321" t="s">
        <v>97</v>
      </c>
      <c r="E4321">
        <v>16</v>
      </c>
      <c r="F4321" t="s">
        <v>335</v>
      </c>
      <c r="G4321" s="18">
        <v>4.12</v>
      </c>
      <c r="I4321" s="18">
        <v>-65.92</v>
      </c>
    </row>
    <row r="4322" spans="1:9" x14ac:dyDescent="0.25">
      <c r="A4322" s="1">
        <v>44546</v>
      </c>
      <c r="D4322" t="s">
        <v>97</v>
      </c>
      <c r="E4322">
        <v>24</v>
      </c>
      <c r="F4322" t="s">
        <v>335</v>
      </c>
      <c r="G4322" s="18">
        <v>4.0682</v>
      </c>
      <c r="I4322" s="18">
        <v>-97.64</v>
      </c>
    </row>
    <row r="4323" spans="1:9" x14ac:dyDescent="0.25">
      <c r="A4323" s="1">
        <v>44546</v>
      </c>
      <c r="D4323" t="s">
        <v>98</v>
      </c>
      <c r="E4323">
        <v>30</v>
      </c>
      <c r="F4323" t="s">
        <v>335</v>
      </c>
      <c r="G4323" s="18">
        <v>4.0346000000000002</v>
      </c>
      <c r="I4323" s="18">
        <v>121.04</v>
      </c>
    </row>
    <row r="4324" spans="1:9" x14ac:dyDescent="0.25">
      <c r="A4324" s="1">
        <v>44546</v>
      </c>
      <c r="D4324" t="s">
        <v>97</v>
      </c>
      <c r="E4324">
        <v>20</v>
      </c>
      <c r="F4324" t="s">
        <v>335</v>
      </c>
      <c r="G4324" s="18">
        <v>4.1100000000000003</v>
      </c>
      <c r="I4324" s="18">
        <v>-82.2</v>
      </c>
    </row>
    <row r="4325" spans="1:9" x14ac:dyDescent="0.25">
      <c r="A4325" s="1">
        <v>44546</v>
      </c>
      <c r="D4325" t="s">
        <v>98</v>
      </c>
      <c r="E4325">
        <v>10</v>
      </c>
      <c r="F4325" t="s">
        <v>335</v>
      </c>
      <c r="G4325" s="18">
        <v>4.17</v>
      </c>
      <c r="I4325" s="18">
        <v>41.7</v>
      </c>
    </row>
    <row r="4326" spans="1:9" x14ac:dyDescent="0.25">
      <c r="A4326" s="1">
        <v>44546</v>
      </c>
      <c r="D4326" t="s">
        <v>98</v>
      </c>
      <c r="E4326">
        <v>10</v>
      </c>
      <c r="F4326" t="s">
        <v>335</v>
      </c>
      <c r="G4326" s="18">
        <v>4.1109999999999998</v>
      </c>
      <c r="I4326" s="18">
        <v>41.11</v>
      </c>
    </row>
    <row r="4327" spans="1:9" x14ac:dyDescent="0.25">
      <c r="A4327" s="1">
        <v>44546</v>
      </c>
      <c r="D4327" t="s">
        <v>98</v>
      </c>
      <c r="E4327">
        <v>10</v>
      </c>
      <c r="F4327" t="s">
        <v>335</v>
      </c>
      <c r="G4327" s="18">
        <v>4.1109</v>
      </c>
      <c r="I4327" s="18">
        <v>41.11</v>
      </c>
    </row>
    <row r="4328" spans="1:9" x14ac:dyDescent="0.25">
      <c r="A4328" s="1">
        <v>44546</v>
      </c>
      <c r="D4328" t="s">
        <v>98</v>
      </c>
      <c r="E4328">
        <v>10</v>
      </c>
      <c r="F4328" t="s">
        <v>335</v>
      </c>
      <c r="G4328" s="18">
        <v>4.1500000000000004</v>
      </c>
      <c r="I4328" s="18">
        <v>41.5</v>
      </c>
    </row>
    <row r="4329" spans="1:9" x14ac:dyDescent="0.25">
      <c r="A4329" s="1">
        <v>44546</v>
      </c>
      <c r="D4329" t="s">
        <v>97</v>
      </c>
      <c r="E4329">
        <v>50</v>
      </c>
      <c r="F4329" t="s">
        <v>335</v>
      </c>
      <c r="G4329" s="18">
        <v>3.9769999999999999</v>
      </c>
      <c r="I4329" s="18">
        <v>-198.85</v>
      </c>
    </row>
    <row r="4330" spans="1:9" x14ac:dyDescent="0.25">
      <c r="A4330" s="1">
        <v>44552</v>
      </c>
      <c r="D4330" t="s">
        <v>98</v>
      </c>
      <c r="E4330">
        <v>9</v>
      </c>
      <c r="F4330" t="s">
        <v>182</v>
      </c>
      <c r="G4330" s="18">
        <v>10.900700000000001</v>
      </c>
      <c r="I4330" s="18">
        <v>98.11</v>
      </c>
    </row>
    <row r="4331" spans="1:9" x14ac:dyDescent="0.25">
      <c r="A4331" s="1">
        <v>44552</v>
      </c>
      <c r="D4331" t="s">
        <v>97</v>
      </c>
      <c r="E4331">
        <v>9</v>
      </c>
      <c r="F4331" t="s">
        <v>182</v>
      </c>
      <c r="G4331" s="18">
        <v>10.875</v>
      </c>
      <c r="I4331" s="18">
        <v>-97.88</v>
      </c>
    </row>
    <row r="4332" spans="1:9" x14ac:dyDescent="0.25">
      <c r="A4332" s="1">
        <v>44552</v>
      </c>
      <c r="D4332" t="s">
        <v>98</v>
      </c>
      <c r="E4332">
        <v>38</v>
      </c>
      <c r="F4332" t="s">
        <v>336</v>
      </c>
      <c r="G4332" s="18">
        <v>2.6543000000000001</v>
      </c>
      <c r="I4332" s="18">
        <v>100.86</v>
      </c>
    </row>
    <row r="4333" spans="1:9" x14ac:dyDescent="0.25">
      <c r="A4333" s="1">
        <v>44552</v>
      </c>
      <c r="D4333" t="s">
        <v>97</v>
      </c>
      <c r="E4333">
        <v>38</v>
      </c>
      <c r="F4333" t="s">
        <v>336</v>
      </c>
      <c r="G4333" s="18">
        <v>2.68</v>
      </c>
      <c r="I4333" s="18">
        <v>-101.84</v>
      </c>
    </row>
    <row r="4334" spans="1:9" x14ac:dyDescent="0.25">
      <c r="A4334" s="1">
        <v>44552</v>
      </c>
      <c r="D4334" t="s">
        <v>98</v>
      </c>
      <c r="E4334">
        <v>20</v>
      </c>
      <c r="F4334" t="s">
        <v>206</v>
      </c>
      <c r="G4334" s="18">
        <v>2.3616000000000001</v>
      </c>
      <c r="I4334" s="18">
        <v>47.23</v>
      </c>
    </row>
    <row r="4335" spans="1:9" x14ac:dyDescent="0.25">
      <c r="A4335" s="1">
        <v>44552</v>
      </c>
      <c r="D4335" t="s">
        <v>98</v>
      </c>
      <c r="E4335">
        <v>20</v>
      </c>
      <c r="F4335" t="s">
        <v>206</v>
      </c>
      <c r="G4335" s="18">
        <v>2.4628000000000001</v>
      </c>
      <c r="I4335" s="18">
        <v>49.26</v>
      </c>
    </row>
    <row r="4336" spans="1:9" x14ac:dyDescent="0.25">
      <c r="A4336" s="1">
        <v>44552</v>
      </c>
      <c r="D4336" t="s">
        <v>97</v>
      </c>
      <c r="E4336">
        <v>40</v>
      </c>
      <c r="F4336" t="s">
        <v>206</v>
      </c>
      <c r="G4336" s="18">
        <v>2.37</v>
      </c>
      <c r="I4336" s="18">
        <v>-94.8</v>
      </c>
    </row>
    <row r="4337" spans="1:9" x14ac:dyDescent="0.25">
      <c r="A4337" s="1">
        <v>44552</v>
      </c>
      <c r="D4337" t="s">
        <v>98</v>
      </c>
      <c r="E4337">
        <v>10</v>
      </c>
      <c r="F4337" t="s">
        <v>35</v>
      </c>
      <c r="G4337" s="18">
        <v>12.12</v>
      </c>
      <c r="I4337" s="18">
        <v>121.2</v>
      </c>
    </row>
    <row r="4338" spans="1:9" x14ac:dyDescent="0.25">
      <c r="A4338" s="1">
        <v>44552</v>
      </c>
      <c r="D4338" t="s">
        <v>98</v>
      </c>
      <c r="E4338">
        <v>5</v>
      </c>
      <c r="F4338" t="s">
        <v>35</v>
      </c>
      <c r="G4338" s="18">
        <v>12.217599999999999</v>
      </c>
      <c r="I4338" s="18">
        <v>61.09</v>
      </c>
    </row>
    <row r="4339" spans="1:9" x14ac:dyDescent="0.25">
      <c r="A4339" s="1">
        <v>44552</v>
      </c>
      <c r="D4339" t="s">
        <v>98</v>
      </c>
      <c r="E4339">
        <v>5</v>
      </c>
      <c r="F4339" t="s">
        <v>182</v>
      </c>
      <c r="G4339" s="18">
        <v>10.977499999999999</v>
      </c>
      <c r="I4339" s="18">
        <v>54.89</v>
      </c>
    </row>
    <row r="4340" spans="1:9" x14ac:dyDescent="0.25">
      <c r="A4340" s="1">
        <v>44552</v>
      </c>
      <c r="D4340" t="s">
        <v>98</v>
      </c>
      <c r="E4340">
        <v>5</v>
      </c>
      <c r="F4340" t="s">
        <v>182</v>
      </c>
      <c r="G4340" s="18">
        <v>10.8649</v>
      </c>
      <c r="I4340" s="18">
        <v>54.32</v>
      </c>
    </row>
    <row r="4341" spans="1:9" x14ac:dyDescent="0.25">
      <c r="A4341" s="1">
        <v>44552</v>
      </c>
      <c r="D4341" t="s">
        <v>98</v>
      </c>
      <c r="E4341">
        <v>5</v>
      </c>
      <c r="F4341" t="s">
        <v>182</v>
      </c>
      <c r="G4341" s="18">
        <v>10.904999999999999</v>
      </c>
      <c r="I4341" s="18">
        <v>54.53</v>
      </c>
    </row>
    <row r="4342" spans="1:9" x14ac:dyDescent="0.25">
      <c r="A4342" s="1">
        <v>44552</v>
      </c>
      <c r="D4342" t="s">
        <v>97</v>
      </c>
      <c r="E4342">
        <v>3</v>
      </c>
      <c r="F4342" t="s">
        <v>35</v>
      </c>
      <c r="G4342" s="18">
        <v>12</v>
      </c>
      <c r="I4342" s="18">
        <v>-36</v>
      </c>
    </row>
    <row r="4343" spans="1:9" x14ac:dyDescent="0.25">
      <c r="A4343" s="1">
        <v>44552</v>
      </c>
      <c r="D4343" t="s">
        <v>97</v>
      </c>
      <c r="E4343">
        <v>12</v>
      </c>
      <c r="F4343" t="s">
        <v>35</v>
      </c>
      <c r="G4343" s="18">
        <v>12</v>
      </c>
      <c r="I4343" s="18">
        <v>-144</v>
      </c>
    </row>
    <row r="4344" spans="1:9" x14ac:dyDescent="0.25">
      <c r="A4344" s="1">
        <v>44552</v>
      </c>
      <c r="D4344" t="s">
        <v>97</v>
      </c>
      <c r="E4344">
        <v>14</v>
      </c>
      <c r="F4344" t="s">
        <v>182</v>
      </c>
      <c r="G4344" s="18">
        <v>10.56</v>
      </c>
      <c r="I4344" s="18">
        <v>-147.84</v>
      </c>
    </row>
    <row r="4345" spans="1:9" x14ac:dyDescent="0.25">
      <c r="A4345" s="1">
        <v>44552</v>
      </c>
      <c r="D4345" t="s">
        <v>97</v>
      </c>
      <c r="E4345">
        <v>1</v>
      </c>
      <c r="F4345" t="s">
        <v>182</v>
      </c>
      <c r="G4345" s="18">
        <v>10.56</v>
      </c>
      <c r="I4345" s="18">
        <v>-10.56</v>
      </c>
    </row>
    <row r="4346" spans="1:9" x14ac:dyDescent="0.25">
      <c r="A4346" s="1">
        <v>44552</v>
      </c>
      <c r="D4346" t="s">
        <v>98</v>
      </c>
      <c r="E4346">
        <v>5</v>
      </c>
      <c r="F4346" t="s">
        <v>182</v>
      </c>
      <c r="G4346" s="18">
        <v>10.9924</v>
      </c>
      <c r="I4346" s="18">
        <v>54.96</v>
      </c>
    </row>
    <row r="4347" spans="1:9" x14ac:dyDescent="0.25">
      <c r="A4347" s="1">
        <v>44552</v>
      </c>
      <c r="D4347" t="s">
        <v>97</v>
      </c>
      <c r="E4347">
        <v>5</v>
      </c>
      <c r="F4347" t="s">
        <v>182</v>
      </c>
      <c r="G4347" s="18">
        <v>11.06</v>
      </c>
      <c r="I4347" s="18">
        <v>-55.3</v>
      </c>
    </row>
    <row r="4348" spans="1:9" x14ac:dyDescent="0.25">
      <c r="A4348" s="1">
        <v>44552</v>
      </c>
      <c r="D4348" t="s">
        <v>98</v>
      </c>
      <c r="E4348">
        <v>10</v>
      </c>
      <c r="F4348" t="s">
        <v>337</v>
      </c>
      <c r="G4348" s="18">
        <v>11.12</v>
      </c>
      <c r="I4348" s="18">
        <v>111.2</v>
      </c>
    </row>
    <row r="4349" spans="1:9" x14ac:dyDescent="0.25">
      <c r="A4349" s="1">
        <v>44552</v>
      </c>
      <c r="D4349" t="s">
        <v>98</v>
      </c>
      <c r="E4349">
        <v>10</v>
      </c>
      <c r="F4349" t="s">
        <v>337</v>
      </c>
      <c r="G4349" s="18">
        <v>11.098000000000001</v>
      </c>
      <c r="I4349" s="18">
        <v>110.98</v>
      </c>
    </row>
    <row r="4350" spans="1:9" x14ac:dyDescent="0.25">
      <c r="A4350" s="1">
        <v>44552</v>
      </c>
      <c r="D4350" t="s">
        <v>97</v>
      </c>
      <c r="E4350">
        <v>10</v>
      </c>
      <c r="F4350" t="s">
        <v>337</v>
      </c>
      <c r="G4350" s="18">
        <v>11.23</v>
      </c>
      <c r="I4350" s="18">
        <v>-112.3</v>
      </c>
    </row>
    <row r="4351" spans="1:9" x14ac:dyDescent="0.25">
      <c r="A4351" s="1">
        <v>44552</v>
      </c>
      <c r="D4351" t="s">
        <v>97</v>
      </c>
      <c r="E4351">
        <v>10</v>
      </c>
      <c r="F4351" t="s">
        <v>337</v>
      </c>
      <c r="G4351" s="18">
        <v>11.375</v>
      </c>
      <c r="I4351" s="18">
        <v>-113.75</v>
      </c>
    </row>
    <row r="4352" spans="1:9" x14ac:dyDescent="0.25">
      <c r="A4352" s="1">
        <v>44552</v>
      </c>
      <c r="D4352" t="s">
        <v>98</v>
      </c>
      <c r="E4352">
        <v>10</v>
      </c>
      <c r="F4352" t="s">
        <v>337</v>
      </c>
      <c r="G4352" s="18">
        <v>11.2613</v>
      </c>
      <c r="I4352" s="18">
        <v>112.61</v>
      </c>
    </row>
    <row r="4353" spans="1:9" x14ac:dyDescent="0.25">
      <c r="A4353" s="1">
        <v>44552</v>
      </c>
      <c r="D4353" t="s">
        <v>98</v>
      </c>
      <c r="E4353">
        <v>1</v>
      </c>
      <c r="F4353" t="s">
        <v>336</v>
      </c>
      <c r="G4353" s="18">
        <v>2.83</v>
      </c>
      <c r="I4353" s="18">
        <v>2.83</v>
      </c>
    </row>
    <row r="4354" spans="1:9" x14ac:dyDescent="0.25">
      <c r="A4354" s="1">
        <v>44552</v>
      </c>
      <c r="D4354" t="s">
        <v>98</v>
      </c>
      <c r="E4354">
        <v>32</v>
      </c>
      <c r="F4354" t="s">
        <v>336</v>
      </c>
      <c r="G4354" s="18">
        <v>2.83</v>
      </c>
      <c r="I4354" s="18">
        <v>90.56</v>
      </c>
    </row>
    <row r="4355" spans="1:9" x14ac:dyDescent="0.25">
      <c r="A4355" s="1">
        <v>44552</v>
      </c>
      <c r="D4355" t="s">
        <v>97</v>
      </c>
      <c r="E4355">
        <v>10</v>
      </c>
      <c r="F4355" t="s">
        <v>337</v>
      </c>
      <c r="G4355" s="18">
        <v>11.266</v>
      </c>
      <c r="I4355" s="18">
        <v>-112.66</v>
      </c>
    </row>
    <row r="4356" spans="1:9" x14ac:dyDescent="0.25">
      <c r="A4356" s="1">
        <v>44552</v>
      </c>
      <c r="D4356" t="s">
        <v>97</v>
      </c>
      <c r="E4356">
        <v>32</v>
      </c>
      <c r="F4356" t="s">
        <v>336</v>
      </c>
      <c r="G4356" s="18">
        <v>3.06</v>
      </c>
      <c r="I4356" s="18">
        <v>-97.92</v>
      </c>
    </row>
    <row r="4357" spans="1:9" x14ac:dyDescent="0.25">
      <c r="A4357" s="1">
        <v>44552</v>
      </c>
      <c r="D4357" t="s">
        <v>97</v>
      </c>
      <c r="E4357">
        <v>1</v>
      </c>
      <c r="F4357" t="s">
        <v>336</v>
      </c>
      <c r="G4357" s="18">
        <v>3.06</v>
      </c>
      <c r="I4357" s="18">
        <v>-3.06</v>
      </c>
    </row>
    <row r="4358" spans="1:9" x14ac:dyDescent="0.25">
      <c r="A4358" s="144">
        <v>44553</v>
      </c>
      <c r="B4358" s="145"/>
      <c r="C4358" s="146"/>
      <c r="D4358" s="146" t="s">
        <v>98</v>
      </c>
      <c r="E4358" s="146">
        <v>5</v>
      </c>
      <c r="F4358" s="146" t="s">
        <v>58</v>
      </c>
      <c r="G4358" s="147">
        <v>10.9049</v>
      </c>
      <c r="H4358" s="146"/>
      <c r="I4358" s="147">
        <v>54.52</v>
      </c>
    </row>
    <row r="4359" spans="1:9" x14ac:dyDescent="0.25">
      <c r="A4359" s="144">
        <v>44553</v>
      </c>
      <c r="B4359" s="145"/>
      <c r="C4359" s="146"/>
      <c r="D4359" s="146" t="s">
        <v>97</v>
      </c>
      <c r="E4359" s="146">
        <v>5</v>
      </c>
      <c r="F4359" s="146" t="s">
        <v>58</v>
      </c>
      <c r="G4359" s="147">
        <v>10.7364</v>
      </c>
      <c r="H4359" s="146"/>
      <c r="I4359" s="147">
        <v>-53.68</v>
      </c>
    </row>
    <row r="4360" spans="1:9" x14ac:dyDescent="0.25">
      <c r="A4360" s="144">
        <v>44553</v>
      </c>
      <c r="B4360" s="145"/>
      <c r="C4360" s="146"/>
      <c r="D4360" s="146" t="s">
        <v>98</v>
      </c>
      <c r="E4360" s="146">
        <v>5</v>
      </c>
      <c r="F4360" s="146" t="s">
        <v>58</v>
      </c>
      <c r="G4360" s="147">
        <v>11.6601</v>
      </c>
      <c r="H4360" s="146"/>
      <c r="I4360" s="147">
        <v>58.3</v>
      </c>
    </row>
    <row r="4361" spans="1:9" x14ac:dyDescent="0.25">
      <c r="A4361" s="144">
        <v>44553</v>
      </c>
      <c r="B4361" s="145"/>
      <c r="C4361" s="146"/>
      <c r="D4361" s="146" t="s">
        <v>97</v>
      </c>
      <c r="E4361" s="146">
        <v>5</v>
      </c>
      <c r="F4361" s="146" t="s">
        <v>58</v>
      </c>
      <c r="G4361" s="147">
        <v>11.4899</v>
      </c>
      <c r="H4361" s="146"/>
      <c r="I4361" s="147">
        <v>-57.45</v>
      </c>
    </row>
    <row r="4362" spans="1:9" x14ac:dyDescent="0.25">
      <c r="A4362" s="144">
        <v>44553</v>
      </c>
      <c r="B4362" s="145"/>
      <c r="C4362" s="146"/>
      <c r="D4362" s="146" t="s">
        <v>98</v>
      </c>
      <c r="E4362" s="146">
        <v>5</v>
      </c>
      <c r="F4362" s="146" t="s">
        <v>58</v>
      </c>
      <c r="G4362" s="147">
        <v>11.350899999999999</v>
      </c>
      <c r="H4362" s="146"/>
      <c r="I4362" s="147">
        <v>56.75</v>
      </c>
    </row>
    <row r="4363" spans="1:9" x14ac:dyDescent="0.25">
      <c r="A4363" s="144">
        <v>44553</v>
      </c>
      <c r="B4363" s="145"/>
      <c r="C4363" s="146"/>
      <c r="D4363" s="146" t="s">
        <v>97</v>
      </c>
      <c r="E4363" s="146">
        <v>5</v>
      </c>
      <c r="F4363" s="146" t="s">
        <v>58</v>
      </c>
      <c r="G4363" s="147">
        <v>11.1761</v>
      </c>
      <c r="H4363" s="146"/>
      <c r="I4363" s="147">
        <v>-55.88</v>
      </c>
    </row>
    <row r="4364" spans="1:9" x14ac:dyDescent="0.25">
      <c r="A4364" s="148">
        <v>44553</v>
      </c>
      <c r="B4364" s="149"/>
      <c r="C4364" s="150"/>
      <c r="D4364" s="150" t="s">
        <v>98</v>
      </c>
      <c r="E4364" s="150">
        <v>12</v>
      </c>
      <c r="F4364" s="150" t="s">
        <v>336</v>
      </c>
      <c r="G4364" s="151">
        <v>2.0249999999999999</v>
      </c>
      <c r="H4364" s="150"/>
      <c r="I4364" s="151">
        <v>24.3</v>
      </c>
    </row>
    <row r="4365" spans="1:9" x14ac:dyDescent="0.25">
      <c r="A4365" s="144">
        <v>44553</v>
      </c>
      <c r="B4365" s="145"/>
      <c r="C4365" s="146"/>
      <c r="D4365" s="146" t="s">
        <v>98</v>
      </c>
      <c r="E4365" s="146">
        <v>5</v>
      </c>
      <c r="F4365" s="146" t="s">
        <v>182</v>
      </c>
      <c r="G4365" s="147">
        <v>19.9407</v>
      </c>
      <c r="H4365" s="146"/>
      <c r="I4365" s="147">
        <v>99.7</v>
      </c>
    </row>
    <row r="4366" spans="1:9" x14ac:dyDescent="0.25">
      <c r="A4366" s="144">
        <v>44553</v>
      </c>
      <c r="B4366" s="145"/>
      <c r="C4366" s="146"/>
      <c r="D4366" s="146" t="s">
        <v>97</v>
      </c>
      <c r="E4366" s="146">
        <v>5</v>
      </c>
      <c r="F4366" s="146" t="s">
        <v>182</v>
      </c>
      <c r="G4366" s="147">
        <v>20.677700000000002</v>
      </c>
      <c r="H4366" s="146"/>
      <c r="I4366" s="147">
        <v>-103.39</v>
      </c>
    </row>
    <row r="4367" spans="1:9" x14ac:dyDescent="0.25">
      <c r="A4367" s="152">
        <v>44553</v>
      </c>
      <c r="B4367" s="153"/>
      <c r="C4367" s="154"/>
      <c r="D4367" s="154" t="s">
        <v>98</v>
      </c>
      <c r="E4367" s="154">
        <v>10</v>
      </c>
      <c r="F4367" s="154" t="s">
        <v>337</v>
      </c>
      <c r="G4367" s="155">
        <v>11.04</v>
      </c>
      <c r="H4367" s="154"/>
      <c r="I4367" s="155">
        <v>110.4</v>
      </c>
    </row>
    <row r="4368" spans="1:9" x14ac:dyDescent="0.25">
      <c r="A4368" s="152">
        <v>44553</v>
      </c>
      <c r="B4368" s="153"/>
      <c r="C4368" s="154"/>
      <c r="D4368" s="154" t="s">
        <v>97</v>
      </c>
      <c r="E4368" s="154">
        <v>10</v>
      </c>
      <c r="F4368" s="154" t="s">
        <v>337</v>
      </c>
      <c r="G4368" s="155">
        <v>11.26</v>
      </c>
      <c r="H4368" s="154"/>
      <c r="I4368" s="155">
        <v>-112.6</v>
      </c>
    </row>
    <row r="4369" spans="1:9" x14ac:dyDescent="0.25">
      <c r="A4369" s="148">
        <v>44553</v>
      </c>
      <c r="B4369" s="149"/>
      <c r="C4369" s="150"/>
      <c r="D4369" s="150" t="s">
        <v>98</v>
      </c>
      <c r="E4369" s="150">
        <v>12</v>
      </c>
      <c r="F4369" s="150" t="s">
        <v>336</v>
      </c>
      <c r="G4369" s="151">
        <v>2.0550000000000002</v>
      </c>
      <c r="H4369" s="150"/>
      <c r="I4369" s="151">
        <v>24.66</v>
      </c>
    </row>
    <row r="4370" spans="1:9" x14ac:dyDescent="0.25">
      <c r="A4370" s="148">
        <v>44553</v>
      </c>
      <c r="B4370" s="149"/>
      <c r="C4370" s="150"/>
      <c r="D4370" s="150" t="s">
        <v>98</v>
      </c>
      <c r="E4370" s="150">
        <v>24</v>
      </c>
      <c r="F4370" s="150" t="s">
        <v>336</v>
      </c>
      <c r="G4370" s="151">
        <v>2.0649999999999999</v>
      </c>
      <c r="H4370" s="150"/>
      <c r="I4370" s="151">
        <v>49.56</v>
      </c>
    </row>
    <row r="4371" spans="1:9" x14ac:dyDescent="0.25">
      <c r="A4371" s="156">
        <v>44553</v>
      </c>
      <c r="B4371" s="157"/>
      <c r="C4371" s="158"/>
      <c r="D4371" s="158" t="s">
        <v>98</v>
      </c>
      <c r="E4371" s="158">
        <v>20</v>
      </c>
      <c r="F4371" s="158" t="s">
        <v>338</v>
      </c>
      <c r="G4371" s="159">
        <v>1.99</v>
      </c>
      <c r="H4371" s="158"/>
      <c r="I4371" s="159">
        <v>39.799999999999997</v>
      </c>
    </row>
    <row r="4372" spans="1:9" x14ac:dyDescent="0.25">
      <c r="A4372" s="156">
        <v>44553</v>
      </c>
      <c r="B4372" s="157"/>
      <c r="C4372" s="158"/>
      <c r="D4372" s="158" t="s">
        <v>98</v>
      </c>
      <c r="E4372" s="158">
        <v>24</v>
      </c>
      <c r="F4372" s="158" t="s">
        <v>338</v>
      </c>
      <c r="G4372" s="159">
        <v>2.0449999999999999</v>
      </c>
      <c r="H4372" s="158"/>
      <c r="I4372" s="159">
        <v>49.08</v>
      </c>
    </row>
    <row r="4373" spans="1:9" x14ac:dyDescent="0.25">
      <c r="A4373" s="148">
        <v>44553</v>
      </c>
      <c r="B4373" s="149"/>
      <c r="C4373" s="150"/>
      <c r="D4373" s="150" t="s">
        <v>97</v>
      </c>
      <c r="E4373" s="150">
        <v>24</v>
      </c>
      <c r="F4373" s="150" t="s">
        <v>336</v>
      </c>
      <c r="G4373" s="151">
        <v>2.1291000000000002</v>
      </c>
      <c r="H4373" s="150"/>
      <c r="I4373" s="151">
        <v>-51.1</v>
      </c>
    </row>
    <row r="4374" spans="1:9" x14ac:dyDescent="0.25">
      <c r="A4374" s="160">
        <v>44555</v>
      </c>
      <c r="B4374" s="161"/>
      <c r="C4374" s="162"/>
      <c r="D4374" s="162" t="s">
        <v>98</v>
      </c>
      <c r="E4374" s="162">
        <v>6</v>
      </c>
      <c r="F4374" s="162" t="s">
        <v>81</v>
      </c>
      <c r="G4374" s="163">
        <v>5.4176000000000002</v>
      </c>
      <c r="H4374" s="162"/>
      <c r="I4374" s="163">
        <v>32.51</v>
      </c>
    </row>
    <row r="4375" spans="1:9" x14ac:dyDescent="0.25">
      <c r="A4375" s="160">
        <v>44555</v>
      </c>
      <c r="B4375" s="161"/>
      <c r="C4375" s="162"/>
      <c r="D4375" s="162" t="s">
        <v>98</v>
      </c>
      <c r="E4375" s="162">
        <v>3</v>
      </c>
      <c r="F4375" s="162" t="s">
        <v>81</v>
      </c>
      <c r="G4375" s="163">
        <v>5.73</v>
      </c>
      <c r="H4375" s="162"/>
      <c r="I4375" s="163">
        <v>17.190000000000001</v>
      </c>
    </row>
    <row r="4376" spans="1:9" x14ac:dyDescent="0.25">
      <c r="A4376" s="148">
        <v>44553</v>
      </c>
      <c r="B4376" s="149"/>
      <c r="C4376" s="150"/>
      <c r="D4376" s="150" t="s">
        <v>97</v>
      </c>
      <c r="E4376" s="150">
        <v>24</v>
      </c>
      <c r="F4376" s="150" t="s">
        <v>336</v>
      </c>
      <c r="G4376" s="151">
        <v>2.11</v>
      </c>
      <c r="H4376" s="150"/>
      <c r="I4376" s="151">
        <v>-50.64</v>
      </c>
    </row>
    <row r="4377" spans="1:9" x14ac:dyDescent="0.25">
      <c r="A4377" s="160">
        <v>44555</v>
      </c>
      <c r="B4377" s="161"/>
      <c r="C4377" s="162"/>
      <c r="D4377" s="162" t="s">
        <v>97</v>
      </c>
      <c r="E4377" s="162">
        <v>9</v>
      </c>
      <c r="F4377" s="162" t="s">
        <v>81</v>
      </c>
      <c r="G4377" s="163">
        <v>5.48</v>
      </c>
      <c r="H4377" s="162"/>
      <c r="I4377" s="163">
        <v>-49.32</v>
      </c>
    </row>
    <row r="4378" spans="1:9" x14ac:dyDescent="0.25">
      <c r="A4378" s="156">
        <v>44553</v>
      </c>
      <c r="B4378" s="157"/>
      <c r="C4378" s="158"/>
      <c r="D4378" s="158" t="s">
        <v>97</v>
      </c>
      <c r="E4378" s="158">
        <v>22</v>
      </c>
      <c r="F4378" s="158" t="s">
        <v>338</v>
      </c>
      <c r="G4378" s="159">
        <v>2.16</v>
      </c>
      <c r="H4378" s="158"/>
      <c r="I4378" s="159">
        <v>-47.52</v>
      </c>
    </row>
    <row r="4379" spans="1:9" x14ac:dyDescent="0.25">
      <c r="A4379" s="156">
        <v>44553</v>
      </c>
      <c r="B4379" s="157"/>
      <c r="C4379" s="158"/>
      <c r="D4379" s="158" t="s">
        <v>97</v>
      </c>
      <c r="E4379" s="158">
        <v>22</v>
      </c>
      <c r="F4379" s="158" t="s">
        <v>338</v>
      </c>
      <c r="G4379" s="159">
        <v>2.21</v>
      </c>
      <c r="H4379" s="158"/>
      <c r="I4379" s="159">
        <v>-48.62</v>
      </c>
    </row>
    <row r="4380" spans="1:9" x14ac:dyDescent="0.25">
      <c r="A4380" s="144">
        <v>44553</v>
      </c>
      <c r="B4380" s="145"/>
      <c r="C4380" s="146"/>
      <c r="D4380" s="146" t="s">
        <v>98</v>
      </c>
      <c r="E4380" s="146">
        <v>5</v>
      </c>
      <c r="F4380" s="146" t="s">
        <v>182</v>
      </c>
      <c r="G4380" s="147">
        <v>16.000399999999999</v>
      </c>
      <c r="H4380" s="146"/>
      <c r="I4380" s="147">
        <v>80</v>
      </c>
    </row>
    <row r="4381" spans="1:9" x14ac:dyDescent="0.25">
      <c r="A4381" s="144">
        <v>44553</v>
      </c>
      <c r="B4381" s="145"/>
      <c r="C4381" s="146"/>
      <c r="D4381" s="146" t="s">
        <v>97</v>
      </c>
      <c r="E4381" s="146">
        <v>5</v>
      </c>
      <c r="F4381" s="146" t="s">
        <v>182</v>
      </c>
      <c r="G4381" s="147">
        <v>16.05</v>
      </c>
      <c r="H4381" s="146"/>
      <c r="I4381" s="147">
        <v>-80.25</v>
      </c>
    </row>
    <row r="4382" spans="1:9" x14ac:dyDescent="0.25">
      <c r="A4382" s="1">
        <v>44558</v>
      </c>
      <c r="D4382" t="s">
        <v>98</v>
      </c>
      <c r="E4382">
        <v>15</v>
      </c>
      <c r="F4382" t="s">
        <v>330</v>
      </c>
      <c r="G4382" s="18">
        <v>3.7326000000000001</v>
      </c>
      <c r="I4382" s="18">
        <v>55.99</v>
      </c>
    </row>
    <row r="4383" spans="1:9" x14ac:dyDescent="0.25">
      <c r="A4383" s="1">
        <v>44558</v>
      </c>
      <c r="D4383" t="s">
        <v>98</v>
      </c>
      <c r="E4383">
        <v>15</v>
      </c>
      <c r="F4383" t="s">
        <v>330</v>
      </c>
      <c r="G4383" s="18">
        <v>3.7101000000000002</v>
      </c>
      <c r="I4383" s="18">
        <v>55.65</v>
      </c>
    </row>
    <row r="4384" spans="1:9" x14ac:dyDescent="0.25">
      <c r="A4384" s="1">
        <v>44558</v>
      </c>
      <c r="D4384" t="s">
        <v>97</v>
      </c>
      <c r="E4384">
        <v>30</v>
      </c>
      <c r="F4384" t="s">
        <v>330</v>
      </c>
      <c r="G4384" s="18">
        <v>3.8298999999999999</v>
      </c>
      <c r="I4384" s="18">
        <v>-114.9</v>
      </c>
    </row>
    <row r="4385" spans="1:9" x14ac:dyDescent="0.25">
      <c r="A4385" s="1">
        <v>44558</v>
      </c>
      <c r="D4385" t="s">
        <v>98</v>
      </c>
      <c r="E4385">
        <v>14</v>
      </c>
      <c r="F4385" t="s">
        <v>251</v>
      </c>
      <c r="G4385" s="18">
        <v>6.7649999999999997</v>
      </c>
      <c r="I4385" s="18">
        <v>94.71</v>
      </c>
    </row>
    <row r="4386" spans="1:9" x14ac:dyDescent="0.25">
      <c r="A4386" s="1">
        <v>44558</v>
      </c>
      <c r="D4386" t="s">
        <v>97</v>
      </c>
      <c r="E4386">
        <v>14</v>
      </c>
      <c r="F4386" t="s">
        <v>251</v>
      </c>
      <c r="G4386" s="18">
        <v>6.9749999999999996</v>
      </c>
      <c r="I4386" s="18">
        <v>-97.65</v>
      </c>
    </row>
    <row r="4387" spans="1:9" x14ac:dyDescent="0.25">
      <c r="A4387" s="1">
        <v>44559</v>
      </c>
      <c r="D4387" t="s">
        <v>98</v>
      </c>
      <c r="E4387">
        <v>12</v>
      </c>
      <c r="F4387" t="s">
        <v>337</v>
      </c>
      <c r="G4387" s="18">
        <v>8.7201000000000004</v>
      </c>
      <c r="I4387" s="18">
        <v>104.64</v>
      </c>
    </row>
    <row r="4388" spans="1:9" x14ac:dyDescent="0.25">
      <c r="A4388" s="1">
        <v>44559</v>
      </c>
      <c r="D4388" t="s">
        <v>98</v>
      </c>
      <c r="E4388">
        <v>16</v>
      </c>
      <c r="F4388" t="s">
        <v>339</v>
      </c>
      <c r="G4388" s="18">
        <v>2.9649999999999999</v>
      </c>
      <c r="I4388" s="18">
        <v>47.44</v>
      </c>
    </row>
    <row r="4389" spans="1:9" x14ac:dyDescent="0.25">
      <c r="A4389" s="1">
        <v>44559</v>
      </c>
      <c r="D4389" t="s">
        <v>97</v>
      </c>
      <c r="E4389">
        <v>16</v>
      </c>
      <c r="F4389" t="s">
        <v>339</v>
      </c>
      <c r="G4389" s="18">
        <v>2.9990999999999999</v>
      </c>
      <c r="I4389" s="18">
        <v>-47.99</v>
      </c>
    </row>
    <row r="4390" spans="1:9" x14ac:dyDescent="0.25">
      <c r="A4390" s="1">
        <v>44559</v>
      </c>
      <c r="D4390" t="s">
        <v>98</v>
      </c>
      <c r="E4390">
        <v>6</v>
      </c>
      <c r="F4390" t="s">
        <v>337</v>
      </c>
      <c r="G4390" s="18">
        <v>8.86</v>
      </c>
      <c r="I4390" s="18">
        <v>53.16</v>
      </c>
    </row>
    <row r="4391" spans="1:9" x14ac:dyDescent="0.25">
      <c r="A4391" s="1">
        <v>44559</v>
      </c>
      <c r="D4391" t="s">
        <v>97</v>
      </c>
      <c r="E4391">
        <v>12</v>
      </c>
      <c r="F4391" t="s">
        <v>337</v>
      </c>
      <c r="G4391" s="18">
        <v>8.9687000000000001</v>
      </c>
      <c r="I4391" s="18">
        <v>-107.62</v>
      </c>
    </row>
    <row r="4392" spans="1:9" x14ac:dyDescent="0.25">
      <c r="A4392" s="1">
        <v>44559</v>
      </c>
      <c r="D4392" t="s">
        <v>98</v>
      </c>
      <c r="E4392">
        <v>20</v>
      </c>
      <c r="F4392" t="s">
        <v>339</v>
      </c>
      <c r="G4392" s="18">
        <v>3.0960000000000001</v>
      </c>
      <c r="I4392" s="18">
        <v>61.92</v>
      </c>
    </row>
    <row r="4393" spans="1:9" x14ac:dyDescent="0.25">
      <c r="A4393" s="1">
        <v>44559</v>
      </c>
      <c r="D4393" t="s">
        <v>97</v>
      </c>
      <c r="E4393">
        <v>20</v>
      </c>
      <c r="F4393" t="s">
        <v>339</v>
      </c>
      <c r="G4393" s="18">
        <v>2.9064000000000001</v>
      </c>
      <c r="I4393" s="18">
        <v>-58.13</v>
      </c>
    </row>
    <row r="4394" spans="1:9" x14ac:dyDescent="0.25">
      <c r="A4394" s="1">
        <v>44559</v>
      </c>
      <c r="D4394" t="s">
        <v>97</v>
      </c>
      <c r="E4394">
        <v>6</v>
      </c>
      <c r="F4394" t="s">
        <v>337</v>
      </c>
      <c r="G4394" s="18">
        <v>9.0850000000000009</v>
      </c>
      <c r="I4394" s="18">
        <v>-54.51</v>
      </c>
    </row>
    <row r="4395" spans="1:9" x14ac:dyDescent="0.25">
      <c r="A4395" s="1">
        <v>44559</v>
      </c>
      <c r="D4395" t="s">
        <v>98</v>
      </c>
      <c r="E4395">
        <v>20</v>
      </c>
      <c r="F4395" t="s">
        <v>337</v>
      </c>
      <c r="G4395" s="18">
        <v>8.9093</v>
      </c>
      <c r="I4395" s="18">
        <v>178.19</v>
      </c>
    </row>
    <row r="4396" spans="1:9" x14ac:dyDescent="0.25">
      <c r="A4396" s="1">
        <v>44559</v>
      </c>
      <c r="D4396" t="s">
        <v>98</v>
      </c>
      <c r="E4396">
        <v>10</v>
      </c>
      <c r="F4396" t="s">
        <v>337</v>
      </c>
      <c r="G4396" s="18">
        <v>8.9210999999999991</v>
      </c>
      <c r="I4396" s="18">
        <v>89.21</v>
      </c>
    </row>
    <row r="4397" spans="1:9" x14ac:dyDescent="0.25">
      <c r="A4397" s="1">
        <v>44559</v>
      </c>
      <c r="D4397" t="s">
        <v>97</v>
      </c>
      <c r="E4397">
        <v>10</v>
      </c>
      <c r="F4397" t="s">
        <v>337</v>
      </c>
      <c r="G4397" s="18">
        <v>9.1484000000000005</v>
      </c>
      <c r="I4397" s="18">
        <v>-91.48</v>
      </c>
    </row>
    <row r="4398" spans="1:9" x14ac:dyDescent="0.25">
      <c r="A4398" s="1">
        <v>44559</v>
      </c>
      <c r="D4398" t="s">
        <v>97</v>
      </c>
      <c r="E4398">
        <v>10</v>
      </c>
      <c r="F4398" t="s">
        <v>337</v>
      </c>
      <c r="G4398" s="18">
        <v>9.27</v>
      </c>
      <c r="I4398" s="18">
        <v>-92.7</v>
      </c>
    </row>
    <row r="4399" spans="1:9" x14ac:dyDescent="0.25">
      <c r="A4399" s="1">
        <v>44559</v>
      </c>
      <c r="D4399" t="s">
        <v>97</v>
      </c>
      <c r="E4399">
        <v>10</v>
      </c>
      <c r="F4399" t="s">
        <v>337</v>
      </c>
      <c r="G4399" s="18">
        <v>9.4</v>
      </c>
      <c r="I4399" s="18">
        <v>-94</v>
      </c>
    </row>
    <row r="4400" spans="1:9" x14ac:dyDescent="0.25">
      <c r="A4400" s="1">
        <v>44559</v>
      </c>
      <c r="D4400" t="s">
        <v>98</v>
      </c>
      <c r="E4400">
        <v>10</v>
      </c>
      <c r="F4400" t="s">
        <v>337</v>
      </c>
      <c r="G4400" s="18">
        <v>8.9514999999999993</v>
      </c>
      <c r="I4400" s="18">
        <v>89.52</v>
      </c>
    </row>
    <row r="4401" spans="1:9" x14ac:dyDescent="0.25">
      <c r="A4401" s="1">
        <v>44559</v>
      </c>
      <c r="D4401" t="s">
        <v>98</v>
      </c>
      <c r="E4401">
        <v>8</v>
      </c>
      <c r="F4401" t="s">
        <v>337</v>
      </c>
      <c r="G4401" s="18">
        <v>8.74</v>
      </c>
      <c r="I4401" s="18">
        <v>69.92</v>
      </c>
    </row>
    <row r="4402" spans="1:9" x14ac:dyDescent="0.25">
      <c r="A4402" s="1">
        <v>44559</v>
      </c>
      <c r="D4402" t="s">
        <v>97</v>
      </c>
      <c r="E4402">
        <v>11</v>
      </c>
      <c r="F4402" t="s">
        <v>337</v>
      </c>
      <c r="G4402" s="18">
        <v>8.6300000000000008</v>
      </c>
      <c r="I4402" s="18">
        <v>-94.93</v>
      </c>
    </row>
    <row r="4403" spans="1:9" x14ac:dyDescent="0.25">
      <c r="A4403" s="1">
        <v>44559</v>
      </c>
      <c r="D4403" t="s">
        <v>98</v>
      </c>
      <c r="E4403">
        <v>4</v>
      </c>
      <c r="F4403" t="s">
        <v>337</v>
      </c>
      <c r="G4403" s="18">
        <v>8.75</v>
      </c>
      <c r="I4403" s="18">
        <v>35</v>
      </c>
    </row>
    <row r="4404" spans="1:9" x14ac:dyDescent="0.25">
      <c r="A4404" s="1">
        <v>44559</v>
      </c>
      <c r="D4404" t="s">
        <v>97</v>
      </c>
      <c r="E4404">
        <v>11</v>
      </c>
      <c r="F4404" t="s">
        <v>337</v>
      </c>
      <c r="G4404" s="18">
        <v>8.4499999999999993</v>
      </c>
      <c r="I4404" s="18">
        <v>-92.95</v>
      </c>
    </row>
    <row r="4405" spans="1:9" x14ac:dyDescent="0.25">
      <c r="A4405" s="1">
        <v>44559</v>
      </c>
      <c r="D4405" t="s">
        <v>98</v>
      </c>
      <c r="E4405">
        <v>3</v>
      </c>
      <c r="F4405" t="s">
        <v>182</v>
      </c>
      <c r="G4405" s="18">
        <v>14.8071</v>
      </c>
      <c r="I4405" s="18">
        <v>44.42</v>
      </c>
    </row>
    <row r="4406" spans="1:9" x14ac:dyDescent="0.25">
      <c r="A4406" s="1">
        <v>44559</v>
      </c>
      <c r="D4406" t="s">
        <v>98</v>
      </c>
      <c r="E4406">
        <v>3</v>
      </c>
      <c r="F4406" t="s">
        <v>182</v>
      </c>
      <c r="G4406" s="18">
        <v>14.760899999999999</v>
      </c>
      <c r="I4406" s="18">
        <v>44.28</v>
      </c>
    </row>
    <row r="4407" spans="1:9" x14ac:dyDescent="0.25">
      <c r="A4407" s="1">
        <v>44559</v>
      </c>
      <c r="D4407" t="s">
        <v>97</v>
      </c>
      <c r="E4407">
        <v>3</v>
      </c>
      <c r="F4407" t="s">
        <v>182</v>
      </c>
      <c r="G4407" s="18">
        <v>15.07</v>
      </c>
      <c r="I4407" s="18">
        <v>-45.21</v>
      </c>
    </row>
    <row r="4408" spans="1:9" x14ac:dyDescent="0.25">
      <c r="A4408" s="1">
        <v>44559</v>
      </c>
      <c r="D4408" t="s">
        <v>97</v>
      </c>
      <c r="E4408">
        <v>3</v>
      </c>
      <c r="F4408" t="s">
        <v>182</v>
      </c>
      <c r="G4408" s="18">
        <v>15.15</v>
      </c>
      <c r="I4408" s="18">
        <v>-45.45</v>
      </c>
    </row>
    <row r="4409" spans="1:9" x14ac:dyDescent="0.25">
      <c r="A4409" s="1">
        <v>44559</v>
      </c>
      <c r="D4409" t="s">
        <v>98</v>
      </c>
      <c r="E4409">
        <v>8</v>
      </c>
      <c r="F4409" t="s">
        <v>339</v>
      </c>
      <c r="G4409" s="18">
        <v>2.895</v>
      </c>
      <c r="I4409" s="18">
        <v>23.16</v>
      </c>
    </row>
    <row r="4410" spans="1:9" x14ac:dyDescent="0.25">
      <c r="A4410" s="1">
        <v>44559</v>
      </c>
      <c r="D4410" t="s">
        <v>98</v>
      </c>
      <c r="E4410">
        <v>2</v>
      </c>
      <c r="F4410" t="s">
        <v>339</v>
      </c>
      <c r="G4410" s="18">
        <v>2.93</v>
      </c>
      <c r="I4410" s="18">
        <v>5.86</v>
      </c>
    </row>
    <row r="4411" spans="1:9" x14ac:dyDescent="0.25">
      <c r="A4411" s="1">
        <v>44559</v>
      </c>
      <c r="D4411" t="s">
        <v>98</v>
      </c>
      <c r="E4411">
        <v>6</v>
      </c>
      <c r="F4411" t="s">
        <v>339</v>
      </c>
      <c r="G4411" s="18">
        <v>2.93</v>
      </c>
      <c r="I4411" s="18">
        <v>17.579999999999998</v>
      </c>
    </row>
    <row r="4412" spans="1:9" x14ac:dyDescent="0.25">
      <c r="A4412" s="1">
        <v>44559</v>
      </c>
      <c r="D4412" t="s">
        <v>98</v>
      </c>
      <c r="E4412">
        <v>8</v>
      </c>
      <c r="F4412" t="s">
        <v>339</v>
      </c>
      <c r="G4412" s="18">
        <v>2.95</v>
      </c>
      <c r="I4412" s="18">
        <v>23.6</v>
      </c>
    </row>
    <row r="4413" spans="1:9" x14ac:dyDescent="0.25">
      <c r="A4413" s="1">
        <v>44559</v>
      </c>
      <c r="D4413" t="s">
        <v>98</v>
      </c>
      <c r="E4413">
        <v>20</v>
      </c>
      <c r="F4413" t="s">
        <v>339</v>
      </c>
      <c r="G4413" s="18">
        <v>2.8849999999999998</v>
      </c>
      <c r="I4413" s="18">
        <v>57.7</v>
      </c>
    </row>
    <row r="4414" spans="1:9" x14ac:dyDescent="0.25">
      <c r="A4414" s="1">
        <v>44559</v>
      </c>
      <c r="D4414" t="s">
        <v>97</v>
      </c>
      <c r="E4414">
        <v>20</v>
      </c>
      <c r="F4414" t="s">
        <v>339</v>
      </c>
      <c r="G4414" s="18">
        <v>2.6964000000000001</v>
      </c>
      <c r="I4414" s="18">
        <v>-53.93</v>
      </c>
    </row>
    <row r="4415" spans="1:9" x14ac:dyDescent="0.25">
      <c r="A4415" s="1">
        <v>44559</v>
      </c>
      <c r="D4415" t="s">
        <v>97</v>
      </c>
      <c r="E4415">
        <v>12</v>
      </c>
      <c r="F4415" t="s">
        <v>339</v>
      </c>
      <c r="G4415" s="18">
        <v>2.76</v>
      </c>
      <c r="I4415" s="18">
        <v>-33.119999999999997</v>
      </c>
    </row>
    <row r="4416" spans="1:9" x14ac:dyDescent="0.25">
      <c r="A4416" s="1">
        <v>44559</v>
      </c>
      <c r="D4416" t="s">
        <v>97</v>
      </c>
      <c r="E4416">
        <v>12</v>
      </c>
      <c r="F4416" t="s">
        <v>339</v>
      </c>
      <c r="G4416" s="18">
        <v>2.83</v>
      </c>
      <c r="I4416" s="18">
        <v>-33.96</v>
      </c>
    </row>
    <row r="4417" spans="1:9" x14ac:dyDescent="0.25">
      <c r="A4417" s="1">
        <v>44559</v>
      </c>
      <c r="D4417" t="s">
        <v>98</v>
      </c>
      <c r="E4417">
        <v>12</v>
      </c>
      <c r="F4417" t="s">
        <v>339</v>
      </c>
      <c r="G4417" s="18">
        <v>2.93</v>
      </c>
      <c r="I4417" s="18">
        <v>35.159999999999997</v>
      </c>
    </row>
    <row r="4418" spans="1:9" x14ac:dyDescent="0.25">
      <c r="A4418" s="1">
        <v>44559</v>
      </c>
      <c r="D4418" t="s">
        <v>98</v>
      </c>
      <c r="E4418">
        <v>12</v>
      </c>
      <c r="F4418" t="s">
        <v>339</v>
      </c>
      <c r="G4418" s="18">
        <v>2.84</v>
      </c>
      <c r="I4418" s="18">
        <v>34.08</v>
      </c>
    </row>
    <row r="4419" spans="1:9" x14ac:dyDescent="0.25">
      <c r="A4419" s="1">
        <v>44559</v>
      </c>
      <c r="D4419" t="s">
        <v>97</v>
      </c>
      <c r="E4419">
        <v>8</v>
      </c>
      <c r="F4419" t="s">
        <v>339</v>
      </c>
      <c r="G4419" s="18">
        <v>2.74</v>
      </c>
      <c r="I4419" s="18">
        <v>-21.92</v>
      </c>
    </row>
    <row r="4420" spans="1:9" x14ac:dyDescent="0.25">
      <c r="A4420" s="1">
        <v>44559</v>
      </c>
      <c r="D4420" t="s">
        <v>97</v>
      </c>
      <c r="E4420">
        <v>8</v>
      </c>
      <c r="F4420" t="s">
        <v>339</v>
      </c>
      <c r="G4420" s="18">
        <v>2.79</v>
      </c>
      <c r="I4420" s="18">
        <v>-22.32</v>
      </c>
    </row>
    <row r="4421" spans="1:9" x14ac:dyDescent="0.25">
      <c r="A4421" s="1">
        <v>44559</v>
      </c>
      <c r="D4421" t="s">
        <v>97</v>
      </c>
      <c r="E4421">
        <v>8</v>
      </c>
      <c r="F4421" t="s">
        <v>339</v>
      </c>
      <c r="G4421" s="18">
        <v>2.84</v>
      </c>
      <c r="I4421" s="18">
        <v>-22.72</v>
      </c>
    </row>
    <row r="4422" spans="1:9" x14ac:dyDescent="0.25">
      <c r="A4422" s="1">
        <v>44560</v>
      </c>
      <c r="D4422" t="s">
        <v>98</v>
      </c>
      <c r="E4422">
        <v>80</v>
      </c>
      <c r="F4422" t="s">
        <v>83</v>
      </c>
      <c r="G4422" s="18">
        <v>1.1950000000000001</v>
      </c>
      <c r="I4422" s="18">
        <v>95.6</v>
      </c>
    </row>
    <row r="4423" spans="1:9" x14ac:dyDescent="0.25">
      <c r="A4423" s="1">
        <v>44560</v>
      </c>
      <c r="D4423" t="s">
        <v>97</v>
      </c>
      <c r="E4423">
        <v>80</v>
      </c>
      <c r="F4423" t="s">
        <v>83</v>
      </c>
      <c r="G4423" s="18">
        <v>1.2194</v>
      </c>
      <c r="I4423" s="18">
        <v>-97.55</v>
      </c>
    </row>
    <row r="4424" spans="1:9" x14ac:dyDescent="0.25">
      <c r="A4424" s="1">
        <v>44560</v>
      </c>
      <c r="D4424" t="s">
        <v>98</v>
      </c>
      <c r="E4424">
        <v>8</v>
      </c>
      <c r="F4424" t="s">
        <v>83</v>
      </c>
      <c r="G4424" s="18">
        <v>1.25</v>
      </c>
      <c r="I4424" s="18">
        <v>10</v>
      </c>
    </row>
    <row r="4425" spans="1:9" x14ac:dyDescent="0.25">
      <c r="A4425" s="1">
        <v>44560</v>
      </c>
      <c r="D4425" t="s">
        <v>98</v>
      </c>
      <c r="E4425">
        <v>64</v>
      </c>
      <c r="F4425" t="s">
        <v>83</v>
      </c>
      <c r="G4425" s="18">
        <v>1.2246999999999999</v>
      </c>
      <c r="I4425" s="18">
        <v>78.38</v>
      </c>
    </row>
    <row r="4426" spans="1:9" x14ac:dyDescent="0.25">
      <c r="A4426" s="1">
        <v>44560</v>
      </c>
      <c r="D4426" t="s">
        <v>98</v>
      </c>
      <c r="E4426">
        <v>8</v>
      </c>
      <c r="F4426" t="s">
        <v>83</v>
      </c>
      <c r="G4426" s="18">
        <v>1.24</v>
      </c>
      <c r="I4426" s="18">
        <v>9.92</v>
      </c>
    </row>
    <row r="4427" spans="1:9" x14ac:dyDescent="0.25">
      <c r="A4427" s="1">
        <v>44560</v>
      </c>
      <c r="D4427" t="s">
        <v>97</v>
      </c>
      <c r="E4427">
        <v>80</v>
      </c>
      <c r="F4427" t="s">
        <v>83</v>
      </c>
      <c r="G4427" s="18">
        <v>1.2263999999999999</v>
      </c>
      <c r="I4427" s="18">
        <v>-98.11</v>
      </c>
    </row>
    <row r="4428" spans="1:9" x14ac:dyDescent="0.25">
      <c r="A4428" s="1">
        <v>44560</v>
      </c>
      <c r="D4428" t="s">
        <v>98</v>
      </c>
      <c r="E4428">
        <v>3</v>
      </c>
      <c r="F4428" t="s">
        <v>182</v>
      </c>
      <c r="G4428" s="18">
        <v>14.200100000000001</v>
      </c>
      <c r="I4428" s="18">
        <v>42.6</v>
      </c>
    </row>
    <row r="4429" spans="1:9" x14ac:dyDescent="0.25">
      <c r="A4429" s="1">
        <v>44560</v>
      </c>
      <c r="D4429" t="s">
        <v>98</v>
      </c>
      <c r="E4429">
        <v>3</v>
      </c>
      <c r="F4429" t="s">
        <v>182</v>
      </c>
      <c r="G4429" s="18">
        <v>14.32</v>
      </c>
      <c r="I4429" s="18">
        <v>42.96</v>
      </c>
    </row>
    <row r="4430" spans="1:9" x14ac:dyDescent="0.25">
      <c r="A4430" s="1">
        <v>44560</v>
      </c>
      <c r="D4430" t="s">
        <v>98</v>
      </c>
      <c r="E4430">
        <v>1</v>
      </c>
      <c r="F4430" t="s">
        <v>182</v>
      </c>
      <c r="G4430" s="18">
        <v>14.32</v>
      </c>
      <c r="I4430" s="18">
        <v>14.32</v>
      </c>
    </row>
    <row r="4431" spans="1:9" x14ac:dyDescent="0.25">
      <c r="A4431" s="1">
        <v>44560</v>
      </c>
      <c r="D4431" t="s">
        <v>97</v>
      </c>
      <c r="E4431">
        <v>7</v>
      </c>
      <c r="F4431" t="s">
        <v>182</v>
      </c>
      <c r="G4431" s="18">
        <v>14.059900000000001</v>
      </c>
      <c r="I4431" s="18">
        <v>-98.42</v>
      </c>
    </row>
    <row r="4432" spans="1:9" x14ac:dyDescent="0.25">
      <c r="A4432" s="1">
        <v>44560</v>
      </c>
      <c r="D4432" t="s">
        <v>98</v>
      </c>
      <c r="E4432">
        <v>7</v>
      </c>
      <c r="F4432" t="s">
        <v>182</v>
      </c>
      <c r="G4432" s="18">
        <v>13.95</v>
      </c>
      <c r="I4432" s="18">
        <v>97.65</v>
      </c>
    </row>
    <row r="4433" spans="1:9" x14ac:dyDescent="0.25">
      <c r="A4433" s="1">
        <v>44560</v>
      </c>
      <c r="D4433" t="s">
        <v>98</v>
      </c>
      <c r="E4433">
        <v>3</v>
      </c>
      <c r="F4433" t="s">
        <v>258</v>
      </c>
      <c r="G4433" s="18">
        <v>27.675000000000001</v>
      </c>
      <c r="I4433" s="18">
        <v>83.03</v>
      </c>
    </row>
    <row r="4434" spans="1:9" x14ac:dyDescent="0.25">
      <c r="A4434" s="1">
        <v>44560</v>
      </c>
      <c r="D4434" t="s">
        <v>97</v>
      </c>
      <c r="E4434">
        <v>2</v>
      </c>
      <c r="F4434" t="s">
        <v>258</v>
      </c>
      <c r="G4434" s="18">
        <v>28.3</v>
      </c>
      <c r="I4434" s="18">
        <v>-56.6</v>
      </c>
    </row>
    <row r="4435" spans="1:9" x14ac:dyDescent="0.25">
      <c r="A4435" s="1">
        <v>44560</v>
      </c>
      <c r="D4435" t="s">
        <v>97</v>
      </c>
      <c r="E4435">
        <v>1</v>
      </c>
      <c r="F4435" t="s">
        <v>258</v>
      </c>
      <c r="G4435" s="18">
        <v>28.3</v>
      </c>
      <c r="I4435" s="18">
        <v>-28.3</v>
      </c>
    </row>
    <row r="4436" spans="1:9" x14ac:dyDescent="0.25">
      <c r="A4436" s="1">
        <v>44560</v>
      </c>
      <c r="D4436" t="s">
        <v>97</v>
      </c>
      <c r="E4436">
        <v>6</v>
      </c>
      <c r="F4436" t="s">
        <v>182</v>
      </c>
      <c r="G4436" s="18">
        <v>14.25</v>
      </c>
      <c r="I4436" s="18">
        <v>-85.5</v>
      </c>
    </row>
    <row r="4437" spans="1:9" x14ac:dyDescent="0.25">
      <c r="A4437" s="1">
        <v>44560</v>
      </c>
      <c r="D4437" t="s">
        <v>97</v>
      </c>
      <c r="E4437">
        <v>1</v>
      </c>
      <c r="F4437" t="s">
        <v>182</v>
      </c>
      <c r="G4437" s="18">
        <v>14.25</v>
      </c>
      <c r="I4437" s="18">
        <v>-14.25</v>
      </c>
    </row>
  </sheetData>
  <autoFilter ref="A1:I4210" xr:uid="{00000000-0009-0000-0000-000004000000}">
    <sortState xmlns:xlrd2="http://schemas.microsoft.com/office/spreadsheetml/2017/richdata2" ref="A2:I4210">
      <sortCondition ref="A1:A4210"/>
    </sortState>
  </autoFilter>
  <mergeCells count="4">
    <mergeCell ref="AZ4:AZ6"/>
    <mergeCell ref="AZ7:AZ9"/>
    <mergeCell ref="AZ10:AZ12"/>
    <mergeCell ref="AZ13:AZ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47"/>
  <sheetViews>
    <sheetView workbookViewId="0">
      <selection activeCell="M9" sqref="M9"/>
    </sheetView>
  </sheetViews>
  <sheetFormatPr defaultRowHeight="15" x14ac:dyDescent="0.25"/>
  <cols>
    <col min="1" max="1" width="15.5703125" style="1" customWidth="1"/>
    <col min="2" max="3" width="17.7109375" customWidth="1"/>
    <col min="4" max="4" width="23.140625" customWidth="1"/>
    <col min="5" max="5" width="9.42578125" customWidth="1"/>
    <col min="6" max="6" width="12.28515625" customWidth="1"/>
    <col min="7" max="7" width="12" customWidth="1"/>
    <col min="8" max="8" width="12.42578125" customWidth="1"/>
    <col min="10" max="10" width="3.5703125" customWidth="1"/>
    <col min="12" max="12" width="48.7109375" customWidth="1"/>
  </cols>
  <sheetData>
    <row r="1" spans="1:12" x14ac:dyDescent="0.25">
      <c r="A1" s="14" t="s">
        <v>0</v>
      </c>
      <c r="B1" s="12" t="s">
        <v>1</v>
      </c>
      <c r="C1" s="12" t="s">
        <v>100</v>
      </c>
      <c r="D1" s="12" t="s">
        <v>96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7"/>
      <c r="L1" s="6" t="s">
        <v>307</v>
      </c>
    </row>
    <row r="2" spans="1:12" x14ac:dyDescent="0.25">
      <c r="A2" s="1">
        <v>44644</v>
      </c>
      <c r="B2">
        <v>41549224608</v>
      </c>
      <c r="C2" t="s">
        <v>101</v>
      </c>
      <c r="D2" t="s">
        <v>97</v>
      </c>
      <c r="E2">
        <v>3</v>
      </c>
      <c r="F2" t="s">
        <v>7</v>
      </c>
      <c r="G2">
        <v>20.582000000000001</v>
      </c>
      <c r="H2">
        <v>0</v>
      </c>
      <c r="I2">
        <v>-61.75</v>
      </c>
      <c r="L2" s="194" t="s">
        <v>350</v>
      </c>
    </row>
    <row r="3" spans="1:12" x14ac:dyDescent="0.25">
      <c r="A3" s="1">
        <v>44644</v>
      </c>
      <c r="B3">
        <v>41549262593</v>
      </c>
      <c r="C3" t="s">
        <v>101</v>
      </c>
      <c r="D3" t="s">
        <v>98</v>
      </c>
      <c r="E3">
        <v>3</v>
      </c>
      <c r="F3" t="s">
        <v>7</v>
      </c>
      <c r="G3">
        <v>19.82</v>
      </c>
      <c r="H3">
        <v>0</v>
      </c>
      <c r="I3">
        <v>59.46</v>
      </c>
      <c r="L3" s="194"/>
    </row>
    <row r="4" spans="1:12" x14ac:dyDescent="0.25">
      <c r="A4" s="1">
        <v>44645</v>
      </c>
      <c r="B4">
        <v>41586283189</v>
      </c>
      <c r="C4" t="s">
        <v>101</v>
      </c>
      <c r="D4" t="s">
        <v>97</v>
      </c>
      <c r="E4">
        <v>10</v>
      </c>
      <c r="F4" t="s">
        <v>8</v>
      </c>
      <c r="G4">
        <v>7.97</v>
      </c>
      <c r="H4">
        <v>0</v>
      </c>
      <c r="I4">
        <v>-79.7</v>
      </c>
      <c r="L4" s="194"/>
    </row>
    <row r="5" spans="1:12" x14ac:dyDescent="0.25">
      <c r="A5" s="1">
        <v>44645</v>
      </c>
      <c r="B5">
        <v>41586342665</v>
      </c>
      <c r="C5" t="s">
        <v>101</v>
      </c>
      <c r="D5" t="s">
        <v>97</v>
      </c>
      <c r="E5">
        <v>10</v>
      </c>
      <c r="F5" t="s">
        <v>8</v>
      </c>
      <c r="G5">
        <v>8.0399999999999991</v>
      </c>
      <c r="H5">
        <v>0</v>
      </c>
      <c r="I5">
        <v>-80.400000000000006</v>
      </c>
      <c r="L5" s="194" t="s">
        <v>345</v>
      </c>
    </row>
    <row r="6" spans="1:12" x14ac:dyDescent="0.25">
      <c r="A6" s="1">
        <v>44645</v>
      </c>
      <c r="B6">
        <v>41586396934</v>
      </c>
      <c r="C6" t="s">
        <v>101</v>
      </c>
      <c r="D6" t="s">
        <v>98</v>
      </c>
      <c r="E6">
        <v>10</v>
      </c>
      <c r="F6" t="s">
        <v>8</v>
      </c>
      <c r="G6">
        <v>8.2216000000000005</v>
      </c>
      <c r="H6">
        <v>0</v>
      </c>
      <c r="I6">
        <v>82.22</v>
      </c>
      <c r="L6" s="194"/>
    </row>
    <row r="7" spans="1:12" x14ac:dyDescent="0.25">
      <c r="A7" s="1">
        <v>44645</v>
      </c>
      <c r="B7">
        <v>41586602114</v>
      </c>
      <c r="C7" t="s">
        <v>101</v>
      </c>
      <c r="D7" t="s">
        <v>97</v>
      </c>
      <c r="E7">
        <v>10</v>
      </c>
      <c r="F7" t="s">
        <v>8</v>
      </c>
      <c r="G7">
        <v>8.06</v>
      </c>
      <c r="H7">
        <v>0</v>
      </c>
      <c r="I7">
        <v>-80.599999999999994</v>
      </c>
      <c r="L7" s="194"/>
    </row>
    <row r="8" spans="1:12" x14ac:dyDescent="0.25">
      <c r="A8" s="1">
        <v>44645</v>
      </c>
      <c r="B8">
        <v>41586986500</v>
      </c>
      <c r="C8" t="s">
        <v>101</v>
      </c>
      <c r="D8" t="s">
        <v>97</v>
      </c>
      <c r="E8">
        <v>20</v>
      </c>
      <c r="F8" t="s">
        <v>8</v>
      </c>
      <c r="G8">
        <v>7.8650000000000002</v>
      </c>
      <c r="H8">
        <v>0</v>
      </c>
      <c r="I8">
        <v>-157.30000000000001</v>
      </c>
    </row>
    <row r="9" spans="1:12" x14ac:dyDescent="0.25">
      <c r="A9" s="1">
        <v>44645</v>
      </c>
      <c r="B9">
        <v>41587387764</v>
      </c>
      <c r="C9" t="s">
        <v>101</v>
      </c>
      <c r="D9" t="s">
        <v>97</v>
      </c>
      <c r="E9">
        <v>20</v>
      </c>
      <c r="F9" t="s">
        <v>8</v>
      </c>
      <c r="G9">
        <v>7.7436999999999996</v>
      </c>
      <c r="H9">
        <v>0</v>
      </c>
      <c r="I9">
        <v>-154.87</v>
      </c>
    </row>
    <row r="10" spans="1:12" x14ac:dyDescent="0.25">
      <c r="A10" s="1">
        <v>44645</v>
      </c>
      <c r="B10">
        <v>41587530733</v>
      </c>
      <c r="C10" t="s">
        <v>101</v>
      </c>
      <c r="D10" t="s">
        <v>98</v>
      </c>
      <c r="E10">
        <v>60</v>
      </c>
      <c r="F10" t="s">
        <v>8</v>
      </c>
      <c r="G10">
        <v>7.5945999999999998</v>
      </c>
      <c r="H10">
        <v>0</v>
      </c>
      <c r="I10">
        <v>455.67</v>
      </c>
    </row>
    <row r="11" spans="1:12" x14ac:dyDescent="0.25">
      <c r="A11" s="1">
        <v>44651</v>
      </c>
      <c r="B11">
        <v>41741199536</v>
      </c>
      <c r="C11" t="s">
        <v>101</v>
      </c>
      <c r="D11" t="s">
        <v>97</v>
      </c>
      <c r="E11">
        <v>130</v>
      </c>
      <c r="F11" t="s">
        <v>9</v>
      </c>
      <c r="G11">
        <v>3.1150000000000002</v>
      </c>
      <c r="H11">
        <v>0</v>
      </c>
      <c r="I11">
        <v>-404.95</v>
      </c>
    </row>
    <row r="12" spans="1:12" x14ac:dyDescent="0.25">
      <c r="A12" s="1">
        <v>44651</v>
      </c>
      <c r="B12">
        <v>41741245905</v>
      </c>
      <c r="C12" t="s">
        <v>101</v>
      </c>
      <c r="D12" t="s">
        <v>97</v>
      </c>
      <c r="E12">
        <v>130</v>
      </c>
      <c r="F12" t="s">
        <v>9</v>
      </c>
      <c r="G12">
        <v>3.1349999999999998</v>
      </c>
      <c r="H12">
        <v>0</v>
      </c>
      <c r="I12">
        <v>-407.55</v>
      </c>
    </row>
    <row r="13" spans="1:12" x14ac:dyDescent="0.25">
      <c r="A13" s="1">
        <v>44651</v>
      </c>
      <c r="B13">
        <v>41741717115</v>
      </c>
      <c r="C13" t="s">
        <v>101</v>
      </c>
      <c r="D13" t="s">
        <v>98</v>
      </c>
      <c r="E13">
        <v>260</v>
      </c>
      <c r="F13" t="s">
        <v>9</v>
      </c>
      <c r="G13">
        <v>3.2364999999999999</v>
      </c>
      <c r="H13">
        <v>0</v>
      </c>
      <c r="I13">
        <v>841.46</v>
      </c>
    </row>
    <row r="14" spans="1:12" x14ac:dyDescent="0.25">
      <c r="A14" s="1">
        <v>44652</v>
      </c>
      <c r="B14">
        <v>41800526480</v>
      </c>
      <c r="C14" t="s">
        <v>101</v>
      </c>
      <c r="D14" t="s">
        <v>97</v>
      </c>
      <c r="E14">
        <v>130</v>
      </c>
      <c r="F14" t="s">
        <v>9</v>
      </c>
      <c r="G14">
        <v>2.7050000000000001</v>
      </c>
      <c r="H14">
        <v>0</v>
      </c>
      <c r="I14">
        <v>-351.65</v>
      </c>
    </row>
    <row r="15" spans="1:12" x14ac:dyDescent="0.25">
      <c r="A15" s="1">
        <v>44652</v>
      </c>
      <c r="B15">
        <v>41800732961</v>
      </c>
      <c r="C15" t="s">
        <v>101</v>
      </c>
      <c r="D15" t="s">
        <v>97</v>
      </c>
      <c r="E15">
        <v>130</v>
      </c>
      <c r="F15" t="s">
        <v>9</v>
      </c>
      <c r="G15">
        <v>2.7050000000000001</v>
      </c>
      <c r="H15">
        <v>0</v>
      </c>
      <c r="I15">
        <v>-351.65</v>
      </c>
    </row>
    <row r="16" spans="1:12" x14ac:dyDescent="0.25">
      <c r="A16" s="1">
        <v>44652</v>
      </c>
      <c r="B16">
        <v>41800846161</v>
      </c>
      <c r="C16" t="s">
        <v>101</v>
      </c>
      <c r="D16" t="s">
        <v>98</v>
      </c>
      <c r="E16">
        <v>130</v>
      </c>
      <c r="F16" t="s">
        <v>9</v>
      </c>
      <c r="G16">
        <v>2.7446999999999999</v>
      </c>
      <c r="H16">
        <v>0</v>
      </c>
      <c r="I16">
        <v>356.79</v>
      </c>
    </row>
    <row r="17" spans="1:9" x14ac:dyDescent="0.25">
      <c r="A17" s="1">
        <v>44652</v>
      </c>
      <c r="B17">
        <v>41800929101</v>
      </c>
      <c r="C17" t="s">
        <v>101</v>
      </c>
      <c r="D17" t="s">
        <v>98</v>
      </c>
      <c r="E17">
        <v>130</v>
      </c>
      <c r="F17" t="s">
        <v>9</v>
      </c>
      <c r="G17">
        <v>2.7450000000000001</v>
      </c>
      <c r="H17">
        <v>0</v>
      </c>
      <c r="I17">
        <v>356.83</v>
      </c>
    </row>
    <row r="18" spans="1:9" x14ac:dyDescent="0.25">
      <c r="A18" s="15">
        <v>44655</v>
      </c>
      <c r="B18" s="16">
        <v>41839071124</v>
      </c>
      <c r="C18" s="16" t="s">
        <v>101</v>
      </c>
      <c r="D18" s="16" t="s">
        <v>97</v>
      </c>
      <c r="E18" s="16">
        <v>130</v>
      </c>
      <c r="F18" s="16" t="s">
        <v>9</v>
      </c>
      <c r="G18" s="16">
        <v>2.7050000000000001</v>
      </c>
      <c r="H18" s="16">
        <v>0</v>
      </c>
      <c r="I18" s="16">
        <v>-351.65</v>
      </c>
    </row>
    <row r="19" spans="1:9" x14ac:dyDescent="0.25">
      <c r="A19" s="15">
        <v>44655</v>
      </c>
      <c r="B19" s="16">
        <v>41839071122</v>
      </c>
      <c r="C19" s="16" t="s">
        <v>101</v>
      </c>
      <c r="D19" s="16" t="s">
        <v>97</v>
      </c>
      <c r="E19" s="16">
        <v>130</v>
      </c>
      <c r="F19" s="16" t="s">
        <v>9</v>
      </c>
      <c r="G19" s="16">
        <v>2.7050000000000001</v>
      </c>
      <c r="H19" s="16">
        <v>0</v>
      </c>
      <c r="I19" s="16">
        <v>351.65</v>
      </c>
    </row>
    <row r="20" spans="1:9" x14ac:dyDescent="0.25">
      <c r="A20" s="15">
        <v>44655</v>
      </c>
      <c r="B20" s="16">
        <v>41839071128</v>
      </c>
      <c r="C20" s="16" t="s">
        <v>101</v>
      </c>
      <c r="D20" s="16" t="s">
        <v>97</v>
      </c>
      <c r="E20" s="16">
        <v>130</v>
      </c>
      <c r="F20" s="16" t="s">
        <v>9</v>
      </c>
      <c r="G20" s="16">
        <v>2.7050000000000001</v>
      </c>
      <c r="H20" s="16">
        <v>0</v>
      </c>
      <c r="I20" s="16">
        <v>-351.65</v>
      </c>
    </row>
    <row r="21" spans="1:9" x14ac:dyDescent="0.25">
      <c r="A21" s="15">
        <v>44655</v>
      </c>
      <c r="B21" s="16">
        <v>41839071127</v>
      </c>
      <c r="C21" s="16" t="s">
        <v>101</v>
      </c>
      <c r="D21" s="16" t="s">
        <v>97</v>
      </c>
      <c r="E21" s="16">
        <v>130</v>
      </c>
      <c r="F21" s="16" t="s">
        <v>9</v>
      </c>
      <c r="G21" s="16">
        <v>2.7050000000000001</v>
      </c>
      <c r="H21" s="16">
        <v>0</v>
      </c>
      <c r="I21" s="16">
        <v>351.65</v>
      </c>
    </row>
    <row r="22" spans="1:9" x14ac:dyDescent="0.25">
      <c r="A22" s="15">
        <v>44655</v>
      </c>
      <c r="B22" s="16">
        <v>41839071135</v>
      </c>
      <c r="C22" s="16" t="s">
        <v>101</v>
      </c>
      <c r="D22" s="16" t="s">
        <v>98</v>
      </c>
      <c r="E22" s="16">
        <v>130</v>
      </c>
      <c r="F22" s="16" t="s">
        <v>9</v>
      </c>
      <c r="G22" s="16">
        <v>2.7446999999999999</v>
      </c>
      <c r="H22" s="16">
        <v>0</v>
      </c>
      <c r="I22" s="16">
        <v>356.79</v>
      </c>
    </row>
    <row r="23" spans="1:9" x14ac:dyDescent="0.25">
      <c r="A23" s="15">
        <v>44655</v>
      </c>
      <c r="B23" s="16">
        <v>41839071134</v>
      </c>
      <c r="C23" s="16" t="s">
        <v>101</v>
      </c>
      <c r="D23" s="16" t="s">
        <v>98</v>
      </c>
      <c r="E23" s="16">
        <v>130</v>
      </c>
      <c r="F23" s="16" t="s">
        <v>9</v>
      </c>
      <c r="G23" s="16">
        <v>2.7446999999999999</v>
      </c>
      <c r="H23" s="16">
        <v>0</v>
      </c>
      <c r="I23" s="16">
        <v>-356.79</v>
      </c>
    </row>
    <row r="24" spans="1:9" x14ac:dyDescent="0.25">
      <c r="A24" s="15">
        <v>44655</v>
      </c>
      <c r="B24" s="16">
        <v>41839071140</v>
      </c>
      <c r="C24" s="16" t="s">
        <v>101</v>
      </c>
      <c r="D24" s="16" t="s">
        <v>98</v>
      </c>
      <c r="E24" s="16">
        <v>130</v>
      </c>
      <c r="F24" s="16" t="s">
        <v>9</v>
      </c>
      <c r="G24" s="16">
        <v>2.7450000000000001</v>
      </c>
      <c r="H24" s="16">
        <v>0</v>
      </c>
      <c r="I24" s="16">
        <v>356.83</v>
      </c>
    </row>
    <row r="25" spans="1:9" x14ac:dyDescent="0.25">
      <c r="A25" s="15">
        <v>44655</v>
      </c>
      <c r="B25" s="16">
        <v>41839071139</v>
      </c>
      <c r="C25" s="16" t="s">
        <v>101</v>
      </c>
      <c r="D25" s="16" t="s">
        <v>98</v>
      </c>
      <c r="E25" s="16">
        <v>130</v>
      </c>
      <c r="F25" s="16" t="s">
        <v>9</v>
      </c>
      <c r="G25" s="16">
        <v>2.7450000000000001</v>
      </c>
      <c r="H25" s="16">
        <v>0</v>
      </c>
      <c r="I25" s="16">
        <v>-356.83</v>
      </c>
    </row>
    <row r="26" spans="1:9" x14ac:dyDescent="0.25">
      <c r="A26" s="1">
        <v>44656</v>
      </c>
      <c r="B26">
        <v>41862357018</v>
      </c>
      <c r="C26" t="s">
        <v>101</v>
      </c>
      <c r="D26" t="s">
        <v>97</v>
      </c>
      <c r="E26">
        <v>80</v>
      </c>
      <c r="F26" t="s">
        <v>10</v>
      </c>
      <c r="G26">
        <v>2.5950000000000002</v>
      </c>
      <c r="H26">
        <v>0</v>
      </c>
      <c r="I26">
        <v>-207.6</v>
      </c>
    </row>
    <row r="27" spans="1:9" x14ac:dyDescent="0.25">
      <c r="A27" s="1">
        <v>44656</v>
      </c>
      <c r="B27">
        <v>41862434608</v>
      </c>
      <c r="C27" t="s">
        <v>101</v>
      </c>
      <c r="D27" t="s">
        <v>97</v>
      </c>
      <c r="E27">
        <v>80</v>
      </c>
      <c r="F27" t="s">
        <v>10</v>
      </c>
      <c r="G27">
        <v>2.5840999999999998</v>
      </c>
      <c r="H27">
        <v>0</v>
      </c>
      <c r="I27">
        <v>-206.73</v>
      </c>
    </row>
    <row r="28" spans="1:9" x14ac:dyDescent="0.25">
      <c r="A28" s="1">
        <v>44656</v>
      </c>
      <c r="B28">
        <v>41862917703</v>
      </c>
      <c r="C28" t="s">
        <v>101</v>
      </c>
      <c r="D28" t="s">
        <v>98</v>
      </c>
      <c r="E28">
        <v>80</v>
      </c>
      <c r="F28" t="s">
        <v>10</v>
      </c>
      <c r="G28">
        <v>2.6829999999999998</v>
      </c>
      <c r="H28">
        <v>0</v>
      </c>
      <c r="I28">
        <v>214.63</v>
      </c>
    </row>
    <row r="29" spans="1:9" x14ac:dyDescent="0.25">
      <c r="A29" s="1">
        <v>44656</v>
      </c>
      <c r="B29">
        <v>41863095228</v>
      </c>
      <c r="C29" t="s">
        <v>101</v>
      </c>
      <c r="D29" t="s">
        <v>98</v>
      </c>
      <c r="E29">
        <v>80</v>
      </c>
      <c r="F29" t="s">
        <v>10</v>
      </c>
      <c r="G29">
        <v>2.6941999999999999</v>
      </c>
      <c r="H29">
        <v>0</v>
      </c>
      <c r="I29">
        <v>215.53</v>
      </c>
    </row>
    <row r="30" spans="1:9" x14ac:dyDescent="0.25">
      <c r="A30" s="1">
        <v>44657</v>
      </c>
      <c r="B30">
        <v>41893726591</v>
      </c>
      <c r="C30" t="s">
        <v>101</v>
      </c>
      <c r="D30" t="s">
        <v>97</v>
      </c>
      <c r="E30">
        <v>80</v>
      </c>
      <c r="F30" t="s">
        <v>11</v>
      </c>
      <c r="G30">
        <v>1.5149999999999999</v>
      </c>
      <c r="H30">
        <v>0</v>
      </c>
      <c r="I30">
        <v>-121.2</v>
      </c>
    </row>
    <row r="31" spans="1:9" x14ac:dyDescent="0.25">
      <c r="A31" s="1">
        <v>44657</v>
      </c>
      <c r="B31">
        <v>41893748221</v>
      </c>
      <c r="C31" t="s">
        <v>101</v>
      </c>
      <c r="D31" t="s">
        <v>98</v>
      </c>
      <c r="E31">
        <v>40</v>
      </c>
      <c r="F31" t="s">
        <v>11</v>
      </c>
      <c r="G31">
        <v>1.5549999999999999</v>
      </c>
      <c r="H31">
        <v>0</v>
      </c>
      <c r="I31">
        <v>62.19</v>
      </c>
    </row>
    <row r="32" spans="1:9" x14ac:dyDescent="0.25">
      <c r="A32" s="1">
        <v>44657</v>
      </c>
      <c r="B32">
        <v>41893766720</v>
      </c>
      <c r="C32" t="s">
        <v>101</v>
      </c>
      <c r="D32" t="s">
        <v>98</v>
      </c>
      <c r="E32">
        <v>40</v>
      </c>
      <c r="F32" t="s">
        <v>11</v>
      </c>
      <c r="G32">
        <v>1.5942000000000001</v>
      </c>
      <c r="H32">
        <v>0</v>
      </c>
      <c r="I32">
        <v>63.76</v>
      </c>
    </row>
    <row r="33" spans="1:9" x14ac:dyDescent="0.25">
      <c r="A33" s="1">
        <v>44658</v>
      </c>
      <c r="B33">
        <v>41931538848</v>
      </c>
      <c r="C33" t="s">
        <v>101</v>
      </c>
      <c r="D33" t="s">
        <v>97</v>
      </c>
      <c r="E33">
        <v>25</v>
      </c>
      <c r="F33" t="s">
        <v>12</v>
      </c>
      <c r="G33">
        <v>8.5050000000000008</v>
      </c>
      <c r="H33">
        <v>0</v>
      </c>
      <c r="I33">
        <v>-212.63</v>
      </c>
    </row>
    <row r="34" spans="1:9" x14ac:dyDescent="0.25">
      <c r="A34" s="1">
        <v>44658</v>
      </c>
      <c r="B34">
        <v>41931636487</v>
      </c>
      <c r="C34" t="s">
        <v>101</v>
      </c>
      <c r="D34" t="s">
        <v>97</v>
      </c>
      <c r="E34">
        <v>25</v>
      </c>
      <c r="F34" t="s">
        <v>12</v>
      </c>
      <c r="G34">
        <v>8.56</v>
      </c>
      <c r="H34">
        <v>0</v>
      </c>
      <c r="I34">
        <v>-214</v>
      </c>
    </row>
    <row r="35" spans="1:9" x14ac:dyDescent="0.25">
      <c r="A35" s="1">
        <v>44658</v>
      </c>
      <c r="B35">
        <v>41931682030</v>
      </c>
      <c r="C35" t="s">
        <v>101</v>
      </c>
      <c r="D35" t="s">
        <v>97</v>
      </c>
      <c r="E35">
        <v>25</v>
      </c>
      <c r="F35" t="s">
        <v>12</v>
      </c>
      <c r="G35">
        <v>8.3249999999999993</v>
      </c>
      <c r="H35">
        <v>0</v>
      </c>
      <c r="I35">
        <v>-208.13</v>
      </c>
    </row>
    <row r="36" spans="1:9" x14ac:dyDescent="0.25">
      <c r="A36" s="1">
        <v>44658</v>
      </c>
      <c r="B36">
        <v>41932048366</v>
      </c>
      <c r="C36" t="s">
        <v>101</v>
      </c>
      <c r="D36" t="s">
        <v>98</v>
      </c>
      <c r="E36">
        <v>25</v>
      </c>
      <c r="F36" t="s">
        <v>12</v>
      </c>
      <c r="G36">
        <v>8.41</v>
      </c>
      <c r="H36">
        <v>0</v>
      </c>
      <c r="I36">
        <v>210.25</v>
      </c>
    </row>
    <row r="37" spans="1:9" x14ac:dyDescent="0.25">
      <c r="A37" s="1">
        <v>44658</v>
      </c>
      <c r="B37">
        <v>41932424083</v>
      </c>
      <c r="C37" t="s">
        <v>101</v>
      </c>
      <c r="D37" t="s">
        <v>97</v>
      </c>
      <c r="E37">
        <v>25</v>
      </c>
      <c r="F37" t="s">
        <v>12</v>
      </c>
      <c r="G37">
        <v>8.2090999999999994</v>
      </c>
      <c r="H37">
        <v>0</v>
      </c>
      <c r="I37">
        <v>-205.23</v>
      </c>
    </row>
    <row r="38" spans="1:9" x14ac:dyDescent="0.25">
      <c r="A38" s="1">
        <v>44658</v>
      </c>
      <c r="B38">
        <v>41932558181</v>
      </c>
      <c r="C38" t="s">
        <v>101</v>
      </c>
      <c r="D38" t="s">
        <v>98</v>
      </c>
      <c r="E38">
        <v>25</v>
      </c>
      <c r="F38" t="s">
        <v>12</v>
      </c>
      <c r="G38">
        <v>8.4450000000000003</v>
      </c>
      <c r="H38">
        <v>0</v>
      </c>
      <c r="I38">
        <v>211.13</v>
      </c>
    </row>
    <row r="39" spans="1:9" x14ac:dyDescent="0.25">
      <c r="A39" s="1">
        <v>44658</v>
      </c>
      <c r="B39">
        <v>41932764475</v>
      </c>
      <c r="C39" t="s">
        <v>101</v>
      </c>
      <c r="D39" t="s">
        <v>98</v>
      </c>
      <c r="E39">
        <v>25</v>
      </c>
      <c r="F39" t="s">
        <v>12</v>
      </c>
      <c r="G39">
        <v>8.2149999999999999</v>
      </c>
      <c r="H39">
        <v>0</v>
      </c>
      <c r="I39">
        <v>205.38</v>
      </c>
    </row>
    <row r="40" spans="1:9" x14ac:dyDescent="0.25">
      <c r="A40" s="1">
        <v>44658</v>
      </c>
      <c r="B40">
        <v>41932874688</v>
      </c>
      <c r="C40" t="s">
        <v>101</v>
      </c>
      <c r="D40" t="s">
        <v>98</v>
      </c>
      <c r="E40">
        <v>25</v>
      </c>
      <c r="F40" t="s">
        <v>12</v>
      </c>
      <c r="G40">
        <v>8.0245999999999995</v>
      </c>
      <c r="H40">
        <v>0</v>
      </c>
      <c r="I40">
        <v>200.62</v>
      </c>
    </row>
    <row r="41" spans="1:9" x14ac:dyDescent="0.25">
      <c r="A41" s="1">
        <v>44659</v>
      </c>
      <c r="B41">
        <v>41960329988</v>
      </c>
      <c r="C41" t="s">
        <v>101</v>
      </c>
      <c r="D41" t="s">
        <v>97</v>
      </c>
      <c r="E41">
        <v>125</v>
      </c>
      <c r="F41" t="s">
        <v>13</v>
      </c>
      <c r="G41">
        <v>2.38</v>
      </c>
      <c r="H41">
        <v>0</v>
      </c>
      <c r="I41">
        <v>-297.5</v>
      </c>
    </row>
    <row r="42" spans="1:9" x14ac:dyDescent="0.25">
      <c r="A42" s="1">
        <v>44659</v>
      </c>
      <c r="B42">
        <v>41960363999</v>
      </c>
      <c r="C42" t="s">
        <v>101</v>
      </c>
      <c r="D42" t="s">
        <v>97</v>
      </c>
      <c r="E42">
        <v>125</v>
      </c>
      <c r="F42" t="s">
        <v>13</v>
      </c>
      <c r="G42">
        <v>2.41</v>
      </c>
      <c r="H42">
        <v>0</v>
      </c>
      <c r="I42">
        <v>-301.25</v>
      </c>
    </row>
    <row r="43" spans="1:9" x14ac:dyDescent="0.25">
      <c r="A43" s="1">
        <v>44659</v>
      </c>
      <c r="B43">
        <v>41960434917</v>
      </c>
      <c r="C43" t="s">
        <v>101</v>
      </c>
      <c r="D43" t="s">
        <v>98</v>
      </c>
      <c r="E43">
        <v>125</v>
      </c>
      <c r="F43" t="s">
        <v>13</v>
      </c>
      <c r="G43">
        <v>2.4735999999999998</v>
      </c>
      <c r="H43">
        <v>0</v>
      </c>
      <c r="I43">
        <v>309.18</v>
      </c>
    </row>
    <row r="44" spans="1:9" x14ac:dyDescent="0.25">
      <c r="A44" s="1">
        <v>44659</v>
      </c>
      <c r="B44">
        <v>41960548562</v>
      </c>
      <c r="C44" t="s">
        <v>101</v>
      </c>
      <c r="D44" t="s">
        <v>98</v>
      </c>
      <c r="E44">
        <v>125</v>
      </c>
      <c r="F44" t="s">
        <v>13</v>
      </c>
      <c r="G44">
        <v>2.4516</v>
      </c>
      <c r="H44">
        <v>0</v>
      </c>
      <c r="I44">
        <v>306.43</v>
      </c>
    </row>
    <row r="45" spans="1:9" x14ac:dyDescent="0.25">
      <c r="A45" s="1">
        <v>44663</v>
      </c>
      <c r="B45">
        <v>42015447944</v>
      </c>
      <c r="C45" t="s">
        <v>101</v>
      </c>
      <c r="D45" t="s">
        <v>97</v>
      </c>
      <c r="E45">
        <v>40</v>
      </c>
      <c r="F45" t="s">
        <v>12</v>
      </c>
      <c r="G45">
        <v>4.5750000000000002</v>
      </c>
      <c r="H45">
        <v>0</v>
      </c>
      <c r="I45">
        <v>-183</v>
      </c>
    </row>
    <row r="46" spans="1:9" x14ac:dyDescent="0.25">
      <c r="A46" s="1">
        <v>44663</v>
      </c>
      <c r="B46">
        <v>42015627271</v>
      </c>
      <c r="C46" t="s">
        <v>101</v>
      </c>
      <c r="D46" t="s">
        <v>98</v>
      </c>
      <c r="E46">
        <v>40</v>
      </c>
      <c r="F46" t="s">
        <v>12</v>
      </c>
      <c r="G46">
        <v>4.6399999999999997</v>
      </c>
      <c r="H46">
        <v>0</v>
      </c>
      <c r="I46">
        <v>185.59</v>
      </c>
    </row>
    <row r="47" spans="1:9" x14ac:dyDescent="0.25">
      <c r="A47" s="1">
        <v>44664</v>
      </c>
      <c r="B47">
        <v>42039718997</v>
      </c>
      <c r="C47" t="s">
        <v>101</v>
      </c>
      <c r="D47" t="s">
        <v>97</v>
      </c>
      <c r="E47">
        <v>80</v>
      </c>
      <c r="F47" t="s">
        <v>14</v>
      </c>
      <c r="G47">
        <v>4.9984999999999999</v>
      </c>
      <c r="H47">
        <v>0</v>
      </c>
      <c r="I47">
        <v>-399.88</v>
      </c>
    </row>
    <row r="48" spans="1:9" x14ac:dyDescent="0.25">
      <c r="A48" s="1">
        <v>44664</v>
      </c>
      <c r="B48">
        <v>42039726678</v>
      </c>
      <c r="C48" t="s">
        <v>101</v>
      </c>
      <c r="D48" t="s">
        <v>98</v>
      </c>
      <c r="E48">
        <v>40</v>
      </c>
      <c r="F48" t="s">
        <v>14</v>
      </c>
      <c r="G48">
        <v>5.0415000000000001</v>
      </c>
      <c r="H48">
        <v>0</v>
      </c>
      <c r="I48">
        <v>201.65</v>
      </c>
    </row>
    <row r="49" spans="1:9" x14ac:dyDescent="0.25">
      <c r="A49" s="1">
        <v>44664</v>
      </c>
      <c r="B49">
        <v>42039761072</v>
      </c>
      <c r="C49" t="s">
        <v>101</v>
      </c>
      <c r="D49" t="s">
        <v>98</v>
      </c>
      <c r="E49">
        <v>40</v>
      </c>
      <c r="F49" t="s">
        <v>14</v>
      </c>
      <c r="G49">
        <v>4.9450000000000003</v>
      </c>
      <c r="H49">
        <v>0</v>
      </c>
      <c r="I49">
        <v>197.79</v>
      </c>
    </row>
    <row r="50" spans="1:9" x14ac:dyDescent="0.25">
      <c r="A50" s="1">
        <v>44665</v>
      </c>
      <c r="B50">
        <v>42068215597</v>
      </c>
      <c r="C50" t="s">
        <v>101</v>
      </c>
      <c r="D50" t="s">
        <v>97</v>
      </c>
      <c r="E50">
        <v>45</v>
      </c>
      <c r="F50" t="s">
        <v>14</v>
      </c>
      <c r="G50">
        <v>6.0449999999999999</v>
      </c>
      <c r="H50">
        <v>0</v>
      </c>
      <c r="I50">
        <v>-272.02999999999997</v>
      </c>
    </row>
    <row r="51" spans="1:9" x14ac:dyDescent="0.25">
      <c r="A51" s="1">
        <v>44665</v>
      </c>
      <c r="B51">
        <v>42068150514</v>
      </c>
      <c r="C51" t="s">
        <v>101</v>
      </c>
      <c r="D51" t="s">
        <v>97</v>
      </c>
      <c r="E51">
        <v>45</v>
      </c>
      <c r="F51" t="s">
        <v>14</v>
      </c>
      <c r="G51">
        <v>6.0195999999999996</v>
      </c>
      <c r="H51">
        <v>0</v>
      </c>
      <c r="I51">
        <v>-270.88</v>
      </c>
    </row>
    <row r="52" spans="1:9" x14ac:dyDescent="0.25">
      <c r="A52" s="1">
        <v>44665</v>
      </c>
      <c r="B52">
        <v>42068307702</v>
      </c>
      <c r="C52" t="s">
        <v>101</v>
      </c>
      <c r="D52" t="s">
        <v>97</v>
      </c>
      <c r="E52">
        <v>45</v>
      </c>
      <c r="F52" t="s">
        <v>14</v>
      </c>
      <c r="G52">
        <v>6.0494000000000003</v>
      </c>
      <c r="H52">
        <v>0</v>
      </c>
      <c r="I52">
        <v>-272.22000000000003</v>
      </c>
    </row>
    <row r="53" spans="1:9" x14ac:dyDescent="0.25">
      <c r="A53" s="1">
        <v>44665</v>
      </c>
      <c r="B53">
        <v>42068352417</v>
      </c>
      <c r="C53" t="s">
        <v>101</v>
      </c>
      <c r="D53" t="s">
        <v>98</v>
      </c>
      <c r="E53">
        <v>90</v>
      </c>
      <c r="F53" t="s">
        <v>14</v>
      </c>
      <c r="G53">
        <v>6.0315000000000003</v>
      </c>
      <c r="H53">
        <v>0</v>
      </c>
      <c r="I53">
        <v>542.83000000000004</v>
      </c>
    </row>
    <row r="54" spans="1:9" x14ac:dyDescent="0.25">
      <c r="A54" s="1">
        <v>44665</v>
      </c>
      <c r="B54">
        <v>42068431771</v>
      </c>
      <c r="C54" t="s">
        <v>101</v>
      </c>
      <c r="D54" t="s">
        <v>98</v>
      </c>
      <c r="E54">
        <v>45</v>
      </c>
      <c r="F54" t="s">
        <v>14</v>
      </c>
      <c r="G54">
        <v>6.0743</v>
      </c>
      <c r="H54">
        <v>0</v>
      </c>
      <c r="I54">
        <v>273.33</v>
      </c>
    </row>
    <row r="55" spans="1:9" x14ac:dyDescent="0.25">
      <c r="A55" s="1">
        <v>44670</v>
      </c>
      <c r="B55">
        <v>42123057445</v>
      </c>
      <c r="C55" t="s">
        <v>101</v>
      </c>
      <c r="D55" t="s">
        <v>97</v>
      </c>
      <c r="E55">
        <v>30</v>
      </c>
      <c r="F55" t="s">
        <v>14</v>
      </c>
      <c r="G55">
        <v>6.8150000000000004</v>
      </c>
      <c r="H55">
        <v>0</v>
      </c>
      <c r="I55">
        <v>-204.45</v>
      </c>
    </row>
    <row r="56" spans="1:9" x14ac:dyDescent="0.25">
      <c r="A56" s="1">
        <v>44670</v>
      </c>
      <c r="B56">
        <v>42123065007</v>
      </c>
      <c r="C56" t="s">
        <v>101</v>
      </c>
      <c r="D56" t="s">
        <v>97</v>
      </c>
      <c r="E56">
        <v>30</v>
      </c>
      <c r="F56" t="s">
        <v>14</v>
      </c>
      <c r="G56">
        <v>6.7690999999999999</v>
      </c>
      <c r="H56">
        <v>0</v>
      </c>
      <c r="I56">
        <v>-203.07</v>
      </c>
    </row>
    <row r="57" spans="1:9" x14ac:dyDescent="0.25">
      <c r="A57" s="1">
        <v>44670</v>
      </c>
      <c r="B57">
        <v>42123144187</v>
      </c>
      <c r="C57" t="s">
        <v>101</v>
      </c>
      <c r="D57" t="s">
        <v>97</v>
      </c>
      <c r="E57">
        <v>30</v>
      </c>
      <c r="F57" t="s">
        <v>14</v>
      </c>
      <c r="G57">
        <v>6.8654000000000002</v>
      </c>
      <c r="H57">
        <v>0</v>
      </c>
      <c r="I57">
        <v>-205.96</v>
      </c>
    </row>
    <row r="58" spans="1:9" x14ac:dyDescent="0.25">
      <c r="A58" s="1">
        <v>44670</v>
      </c>
      <c r="B58">
        <v>42123185932</v>
      </c>
      <c r="C58" t="s">
        <v>101</v>
      </c>
      <c r="D58" t="s">
        <v>98</v>
      </c>
      <c r="E58">
        <v>30</v>
      </c>
      <c r="F58" t="s">
        <v>14</v>
      </c>
      <c r="G58">
        <v>6.9701000000000004</v>
      </c>
      <c r="H58">
        <v>0</v>
      </c>
      <c r="I58">
        <v>209.1</v>
      </c>
    </row>
    <row r="59" spans="1:9" x14ac:dyDescent="0.25">
      <c r="A59" s="1">
        <v>44670</v>
      </c>
      <c r="B59">
        <v>42123317444</v>
      </c>
      <c r="C59" t="s">
        <v>101</v>
      </c>
      <c r="D59" t="s">
        <v>98</v>
      </c>
      <c r="E59">
        <v>30</v>
      </c>
      <c r="F59" t="s">
        <v>14</v>
      </c>
      <c r="G59">
        <v>6.98</v>
      </c>
      <c r="H59">
        <v>0</v>
      </c>
      <c r="I59">
        <v>209.4</v>
      </c>
    </row>
    <row r="60" spans="1:9" x14ac:dyDescent="0.25">
      <c r="A60" s="1">
        <v>44670</v>
      </c>
      <c r="B60">
        <v>42123363477</v>
      </c>
      <c r="C60" t="s">
        <v>101</v>
      </c>
      <c r="D60" t="s">
        <v>98</v>
      </c>
      <c r="E60">
        <v>30</v>
      </c>
      <c r="F60" t="s">
        <v>14</v>
      </c>
      <c r="G60">
        <v>7.0115999999999996</v>
      </c>
      <c r="H60">
        <v>0</v>
      </c>
      <c r="I60">
        <v>210.35</v>
      </c>
    </row>
    <row r="61" spans="1:9" x14ac:dyDescent="0.25">
      <c r="A61" s="1">
        <v>44671</v>
      </c>
      <c r="B61">
        <v>42144949968</v>
      </c>
      <c r="C61" t="s">
        <v>101</v>
      </c>
      <c r="D61" t="s">
        <v>97</v>
      </c>
      <c r="E61">
        <v>55</v>
      </c>
      <c r="F61" t="s">
        <v>15</v>
      </c>
      <c r="G61">
        <v>1.83</v>
      </c>
      <c r="H61">
        <v>0</v>
      </c>
      <c r="I61">
        <v>-100.65</v>
      </c>
    </row>
    <row r="62" spans="1:9" x14ac:dyDescent="0.25">
      <c r="A62" s="1">
        <v>44671</v>
      </c>
      <c r="B62">
        <v>42145159456</v>
      </c>
      <c r="C62" t="s">
        <v>101</v>
      </c>
      <c r="D62" t="s">
        <v>98</v>
      </c>
      <c r="E62">
        <v>55</v>
      </c>
      <c r="F62" t="s">
        <v>15</v>
      </c>
      <c r="G62">
        <v>1.7758</v>
      </c>
      <c r="H62">
        <v>0</v>
      </c>
      <c r="I62">
        <v>97.66</v>
      </c>
    </row>
    <row r="63" spans="1:9" x14ac:dyDescent="0.25">
      <c r="A63" s="1">
        <v>44671</v>
      </c>
      <c r="B63">
        <v>42145776657</v>
      </c>
      <c r="C63" t="s">
        <v>101</v>
      </c>
      <c r="D63" t="s">
        <v>97</v>
      </c>
      <c r="E63">
        <v>40</v>
      </c>
      <c r="F63" t="s">
        <v>16</v>
      </c>
      <c r="G63">
        <v>7.8</v>
      </c>
      <c r="H63">
        <v>0</v>
      </c>
      <c r="I63">
        <v>-312</v>
      </c>
    </row>
    <row r="64" spans="1:9" x14ac:dyDescent="0.25">
      <c r="A64" s="1">
        <v>44671</v>
      </c>
      <c r="B64">
        <v>42145830213</v>
      </c>
      <c r="C64" t="s">
        <v>101</v>
      </c>
      <c r="D64" t="s">
        <v>97</v>
      </c>
      <c r="E64">
        <v>20</v>
      </c>
      <c r="F64" t="s">
        <v>16</v>
      </c>
      <c r="G64">
        <v>7.81</v>
      </c>
      <c r="H64">
        <v>0</v>
      </c>
      <c r="I64">
        <v>-156.19999999999999</v>
      </c>
    </row>
    <row r="65" spans="1:9" x14ac:dyDescent="0.25">
      <c r="A65" s="1">
        <v>44671</v>
      </c>
      <c r="B65">
        <v>42146001803</v>
      </c>
      <c r="C65" t="s">
        <v>101</v>
      </c>
      <c r="D65" t="s">
        <v>98</v>
      </c>
      <c r="E65">
        <v>30</v>
      </c>
      <c r="F65" t="s">
        <v>16</v>
      </c>
      <c r="G65">
        <v>8.19</v>
      </c>
      <c r="H65">
        <v>0</v>
      </c>
      <c r="I65">
        <v>245.7</v>
      </c>
    </row>
    <row r="66" spans="1:9" x14ac:dyDescent="0.25">
      <c r="A66" s="1">
        <v>44671</v>
      </c>
      <c r="B66">
        <v>42145983269</v>
      </c>
      <c r="C66" t="s">
        <v>101</v>
      </c>
      <c r="D66" t="s">
        <v>98</v>
      </c>
      <c r="E66">
        <v>10</v>
      </c>
      <c r="F66" t="s">
        <v>16</v>
      </c>
      <c r="G66">
        <v>8.4589999999999996</v>
      </c>
      <c r="H66">
        <v>0</v>
      </c>
      <c r="I66">
        <v>84.59</v>
      </c>
    </row>
    <row r="67" spans="1:9" x14ac:dyDescent="0.25">
      <c r="A67" s="1">
        <v>44671</v>
      </c>
      <c r="B67">
        <v>42146284085</v>
      </c>
      <c r="C67" t="s">
        <v>101</v>
      </c>
      <c r="D67" t="s">
        <v>98</v>
      </c>
      <c r="E67">
        <v>20</v>
      </c>
      <c r="F67" t="s">
        <v>16</v>
      </c>
      <c r="G67">
        <v>8.1620000000000008</v>
      </c>
      <c r="H67">
        <v>0</v>
      </c>
      <c r="I67">
        <v>163.24</v>
      </c>
    </row>
    <row r="68" spans="1:9" x14ac:dyDescent="0.25">
      <c r="A68" s="1">
        <v>44671</v>
      </c>
      <c r="B68">
        <v>42146313485</v>
      </c>
      <c r="C68" t="s">
        <v>101</v>
      </c>
      <c r="D68" t="s">
        <v>97</v>
      </c>
      <c r="E68">
        <v>30</v>
      </c>
      <c r="F68" t="s">
        <v>16</v>
      </c>
      <c r="G68">
        <v>7.91</v>
      </c>
      <c r="H68">
        <v>0</v>
      </c>
      <c r="I68">
        <v>-237.3</v>
      </c>
    </row>
    <row r="69" spans="1:9" x14ac:dyDescent="0.25">
      <c r="A69" s="1">
        <v>44671</v>
      </c>
      <c r="B69">
        <v>42146380736</v>
      </c>
      <c r="C69" t="s">
        <v>101</v>
      </c>
      <c r="D69" t="s">
        <v>98</v>
      </c>
      <c r="E69">
        <v>15</v>
      </c>
      <c r="F69" t="s">
        <v>16</v>
      </c>
      <c r="G69">
        <v>7.9050000000000002</v>
      </c>
      <c r="H69">
        <v>0</v>
      </c>
      <c r="I69">
        <v>118.58</v>
      </c>
    </row>
    <row r="70" spans="1:9" x14ac:dyDescent="0.25">
      <c r="A70" s="1">
        <v>44671</v>
      </c>
      <c r="B70">
        <v>42146583336</v>
      </c>
      <c r="C70" t="s">
        <v>101</v>
      </c>
      <c r="D70" t="s">
        <v>98</v>
      </c>
      <c r="E70">
        <v>15</v>
      </c>
      <c r="F70" t="s">
        <v>16</v>
      </c>
      <c r="G70">
        <v>7.9554999999999998</v>
      </c>
      <c r="H70">
        <v>0</v>
      </c>
      <c r="I70">
        <v>119.33</v>
      </c>
    </row>
    <row r="71" spans="1:9" x14ac:dyDescent="0.25">
      <c r="A71" s="1">
        <v>44672</v>
      </c>
      <c r="B71">
        <v>42171893806</v>
      </c>
      <c r="C71" t="s">
        <v>101</v>
      </c>
      <c r="D71" t="s">
        <v>97</v>
      </c>
      <c r="E71">
        <v>45</v>
      </c>
      <c r="F71" t="s">
        <v>14</v>
      </c>
      <c r="G71">
        <v>4.6193</v>
      </c>
      <c r="H71">
        <v>0</v>
      </c>
      <c r="I71">
        <v>-207.87</v>
      </c>
    </row>
    <row r="72" spans="1:9" x14ac:dyDescent="0.25">
      <c r="A72" s="1">
        <v>44672</v>
      </c>
      <c r="B72">
        <v>42171927814</v>
      </c>
      <c r="C72" t="s">
        <v>101</v>
      </c>
      <c r="D72" t="s">
        <v>97</v>
      </c>
      <c r="E72">
        <v>45</v>
      </c>
      <c r="F72" t="s">
        <v>14</v>
      </c>
      <c r="G72">
        <v>4.5999999999999996</v>
      </c>
      <c r="H72">
        <v>0</v>
      </c>
      <c r="I72">
        <v>-207</v>
      </c>
    </row>
    <row r="73" spans="1:9" x14ac:dyDescent="0.25">
      <c r="A73" s="1">
        <v>44672</v>
      </c>
      <c r="B73">
        <v>42171972957</v>
      </c>
      <c r="C73" t="s">
        <v>101</v>
      </c>
      <c r="D73" t="s">
        <v>97</v>
      </c>
      <c r="E73">
        <v>45</v>
      </c>
      <c r="F73" t="s">
        <v>14</v>
      </c>
      <c r="G73">
        <v>4.63</v>
      </c>
      <c r="H73">
        <v>0</v>
      </c>
      <c r="I73">
        <v>-208.35</v>
      </c>
    </row>
    <row r="74" spans="1:9" x14ac:dyDescent="0.25">
      <c r="A74" s="1">
        <v>44672</v>
      </c>
      <c r="B74">
        <v>42172348249</v>
      </c>
      <c r="C74" t="s">
        <v>101</v>
      </c>
      <c r="D74" t="s">
        <v>97</v>
      </c>
      <c r="E74">
        <v>35</v>
      </c>
      <c r="F74" t="s">
        <v>14</v>
      </c>
      <c r="G74">
        <v>4.71</v>
      </c>
      <c r="H74">
        <v>0</v>
      </c>
      <c r="I74">
        <v>-164.85</v>
      </c>
    </row>
    <row r="75" spans="1:9" x14ac:dyDescent="0.25">
      <c r="A75" s="1">
        <v>44672</v>
      </c>
      <c r="B75">
        <v>42172426174</v>
      </c>
      <c r="C75" t="s">
        <v>101</v>
      </c>
      <c r="D75" t="s">
        <v>98</v>
      </c>
      <c r="E75">
        <v>45</v>
      </c>
      <c r="F75" t="s">
        <v>14</v>
      </c>
      <c r="G75">
        <v>4.75</v>
      </c>
      <c r="H75">
        <v>0</v>
      </c>
      <c r="I75">
        <v>213.74</v>
      </c>
    </row>
    <row r="76" spans="1:9" x14ac:dyDescent="0.25">
      <c r="A76" s="1">
        <v>44672</v>
      </c>
      <c r="B76">
        <v>42172486147</v>
      </c>
      <c r="C76" t="s">
        <v>101</v>
      </c>
      <c r="D76" t="s">
        <v>98</v>
      </c>
      <c r="E76">
        <v>45</v>
      </c>
      <c r="F76" t="s">
        <v>14</v>
      </c>
      <c r="G76">
        <v>4.76</v>
      </c>
      <c r="H76">
        <v>0</v>
      </c>
      <c r="I76">
        <v>214.19</v>
      </c>
    </row>
    <row r="77" spans="1:9" x14ac:dyDescent="0.25">
      <c r="A77" s="1">
        <v>44672</v>
      </c>
      <c r="B77">
        <v>42172551308</v>
      </c>
      <c r="C77" t="s">
        <v>101</v>
      </c>
      <c r="D77" t="s">
        <v>98</v>
      </c>
      <c r="E77">
        <v>40</v>
      </c>
      <c r="F77" t="s">
        <v>14</v>
      </c>
      <c r="G77">
        <v>4.8150000000000004</v>
      </c>
      <c r="H77">
        <v>0</v>
      </c>
      <c r="I77">
        <v>192.59</v>
      </c>
    </row>
    <row r="78" spans="1:9" x14ac:dyDescent="0.25">
      <c r="A78" s="1">
        <v>44672</v>
      </c>
      <c r="B78">
        <v>42172561983</v>
      </c>
      <c r="C78" t="s">
        <v>101</v>
      </c>
      <c r="D78" t="s">
        <v>98</v>
      </c>
      <c r="E78">
        <v>40</v>
      </c>
      <c r="F78" t="s">
        <v>14</v>
      </c>
      <c r="G78">
        <v>4.8914</v>
      </c>
      <c r="H78">
        <v>0</v>
      </c>
      <c r="I78">
        <v>195.65</v>
      </c>
    </row>
    <row r="79" spans="1:9" x14ac:dyDescent="0.25">
      <c r="A79" s="1">
        <v>44676</v>
      </c>
      <c r="B79">
        <v>42225236289</v>
      </c>
      <c r="C79" t="s">
        <v>101</v>
      </c>
      <c r="D79" t="s">
        <v>97</v>
      </c>
      <c r="E79">
        <v>55</v>
      </c>
      <c r="F79" t="s">
        <v>17</v>
      </c>
      <c r="G79">
        <v>1.8048999999999999</v>
      </c>
      <c r="H79">
        <v>0</v>
      </c>
      <c r="I79">
        <v>-99.27</v>
      </c>
    </row>
    <row r="80" spans="1:9" x14ac:dyDescent="0.25">
      <c r="A80" s="1">
        <v>44676</v>
      </c>
      <c r="B80">
        <v>42225453790</v>
      </c>
      <c r="C80" t="s">
        <v>101</v>
      </c>
      <c r="D80" t="s">
        <v>97</v>
      </c>
      <c r="E80">
        <v>55</v>
      </c>
      <c r="F80" t="s">
        <v>17</v>
      </c>
      <c r="G80">
        <v>1.78</v>
      </c>
      <c r="H80">
        <v>0</v>
      </c>
      <c r="I80">
        <v>-97.9</v>
      </c>
    </row>
    <row r="81" spans="1:9" x14ac:dyDescent="0.25">
      <c r="A81" s="1">
        <v>44676</v>
      </c>
      <c r="B81">
        <v>42225654985</v>
      </c>
      <c r="C81" t="s">
        <v>101</v>
      </c>
      <c r="D81" t="s">
        <v>98</v>
      </c>
      <c r="E81">
        <v>110</v>
      </c>
      <c r="F81" t="s">
        <v>17</v>
      </c>
      <c r="G81">
        <v>1.73</v>
      </c>
      <c r="H81">
        <v>0</v>
      </c>
      <c r="I81">
        <v>190.29</v>
      </c>
    </row>
    <row r="82" spans="1:9" x14ac:dyDescent="0.25">
      <c r="A82" s="1">
        <v>44676</v>
      </c>
      <c r="B82">
        <v>42225884278</v>
      </c>
      <c r="C82" t="s">
        <v>101</v>
      </c>
      <c r="D82" t="s">
        <v>97</v>
      </c>
      <c r="E82">
        <v>55</v>
      </c>
      <c r="F82" t="s">
        <v>17</v>
      </c>
      <c r="G82">
        <v>1.7495000000000001</v>
      </c>
      <c r="H82">
        <v>0</v>
      </c>
      <c r="I82">
        <v>-96.22</v>
      </c>
    </row>
    <row r="83" spans="1:9" x14ac:dyDescent="0.25">
      <c r="A83" s="1">
        <v>44676</v>
      </c>
      <c r="B83">
        <v>42226079049</v>
      </c>
      <c r="C83" t="s">
        <v>101</v>
      </c>
      <c r="D83" t="s">
        <v>97</v>
      </c>
      <c r="E83">
        <v>55</v>
      </c>
      <c r="F83" t="s">
        <v>17</v>
      </c>
      <c r="G83">
        <v>1.7597</v>
      </c>
      <c r="H83">
        <v>0</v>
      </c>
      <c r="I83">
        <v>-96.78</v>
      </c>
    </row>
    <row r="84" spans="1:9" x14ac:dyDescent="0.25">
      <c r="A84" s="1">
        <v>44676</v>
      </c>
      <c r="B84">
        <v>42226197865</v>
      </c>
      <c r="C84" t="s">
        <v>101</v>
      </c>
      <c r="D84" t="s">
        <v>97</v>
      </c>
      <c r="E84">
        <v>55</v>
      </c>
      <c r="F84" t="s">
        <v>17</v>
      </c>
      <c r="G84">
        <v>1.7649999999999999</v>
      </c>
      <c r="H84">
        <v>0</v>
      </c>
      <c r="I84">
        <v>-97.08</v>
      </c>
    </row>
    <row r="85" spans="1:9" x14ac:dyDescent="0.25">
      <c r="A85" s="1">
        <v>44676</v>
      </c>
      <c r="B85">
        <v>42226249146</v>
      </c>
      <c r="C85" t="s">
        <v>101</v>
      </c>
      <c r="D85" t="s">
        <v>97</v>
      </c>
      <c r="E85">
        <v>55</v>
      </c>
      <c r="F85" t="s">
        <v>17</v>
      </c>
      <c r="G85">
        <v>1.7749999999999999</v>
      </c>
      <c r="H85">
        <v>0</v>
      </c>
      <c r="I85">
        <v>-97.63</v>
      </c>
    </row>
    <row r="86" spans="1:9" x14ac:dyDescent="0.25">
      <c r="A86" s="1">
        <v>44676</v>
      </c>
      <c r="B86">
        <v>42226847483</v>
      </c>
      <c r="C86" t="s">
        <v>101</v>
      </c>
      <c r="D86" t="s">
        <v>98</v>
      </c>
      <c r="E86">
        <v>70</v>
      </c>
      <c r="F86" t="s">
        <v>17</v>
      </c>
      <c r="G86">
        <v>1.82</v>
      </c>
      <c r="H86">
        <v>0</v>
      </c>
      <c r="I86">
        <v>127.39</v>
      </c>
    </row>
    <row r="87" spans="1:9" x14ac:dyDescent="0.25">
      <c r="A87" s="1">
        <v>44676</v>
      </c>
      <c r="B87">
        <v>42226944860</v>
      </c>
      <c r="C87" t="s">
        <v>101</v>
      </c>
      <c r="D87" t="s">
        <v>98</v>
      </c>
      <c r="E87">
        <v>110</v>
      </c>
      <c r="F87" t="s">
        <v>17</v>
      </c>
      <c r="G87">
        <v>1.7709999999999999</v>
      </c>
      <c r="H87">
        <v>0</v>
      </c>
      <c r="I87">
        <v>194.8</v>
      </c>
    </row>
    <row r="88" spans="1:9" x14ac:dyDescent="0.25">
      <c r="A88" s="1">
        <v>44676</v>
      </c>
      <c r="B88">
        <v>42227115355</v>
      </c>
      <c r="C88" t="s">
        <v>101</v>
      </c>
      <c r="D88" t="s">
        <v>98</v>
      </c>
      <c r="E88">
        <v>40</v>
      </c>
      <c r="F88" t="s">
        <v>17</v>
      </c>
      <c r="G88">
        <v>1.73</v>
      </c>
      <c r="H88">
        <v>0</v>
      </c>
      <c r="I88">
        <v>69.19</v>
      </c>
    </row>
    <row r="89" spans="1:9" x14ac:dyDescent="0.25">
      <c r="A89" s="1">
        <v>44677</v>
      </c>
      <c r="B89">
        <v>42250339381</v>
      </c>
      <c r="C89" t="s">
        <v>101</v>
      </c>
      <c r="D89" t="s">
        <v>97</v>
      </c>
      <c r="E89">
        <v>55</v>
      </c>
      <c r="F89" t="s">
        <v>18</v>
      </c>
      <c r="G89">
        <v>2.5434999999999999</v>
      </c>
      <c r="H89">
        <v>0</v>
      </c>
      <c r="I89">
        <v>-139.88999999999999</v>
      </c>
    </row>
    <row r="90" spans="1:9" x14ac:dyDescent="0.25">
      <c r="A90" s="1">
        <v>44677</v>
      </c>
      <c r="B90">
        <v>42250604223</v>
      </c>
      <c r="C90" t="s">
        <v>101</v>
      </c>
      <c r="D90" t="s">
        <v>97</v>
      </c>
      <c r="E90">
        <v>55</v>
      </c>
      <c r="F90" t="s">
        <v>18</v>
      </c>
      <c r="G90">
        <v>2.62</v>
      </c>
      <c r="H90">
        <v>0</v>
      </c>
      <c r="I90">
        <v>-144.1</v>
      </c>
    </row>
    <row r="91" spans="1:9" x14ac:dyDescent="0.25">
      <c r="A91" s="1">
        <v>44677</v>
      </c>
      <c r="B91">
        <v>42250737860</v>
      </c>
      <c r="C91" t="s">
        <v>101</v>
      </c>
      <c r="D91" t="s">
        <v>98</v>
      </c>
      <c r="E91">
        <v>55</v>
      </c>
      <c r="F91" t="s">
        <v>18</v>
      </c>
      <c r="G91">
        <v>2.625</v>
      </c>
      <c r="H91">
        <v>0</v>
      </c>
      <c r="I91">
        <v>144.37</v>
      </c>
    </row>
    <row r="92" spans="1:9" x14ac:dyDescent="0.25">
      <c r="A92" s="1">
        <v>44677</v>
      </c>
      <c r="B92">
        <v>42250731798</v>
      </c>
      <c r="C92" t="s">
        <v>101</v>
      </c>
      <c r="D92" t="s">
        <v>97</v>
      </c>
      <c r="E92">
        <v>55</v>
      </c>
      <c r="F92" t="s">
        <v>18</v>
      </c>
      <c r="G92">
        <v>2.6494</v>
      </c>
      <c r="H92">
        <v>0</v>
      </c>
      <c r="I92">
        <v>-145.72</v>
      </c>
    </row>
    <row r="93" spans="1:9" x14ac:dyDescent="0.25">
      <c r="A93" s="1">
        <v>44677</v>
      </c>
      <c r="B93">
        <v>42251201959</v>
      </c>
      <c r="C93" t="s">
        <v>101</v>
      </c>
      <c r="D93" t="s">
        <v>98</v>
      </c>
      <c r="E93">
        <v>55</v>
      </c>
      <c r="F93" t="s">
        <v>18</v>
      </c>
      <c r="G93">
        <v>2.52</v>
      </c>
      <c r="H93">
        <v>0</v>
      </c>
      <c r="I93">
        <v>138.59</v>
      </c>
    </row>
    <row r="94" spans="1:9" x14ac:dyDescent="0.25">
      <c r="A94" s="1">
        <v>44678</v>
      </c>
      <c r="B94">
        <v>42276324620</v>
      </c>
      <c r="C94" t="s">
        <v>101</v>
      </c>
      <c r="D94" t="s">
        <v>98</v>
      </c>
      <c r="E94">
        <v>10</v>
      </c>
      <c r="F94" t="s">
        <v>18</v>
      </c>
      <c r="G94">
        <v>3.48</v>
      </c>
      <c r="H94">
        <v>0</v>
      </c>
      <c r="I94">
        <v>34.799999999999997</v>
      </c>
    </row>
    <row r="95" spans="1:9" x14ac:dyDescent="0.25">
      <c r="A95" s="1">
        <v>44678</v>
      </c>
      <c r="B95">
        <v>42276421150</v>
      </c>
      <c r="C95" t="s">
        <v>101</v>
      </c>
      <c r="D95" t="s">
        <v>97</v>
      </c>
      <c r="E95">
        <v>10</v>
      </c>
      <c r="F95" t="s">
        <v>18</v>
      </c>
      <c r="G95">
        <v>3.4975000000000001</v>
      </c>
      <c r="H95">
        <v>0</v>
      </c>
      <c r="I95">
        <v>-34.979999999999997</v>
      </c>
    </row>
    <row r="96" spans="1:9" x14ac:dyDescent="0.25">
      <c r="A96" s="1">
        <v>44678</v>
      </c>
      <c r="B96">
        <v>42276444678</v>
      </c>
      <c r="C96" t="s">
        <v>101</v>
      </c>
      <c r="D96" t="s">
        <v>97</v>
      </c>
      <c r="E96">
        <v>10</v>
      </c>
      <c r="F96" t="s">
        <v>18</v>
      </c>
      <c r="G96">
        <v>3.5272999999999999</v>
      </c>
      <c r="H96">
        <v>0</v>
      </c>
      <c r="I96">
        <v>-35.270000000000003</v>
      </c>
    </row>
    <row r="97" spans="1:9" x14ac:dyDescent="0.25">
      <c r="A97" s="1">
        <v>44678</v>
      </c>
      <c r="B97">
        <v>42276543635</v>
      </c>
      <c r="C97" t="s">
        <v>101</v>
      </c>
      <c r="D97" t="s">
        <v>98</v>
      </c>
      <c r="E97">
        <v>15</v>
      </c>
      <c r="F97" t="s">
        <v>18</v>
      </c>
      <c r="G97">
        <v>3.6</v>
      </c>
      <c r="H97">
        <v>0</v>
      </c>
      <c r="I97">
        <v>54</v>
      </c>
    </row>
    <row r="98" spans="1:9" x14ac:dyDescent="0.25">
      <c r="A98" s="1">
        <v>44678</v>
      </c>
      <c r="B98">
        <v>42276558471</v>
      </c>
      <c r="C98" t="s">
        <v>101</v>
      </c>
      <c r="D98" t="s">
        <v>98</v>
      </c>
      <c r="E98">
        <v>20</v>
      </c>
      <c r="F98" t="s">
        <v>18</v>
      </c>
      <c r="G98">
        <v>3.68</v>
      </c>
      <c r="H98">
        <v>0</v>
      </c>
      <c r="I98">
        <v>73.599999999999994</v>
      </c>
    </row>
    <row r="99" spans="1:9" x14ac:dyDescent="0.25">
      <c r="A99" s="1">
        <v>44678</v>
      </c>
      <c r="B99">
        <v>42276550058</v>
      </c>
      <c r="C99" t="s">
        <v>101</v>
      </c>
      <c r="D99" t="s">
        <v>98</v>
      </c>
      <c r="E99">
        <v>20</v>
      </c>
      <c r="F99" t="s">
        <v>18</v>
      </c>
      <c r="G99">
        <v>3.605</v>
      </c>
      <c r="H99">
        <v>0</v>
      </c>
      <c r="I99">
        <v>72.099999999999994</v>
      </c>
    </row>
    <row r="100" spans="1:9" x14ac:dyDescent="0.25">
      <c r="A100" s="1">
        <v>44678</v>
      </c>
      <c r="B100">
        <v>42276621545</v>
      </c>
      <c r="C100" t="s">
        <v>101</v>
      </c>
      <c r="D100" t="s">
        <v>98</v>
      </c>
      <c r="E100">
        <v>10</v>
      </c>
      <c r="F100" t="s">
        <v>18</v>
      </c>
      <c r="G100">
        <v>3.72</v>
      </c>
      <c r="H100">
        <v>0</v>
      </c>
      <c r="I100">
        <v>37.200000000000003</v>
      </c>
    </row>
    <row r="101" spans="1:9" x14ac:dyDescent="0.25">
      <c r="A101" s="1">
        <v>44683</v>
      </c>
      <c r="B101">
        <v>42393826820</v>
      </c>
      <c r="C101" t="s">
        <v>101</v>
      </c>
      <c r="D101" t="s">
        <v>97</v>
      </c>
      <c r="E101">
        <v>40</v>
      </c>
      <c r="F101" t="s">
        <v>14</v>
      </c>
      <c r="G101">
        <v>5.44</v>
      </c>
      <c r="H101">
        <v>0</v>
      </c>
      <c r="I101">
        <v>-217.6</v>
      </c>
    </row>
    <row r="102" spans="1:9" x14ac:dyDescent="0.25">
      <c r="A102" s="1">
        <v>44683</v>
      </c>
      <c r="B102">
        <v>42393823219</v>
      </c>
      <c r="C102" t="s">
        <v>101</v>
      </c>
      <c r="D102" t="s">
        <v>97</v>
      </c>
      <c r="E102">
        <v>40</v>
      </c>
      <c r="F102" t="s">
        <v>14</v>
      </c>
      <c r="G102">
        <v>5.4692999999999996</v>
      </c>
      <c r="H102">
        <v>0</v>
      </c>
      <c r="I102">
        <v>-218.77</v>
      </c>
    </row>
    <row r="103" spans="1:9" x14ac:dyDescent="0.25">
      <c r="A103" s="1">
        <v>44683</v>
      </c>
      <c r="B103">
        <v>42394255675</v>
      </c>
      <c r="C103" t="s">
        <v>101</v>
      </c>
      <c r="D103" t="s">
        <v>98</v>
      </c>
      <c r="E103">
        <v>25</v>
      </c>
      <c r="F103" t="s">
        <v>14</v>
      </c>
      <c r="G103">
        <v>5.63</v>
      </c>
      <c r="H103">
        <v>0</v>
      </c>
      <c r="I103">
        <v>140.75</v>
      </c>
    </row>
    <row r="104" spans="1:9" x14ac:dyDescent="0.25">
      <c r="A104" s="1">
        <v>44683</v>
      </c>
      <c r="B104">
        <v>42394520876</v>
      </c>
      <c r="C104" t="s">
        <v>101</v>
      </c>
      <c r="D104" t="s">
        <v>98</v>
      </c>
      <c r="E104">
        <v>55</v>
      </c>
      <c r="F104" t="s">
        <v>14</v>
      </c>
      <c r="G104">
        <v>5.5353000000000003</v>
      </c>
      <c r="H104">
        <v>0</v>
      </c>
      <c r="I104">
        <v>304.43</v>
      </c>
    </row>
    <row r="105" spans="1:9" x14ac:dyDescent="0.25">
      <c r="A105" s="1">
        <v>44683</v>
      </c>
      <c r="B105">
        <v>42394738848</v>
      </c>
      <c r="C105" t="s">
        <v>101</v>
      </c>
      <c r="D105" t="s">
        <v>97</v>
      </c>
      <c r="E105">
        <v>40</v>
      </c>
      <c r="F105" t="s">
        <v>14</v>
      </c>
      <c r="G105">
        <v>5.5750000000000002</v>
      </c>
      <c r="H105">
        <v>0</v>
      </c>
      <c r="I105">
        <v>-223</v>
      </c>
    </row>
    <row r="106" spans="1:9" x14ac:dyDescent="0.25">
      <c r="A106" s="1">
        <v>44683</v>
      </c>
      <c r="B106">
        <v>42394773784</v>
      </c>
      <c r="C106" t="s">
        <v>101</v>
      </c>
      <c r="D106" t="s">
        <v>97</v>
      </c>
      <c r="E106">
        <v>40</v>
      </c>
      <c r="F106" t="s">
        <v>14</v>
      </c>
      <c r="G106">
        <v>5.5250000000000004</v>
      </c>
      <c r="H106">
        <v>0</v>
      </c>
      <c r="I106">
        <v>-221</v>
      </c>
    </row>
    <row r="107" spans="1:9" x14ac:dyDescent="0.25">
      <c r="A107" s="1">
        <v>44683</v>
      </c>
      <c r="B107">
        <v>42394729488</v>
      </c>
      <c r="C107" t="s">
        <v>101</v>
      </c>
      <c r="D107" t="s">
        <v>98</v>
      </c>
      <c r="E107">
        <v>80</v>
      </c>
      <c r="F107" t="s">
        <v>14</v>
      </c>
      <c r="G107">
        <v>5.4607999999999999</v>
      </c>
      <c r="H107">
        <v>0</v>
      </c>
      <c r="I107">
        <v>436.85</v>
      </c>
    </row>
    <row r="108" spans="1:9" x14ac:dyDescent="0.25">
      <c r="A108" s="1">
        <v>44683</v>
      </c>
      <c r="B108">
        <v>42399043829</v>
      </c>
      <c r="C108" t="s">
        <v>101</v>
      </c>
      <c r="D108" t="s">
        <v>97</v>
      </c>
      <c r="E108">
        <v>10</v>
      </c>
      <c r="F108" t="s">
        <v>19</v>
      </c>
      <c r="G108">
        <v>6.6349999999999998</v>
      </c>
      <c r="H108">
        <v>0</v>
      </c>
      <c r="I108">
        <v>-66.349999999999994</v>
      </c>
    </row>
    <row r="109" spans="1:9" x14ac:dyDescent="0.25">
      <c r="A109" s="1">
        <v>44683</v>
      </c>
      <c r="B109">
        <v>42399317815</v>
      </c>
      <c r="C109" t="s">
        <v>101</v>
      </c>
      <c r="D109" t="s">
        <v>97</v>
      </c>
      <c r="E109">
        <v>10</v>
      </c>
      <c r="F109" t="s">
        <v>19</v>
      </c>
      <c r="G109">
        <v>6.46</v>
      </c>
      <c r="H109">
        <v>0</v>
      </c>
      <c r="I109">
        <v>-64.599999999999994</v>
      </c>
    </row>
    <row r="110" spans="1:9" x14ac:dyDescent="0.25">
      <c r="A110" s="1">
        <v>44683</v>
      </c>
      <c r="B110">
        <v>42399761212</v>
      </c>
      <c r="C110" t="s">
        <v>101</v>
      </c>
      <c r="D110" t="s">
        <v>98</v>
      </c>
      <c r="E110">
        <v>10</v>
      </c>
      <c r="F110" t="s">
        <v>19</v>
      </c>
      <c r="G110">
        <v>6.39</v>
      </c>
      <c r="H110">
        <v>0</v>
      </c>
      <c r="I110">
        <v>63.9</v>
      </c>
    </row>
    <row r="111" spans="1:9" x14ac:dyDescent="0.25">
      <c r="A111" s="1">
        <v>44683</v>
      </c>
      <c r="B111">
        <v>42399815628</v>
      </c>
      <c r="C111" t="s">
        <v>101</v>
      </c>
      <c r="D111" t="s">
        <v>98</v>
      </c>
      <c r="E111">
        <v>10</v>
      </c>
      <c r="F111" t="s">
        <v>19</v>
      </c>
      <c r="G111">
        <v>6.37</v>
      </c>
      <c r="H111">
        <v>0</v>
      </c>
      <c r="I111">
        <v>63.7</v>
      </c>
    </row>
    <row r="112" spans="1:9" x14ac:dyDescent="0.25">
      <c r="A112" s="1">
        <v>44686</v>
      </c>
      <c r="B112">
        <v>42480035131</v>
      </c>
      <c r="C112" t="s">
        <v>101</v>
      </c>
      <c r="D112" t="s">
        <v>97</v>
      </c>
      <c r="E112">
        <v>50</v>
      </c>
      <c r="F112" t="s">
        <v>20</v>
      </c>
      <c r="G112">
        <v>2.6242999999999999</v>
      </c>
      <c r="H112">
        <v>0</v>
      </c>
      <c r="I112">
        <v>-131.22</v>
      </c>
    </row>
    <row r="113" spans="1:9" x14ac:dyDescent="0.25">
      <c r="A113" s="1">
        <v>44686</v>
      </c>
      <c r="B113">
        <v>42480072379</v>
      </c>
      <c r="C113" t="s">
        <v>101</v>
      </c>
      <c r="D113" t="s">
        <v>97</v>
      </c>
      <c r="E113">
        <v>50</v>
      </c>
      <c r="F113" t="s">
        <v>20</v>
      </c>
      <c r="G113">
        <v>2.6494</v>
      </c>
      <c r="H113">
        <v>0</v>
      </c>
      <c r="I113">
        <v>-132.47</v>
      </c>
    </row>
    <row r="114" spans="1:9" x14ac:dyDescent="0.25">
      <c r="A114" s="1">
        <v>44686</v>
      </c>
      <c r="B114">
        <v>42480184776</v>
      </c>
      <c r="C114" t="s">
        <v>101</v>
      </c>
      <c r="D114" t="s">
        <v>97</v>
      </c>
      <c r="E114">
        <v>50</v>
      </c>
      <c r="F114" t="s">
        <v>20</v>
      </c>
      <c r="G114">
        <v>2.63</v>
      </c>
      <c r="H114">
        <v>0</v>
      </c>
      <c r="I114">
        <v>-131.5</v>
      </c>
    </row>
    <row r="115" spans="1:9" x14ac:dyDescent="0.25">
      <c r="A115" s="1">
        <v>44686</v>
      </c>
      <c r="B115">
        <v>42480314974</v>
      </c>
      <c r="C115" t="s">
        <v>101</v>
      </c>
      <c r="D115" t="s">
        <v>98</v>
      </c>
      <c r="E115">
        <v>50</v>
      </c>
      <c r="F115" t="s">
        <v>20</v>
      </c>
      <c r="G115">
        <v>2.665</v>
      </c>
      <c r="H115">
        <v>0</v>
      </c>
      <c r="I115">
        <v>133.24</v>
      </c>
    </row>
    <row r="116" spans="1:9" x14ac:dyDescent="0.25">
      <c r="A116" s="1">
        <v>44686</v>
      </c>
      <c r="B116">
        <v>42480419907</v>
      </c>
      <c r="C116" t="s">
        <v>101</v>
      </c>
      <c r="D116" t="s">
        <v>98</v>
      </c>
      <c r="E116">
        <v>50</v>
      </c>
      <c r="F116" t="s">
        <v>20</v>
      </c>
      <c r="G116">
        <v>2.73</v>
      </c>
      <c r="H116">
        <v>0</v>
      </c>
      <c r="I116">
        <v>136.49</v>
      </c>
    </row>
    <row r="117" spans="1:9" x14ac:dyDescent="0.25">
      <c r="A117" s="1">
        <v>44686</v>
      </c>
      <c r="B117">
        <v>42480406489</v>
      </c>
      <c r="C117" t="s">
        <v>101</v>
      </c>
      <c r="D117" t="s">
        <v>98</v>
      </c>
      <c r="E117">
        <v>50</v>
      </c>
      <c r="F117" t="s">
        <v>20</v>
      </c>
      <c r="G117">
        <v>2.72</v>
      </c>
      <c r="H117">
        <v>0</v>
      </c>
      <c r="I117">
        <v>135.99</v>
      </c>
    </row>
    <row r="118" spans="1:9" x14ac:dyDescent="0.25">
      <c r="A118" s="1">
        <v>44686</v>
      </c>
      <c r="B118">
        <v>42480442091</v>
      </c>
      <c r="C118" t="s">
        <v>101</v>
      </c>
      <c r="D118" t="s">
        <v>97</v>
      </c>
      <c r="E118">
        <v>5</v>
      </c>
      <c r="F118" t="s">
        <v>20</v>
      </c>
      <c r="G118">
        <v>2.76</v>
      </c>
      <c r="H118">
        <v>0</v>
      </c>
      <c r="I118">
        <v>-13.8</v>
      </c>
    </row>
    <row r="119" spans="1:9" x14ac:dyDescent="0.25">
      <c r="A119" s="1">
        <v>44686</v>
      </c>
      <c r="B119">
        <v>42480507143</v>
      </c>
      <c r="C119" t="s">
        <v>101</v>
      </c>
      <c r="D119" t="s">
        <v>98</v>
      </c>
      <c r="E119">
        <v>5</v>
      </c>
      <c r="F119" t="s">
        <v>20</v>
      </c>
      <c r="G119">
        <v>2.7949999999999999</v>
      </c>
      <c r="H119">
        <v>0</v>
      </c>
      <c r="I119">
        <v>13.98</v>
      </c>
    </row>
    <row r="120" spans="1:9" x14ac:dyDescent="0.25">
      <c r="A120" s="1">
        <v>44686</v>
      </c>
      <c r="B120">
        <v>42480932342</v>
      </c>
      <c r="C120" t="s">
        <v>101</v>
      </c>
      <c r="D120" t="s">
        <v>97</v>
      </c>
      <c r="E120">
        <v>1</v>
      </c>
      <c r="F120" t="s">
        <v>20</v>
      </c>
      <c r="G120">
        <v>2.8</v>
      </c>
      <c r="H120">
        <v>0</v>
      </c>
      <c r="I120">
        <v>-2.8</v>
      </c>
    </row>
    <row r="121" spans="1:9" x14ac:dyDescent="0.25">
      <c r="A121" s="1">
        <v>44686</v>
      </c>
      <c r="B121">
        <v>42480869603</v>
      </c>
      <c r="C121" t="s">
        <v>101</v>
      </c>
      <c r="D121" t="s">
        <v>98</v>
      </c>
      <c r="E121">
        <v>1</v>
      </c>
      <c r="F121" t="s">
        <v>20</v>
      </c>
      <c r="G121">
        <v>2.8178000000000001</v>
      </c>
      <c r="H121">
        <v>0</v>
      </c>
      <c r="I121">
        <v>2.82</v>
      </c>
    </row>
    <row r="122" spans="1:9" x14ac:dyDescent="0.25">
      <c r="A122" s="1">
        <v>44690</v>
      </c>
      <c r="B122">
        <v>42546965064</v>
      </c>
      <c r="C122" t="s">
        <v>101</v>
      </c>
      <c r="D122" t="s">
        <v>97</v>
      </c>
      <c r="E122">
        <v>50</v>
      </c>
      <c r="F122" t="s">
        <v>21</v>
      </c>
      <c r="G122">
        <v>4.7766999999999999</v>
      </c>
      <c r="H122">
        <v>0</v>
      </c>
      <c r="I122">
        <v>-238.84</v>
      </c>
    </row>
    <row r="123" spans="1:9" x14ac:dyDescent="0.25">
      <c r="A123" s="1">
        <v>44690</v>
      </c>
      <c r="B123">
        <v>42546968452</v>
      </c>
      <c r="C123" t="s">
        <v>101</v>
      </c>
      <c r="D123" t="s">
        <v>97</v>
      </c>
      <c r="E123">
        <v>50</v>
      </c>
      <c r="F123" t="s">
        <v>21</v>
      </c>
      <c r="G123">
        <v>4.7350000000000003</v>
      </c>
      <c r="H123">
        <v>0</v>
      </c>
      <c r="I123">
        <v>-236.75</v>
      </c>
    </row>
    <row r="124" spans="1:9" x14ac:dyDescent="0.25">
      <c r="A124" s="1">
        <v>44690</v>
      </c>
      <c r="B124">
        <v>42547634945</v>
      </c>
      <c r="C124" t="s">
        <v>101</v>
      </c>
      <c r="D124" t="s">
        <v>97</v>
      </c>
      <c r="E124">
        <v>50</v>
      </c>
      <c r="F124" t="s">
        <v>21</v>
      </c>
      <c r="G124">
        <v>4.66</v>
      </c>
      <c r="H124">
        <v>0</v>
      </c>
      <c r="I124">
        <v>-233</v>
      </c>
    </row>
    <row r="125" spans="1:9" x14ac:dyDescent="0.25">
      <c r="A125" s="1">
        <v>44690</v>
      </c>
      <c r="B125">
        <v>42547630567</v>
      </c>
      <c r="C125" t="s">
        <v>101</v>
      </c>
      <c r="D125" t="s">
        <v>98</v>
      </c>
      <c r="E125">
        <v>50</v>
      </c>
      <c r="F125" t="s">
        <v>21</v>
      </c>
      <c r="G125">
        <v>4.5500999999999996</v>
      </c>
      <c r="H125">
        <v>0</v>
      </c>
      <c r="I125">
        <v>227.5</v>
      </c>
    </row>
    <row r="126" spans="1:9" x14ac:dyDescent="0.25">
      <c r="A126" s="1">
        <v>44690</v>
      </c>
      <c r="B126">
        <v>42547665699</v>
      </c>
      <c r="C126" t="s">
        <v>101</v>
      </c>
      <c r="D126" t="s">
        <v>98</v>
      </c>
      <c r="E126">
        <v>50</v>
      </c>
      <c r="F126" t="s">
        <v>21</v>
      </c>
      <c r="G126">
        <v>4.53</v>
      </c>
      <c r="H126">
        <v>0</v>
      </c>
      <c r="I126">
        <v>226.49</v>
      </c>
    </row>
    <row r="127" spans="1:9" x14ac:dyDescent="0.25">
      <c r="A127" s="1">
        <v>44690</v>
      </c>
      <c r="B127">
        <v>42547614135</v>
      </c>
      <c r="C127" t="s">
        <v>101</v>
      </c>
      <c r="D127" t="s">
        <v>98</v>
      </c>
      <c r="E127">
        <v>50</v>
      </c>
      <c r="F127" t="s">
        <v>21</v>
      </c>
      <c r="G127">
        <v>4.4450000000000003</v>
      </c>
      <c r="H127">
        <v>0</v>
      </c>
      <c r="I127">
        <v>222.24</v>
      </c>
    </row>
    <row r="128" spans="1:9" x14ac:dyDescent="0.25">
      <c r="A128" s="1">
        <v>44693</v>
      </c>
      <c r="B128">
        <v>42637002991</v>
      </c>
      <c r="C128" t="s">
        <v>101</v>
      </c>
      <c r="D128" t="s">
        <v>97</v>
      </c>
      <c r="E128">
        <v>75</v>
      </c>
      <c r="F128" t="s">
        <v>21</v>
      </c>
      <c r="G128">
        <v>6.7149999999999999</v>
      </c>
      <c r="H128">
        <v>0</v>
      </c>
      <c r="I128">
        <v>-503.63</v>
      </c>
    </row>
    <row r="129" spans="1:9" x14ac:dyDescent="0.25">
      <c r="A129" s="1">
        <v>44693</v>
      </c>
      <c r="B129">
        <v>42636894435</v>
      </c>
      <c r="C129" t="s">
        <v>101</v>
      </c>
      <c r="D129" t="s">
        <v>97</v>
      </c>
      <c r="E129">
        <v>75</v>
      </c>
      <c r="F129" t="s">
        <v>21</v>
      </c>
      <c r="G129">
        <v>6.7003000000000004</v>
      </c>
      <c r="H129">
        <v>0</v>
      </c>
      <c r="I129">
        <v>-502.52</v>
      </c>
    </row>
    <row r="130" spans="1:9" x14ac:dyDescent="0.25">
      <c r="A130" s="1">
        <v>44693</v>
      </c>
      <c r="B130">
        <v>42637285598</v>
      </c>
      <c r="C130" t="s">
        <v>101</v>
      </c>
      <c r="D130" t="s">
        <v>98</v>
      </c>
      <c r="E130">
        <v>75</v>
      </c>
      <c r="F130" t="s">
        <v>21</v>
      </c>
      <c r="G130">
        <v>6.92</v>
      </c>
      <c r="H130">
        <v>0</v>
      </c>
      <c r="I130">
        <v>518.99</v>
      </c>
    </row>
    <row r="131" spans="1:9" x14ac:dyDescent="0.25">
      <c r="A131" s="1">
        <v>44693</v>
      </c>
      <c r="B131">
        <v>42637532117</v>
      </c>
      <c r="C131" t="s">
        <v>101</v>
      </c>
      <c r="D131" t="s">
        <v>97</v>
      </c>
      <c r="E131">
        <v>50</v>
      </c>
      <c r="F131" t="s">
        <v>21</v>
      </c>
      <c r="G131">
        <v>6.7149999999999999</v>
      </c>
      <c r="H131">
        <v>0</v>
      </c>
      <c r="I131">
        <v>-335.75</v>
      </c>
    </row>
    <row r="132" spans="1:9" x14ac:dyDescent="0.25">
      <c r="A132" s="1">
        <v>44693</v>
      </c>
      <c r="B132">
        <v>42637532139</v>
      </c>
      <c r="C132" t="s">
        <v>101</v>
      </c>
      <c r="D132" t="s">
        <v>97</v>
      </c>
      <c r="E132">
        <v>25</v>
      </c>
      <c r="F132" t="s">
        <v>21</v>
      </c>
      <c r="G132">
        <v>6.71</v>
      </c>
      <c r="H132">
        <v>0</v>
      </c>
      <c r="I132">
        <v>-167.75</v>
      </c>
    </row>
    <row r="133" spans="1:9" x14ac:dyDescent="0.25">
      <c r="A133" s="1">
        <v>44693</v>
      </c>
      <c r="B133">
        <v>42637571440</v>
      </c>
      <c r="C133" t="s">
        <v>101</v>
      </c>
      <c r="D133" t="s">
        <v>98</v>
      </c>
      <c r="E133">
        <v>75</v>
      </c>
      <c r="F133" t="s">
        <v>21</v>
      </c>
      <c r="G133">
        <v>6.87</v>
      </c>
      <c r="H133">
        <v>0</v>
      </c>
      <c r="I133">
        <v>515.24</v>
      </c>
    </row>
    <row r="134" spans="1:9" x14ac:dyDescent="0.25">
      <c r="A134" s="1">
        <v>44693</v>
      </c>
      <c r="B134">
        <v>42637750326</v>
      </c>
      <c r="C134" t="s">
        <v>101</v>
      </c>
      <c r="D134" t="s">
        <v>98</v>
      </c>
      <c r="E134">
        <v>75</v>
      </c>
      <c r="F134" t="s">
        <v>21</v>
      </c>
      <c r="G134">
        <v>6.6643999999999997</v>
      </c>
      <c r="H134">
        <v>0</v>
      </c>
      <c r="I134">
        <v>499.82</v>
      </c>
    </row>
    <row r="135" spans="1:9" x14ac:dyDescent="0.25">
      <c r="A135" s="1">
        <v>44693</v>
      </c>
      <c r="B135">
        <v>42637793799</v>
      </c>
      <c r="C135" t="s">
        <v>101</v>
      </c>
      <c r="D135" t="s">
        <v>97</v>
      </c>
      <c r="E135">
        <v>5</v>
      </c>
      <c r="F135" t="s">
        <v>21</v>
      </c>
      <c r="G135">
        <v>6.5586000000000002</v>
      </c>
      <c r="H135">
        <v>0</v>
      </c>
      <c r="I135">
        <v>-32.79</v>
      </c>
    </row>
    <row r="136" spans="1:9" x14ac:dyDescent="0.25">
      <c r="A136" s="1">
        <v>44693</v>
      </c>
      <c r="B136">
        <v>42637798226</v>
      </c>
      <c r="C136" t="s">
        <v>101</v>
      </c>
      <c r="D136" t="s">
        <v>98</v>
      </c>
      <c r="E136">
        <v>5</v>
      </c>
      <c r="F136" t="s">
        <v>21</v>
      </c>
      <c r="G136">
        <v>6.7350000000000003</v>
      </c>
      <c r="H136">
        <v>0</v>
      </c>
      <c r="I136">
        <v>33.68</v>
      </c>
    </row>
    <row r="137" spans="1:9" x14ac:dyDescent="0.25">
      <c r="A137" s="1">
        <v>44697</v>
      </c>
      <c r="B137">
        <v>42701032855</v>
      </c>
      <c r="C137" t="s">
        <v>101</v>
      </c>
      <c r="D137" t="s">
        <v>97</v>
      </c>
      <c r="E137">
        <v>50</v>
      </c>
      <c r="F137" t="s">
        <v>22</v>
      </c>
      <c r="G137">
        <v>2.2799999999999998</v>
      </c>
      <c r="H137">
        <v>0</v>
      </c>
      <c r="I137">
        <v>-114</v>
      </c>
    </row>
    <row r="138" spans="1:9" x14ac:dyDescent="0.25">
      <c r="A138" s="1">
        <v>44697</v>
      </c>
      <c r="B138">
        <v>42701077111</v>
      </c>
      <c r="C138" t="s">
        <v>101</v>
      </c>
      <c r="D138" t="s">
        <v>97</v>
      </c>
      <c r="E138">
        <v>50</v>
      </c>
      <c r="F138" t="s">
        <v>22</v>
      </c>
      <c r="G138">
        <v>2.2854999999999999</v>
      </c>
      <c r="H138">
        <v>0</v>
      </c>
      <c r="I138">
        <v>-114.28</v>
      </c>
    </row>
    <row r="139" spans="1:9" x14ac:dyDescent="0.25">
      <c r="A139" s="1">
        <v>44697</v>
      </c>
      <c r="B139">
        <v>42701150774</v>
      </c>
      <c r="C139" t="s">
        <v>101</v>
      </c>
      <c r="D139" t="s">
        <v>97</v>
      </c>
      <c r="E139">
        <v>50</v>
      </c>
      <c r="F139" t="s">
        <v>22</v>
      </c>
      <c r="G139">
        <v>2.2749999999999999</v>
      </c>
      <c r="H139">
        <v>0</v>
      </c>
      <c r="I139">
        <v>-113.75</v>
      </c>
    </row>
    <row r="140" spans="1:9" x14ac:dyDescent="0.25">
      <c r="A140" s="1">
        <v>44697</v>
      </c>
      <c r="B140">
        <v>42701174620</v>
      </c>
      <c r="C140" t="s">
        <v>101</v>
      </c>
      <c r="D140" t="s">
        <v>97</v>
      </c>
      <c r="E140">
        <v>50</v>
      </c>
      <c r="F140" t="s">
        <v>22</v>
      </c>
      <c r="G140">
        <v>2.3346</v>
      </c>
      <c r="H140">
        <v>0</v>
      </c>
      <c r="I140">
        <v>-116.73</v>
      </c>
    </row>
    <row r="141" spans="1:9" x14ac:dyDescent="0.25">
      <c r="A141" s="1">
        <v>44697</v>
      </c>
      <c r="B141">
        <v>42701198475</v>
      </c>
      <c r="C141" t="s">
        <v>101</v>
      </c>
      <c r="D141" t="s">
        <v>97</v>
      </c>
      <c r="E141">
        <v>50</v>
      </c>
      <c r="F141" t="s">
        <v>22</v>
      </c>
      <c r="G141">
        <v>2.3199999999999998</v>
      </c>
      <c r="H141">
        <v>0</v>
      </c>
      <c r="I141">
        <v>-116</v>
      </c>
    </row>
    <row r="142" spans="1:9" x14ac:dyDescent="0.25">
      <c r="A142" s="1">
        <v>44697</v>
      </c>
      <c r="B142">
        <v>42701379668</v>
      </c>
      <c r="C142" t="s">
        <v>101</v>
      </c>
      <c r="D142" t="s">
        <v>97</v>
      </c>
      <c r="E142">
        <v>75</v>
      </c>
      <c r="F142" t="s">
        <v>22</v>
      </c>
      <c r="G142">
        <v>2.33</v>
      </c>
      <c r="H142">
        <v>0</v>
      </c>
      <c r="I142">
        <v>-174.75</v>
      </c>
    </row>
    <row r="143" spans="1:9" x14ac:dyDescent="0.25">
      <c r="A143" s="1">
        <v>44697</v>
      </c>
      <c r="B143">
        <v>42701415248</v>
      </c>
      <c r="C143" t="s">
        <v>101</v>
      </c>
      <c r="D143" t="s">
        <v>97</v>
      </c>
      <c r="E143">
        <v>75</v>
      </c>
      <c r="F143" t="s">
        <v>22</v>
      </c>
      <c r="G143">
        <v>2.23</v>
      </c>
      <c r="H143">
        <v>0</v>
      </c>
      <c r="I143">
        <v>-167.25</v>
      </c>
    </row>
    <row r="144" spans="1:9" x14ac:dyDescent="0.25">
      <c r="A144" s="1">
        <v>44697</v>
      </c>
      <c r="B144">
        <v>42701504797</v>
      </c>
      <c r="C144" t="s">
        <v>101</v>
      </c>
      <c r="D144" t="s">
        <v>98</v>
      </c>
      <c r="E144">
        <v>75</v>
      </c>
      <c r="F144" t="s">
        <v>22</v>
      </c>
      <c r="G144">
        <v>2.3199999999999998</v>
      </c>
      <c r="H144">
        <v>0</v>
      </c>
      <c r="I144">
        <v>173.99</v>
      </c>
    </row>
    <row r="145" spans="1:9" x14ac:dyDescent="0.25">
      <c r="A145" s="1">
        <v>44697</v>
      </c>
      <c r="B145">
        <v>42701688751</v>
      </c>
      <c r="C145" t="s">
        <v>101</v>
      </c>
      <c r="D145" t="s">
        <v>97</v>
      </c>
      <c r="E145">
        <v>75</v>
      </c>
      <c r="F145" t="s">
        <v>22</v>
      </c>
      <c r="G145">
        <v>2.335</v>
      </c>
      <c r="H145">
        <v>0</v>
      </c>
      <c r="I145">
        <v>-175.13</v>
      </c>
    </row>
    <row r="146" spans="1:9" x14ac:dyDescent="0.25">
      <c r="A146" s="1">
        <v>44697</v>
      </c>
      <c r="B146">
        <v>42701731942</v>
      </c>
      <c r="C146" t="s">
        <v>101</v>
      </c>
      <c r="D146" t="s">
        <v>97</v>
      </c>
      <c r="E146">
        <v>75</v>
      </c>
      <c r="F146" t="s">
        <v>22</v>
      </c>
      <c r="G146">
        <v>2.3349000000000002</v>
      </c>
      <c r="H146">
        <v>0</v>
      </c>
      <c r="I146">
        <v>-175.12</v>
      </c>
    </row>
    <row r="147" spans="1:9" x14ac:dyDescent="0.25">
      <c r="A147" s="1">
        <v>44697</v>
      </c>
      <c r="B147">
        <v>42701679336</v>
      </c>
      <c r="C147" t="s">
        <v>101</v>
      </c>
      <c r="D147" t="s">
        <v>98</v>
      </c>
      <c r="E147">
        <v>75</v>
      </c>
      <c r="F147" t="s">
        <v>22</v>
      </c>
      <c r="G147">
        <v>2.375</v>
      </c>
      <c r="H147">
        <v>0</v>
      </c>
      <c r="I147">
        <v>178.12</v>
      </c>
    </row>
    <row r="148" spans="1:9" x14ac:dyDescent="0.25">
      <c r="A148" s="1">
        <v>44697</v>
      </c>
      <c r="B148">
        <v>42701893841</v>
      </c>
      <c r="C148" t="s">
        <v>101</v>
      </c>
      <c r="D148" t="s">
        <v>98</v>
      </c>
      <c r="E148">
        <v>75</v>
      </c>
      <c r="F148" t="s">
        <v>22</v>
      </c>
      <c r="G148">
        <v>2.375</v>
      </c>
      <c r="H148">
        <v>0</v>
      </c>
      <c r="I148">
        <v>178.12</v>
      </c>
    </row>
    <row r="149" spans="1:9" x14ac:dyDescent="0.25">
      <c r="A149" s="1">
        <v>44697</v>
      </c>
      <c r="B149">
        <v>42701861339</v>
      </c>
      <c r="C149" t="s">
        <v>101</v>
      </c>
      <c r="D149" t="s">
        <v>98</v>
      </c>
      <c r="E149">
        <v>75</v>
      </c>
      <c r="F149" t="s">
        <v>22</v>
      </c>
      <c r="G149">
        <v>2.42</v>
      </c>
      <c r="H149">
        <v>0</v>
      </c>
      <c r="I149">
        <v>181.49</v>
      </c>
    </row>
    <row r="150" spans="1:9" x14ac:dyDescent="0.25">
      <c r="A150" s="1">
        <v>44697</v>
      </c>
      <c r="B150">
        <v>42702020642</v>
      </c>
      <c r="C150" t="s">
        <v>101</v>
      </c>
      <c r="D150" t="s">
        <v>97</v>
      </c>
      <c r="E150">
        <v>75</v>
      </c>
      <c r="F150" t="s">
        <v>22</v>
      </c>
      <c r="G150">
        <v>2.3450000000000002</v>
      </c>
      <c r="H150">
        <v>0</v>
      </c>
      <c r="I150">
        <v>-175.88</v>
      </c>
    </row>
    <row r="151" spans="1:9" x14ac:dyDescent="0.25">
      <c r="A151" s="1">
        <v>44697</v>
      </c>
      <c r="B151">
        <v>42702018079</v>
      </c>
      <c r="C151" t="s">
        <v>101</v>
      </c>
      <c r="D151" t="s">
        <v>97</v>
      </c>
      <c r="E151">
        <v>75</v>
      </c>
      <c r="F151" t="s">
        <v>22</v>
      </c>
      <c r="G151">
        <v>2.35</v>
      </c>
      <c r="H151">
        <v>0</v>
      </c>
      <c r="I151">
        <v>-176.25</v>
      </c>
    </row>
    <row r="152" spans="1:9" x14ac:dyDescent="0.25">
      <c r="A152" s="1">
        <v>44697</v>
      </c>
      <c r="B152">
        <v>42702036661</v>
      </c>
      <c r="C152" t="s">
        <v>101</v>
      </c>
      <c r="D152" t="s">
        <v>98</v>
      </c>
      <c r="E152">
        <v>75</v>
      </c>
      <c r="F152" t="s">
        <v>22</v>
      </c>
      <c r="G152">
        <v>2.3849999999999998</v>
      </c>
      <c r="H152">
        <v>0</v>
      </c>
      <c r="I152">
        <v>178.87</v>
      </c>
    </row>
    <row r="153" spans="1:9" x14ac:dyDescent="0.25">
      <c r="A153" s="1">
        <v>44697</v>
      </c>
      <c r="B153">
        <v>42702037991</v>
      </c>
      <c r="C153" t="s">
        <v>101</v>
      </c>
      <c r="D153" t="s">
        <v>98</v>
      </c>
      <c r="E153">
        <v>75</v>
      </c>
      <c r="F153" t="s">
        <v>22</v>
      </c>
      <c r="G153">
        <v>2.3837000000000002</v>
      </c>
      <c r="H153">
        <v>0</v>
      </c>
      <c r="I153">
        <v>178.77</v>
      </c>
    </row>
    <row r="154" spans="1:9" x14ac:dyDescent="0.25">
      <c r="A154" s="1">
        <v>44697</v>
      </c>
      <c r="B154">
        <v>42702074838</v>
      </c>
      <c r="C154" t="s">
        <v>101</v>
      </c>
      <c r="D154" t="s">
        <v>97</v>
      </c>
      <c r="E154">
        <v>75</v>
      </c>
      <c r="F154" t="s">
        <v>22</v>
      </c>
      <c r="G154">
        <v>2.3719999999999999</v>
      </c>
      <c r="H154">
        <v>0</v>
      </c>
      <c r="I154">
        <v>-177.9</v>
      </c>
    </row>
    <row r="155" spans="1:9" x14ac:dyDescent="0.25">
      <c r="A155" s="1">
        <v>44697</v>
      </c>
      <c r="B155">
        <v>42702089211</v>
      </c>
      <c r="C155" t="s">
        <v>101</v>
      </c>
      <c r="D155" t="s">
        <v>97</v>
      </c>
      <c r="E155">
        <v>75</v>
      </c>
      <c r="F155" t="s">
        <v>22</v>
      </c>
      <c r="G155">
        <v>2.36</v>
      </c>
      <c r="H155">
        <v>0</v>
      </c>
      <c r="I155">
        <v>-177</v>
      </c>
    </row>
    <row r="156" spans="1:9" x14ac:dyDescent="0.25">
      <c r="A156" s="1">
        <v>44697</v>
      </c>
      <c r="B156">
        <v>42702127305</v>
      </c>
      <c r="C156" t="s">
        <v>101</v>
      </c>
      <c r="D156" t="s">
        <v>98</v>
      </c>
      <c r="E156">
        <v>75</v>
      </c>
      <c r="F156" t="s">
        <v>22</v>
      </c>
      <c r="G156">
        <v>2.3904000000000001</v>
      </c>
      <c r="H156">
        <v>0</v>
      </c>
      <c r="I156">
        <v>179.27</v>
      </c>
    </row>
    <row r="157" spans="1:9" x14ac:dyDescent="0.25">
      <c r="A157" s="1">
        <v>44697</v>
      </c>
      <c r="B157">
        <v>42702183740</v>
      </c>
      <c r="C157" t="s">
        <v>101</v>
      </c>
      <c r="D157" t="s">
        <v>98</v>
      </c>
      <c r="E157">
        <v>75</v>
      </c>
      <c r="F157" t="s">
        <v>22</v>
      </c>
      <c r="G157">
        <v>2.4845000000000002</v>
      </c>
      <c r="H157">
        <v>0</v>
      </c>
      <c r="I157">
        <v>186.33</v>
      </c>
    </row>
    <row r="158" spans="1:9" x14ac:dyDescent="0.25">
      <c r="A158" s="1">
        <v>44697</v>
      </c>
      <c r="B158">
        <v>42702183434</v>
      </c>
      <c r="C158" t="s">
        <v>101</v>
      </c>
      <c r="D158" t="s">
        <v>98</v>
      </c>
      <c r="E158">
        <v>250</v>
      </c>
      <c r="F158" t="s">
        <v>22</v>
      </c>
      <c r="G158">
        <v>2.2642000000000002</v>
      </c>
      <c r="H158">
        <v>0</v>
      </c>
      <c r="I158">
        <v>566.01</v>
      </c>
    </row>
    <row r="159" spans="1:9" x14ac:dyDescent="0.25">
      <c r="A159" s="1">
        <v>44697</v>
      </c>
      <c r="B159">
        <v>42702224136</v>
      </c>
      <c r="C159" t="s">
        <v>101</v>
      </c>
      <c r="D159" t="s">
        <v>97</v>
      </c>
      <c r="E159">
        <v>100</v>
      </c>
      <c r="F159" t="s">
        <v>22</v>
      </c>
      <c r="G159">
        <v>2.2799999999999998</v>
      </c>
      <c r="H159">
        <v>0</v>
      </c>
      <c r="I159">
        <v>-228</v>
      </c>
    </row>
    <row r="160" spans="1:9" x14ac:dyDescent="0.25">
      <c r="A160" s="1">
        <v>44697</v>
      </c>
      <c r="B160">
        <v>42702243128</v>
      </c>
      <c r="C160" t="s">
        <v>101</v>
      </c>
      <c r="D160" t="s">
        <v>97</v>
      </c>
      <c r="E160">
        <v>100</v>
      </c>
      <c r="F160" t="s">
        <v>22</v>
      </c>
      <c r="G160">
        <v>2.2757000000000001</v>
      </c>
      <c r="H160">
        <v>0</v>
      </c>
      <c r="I160">
        <v>-227.57</v>
      </c>
    </row>
    <row r="161" spans="1:9" x14ac:dyDescent="0.25">
      <c r="A161" s="1">
        <v>44697</v>
      </c>
      <c r="B161">
        <v>42702315430</v>
      </c>
      <c r="C161" t="s">
        <v>101</v>
      </c>
      <c r="D161" t="s">
        <v>97</v>
      </c>
      <c r="E161">
        <v>100</v>
      </c>
      <c r="F161" t="s">
        <v>22</v>
      </c>
      <c r="G161">
        <v>2.2349999999999999</v>
      </c>
      <c r="H161">
        <v>0</v>
      </c>
      <c r="I161">
        <v>-223.5</v>
      </c>
    </row>
    <row r="162" spans="1:9" x14ac:dyDescent="0.25">
      <c r="A162" s="1">
        <v>44697</v>
      </c>
      <c r="B162">
        <v>42702440814</v>
      </c>
      <c r="C162" t="s">
        <v>101</v>
      </c>
      <c r="D162" t="s">
        <v>97</v>
      </c>
      <c r="E162">
        <v>125</v>
      </c>
      <c r="F162" t="s">
        <v>22</v>
      </c>
      <c r="G162">
        <v>2.1852</v>
      </c>
      <c r="H162">
        <v>0</v>
      </c>
      <c r="I162">
        <v>-273.14999999999998</v>
      </c>
    </row>
    <row r="163" spans="1:9" x14ac:dyDescent="0.25">
      <c r="A163" s="1">
        <v>44697</v>
      </c>
      <c r="B163">
        <v>42702447937</v>
      </c>
      <c r="C163" t="s">
        <v>101</v>
      </c>
      <c r="D163" t="s">
        <v>97</v>
      </c>
      <c r="E163">
        <v>125</v>
      </c>
      <c r="F163" t="s">
        <v>22</v>
      </c>
      <c r="G163">
        <v>2.1930000000000001</v>
      </c>
      <c r="H163">
        <v>0</v>
      </c>
      <c r="I163">
        <v>-274.13</v>
      </c>
    </row>
    <row r="164" spans="1:9" x14ac:dyDescent="0.25">
      <c r="A164" s="1">
        <v>44697</v>
      </c>
      <c r="B164">
        <v>42702750634</v>
      </c>
      <c r="C164" t="s">
        <v>101</v>
      </c>
      <c r="D164" t="s">
        <v>97</v>
      </c>
      <c r="E164">
        <v>150</v>
      </c>
      <c r="F164" t="s">
        <v>22</v>
      </c>
      <c r="G164">
        <v>2.2149999999999999</v>
      </c>
      <c r="H164">
        <v>0</v>
      </c>
      <c r="I164">
        <v>-332.25</v>
      </c>
    </row>
    <row r="165" spans="1:9" x14ac:dyDescent="0.25">
      <c r="A165" s="1">
        <v>44697</v>
      </c>
      <c r="B165">
        <v>42702816539</v>
      </c>
      <c r="C165" t="s">
        <v>101</v>
      </c>
      <c r="D165" t="s">
        <v>98</v>
      </c>
      <c r="E165">
        <v>200</v>
      </c>
      <c r="F165" t="s">
        <v>22</v>
      </c>
      <c r="G165">
        <v>2.2357</v>
      </c>
      <c r="H165">
        <v>0</v>
      </c>
      <c r="I165">
        <v>447.1</v>
      </c>
    </row>
    <row r="166" spans="1:9" x14ac:dyDescent="0.25">
      <c r="A166" s="1">
        <v>44697</v>
      </c>
      <c r="B166">
        <v>42702848590</v>
      </c>
      <c r="C166" t="s">
        <v>101</v>
      </c>
      <c r="D166" t="s">
        <v>98</v>
      </c>
      <c r="E166">
        <v>150</v>
      </c>
      <c r="F166" t="s">
        <v>22</v>
      </c>
      <c r="G166">
        <v>2.16</v>
      </c>
      <c r="H166">
        <v>0</v>
      </c>
      <c r="I166">
        <v>323.97000000000003</v>
      </c>
    </row>
    <row r="167" spans="1:9" x14ac:dyDescent="0.25">
      <c r="A167" s="1">
        <v>44697</v>
      </c>
      <c r="B167">
        <v>42702848983</v>
      </c>
      <c r="C167" t="s">
        <v>101</v>
      </c>
      <c r="D167" t="s">
        <v>98</v>
      </c>
      <c r="E167">
        <v>150</v>
      </c>
      <c r="F167" t="s">
        <v>22</v>
      </c>
      <c r="G167">
        <v>2.16</v>
      </c>
      <c r="H167">
        <v>0</v>
      </c>
      <c r="I167">
        <v>323.97000000000003</v>
      </c>
    </row>
    <row r="168" spans="1:9" x14ac:dyDescent="0.25">
      <c r="A168" s="1">
        <v>44697</v>
      </c>
      <c r="B168">
        <v>42702945057</v>
      </c>
      <c r="C168" t="s">
        <v>101</v>
      </c>
      <c r="D168" t="s">
        <v>98</v>
      </c>
      <c r="E168">
        <v>200</v>
      </c>
      <c r="F168" t="s">
        <v>22</v>
      </c>
      <c r="G168">
        <v>2.1949999999999998</v>
      </c>
      <c r="H168">
        <v>0</v>
      </c>
      <c r="I168">
        <v>438.96</v>
      </c>
    </row>
    <row r="169" spans="1:9" x14ac:dyDescent="0.25">
      <c r="A169" s="1">
        <v>44700</v>
      </c>
      <c r="B169">
        <v>42779159798</v>
      </c>
      <c r="C169" t="s">
        <v>101</v>
      </c>
      <c r="D169" t="s">
        <v>97</v>
      </c>
      <c r="E169">
        <v>50</v>
      </c>
      <c r="F169" t="s">
        <v>23</v>
      </c>
      <c r="G169">
        <v>3.0649999999999999</v>
      </c>
      <c r="H169">
        <v>0</v>
      </c>
      <c r="I169">
        <v>-153.25</v>
      </c>
    </row>
    <row r="170" spans="1:9" x14ac:dyDescent="0.25">
      <c r="A170" s="1">
        <v>44700</v>
      </c>
      <c r="B170">
        <v>42779174647</v>
      </c>
      <c r="C170" t="s">
        <v>101</v>
      </c>
      <c r="D170" t="s">
        <v>97</v>
      </c>
      <c r="E170">
        <v>50</v>
      </c>
      <c r="F170" t="s">
        <v>23</v>
      </c>
      <c r="G170">
        <v>3.0754999999999999</v>
      </c>
      <c r="H170">
        <v>0</v>
      </c>
      <c r="I170">
        <v>-153.78</v>
      </c>
    </row>
    <row r="171" spans="1:9" x14ac:dyDescent="0.25">
      <c r="A171" s="1">
        <v>44700</v>
      </c>
      <c r="B171">
        <v>42779238202</v>
      </c>
      <c r="C171" t="s">
        <v>101</v>
      </c>
      <c r="D171" t="s">
        <v>97</v>
      </c>
      <c r="E171">
        <v>50</v>
      </c>
      <c r="F171" t="s">
        <v>23</v>
      </c>
      <c r="G171">
        <v>2.95</v>
      </c>
      <c r="H171">
        <v>0</v>
      </c>
      <c r="I171">
        <v>-147.5</v>
      </c>
    </row>
    <row r="172" spans="1:9" x14ac:dyDescent="0.25">
      <c r="A172" s="1">
        <v>44700</v>
      </c>
      <c r="B172">
        <v>42779407595</v>
      </c>
      <c r="C172" t="s">
        <v>101</v>
      </c>
      <c r="D172" t="s">
        <v>97</v>
      </c>
      <c r="E172">
        <v>50</v>
      </c>
      <c r="F172" t="s">
        <v>23</v>
      </c>
      <c r="G172">
        <v>3.0857000000000001</v>
      </c>
      <c r="H172">
        <v>0</v>
      </c>
      <c r="I172">
        <v>-154.29</v>
      </c>
    </row>
    <row r="173" spans="1:9" x14ac:dyDescent="0.25">
      <c r="A173" s="1">
        <v>44700</v>
      </c>
      <c r="B173">
        <v>42779363652</v>
      </c>
      <c r="C173" t="s">
        <v>101</v>
      </c>
      <c r="D173" t="s">
        <v>97</v>
      </c>
      <c r="E173">
        <v>50</v>
      </c>
      <c r="F173" t="s">
        <v>23</v>
      </c>
      <c r="G173">
        <v>2.9584999999999999</v>
      </c>
      <c r="H173">
        <v>0</v>
      </c>
      <c r="I173">
        <v>-147.93</v>
      </c>
    </row>
    <row r="174" spans="1:9" x14ac:dyDescent="0.25">
      <c r="A174" s="1">
        <v>44700</v>
      </c>
      <c r="B174">
        <v>42779422902</v>
      </c>
      <c r="C174" t="s">
        <v>101</v>
      </c>
      <c r="D174" t="s">
        <v>97</v>
      </c>
      <c r="E174">
        <v>50</v>
      </c>
      <c r="F174" t="s">
        <v>23</v>
      </c>
      <c r="G174">
        <v>2.9373999999999998</v>
      </c>
      <c r="H174">
        <v>0</v>
      </c>
      <c r="I174">
        <v>-146.87</v>
      </c>
    </row>
    <row r="175" spans="1:9" x14ac:dyDescent="0.25">
      <c r="A175" s="1">
        <v>44700</v>
      </c>
      <c r="B175">
        <v>42779932844</v>
      </c>
      <c r="C175" t="s">
        <v>101</v>
      </c>
      <c r="D175" t="s">
        <v>98</v>
      </c>
      <c r="E175">
        <v>200</v>
      </c>
      <c r="F175" t="s">
        <v>23</v>
      </c>
      <c r="G175">
        <v>3.04</v>
      </c>
      <c r="H175">
        <v>0</v>
      </c>
      <c r="I175">
        <v>607.96</v>
      </c>
    </row>
    <row r="176" spans="1:9" x14ac:dyDescent="0.25">
      <c r="A176" s="1">
        <v>44700</v>
      </c>
      <c r="B176">
        <v>42779968999</v>
      </c>
      <c r="C176" t="s">
        <v>101</v>
      </c>
      <c r="D176" t="s">
        <v>97</v>
      </c>
      <c r="E176">
        <v>100</v>
      </c>
      <c r="F176" t="s">
        <v>23</v>
      </c>
      <c r="G176">
        <v>2.8483999999999998</v>
      </c>
      <c r="H176">
        <v>0</v>
      </c>
      <c r="I176">
        <v>-284.83999999999997</v>
      </c>
    </row>
    <row r="177" spans="1:9" x14ac:dyDescent="0.25">
      <c r="A177" s="1">
        <v>44700</v>
      </c>
      <c r="B177">
        <v>42780195980</v>
      </c>
      <c r="C177" t="s">
        <v>101</v>
      </c>
      <c r="D177" t="s">
        <v>97</v>
      </c>
      <c r="E177">
        <v>100</v>
      </c>
      <c r="F177" t="s">
        <v>23</v>
      </c>
      <c r="G177">
        <v>2.8881999999999999</v>
      </c>
      <c r="H177">
        <v>0</v>
      </c>
      <c r="I177">
        <v>-288.82</v>
      </c>
    </row>
    <row r="178" spans="1:9" x14ac:dyDescent="0.25">
      <c r="A178" s="1">
        <v>44700</v>
      </c>
      <c r="B178">
        <v>42780140034</v>
      </c>
      <c r="C178" t="s">
        <v>101</v>
      </c>
      <c r="D178" t="s">
        <v>97</v>
      </c>
      <c r="E178">
        <v>100</v>
      </c>
      <c r="F178" t="s">
        <v>23</v>
      </c>
      <c r="G178">
        <v>2.8677999999999999</v>
      </c>
      <c r="H178">
        <v>0</v>
      </c>
      <c r="I178">
        <v>-286.77999999999997</v>
      </c>
    </row>
    <row r="179" spans="1:9" x14ac:dyDescent="0.25">
      <c r="A179" s="1">
        <v>44700</v>
      </c>
      <c r="B179">
        <v>42780379371</v>
      </c>
      <c r="C179" t="s">
        <v>101</v>
      </c>
      <c r="D179" t="s">
        <v>97</v>
      </c>
      <c r="E179">
        <v>100</v>
      </c>
      <c r="F179" t="s">
        <v>23</v>
      </c>
      <c r="G179">
        <v>2.9697</v>
      </c>
      <c r="H179">
        <v>0</v>
      </c>
      <c r="I179">
        <v>-296.97000000000003</v>
      </c>
    </row>
    <row r="180" spans="1:9" x14ac:dyDescent="0.25">
      <c r="A180" s="1">
        <v>44700</v>
      </c>
      <c r="B180">
        <v>42780377034</v>
      </c>
      <c r="C180" t="s">
        <v>101</v>
      </c>
      <c r="D180" t="s">
        <v>97</v>
      </c>
      <c r="E180">
        <v>150</v>
      </c>
      <c r="F180" t="s">
        <v>23</v>
      </c>
      <c r="G180">
        <v>2.9457</v>
      </c>
      <c r="H180">
        <v>0</v>
      </c>
      <c r="I180">
        <v>-441.86</v>
      </c>
    </row>
    <row r="181" spans="1:9" x14ac:dyDescent="0.25">
      <c r="A181" s="1">
        <v>44700</v>
      </c>
      <c r="B181">
        <v>42780471136</v>
      </c>
      <c r="C181" t="s">
        <v>101</v>
      </c>
      <c r="D181" t="s">
        <v>97</v>
      </c>
      <c r="E181">
        <v>150</v>
      </c>
      <c r="F181" t="s">
        <v>23</v>
      </c>
      <c r="G181">
        <v>2.9516</v>
      </c>
      <c r="H181">
        <v>0</v>
      </c>
      <c r="I181">
        <v>-442.74</v>
      </c>
    </row>
    <row r="182" spans="1:9" x14ac:dyDescent="0.25">
      <c r="A182" s="1">
        <v>44700</v>
      </c>
      <c r="B182">
        <v>42780552901</v>
      </c>
      <c r="C182" t="s">
        <v>101</v>
      </c>
      <c r="D182" t="s">
        <v>97</v>
      </c>
      <c r="E182">
        <v>250</v>
      </c>
      <c r="F182" t="s">
        <v>23</v>
      </c>
      <c r="G182">
        <v>2.9815999999999998</v>
      </c>
      <c r="H182">
        <v>0</v>
      </c>
      <c r="I182">
        <v>-745.4</v>
      </c>
    </row>
    <row r="183" spans="1:9" x14ac:dyDescent="0.25">
      <c r="A183" s="1">
        <v>44700</v>
      </c>
      <c r="B183">
        <v>42780595347</v>
      </c>
      <c r="C183" t="s">
        <v>101</v>
      </c>
      <c r="D183" t="s">
        <v>97</v>
      </c>
      <c r="E183">
        <v>50</v>
      </c>
      <c r="F183" t="s">
        <v>23</v>
      </c>
      <c r="G183">
        <v>2.9908000000000001</v>
      </c>
      <c r="H183">
        <v>0</v>
      </c>
      <c r="I183">
        <v>-149.54</v>
      </c>
    </row>
    <row r="184" spans="1:9" x14ac:dyDescent="0.25">
      <c r="A184" s="1">
        <v>44700</v>
      </c>
      <c r="B184">
        <v>42780728865</v>
      </c>
      <c r="C184" t="s">
        <v>101</v>
      </c>
      <c r="D184" t="s">
        <v>97</v>
      </c>
      <c r="E184">
        <v>300</v>
      </c>
      <c r="F184" t="s">
        <v>23</v>
      </c>
      <c r="G184">
        <v>2.8818999999999999</v>
      </c>
      <c r="H184">
        <v>0</v>
      </c>
      <c r="I184">
        <v>-864.57</v>
      </c>
    </row>
    <row r="185" spans="1:9" x14ac:dyDescent="0.25">
      <c r="A185" s="1">
        <v>44700</v>
      </c>
      <c r="B185">
        <v>42780827739</v>
      </c>
      <c r="C185" t="s">
        <v>101</v>
      </c>
      <c r="D185" t="s">
        <v>97</v>
      </c>
      <c r="E185">
        <v>300</v>
      </c>
      <c r="F185" t="s">
        <v>23</v>
      </c>
      <c r="G185">
        <v>2.9064999999999999</v>
      </c>
      <c r="H185">
        <v>0</v>
      </c>
      <c r="I185">
        <v>-871.95</v>
      </c>
    </row>
    <row r="186" spans="1:9" x14ac:dyDescent="0.25">
      <c r="A186" s="1">
        <v>44700</v>
      </c>
      <c r="B186">
        <v>42780823092</v>
      </c>
      <c r="C186" t="s">
        <v>101</v>
      </c>
      <c r="D186" t="s">
        <v>98</v>
      </c>
      <c r="E186">
        <v>300</v>
      </c>
      <c r="F186" t="s">
        <v>23</v>
      </c>
      <c r="G186">
        <v>2.9649999999999999</v>
      </c>
      <c r="H186">
        <v>0</v>
      </c>
      <c r="I186">
        <v>889.44</v>
      </c>
    </row>
    <row r="187" spans="1:9" x14ac:dyDescent="0.25">
      <c r="A187" s="1">
        <v>44700</v>
      </c>
      <c r="B187">
        <v>42780828588</v>
      </c>
      <c r="C187" t="s">
        <v>101</v>
      </c>
      <c r="D187" t="s">
        <v>98</v>
      </c>
      <c r="E187">
        <v>300</v>
      </c>
      <c r="F187" t="s">
        <v>23</v>
      </c>
      <c r="G187">
        <v>3.03</v>
      </c>
      <c r="H187">
        <v>0</v>
      </c>
      <c r="I187">
        <v>908.94</v>
      </c>
    </row>
    <row r="188" spans="1:9" x14ac:dyDescent="0.25">
      <c r="A188" s="1">
        <v>44700</v>
      </c>
      <c r="B188">
        <v>42781784630</v>
      </c>
      <c r="C188" t="s">
        <v>101</v>
      </c>
      <c r="D188" t="s">
        <v>98</v>
      </c>
      <c r="E188">
        <v>1100</v>
      </c>
      <c r="F188" t="s">
        <v>23</v>
      </c>
      <c r="G188">
        <v>2.8100999999999998</v>
      </c>
      <c r="H188">
        <v>0</v>
      </c>
      <c r="I188">
        <v>3090.9</v>
      </c>
    </row>
    <row r="189" spans="1:9" x14ac:dyDescent="0.25">
      <c r="A189" s="1">
        <v>44701</v>
      </c>
      <c r="B189">
        <v>42806979044</v>
      </c>
      <c r="C189" t="s">
        <v>101</v>
      </c>
      <c r="D189" t="s">
        <v>97</v>
      </c>
      <c r="E189">
        <v>100</v>
      </c>
      <c r="F189" t="s">
        <v>24</v>
      </c>
      <c r="G189">
        <v>3.0354000000000001</v>
      </c>
      <c r="H189">
        <v>0</v>
      </c>
      <c r="I189">
        <v>-303.54000000000002</v>
      </c>
    </row>
    <row r="190" spans="1:9" x14ac:dyDescent="0.25">
      <c r="A190" s="1">
        <v>44701</v>
      </c>
      <c r="B190">
        <v>42807021471</v>
      </c>
      <c r="C190" t="s">
        <v>101</v>
      </c>
      <c r="D190" t="s">
        <v>97</v>
      </c>
      <c r="E190">
        <v>100</v>
      </c>
      <c r="F190" t="s">
        <v>24</v>
      </c>
      <c r="G190">
        <v>3.1038000000000001</v>
      </c>
      <c r="H190">
        <v>0</v>
      </c>
      <c r="I190">
        <v>-310.38</v>
      </c>
    </row>
    <row r="191" spans="1:9" x14ac:dyDescent="0.25">
      <c r="A191" s="1">
        <v>44701</v>
      </c>
      <c r="B191">
        <v>42807023925</v>
      </c>
      <c r="C191" t="s">
        <v>101</v>
      </c>
      <c r="D191" t="s">
        <v>97</v>
      </c>
      <c r="E191">
        <v>100</v>
      </c>
      <c r="F191" t="s">
        <v>24</v>
      </c>
      <c r="G191">
        <v>3.1082000000000001</v>
      </c>
      <c r="H191">
        <v>0</v>
      </c>
      <c r="I191">
        <v>-310.82</v>
      </c>
    </row>
    <row r="192" spans="1:9" x14ac:dyDescent="0.25">
      <c r="A192" s="1">
        <v>44701</v>
      </c>
      <c r="B192">
        <v>42807145128</v>
      </c>
      <c r="C192" t="s">
        <v>101</v>
      </c>
      <c r="D192" t="s">
        <v>98</v>
      </c>
      <c r="E192">
        <v>100</v>
      </c>
      <c r="F192" t="s">
        <v>24</v>
      </c>
      <c r="G192">
        <v>3.145</v>
      </c>
      <c r="H192">
        <v>0</v>
      </c>
      <c r="I192">
        <v>314.48</v>
      </c>
    </row>
    <row r="193" spans="1:9" x14ac:dyDescent="0.25">
      <c r="A193" s="1">
        <v>44701</v>
      </c>
      <c r="B193">
        <v>42807191119</v>
      </c>
      <c r="C193" t="s">
        <v>101</v>
      </c>
      <c r="D193" t="s">
        <v>97</v>
      </c>
      <c r="E193">
        <v>100</v>
      </c>
      <c r="F193" t="s">
        <v>24</v>
      </c>
      <c r="G193">
        <v>2.9056999999999999</v>
      </c>
      <c r="H193">
        <v>0</v>
      </c>
      <c r="I193">
        <v>-290.57</v>
      </c>
    </row>
    <row r="194" spans="1:9" x14ac:dyDescent="0.25">
      <c r="A194" s="1">
        <v>44701</v>
      </c>
      <c r="B194">
        <v>42807208638</v>
      </c>
      <c r="C194" t="s">
        <v>101</v>
      </c>
      <c r="D194" t="s">
        <v>98</v>
      </c>
      <c r="E194">
        <v>300</v>
      </c>
      <c r="F194" t="s">
        <v>24</v>
      </c>
      <c r="G194">
        <v>2.8342000000000001</v>
      </c>
      <c r="H194">
        <v>0</v>
      </c>
      <c r="I194">
        <v>850.2</v>
      </c>
    </row>
    <row r="195" spans="1:9" x14ac:dyDescent="0.25">
      <c r="A195" s="1">
        <v>44705</v>
      </c>
      <c r="B195">
        <v>42858029098</v>
      </c>
      <c r="C195" t="s">
        <v>101</v>
      </c>
      <c r="D195" t="s">
        <v>97</v>
      </c>
      <c r="E195">
        <v>100</v>
      </c>
      <c r="F195" t="s">
        <v>25</v>
      </c>
      <c r="G195">
        <v>2.6299000000000001</v>
      </c>
      <c r="H195">
        <v>0</v>
      </c>
      <c r="I195">
        <v>-262.99</v>
      </c>
    </row>
    <row r="196" spans="1:9" x14ac:dyDescent="0.25">
      <c r="A196" s="1">
        <v>44705</v>
      </c>
      <c r="B196">
        <v>42858037640</v>
      </c>
      <c r="C196" t="s">
        <v>101</v>
      </c>
      <c r="D196" t="s">
        <v>97</v>
      </c>
      <c r="E196">
        <v>100</v>
      </c>
      <c r="F196" t="s">
        <v>25</v>
      </c>
      <c r="G196">
        <v>2.6322000000000001</v>
      </c>
      <c r="H196">
        <v>0</v>
      </c>
      <c r="I196">
        <v>-263.22000000000003</v>
      </c>
    </row>
    <row r="197" spans="1:9" x14ac:dyDescent="0.25">
      <c r="A197" s="1">
        <v>44705</v>
      </c>
      <c r="B197">
        <v>42858016063</v>
      </c>
      <c r="C197" t="s">
        <v>101</v>
      </c>
      <c r="D197" t="s">
        <v>97</v>
      </c>
      <c r="E197">
        <v>100</v>
      </c>
      <c r="F197" t="s">
        <v>25</v>
      </c>
      <c r="G197">
        <v>2.6398999999999999</v>
      </c>
      <c r="H197">
        <v>0</v>
      </c>
      <c r="I197">
        <v>-263.99</v>
      </c>
    </row>
    <row r="198" spans="1:9" x14ac:dyDescent="0.25">
      <c r="A198" s="1">
        <v>44705</v>
      </c>
      <c r="B198">
        <v>42858022326</v>
      </c>
      <c r="C198" t="s">
        <v>101</v>
      </c>
      <c r="D198" t="s">
        <v>97</v>
      </c>
      <c r="E198">
        <v>100</v>
      </c>
      <c r="F198" t="s">
        <v>25</v>
      </c>
      <c r="G198">
        <v>2.57</v>
      </c>
      <c r="H198">
        <v>0</v>
      </c>
      <c r="I198">
        <v>-257</v>
      </c>
    </row>
    <row r="199" spans="1:9" x14ac:dyDescent="0.25">
      <c r="A199" s="1">
        <v>44705</v>
      </c>
      <c r="B199">
        <v>42858011607</v>
      </c>
      <c r="C199" t="s">
        <v>101</v>
      </c>
      <c r="D199" t="s">
        <v>97</v>
      </c>
      <c r="E199">
        <v>100</v>
      </c>
      <c r="F199" t="s">
        <v>25</v>
      </c>
      <c r="G199">
        <v>2.6398999999999999</v>
      </c>
      <c r="H199">
        <v>0</v>
      </c>
      <c r="I199">
        <v>-263.99</v>
      </c>
    </row>
    <row r="200" spans="1:9" x14ac:dyDescent="0.25">
      <c r="A200" s="1">
        <v>44705</v>
      </c>
      <c r="B200">
        <v>42858208445</v>
      </c>
      <c r="C200" t="s">
        <v>101</v>
      </c>
      <c r="D200" t="s">
        <v>97</v>
      </c>
      <c r="E200">
        <v>100</v>
      </c>
      <c r="F200" t="s">
        <v>25</v>
      </c>
      <c r="G200">
        <v>2.6131000000000002</v>
      </c>
      <c r="H200">
        <v>0</v>
      </c>
      <c r="I200">
        <v>-261.31</v>
      </c>
    </row>
    <row r="201" spans="1:9" x14ac:dyDescent="0.25">
      <c r="A201" s="1">
        <v>44705</v>
      </c>
      <c r="B201">
        <v>42858293475</v>
      </c>
      <c r="C201" t="s">
        <v>101</v>
      </c>
      <c r="D201" t="s">
        <v>97</v>
      </c>
      <c r="E201">
        <v>100</v>
      </c>
      <c r="F201" t="s">
        <v>25</v>
      </c>
      <c r="G201">
        <v>2.605</v>
      </c>
      <c r="H201">
        <v>0</v>
      </c>
      <c r="I201">
        <v>-260.5</v>
      </c>
    </row>
    <row r="202" spans="1:9" x14ac:dyDescent="0.25">
      <c r="A202" s="1">
        <v>44705</v>
      </c>
      <c r="B202">
        <v>42858279545</v>
      </c>
      <c r="C202" t="s">
        <v>101</v>
      </c>
      <c r="D202" t="s">
        <v>98</v>
      </c>
      <c r="E202">
        <v>250</v>
      </c>
      <c r="F202" t="s">
        <v>25</v>
      </c>
      <c r="G202">
        <v>2.77</v>
      </c>
      <c r="H202">
        <v>0</v>
      </c>
      <c r="I202">
        <v>692.45</v>
      </c>
    </row>
    <row r="203" spans="1:9" x14ac:dyDescent="0.25">
      <c r="A203" s="1">
        <v>44705</v>
      </c>
      <c r="B203">
        <v>42858386464</v>
      </c>
      <c r="C203" t="s">
        <v>101</v>
      </c>
      <c r="D203" t="s">
        <v>98</v>
      </c>
      <c r="E203">
        <v>100</v>
      </c>
      <c r="F203" t="s">
        <v>25</v>
      </c>
      <c r="G203">
        <v>2.8650000000000002</v>
      </c>
      <c r="H203">
        <v>0</v>
      </c>
      <c r="I203">
        <v>286.48</v>
      </c>
    </row>
    <row r="204" spans="1:9" x14ac:dyDescent="0.25">
      <c r="A204" s="1">
        <v>44705</v>
      </c>
      <c r="B204">
        <v>42858270380</v>
      </c>
      <c r="C204" t="s">
        <v>101</v>
      </c>
      <c r="D204" t="s">
        <v>98</v>
      </c>
      <c r="E204">
        <v>100</v>
      </c>
      <c r="F204" t="s">
        <v>25</v>
      </c>
      <c r="G204">
        <v>2.8409</v>
      </c>
      <c r="H204">
        <v>0</v>
      </c>
      <c r="I204">
        <v>284.07</v>
      </c>
    </row>
    <row r="205" spans="1:9" x14ac:dyDescent="0.25">
      <c r="A205" s="1">
        <v>44705</v>
      </c>
      <c r="B205">
        <v>42858299457</v>
      </c>
      <c r="C205" t="s">
        <v>101</v>
      </c>
      <c r="D205" t="s">
        <v>98</v>
      </c>
      <c r="E205">
        <v>100</v>
      </c>
      <c r="F205" t="s">
        <v>25</v>
      </c>
      <c r="G205">
        <v>2.8744999999999998</v>
      </c>
      <c r="H205">
        <v>0</v>
      </c>
      <c r="I205">
        <v>287.43</v>
      </c>
    </row>
    <row r="206" spans="1:9" x14ac:dyDescent="0.25">
      <c r="A206" s="1">
        <v>44705</v>
      </c>
      <c r="B206">
        <v>42858339747</v>
      </c>
      <c r="C206" t="s">
        <v>101</v>
      </c>
      <c r="D206" t="s">
        <v>97</v>
      </c>
      <c r="E206">
        <v>100</v>
      </c>
      <c r="F206" t="s">
        <v>25</v>
      </c>
      <c r="G206">
        <v>2.7999000000000001</v>
      </c>
      <c r="H206">
        <v>0</v>
      </c>
      <c r="I206">
        <v>-279.99</v>
      </c>
    </row>
    <row r="207" spans="1:9" x14ac:dyDescent="0.25">
      <c r="A207" s="1">
        <v>44705</v>
      </c>
      <c r="B207">
        <v>42858267883</v>
      </c>
      <c r="C207" t="s">
        <v>101</v>
      </c>
      <c r="D207" t="s">
        <v>97</v>
      </c>
      <c r="E207">
        <v>100</v>
      </c>
      <c r="F207" t="s">
        <v>25</v>
      </c>
      <c r="G207">
        <v>2.8098999999999998</v>
      </c>
      <c r="H207">
        <v>0</v>
      </c>
      <c r="I207">
        <v>-280.99</v>
      </c>
    </row>
    <row r="208" spans="1:9" x14ac:dyDescent="0.25">
      <c r="A208" s="1">
        <v>44705</v>
      </c>
      <c r="B208">
        <v>42858361780</v>
      </c>
      <c r="C208" t="s">
        <v>101</v>
      </c>
      <c r="D208" t="s">
        <v>97</v>
      </c>
      <c r="E208">
        <v>100</v>
      </c>
      <c r="F208" t="s">
        <v>25</v>
      </c>
      <c r="G208">
        <v>2.81</v>
      </c>
      <c r="H208">
        <v>0</v>
      </c>
      <c r="I208">
        <v>-281</v>
      </c>
    </row>
    <row r="209" spans="1:9" x14ac:dyDescent="0.25">
      <c r="A209" s="1">
        <v>44705</v>
      </c>
      <c r="B209">
        <v>42858443074</v>
      </c>
      <c r="C209" t="s">
        <v>101</v>
      </c>
      <c r="D209" t="s">
        <v>98</v>
      </c>
      <c r="E209">
        <v>200</v>
      </c>
      <c r="F209" t="s">
        <v>25</v>
      </c>
      <c r="G209">
        <v>2.73</v>
      </c>
      <c r="H209">
        <v>0</v>
      </c>
      <c r="I209">
        <v>545.96</v>
      </c>
    </row>
    <row r="210" spans="1:9" x14ac:dyDescent="0.25">
      <c r="A210" s="1">
        <v>44705</v>
      </c>
      <c r="B210">
        <v>42858469830</v>
      </c>
      <c r="C210" t="s">
        <v>101</v>
      </c>
      <c r="D210" t="s">
        <v>97</v>
      </c>
      <c r="E210">
        <v>200</v>
      </c>
      <c r="F210" t="s">
        <v>25</v>
      </c>
      <c r="G210">
        <v>2.77</v>
      </c>
      <c r="H210">
        <v>0</v>
      </c>
      <c r="I210">
        <v>-554</v>
      </c>
    </row>
    <row r="211" spans="1:9" x14ac:dyDescent="0.25">
      <c r="A211" s="1">
        <v>44705</v>
      </c>
      <c r="B211">
        <v>42858533272</v>
      </c>
      <c r="C211" t="s">
        <v>101</v>
      </c>
      <c r="D211" t="s">
        <v>97</v>
      </c>
      <c r="E211">
        <v>200</v>
      </c>
      <c r="F211" t="s">
        <v>25</v>
      </c>
      <c r="G211">
        <v>2.77</v>
      </c>
      <c r="H211">
        <v>0</v>
      </c>
      <c r="I211">
        <v>-554</v>
      </c>
    </row>
    <row r="212" spans="1:9" x14ac:dyDescent="0.25">
      <c r="A212" s="1">
        <v>44705</v>
      </c>
      <c r="B212">
        <v>42858517575</v>
      </c>
      <c r="C212" t="s">
        <v>101</v>
      </c>
      <c r="D212" t="s">
        <v>98</v>
      </c>
      <c r="E212">
        <v>200</v>
      </c>
      <c r="F212" t="s">
        <v>25</v>
      </c>
      <c r="G212">
        <v>2.7515000000000001</v>
      </c>
      <c r="H212">
        <v>0</v>
      </c>
      <c r="I212">
        <v>550.26</v>
      </c>
    </row>
    <row r="213" spans="1:9" x14ac:dyDescent="0.25">
      <c r="A213" s="1">
        <v>44705</v>
      </c>
      <c r="B213">
        <v>42858570994</v>
      </c>
      <c r="C213" t="s">
        <v>101</v>
      </c>
      <c r="D213" t="s">
        <v>98</v>
      </c>
      <c r="E213">
        <v>450</v>
      </c>
      <c r="F213" t="s">
        <v>25</v>
      </c>
      <c r="G213">
        <v>2.7056</v>
      </c>
      <c r="H213">
        <v>0</v>
      </c>
      <c r="I213">
        <v>1217.43</v>
      </c>
    </row>
    <row r="214" spans="1:9" x14ac:dyDescent="0.25">
      <c r="A214" s="1">
        <v>44708</v>
      </c>
      <c r="B214">
        <v>42931836542</v>
      </c>
      <c r="C214" t="s">
        <v>101</v>
      </c>
      <c r="D214" t="s">
        <v>97</v>
      </c>
      <c r="E214">
        <v>100</v>
      </c>
      <c r="F214" t="s">
        <v>26</v>
      </c>
      <c r="G214">
        <v>7.835</v>
      </c>
      <c r="H214">
        <v>0</v>
      </c>
      <c r="I214">
        <v>-783.5</v>
      </c>
    </row>
    <row r="215" spans="1:9" x14ac:dyDescent="0.25">
      <c r="A215" s="1">
        <v>44708</v>
      </c>
      <c r="B215">
        <v>42931898396</v>
      </c>
      <c r="C215" t="s">
        <v>101</v>
      </c>
      <c r="D215" t="s">
        <v>97</v>
      </c>
      <c r="E215">
        <v>100</v>
      </c>
      <c r="F215" t="s">
        <v>26</v>
      </c>
      <c r="G215">
        <v>7.8056999999999999</v>
      </c>
      <c r="H215">
        <v>0</v>
      </c>
      <c r="I215">
        <v>-780.57</v>
      </c>
    </row>
    <row r="216" spans="1:9" x14ac:dyDescent="0.25">
      <c r="A216" s="1">
        <v>44708</v>
      </c>
      <c r="B216">
        <v>42931876924</v>
      </c>
      <c r="C216" t="s">
        <v>101</v>
      </c>
      <c r="D216" t="s">
        <v>97</v>
      </c>
      <c r="E216">
        <v>100</v>
      </c>
      <c r="F216" t="s">
        <v>26</v>
      </c>
      <c r="G216">
        <v>7.85</v>
      </c>
      <c r="H216">
        <v>0</v>
      </c>
      <c r="I216">
        <v>-785</v>
      </c>
    </row>
    <row r="217" spans="1:9" x14ac:dyDescent="0.25">
      <c r="A217" s="1">
        <v>44708</v>
      </c>
      <c r="B217">
        <v>42931948033</v>
      </c>
      <c r="C217" t="s">
        <v>101</v>
      </c>
      <c r="D217" t="s">
        <v>97</v>
      </c>
      <c r="E217">
        <v>100</v>
      </c>
      <c r="F217" t="s">
        <v>26</v>
      </c>
      <c r="G217">
        <v>7.87</v>
      </c>
      <c r="H217">
        <v>0</v>
      </c>
      <c r="I217">
        <v>-787</v>
      </c>
    </row>
    <row r="218" spans="1:9" x14ac:dyDescent="0.25">
      <c r="A218" s="1">
        <v>44708</v>
      </c>
      <c r="B218">
        <v>42932066987</v>
      </c>
      <c r="C218" t="s">
        <v>101</v>
      </c>
      <c r="D218" t="s">
        <v>98</v>
      </c>
      <c r="E218">
        <v>400</v>
      </c>
      <c r="F218" t="s">
        <v>26</v>
      </c>
      <c r="G218">
        <v>7.8079000000000001</v>
      </c>
      <c r="H218">
        <v>0</v>
      </c>
      <c r="I218">
        <v>3123.04</v>
      </c>
    </row>
    <row r="219" spans="1:9" x14ac:dyDescent="0.25">
      <c r="A219" s="1">
        <v>44712</v>
      </c>
      <c r="B219">
        <v>42961723107</v>
      </c>
      <c r="C219" t="s">
        <v>101</v>
      </c>
      <c r="D219" t="s">
        <v>97</v>
      </c>
      <c r="E219">
        <v>100</v>
      </c>
      <c r="F219" t="s">
        <v>27</v>
      </c>
      <c r="G219">
        <v>5.33</v>
      </c>
      <c r="H219">
        <v>0</v>
      </c>
      <c r="I219">
        <v>-533</v>
      </c>
    </row>
    <row r="220" spans="1:9" x14ac:dyDescent="0.25">
      <c r="A220" s="1">
        <v>44712</v>
      </c>
      <c r="B220">
        <v>42961746003</v>
      </c>
      <c r="C220" t="s">
        <v>101</v>
      </c>
      <c r="D220" t="s">
        <v>97</v>
      </c>
      <c r="E220">
        <v>100</v>
      </c>
      <c r="F220" t="s">
        <v>27</v>
      </c>
      <c r="G220">
        <v>5.23</v>
      </c>
      <c r="H220">
        <v>0</v>
      </c>
      <c r="I220">
        <v>-523</v>
      </c>
    </row>
    <row r="221" spans="1:9" x14ac:dyDescent="0.25">
      <c r="A221" s="1">
        <v>44712</v>
      </c>
      <c r="B221">
        <v>42962069480</v>
      </c>
      <c r="C221" t="s">
        <v>101</v>
      </c>
      <c r="D221" t="s">
        <v>98</v>
      </c>
      <c r="E221">
        <v>100</v>
      </c>
      <c r="F221" t="s">
        <v>27</v>
      </c>
      <c r="G221">
        <v>5.42</v>
      </c>
      <c r="H221">
        <v>0</v>
      </c>
      <c r="I221">
        <v>541.98</v>
      </c>
    </row>
    <row r="222" spans="1:9" x14ac:dyDescent="0.25">
      <c r="A222" s="1">
        <v>44712</v>
      </c>
      <c r="B222">
        <v>42962080780</v>
      </c>
      <c r="C222" t="s">
        <v>101</v>
      </c>
      <c r="D222" t="s">
        <v>98</v>
      </c>
      <c r="E222">
        <v>100</v>
      </c>
      <c r="F222" t="s">
        <v>27</v>
      </c>
      <c r="G222">
        <v>5.4916</v>
      </c>
      <c r="H222">
        <v>0</v>
      </c>
      <c r="I222">
        <v>549.14</v>
      </c>
    </row>
    <row r="223" spans="1:9" x14ac:dyDescent="0.25">
      <c r="A223" s="1">
        <v>44712</v>
      </c>
      <c r="B223">
        <v>42962145669</v>
      </c>
      <c r="C223" t="s">
        <v>101</v>
      </c>
      <c r="D223" t="s">
        <v>97</v>
      </c>
      <c r="E223">
        <v>5</v>
      </c>
      <c r="F223" t="s">
        <v>27</v>
      </c>
      <c r="G223">
        <v>5.6056999999999997</v>
      </c>
      <c r="H223">
        <v>0</v>
      </c>
      <c r="I223">
        <v>-28.03</v>
      </c>
    </row>
    <row r="224" spans="1:9" x14ac:dyDescent="0.25">
      <c r="A224" s="1">
        <v>44712</v>
      </c>
      <c r="B224">
        <v>42962126333</v>
      </c>
      <c r="C224" t="s">
        <v>101</v>
      </c>
      <c r="D224" t="s">
        <v>98</v>
      </c>
      <c r="E224">
        <v>5</v>
      </c>
      <c r="F224" t="s">
        <v>27</v>
      </c>
      <c r="G224">
        <v>5.6025999999999998</v>
      </c>
      <c r="H224">
        <v>0</v>
      </c>
      <c r="I224">
        <v>28.01</v>
      </c>
    </row>
    <row r="225" spans="1:9" x14ac:dyDescent="0.25">
      <c r="A225" s="1">
        <v>44712</v>
      </c>
      <c r="B225">
        <v>42962689280</v>
      </c>
      <c r="C225" t="s">
        <v>101</v>
      </c>
      <c r="D225" t="s">
        <v>97</v>
      </c>
      <c r="E225">
        <v>5</v>
      </c>
      <c r="F225" t="s">
        <v>27</v>
      </c>
      <c r="G225">
        <v>5.2050000000000001</v>
      </c>
      <c r="H225">
        <v>0</v>
      </c>
      <c r="I225">
        <v>-26.03</v>
      </c>
    </row>
    <row r="226" spans="1:9" x14ac:dyDescent="0.25">
      <c r="A226" s="1">
        <v>44712</v>
      </c>
      <c r="B226">
        <v>42962638725</v>
      </c>
      <c r="C226" t="s">
        <v>101</v>
      </c>
      <c r="D226" t="s">
        <v>98</v>
      </c>
      <c r="E226">
        <v>5</v>
      </c>
      <c r="F226" t="s">
        <v>27</v>
      </c>
      <c r="G226">
        <v>5.2202000000000002</v>
      </c>
      <c r="H226">
        <v>0</v>
      </c>
      <c r="I226">
        <v>26.1</v>
      </c>
    </row>
    <row r="227" spans="1:9" x14ac:dyDescent="0.25">
      <c r="A227" s="1">
        <v>44713</v>
      </c>
      <c r="B227">
        <v>43020318195</v>
      </c>
      <c r="C227" t="s">
        <v>101</v>
      </c>
      <c r="D227" t="s">
        <v>97</v>
      </c>
      <c r="E227">
        <v>100</v>
      </c>
      <c r="F227" t="s">
        <v>28</v>
      </c>
      <c r="G227">
        <v>3.53</v>
      </c>
      <c r="H227">
        <v>0</v>
      </c>
      <c r="I227">
        <v>-353</v>
      </c>
    </row>
    <row r="228" spans="1:9" x14ac:dyDescent="0.25">
      <c r="A228" s="1">
        <v>44713</v>
      </c>
      <c r="B228">
        <v>43020375430</v>
      </c>
      <c r="C228" t="s">
        <v>101</v>
      </c>
      <c r="D228" t="s">
        <v>97</v>
      </c>
      <c r="E228">
        <v>100</v>
      </c>
      <c r="F228" t="s">
        <v>28</v>
      </c>
      <c r="G228">
        <v>3.52</v>
      </c>
      <c r="H228">
        <v>0</v>
      </c>
      <c r="I228">
        <v>-352</v>
      </c>
    </row>
    <row r="229" spans="1:9" x14ac:dyDescent="0.25">
      <c r="A229" s="1">
        <v>44713</v>
      </c>
      <c r="B229">
        <v>43020384614</v>
      </c>
      <c r="C229" t="s">
        <v>101</v>
      </c>
      <c r="D229" t="s">
        <v>97</v>
      </c>
      <c r="E229">
        <v>100</v>
      </c>
      <c r="F229" t="s">
        <v>28</v>
      </c>
      <c r="G229">
        <v>3.5085999999999999</v>
      </c>
      <c r="H229">
        <v>0</v>
      </c>
      <c r="I229">
        <v>-350.86</v>
      </c>
    </row>
    <row r="230" spans="1:9" x14ac:dyDescent="0.25">
      <c r="A230" s="1">
        <v>44713</v>
      </c>
      <c r="B230">
        <v>43020548094</v>
      </c>
      <c r="C230" t="s">
        <v>101</v>
      </c>
      <c r="D230" t="s">
        <v>98</v>
      </c>
      <c r="E230">
        <v>300</v>
      </c>
      <c r="F230" t="s">
        <v>28</v>
      </c>
      <c r="G230">
        <v>3.4643000000000002</v>
      </c>
      <c r="H230">
        <v>0</v>
      </c>
      <c r="I230">
        <v>1039.23</v>
      </c>
    </row>
    <row r="231" spans="1:9" x14ac:dyDescent="0.25">
      <c r="A231" s="1">
        <v>44713</v>
      </c>
      <c r="B231">
        <v>43021089138</v>
      </c>
      <c r="C231" t="s">
        <v>101</v>
      </c>
      <c r="D231" t="s">
        <v>97</v>
      </c>
      <c r="E231">
        <v>100</v>
      </c>
      <c r="F231" t="s">
        <v>29</v>
      </c>
      <c r="G231">
        <v>2.3098999999999998</v>
      </c>
      <c r="H231">
        <v>0</v>
      </c>
      <c r="I231">
        <v>-230.99</v>
      </c>
    </row>
    <row r="232" spans="1:9" x14ac:dyDescent="0.25">
      <c r="A232" s="1">
        <v>44713</v>
      </c>
      <c r="B232">
        <v>43021131391</v>
      </c>
      <c r="C232" t="s">
        <v>101</v>
      </c>
      <c r="D232" t="s">
        <v>97</v>
      </c>
      <c r="E232">
        <v>200</v>
      </c>
      <c r="F232" t="s">
        <v>29</v>
      </c>
      <c r="G232">
        <v>2.2726999999999999</v>
      </c>
      <c r="H232">
        <v>0</v>
      </c>
      <c r="I232">
        <v>-454.54</v>
      </c>
    </row>
    <row r="233" spans="1:9" x14ac:dyDescent="0.25">
      <c r="A233" s="1">
        <v>44713</v>
      </c>
      <c r="B233">
        <v>43021145474</v>
      </c>
      <c r="C233" t="s">
        <v>101</v>
      </c>
      <c r="D233" t="s">
        <v>97</v>
      </c>
      <c r="E233">
        <v>200</v>
      </c>
      <c r="F233" t="s">
        <v>29</v>
      </c>
      <c r="G233">
        <v>2.3498000000000001</v>
      </c>
      <c r="H233">
        <v>0</v>
      </c>
      <c r="I233">
        <v>-469.96</v>
      </c>
    </row>
    <row r="234" spans="1:9" x14ac:dyDescent="0.25">
      <c r="A234" s="1">
        <v>44713</v>
      </c>
      <c r="B234">
        <v>43021243502</v>
      </c>
      <c r="C234" t="s">
        <v>101</v>
      </c>
      <c r="D234" t="s">
        <v>97</v>
      </c>
      <c r="E234">
        <v>200</v>
      </c>
      <c r="F234" t="s">
        <v>29</v>
      </c>
      <c r="G234">
        <v>2.35</v>
      </c>
      <c r="H234">
        <v>0</v>
      </c>
      <c r="I234">
        <v>-470</v>
      </c>
    </row>
    <row r="235" spans="1:9" x14ac:dyDescent="0.25">
      <c r="A235" s="1">
        <v>44713</v>
      </c>
      <c r="B235">
        <v>43021259476</v>
      </c>
      <c r="C235" t="s">
        <v>101</v>
      </c>
      <c r="D235" t="s">
        <v>98</v>
      </c>
      <c r="E235">
        <v>200</v>
      </c>
      <c r="F235" t="s">
        <v>29</v>
      </c>
      <c r="G235">
        <v>2.41</v>
      </c>
      <c r="H235">
        <v>0</v>
      </c>
      <c r="I235">
        <v>481.96</v>
      </c>
    </row>
    <row r="236" spans="1:9" x14ac:dyDescent="0.25">
      <c r="A236" s="1">
        <v>44713</v>
      </c>
      <c r="B236">
        <v>43021274573</v>
      </c>
      <c r="C236" t="s">
        <v>101</v>
      </c>
      <c r="D236" t="s">
        <v>97</v>
      </c>
      <c r="E236">
        <v>200</v>
      </c>
      <c r="F236" t="s">
        <v>29</v>
      </c>
      <c r="G236">
        <v>2.3515000000000001</v>
      </c>
      <c r="H236">
        <v>0</v>
      </c>
      <c r="I236">
        <v>-470.3</v>
      </c>
    </row>
    <row r="237" spans="1:9" x14ac:dyDescent="0.25">
      <c r="A237" s="1">
        <v>44713</v>
      </c>
      <c r="B237">
        <v>43021442210</v>
      </c>
      <c r="C237" t="s">
        <v>101</v>
      </c>
      <c r="D237" t="s">
        <v>98</v>
      </c>
      <c r="E237">
        <v>200</v>
      </c>
      <c r="F237" t="s">
        <v>29</v>
      </c>
      <c r="G237">
        <v>2.3300999999999998</v>
      </c>
      <c r="H237">
        <v>0</v>
      </c>
      <c r="I237">
        <v>465.98</v>
      </c>
    </row>
    <row r="238" spans="1:9" x14ac:dyDescent="0.25">
      <c r="A238" s="1">
        <v>44713</v>
      </c>
      <c r="B238">
        <v>43021553326</v>
      </c>
      <c r="C238" t="s">
        <v>101</v>
      </c>
      <c r="D238" t="s">
        <v>97</v>
      </c>
      <c r="E238">
        <v>200</v>
      </c>
      <c r="F238" t="s">
        <v>28</v>
      </c>
      <c r="G238">
        <v>4.3695000000000004</v>
      </c>
      <c r="H238">
        <v>0</v>
      </c>
      <c r="I238">
        <v>-873.9</v>
      </c>
    </row>
    <row r="239" spans="1:9" x14ac:dyDescent="0.25">
      <c r="A239" s="1">
        <v>44713</v>
      </c>
      <c r="B239">
        <v>43021620386</v>
      </c>
      <c r="C239" t="s">
        <v>101</v>
      </c>
      <c r="D239" t="s">
        <v>98</v>
      </c>
      <c r="E239">
        <v>200</v>
      </c>
      <c r="F239" t="s">
        <v>28</v>
      </c>
      <c r="G239">
        <v>4.4744000000000002</v>
      </c>
      <c r="H239">
        <v>0</v>
      </c>
      <c r="I239">
        <v>894.83</v>
      </c>
    </row>
    <row r="240" spans="1:9" x14ac:dyDescent="0.25">
      <c r="A240" s="1">
        <v>44713</v>
      </c>
      <c r="B240">
        <v>43021653991</v>
      </c>
      <c r="C240" t="s">
        <v>101</v>
      </c>
      <c r="D240" t="s">
        <v>98</v>
      </c>
      <c r="E240">
        <v>500</v>
      </c>
      <c r="F240" t="s">
        <v>29</v>
      </c>
      <c r="G240">
        <v>2.2000999999999999</v>
      </c>
      <c r="H240">
        <v>0</v>
      </c>
      <c r="I240">
        <v>1099.95</v>
      </c>
    </row>
    <row r="241" spans="1:9" x14ac:dyDescent="0.25">
      <c r="A241" s="1">
        <v>44713</v>
      </c>
      <c r="B241">
        <v>43021654463</v>
      </c>
      <c r="C241" t="s">
        <v>101</v>
      </c>
      <c r="D241" t="s">
        <v>97</v>
      </c>
      <c r="E241">
        <v>5</v>
      </c>
      <c r="F241" t="s">
        <v>28</v>
      </c>
      <c r="G241">
        <v>4.7126000000000001</v>
      </c>
      <c r="H241">
        <v>0</v>
      </c>
      <c r="I241">
        <v>-23.56</v>
      </c>
    </row>
    <row r="242" spans="1:9" x14ac:dyDescent="0.25">
      <c r="A242" s="1">
        <v>44713</v>
      </c>
      <c r="B242">
        <v>43021693510</v>
      </c>
      <c r="C242" t="s">
        <v>101</v>
      </c>
      <c r="D242" t="s">
        <v>98</v>
      </c>
      <c r="E242">
        <v>5</v>
      </c>
      <c r="F242" t="s">
        <v>28</v>
      </c>
      <c r="G242">
        <v>4.46</v>
      </c>
      <c r="H242">
        <v>0</v>
      </c>
      <c r="I242">
        <v>22.3</v>
      </c>
    </row>
    <row r="243" spans="1:9" x14ac:dyDescent="0.25">
      <c r="A243" s="1">
        <v>44714</v>
      </c>
      <c r="B243">
        <v>43049525877</v>
      </c>
      <c r="C243" t="s">
        <v>101</v>
      </c>
      <c r="D243" t="s">
        <v>97</v>
      </c>
      <c r="E243">
        <v>150</v>
      </c>
      <c r="F243" t="s">
        <v>26</v>
      </c>
      <c r="G243">
        <v>6.5350000000000001</v>
      </c>
      <c r="H243">
        <v>0</v>
      </c>
      <c r="I243">
        <v>-980.25</v>
      </c>
    </row>
    <row r="244" spans="1:9" x14ac:dyDescent="0.25">
      <c r="A244" s="1">
        <v>44714</v>
      </c>
      <c r="B244">
        <v>43049532187</v>
      </c>
      <c r="C244" t="s">
        <v>101</v>
      </c>
      <c r="D244" t="s">
        <v>98</v>
      </c>
      <c r="E244">
        <v>150</v>
      </c>
      <c r="F244" t="s">
        <v>26</v>
      </c>
      <c r="G244">
        <v>6.6098999999999997</v>
      </c>
      <c r="H244">
        <v>0</v>
      </c>
      <c r="I244">
        <v>991.45</v>
      </c>
    </row>
    <row r="245" spans="1:9" x14ac:dyDescent="0.25">
      <c r="A245" s="1">
        <v>44714</v>
      </c>
      <c r="B245">
        <v>43049631610</v>
      </c>
      <c r="C245" t="s">
        <v>101</v>
      </c>
      <c r="D245" t="s">
        <v>97</v>
      </c>
      <c r="E245">
        <v>150</v>
      </c>
      <c r="F245" t="s">
        <v>30</v>
      </c>
      <c r="G245">
        <v>11.5954</v>
      </c>
      <c r="H245">
        <v>0</v>
      </c>
      <c r="I245">
        <v>-1739.31</v>
      </c>
    </row>
    <row r="246" spans="1:9" x14ac:dyDescent="0.25">
      <c r="A246" s="1">
        <v>44714</v>
      </c>
      <c r="B246">
        <v>43049701652</v>
      </c>
      <c r="C246" t="s">
        <v>101</v>
      </c>
      <c r="D246" t="s">
        <v>98</v>
      </c>
      <c r="E246">
        <v>50</v>
      </c>
      <c r="F246" t="s">
        <v>30</v>
      </c>
      <c r="G246">
        <v>11.8</v>
      </c>
      <c r="H246">
        <v>0</v>
      </c>
      <c r="I246">
        <v>589.98</v>
      </c>
    </row>
    <row r="247" spans="1:9" x14ac:dyDescent="0.25">
      <c r="A247" s="1">
        <v>44714</v>
      </c>
      <c r="B247">
        <v>43049685184</v>
      </c>
      <c r="C247" t="s">
        <v>101</v>
      </c>
      <c r="D247" t="s">
        <v>98</v>
      </c>
      <c r="E247">
        <v>100</v>
      </c>
      <c r="F247" t="s">
        <v>30</v>
      </c>
      <c r="G247">
        <v>11.885</v>
      </c>
      <c r="H247">
        <v>0</v>
      </c>
      <c r="I247">
        <v>1188.46</v>
      </c>
    </row>
    <row r="248" spans="1:9" x14ac:dyDescent="0.25">
      <c r="A248" s="1">
        <v>44714</v>
      </c>
      <c r="B248">
        <v>43050110459</v>
      </c>
      <c r="C248" t="s">
        <v>101</v>
      </c>
      <c r="D248" t="s">
        <v>97</v>
      </c>
      <c r="E248">
        <v>50</v>
      </c>
      <c r="F248" t="s">
        <v>30</v>
      </c>
      <c r="G248">
        <v>11.43</v>
      </c>
      <c r="H248">
        <v>0</v>
      </c>
      <c r="I248">
        <v>-571.5</v>
      </c>
    </row>
    <row r="249" spans="1:9" x14ac:dyDescent="0.25">
      <c r="A249" s="1">
        <v>44714</v>
      </c>
      <c r="B249">
        <v>43050251037</v>
      </c>
      <c r="C249" t="s">
        <v>101</v>
      </c>
      <c r="D249" t="s">
        <v>97</v>
      </c>
      <c r="E249">
        <v>50</v>
      </c>
      <c r="F249" t="s">
        <v>30</v>
      </c>
      <c r="G249">
        <v>11.494400000000001</v>
      </c>
      <c r="H249">
        <v>0</v>
      </c>
      <c r="I249">
        <v>-574.72</v>
      </c>
    </row>
    <row r="250" spans="1:9" x14ac:dyDescent="0.25">
      <c r="A250" s="1">
        <v>44714</v>
      </c>
      <c r="B250">
        <v>43050359848</v>
      </c>
      <c r="C250" t="s">
        <v>101</v>
      </c>
      <c r="D250" t="s">
        <v>98</v>
      </c>
      <c r="E250">
        <v>50</v>
      </c>
      <c r="F250" t="s">
        <v>30</v>
      </c>
      <c r="G250">
        <v>11.56</v>
      </c>
      <c r="H250">
        <v>0</v>
      </c>
      <c r="I250">
        <v>577.98</v>
      </c>
    </row>
    <row r="251" spans="1:9" x14ac:dyDescent="0.25">
      <c r="A251" s="1">
        <v>44714</v>
      </c>
      <c r="B251">
        <v>43050408042</v>
      </c>
      <c r="C251" t="s">
        <v>101</v>
      </c>
      <c r="D251" t="s">
        <v>98</v>
      </c>
      <c r="E251">
        <v>50</v>
      </c>
      <c r="F251" t="s">
        <v>30</v>
      </c>
      <c r="G251">
        <v>11.67</v>
      </c>
      <c r="H251">
        <v>0</v>
      </c>
      <c r="I251">
        <v>583.48</v>
      </c>
    </row>
    <row r="252" spans="1:9" x14ac:dyDescent="0.25">
      <c r="A252" s="1">
        <v>44715</v>
      </c>
      <c r="B252">
        <v>43075185335</v>
      </c>
      <c r="C252" t="s">
        <v>101</v>
      </c>
      <c r="D252" t="s">
        <v>97</v>
      </c>
      <c r="E252">
        <v>100</v>
      </c>
      <c r="F252" t="s">
        <v>31</v>
      </c>
      <c r="G252">
        <v>1.3839999999999999</v>
      </c>
      <c r="H252">
        <v>0</v>
      </c>
      <c r="I252">
        <v>-138.4</v>
      </c>
    </row>
    <row r="253" spans="1:9" x14ac:dyDescent="0.25">
      <c r="A253" s="1">
        <v>44715</v>
      </c>
      <c r="B253">
        <v>43075147446</v>
      </c>
      <c r="C253" t="s">
        <v>101</v>
      </c>
      <c r="D253" t="s">
        <v>97</v>
      </c>
      <c r="E253">
        <v>100</v>
      </c>
      <c r="F253" t="s">
        <v>31</v>
      </c>
      <c r="G253">
        <v>1.3841000000000001</v>
      </c>
      <c r="H253">
        <v>0</v>
      </c>
      <c r="I253">
        <v>-138.41</v>
      </c>
    </row>
    <row r="254" spans="1:9" x14ac:dyDescent="0.25">
      <c r="A254" s="1">
        <v>44715</v>
      </c>
      <c r="B254">
        <v>43075406555</v>
      </c>
      <c r="C254" t="s">
        <v>101</v>
      </c>
      <c r="D254" t="s">
        <v>97</v>
      </c>
      <c r="E254">
        <v>150</v>
      </c>
      <c r="F254" t="s">
        <v>31</v>
      </c>
      <c r="G254">
        <v>1.33</v>
      </c>
      <c r="H254">
        <v>0</v>
      </c>
      <c r="I254">
        <v>-199.5</v>
      </c>
    </row>
    <row r="255" spans="1:9" x14ac:dyDescent="0.25">
      <c r="A255" s="1">
        <v>44715</v>
      </c>
      <c r="B255">
        <v>43075627211</v>
      </c>
      <c r="C255" t="s">
        <v>101</v>
      </c>
      <c r="D255" t="s">
        <v>97</v>
      </c>
      <c r="E255">
        <v>150</v>
      </c>
      <c r="F255" t="s">
        <v>31</v>
      </c>
      <c r="G255">
        <v>1.325</v>
      </c>
      <c r="H255">
        <v>0</v>
      </c>
      <c r="I255">
        <v>-198.75</v>
      </c>
    </row>
    <row r="256" spans="1:9" x14ac:dyDescent="0.25">
      <c r="A256" s="1">
        <v>44715</v>
      </c>
      <c r="B256">
        <v>43075561350</v>
      </c>
      <c r="C256" t="s">
        <v>101</v>
      </c>
      <c r="D256" t="s">
        <v>97</v>
      </c>
      <c r="E256">
        <v>150</v>
      </c>
      <c r="F256" t="s">
        <v>31</v>
      </c>
      <c r="G256">
        <v>1.3299000000000001</v>
      </c>
      <c r="H256">
        <v>0</v>
      </c>
      <c r="I256">
        <v>-199.49</v>
      </c>
    </row>
    <row r="257" spans="1:9" x14ac:dyDescent="0.25">
      <c r="A257" s="1">
        <v>44715</v>
      </c>
      <c r="B257">
        <v>43075588126</v>
      </c>
      <c r="C257" t="s">
        <v>101</v>
      </c>
      <c r="D257" t="s">
        <v>97</v>
      </c>
      <c r="E257">
        <v>150</v>
      </c>
      <c r="F257" t="s">
        <v>31</v>
      </c>
      <c r="G257">
        <v>1.325</v>
      </c>
      <c r="H257">
        <v>0</v>
      </c>
      <c r="I257">
        <v>-198.75</v>
      </c>
    </row>
    <row r="258" spans="1:9" x14ac:dyDescent="0.25">
      <c r="A258" s="1">
        <v>44715</v>
      </c>
      <c r="B258">
        <v>43075700824</v>
      </c>
      <c r="C258" t="s">
        <v>101</v>
      </c>
      <c r="D258" t="s">
        <v>98</v>
      </c>
      <c r="E258">
        <v>200</v>
      </c>
      <c r="F258" t="s">
        <v>31</v>
      </c>
      <c r="G258">
        <v>1.3646</v>
      </c>
      <c r="H258">
        <v>0</v>
      </c>
      <c r="I258">
        <v>272.88</v>
      </c>
    </row>
    <row r="259" spans="1:9" x14ac:dyDescent="0.25">
      <c r="A259" s="1">
        <v>44715</v>
      </c>
      <c r="B259">
        <v>43075726883</v>
      </c>
      <c r="C259" t="s">
        <v>101</v>
      </c>
      <c r="D259" t="s">
        <v>98</v>
      </c>
      <c r="E259">
        <v>200</v>
      </c>
      <c r="F259" t="s">
        <v>31</v>
      </c>
      <c r="G259">
        <v>1.3614999999999999</v>
      </c>
      <c r="H259">
        <v>0</v>
      </c>
      <c r="I259">
        <v>272.26</v>
      </c>
    </row>
    <row r="260" spans="1:9" x14ac:dyDescent="0.25">
      <c r="A260" s="1">
        <v>44715</v>
      </c>
      <c r="B260">
        <v>43075743498</v>
      </c>
      <c r="C260" t="s">
        <v>101</v>
      </c>
      <c r="D260" t="s">
        <v>98</v>
      </c>
      <c r="E260">
        <v>200</v>
      </c>
      <c r="F260" t="s">
        <v>31</v>
      </c>
      <c r="G260">
        <v>1.4</v>
      </c>
      <c r="H260">
        <v>0</v>
      </c>
      <c r="I260">
        <v>279.95999999999998</v>
      </c>
    </row>
    <row r="261" spans="1:9" x14ac:dyDescent="0.25">
      <c r="A261" s="1">
        <v>44715</v>
      </c>
      <c r="B261">
        <v>43075801311</v>
      </c>
      <c r="C261" t="s">
        <v>101</v>
      </c>
      <c r="D261" t="s">
        <v>98</v>
      </c>
      <c r="E261">
        <v>200</v>
      </c>
      <c r="F261" t="s">
        <v>31</v>
      </c>
      <c r="G261">
        <v>1.3948</v>
      </c>
      <c r="H261">
        <v>0</v>
      </c>
      <c r="I261">
        <v>278.92</v>
      </c>
    </row>
    <row r="262" spans="1:9" x14ac:dyDescent="0.25">
      <c r="A262" s="1">
        <v>44715</v>
      </c>
      <c r="B262">
        <v>43075846867</v>
      </c>
      <c r="C262" t="s">
        <v>101</v>
      </c>
      <c r="D262" t="s">
        <v>97</v>
      </c>
      <c r="E262">
        <v>200</v>
      </c>
      <c r="F262" t="s">
        <v>31</v>
      </c>
      <c r="G262">
        <v>1.395</v>
      </c>
      <c r="H262">
        <v>0</v>
      </c>
      <c r="I262">
        <v>-279</v>
      </c>
    </row>
    <row r="263" spans="1:9" x14ac:dyDescent="0.25">
      <c r="A263" s="1">
        <v>44715</v>
      </c>
      <c r="B263">
        <v>43076086758</v>
      </c>
      <c r="C263" t="s">
        <v>101</v>
      </c>
      <c r="D263" t="s">
        <v>98</v>
      </c>
      <c r="E263">
        <v>200</v>
      </c>
      <c r="F263" t="s">
        <v>31</v>
      </c>
      <c r="G263">
        <v>1.4755</v>
      </c>
      <c r="H263">
        <v>0</v>
      </c>
      <c r="I263">
        <v>295.06</v>
      </c>
    </row>
    <row r="264" spans="1:9" x14ac:dyDescent="0.25">
      <c r="A264" s="1">
        <v>44718</v>
      </c>
      <c r="B264">
        <v>43103948895</v>
      </c>
      <c r="C264" t="s">
        <v>101</v>
      </c>
      <c r="D264" t="s">
        <v>97</v>
      </c>
      <c r="E264">
        <v>200</v>
      </c>
      <c r="F264" t="s">
        <v>32</v>
      </c>
      <c r="G264">
        <v>0.877</v>
      </c>
      <c r="H264">
        <v>0</v>
      </c>
      <c r="I264">
        <v>-175.4</v>
      </c>
    </row>
    <row r="265" spans="1:9" x14ac:dyDescent="0.25">
      <c r="A265" s="1">
        <v>44718</v>
      </c>
      <c r="B265">
        <v>43103951637</v>
      </c>
      <c r="C265" t="s">
        <v>101</v>
      </c>
      <c r="D265" t="s">
        <v>97</v>
      </c>
      <c r="E265">
        <v>200</v>
      </c>
      <c r="F265" t="s">
        <v>32</v>
      </c>
      <c r="G265">
        <v>0.88570000000000004</v>
      </c>
      <c r="H265">
        <v>0</v>
      </c>
      <c r="I265">
        <v>-177.14</v>
      </c>
    </row>
    <row r="266" spans="1:9" x14ac:dyDescent="0.25">
      <c r="A266" s="1">
        <v>44718</v>
      </c>
      <c r="B266">
        <v>43103999027</v>
      </c>
      <c r="C266" t="s">
        <v>101</v>
      </c>
      <c r="D266" t="s">
        <v>97</v>
      </c>
      <c r="E266">
        <v>200</v>
      </c>
      <c r="F266" t="s">
        <v>32</v>
      </c>
      <c r="G266">
        <v>0.89639999999999997</v>
      </c>
      <c r="H266">
        <v>0</v>
      </c>
      <c r="I266">
        <v>-179.28</v>
      </c>
    </row>
    <row r="267" spans="1:9" x14ac:dyDescent="0.25">
      <c r="A267" s="1">
        <v>44718</v>
      </c>
      <c r="B267">
        <v>43104064133</v>
      </c>
      <c r="C267" t="s">
        <v>101</v>
      </c>
      <c r="D267" t="s">
        <v>97</v>
      </c>
      <c r="E267">
        <v>200</v>
      </c>
      <c r="F267" t="s">
        <v>32</v>
      </c>
      <c r="G267">
        <v>0.90990000000000004</v>
      </c>
      <c r="H267">
        <v>0</v>
      </c>
      <c r="I267">
        <v>-181.98</v>
      </c>
    </row>
    <row r="268" spans="1:9" x14ac:dyDescent="0.25">
      <c r="A268" s="1">
        <v>44718</v>
      </c>
      <c r="B268">
        <v>43104055125</v>
      </c>
      <c r="C268" t="s">
        <v>101</v>
      </c>
      <c r="D268" t="s">
        <v>97</v>
      </c>
      <c r="E268">
        <v>200</v>
      </c>
      <c r="F268" t="s">
        <v>32</v>
      </c>
      <c r="G268">
        <v>0.91990000000000005</v>
      </c>
      <c r="H268">
        <v>0</v>
      </c>
      <c r="I268">
        <v>-183.98</v>
      </c>
    </row>
    <row r="269" spans="1:9" x14ac:dyDescent="0.25">
      <c r="A269" s="1">
        <v>44718</v>
      </c>
      <c r="B269">
        <v>43104112380</v>
      </c>
      <c r="C269" t="s">
        <v>101</v>
      </c>
      <c r="D269" t="s">
        <v>97</v>
      </c>
      <c r="E269">
        <v>400</v>
      </c>
      <c r="F269" t="s">
        <v>32</v>
      </c>
      <c r="G269">
        <v>0.86960000000000004</v>
      </c>
      <c r="H269">
        <v>0</v>
      </c>
      <c r="I269">
        <v>-347.84</v>
      </c>
    </row>
    <row r="270" spans="1:9" x14ac:dyDescent="0.25">
      <c r="A270" s="1">
        <v>44718</v>
      </c>
      <c r="B270">
        <v>43104291758</v>
      </c>
      <c r="C270" t="s">
        <v>101</v>
      </c>
      <c r="D270" t="s">
        <v>98</v>
      </c>
      <c r="E270">
        <v>1400</v>
      </c>
      <c r="F270" t="s">
        <v>32</v>
      </c>
      <c r="G270">
        <v>0.86509999999999998</v>
      </c>
      <c r="H270">
        <v>0</v>
      </c>
      <c r="I270">
        <v>1210.93</v>
      </c>
    </row>
    <row r="271" spans="1:9" x14ac:dyDescent="0.25">
      <c r="A271" s="1">
        <v>44718</v>
      </c>
      <c r="B271">
        <v>43104490385</v>
      </c>
      <c r="C271" t="s">
        <v>101</v>
      </c>
      <c r="D271" t="s">
        <v>97</v>
      </c>
      <c r="E271">
        <v>400</v>
      </c>
      <c r="F271" t="s">
        <v>32</v>
      </c>
      <c r="G271">
        <v>0.88780000000000003</v>
      </c>
      <c r="H271">
        <v>0</v>
      </c>
      <c r="I271">
        <v>-355.12</v>
      </c>
    </row>
    <row r="272" spans="1:9" x14ac:dyDescent="0.25">
      <c r="A272" s="1">
        <v>44718</v>
      </c>
      <c r="B272">
        <v>43104546015</v>
      </c>
      <c r="C272" t="s">
        <v>101</v>
      </c>
      <c r="D272" t="s">
        <v>97</v>
      </c>
      <c r="E272">
        <v>400</v>
      </c>
      <c r="F272" t="s">
        <v>32</v>
      </c>
      <c r="G272">
        <v>0.88700000000000001</v>
      </c>
      <c r="H272">
        <v>0</v>
      </c>
      <c r="I272">
        <v>-354.8</v>
      </c>
    </row>
    <row r="273" spans="1:9" x14ac:dyDescent="0.25">
      <c r="A273" s="1">
        <v>44718</v>
      </c>
      <c r="B273">
        <v>43104555645</v>
      </c>
      <c r="C273" t="s">
        <v>101</v>
      </c>
      <c r="D273" t="s">
        <v>97</v>
      </c>
      <c r="E273">
        <v>400</v>
      </c>
      <c r="F273" t="s">
        <v>32</v>
      </c>
      <c r="G273">
        <v>0.87229999999999996</v>
      </c>
      <c r="H273">
        <v>0</v>
      </c>
      <c r="I273">
        <v>-348.92</v>
      </c>
    </row>
    <row r="274" spans="1:9" x14ac:dyDescent="0.25">
      <c r="A274" s="1">
        <v>44718</v>
      </c>
      <c r="B274">
        <v>43104517485</v>
      </c>
      <c r="C274" t="s">
        <v>101</v>
      </c>
      <c r="D274" t="s">
        <v>98</v>
      </c>
      <c r="E274">
        <v>441</v>
      </c>
      <c r="F274" t="s">
        <v>32</v>
      </c>
      <c r="G274">
        <v>0.82489999999999997</v>
      </c>
      <c r="H274">
        <v>0</v>
      </c>
      <c r="I274">
        <v>363.69</v>
      </c>
    </row>
    <row r="275" spans="1:9" x14ac:dyDescent="0.25">
      <c r="A275" s="1">
        <v>44718</v>
      </c>
      <c r="B275">
        <v>43104517502</v>
      </c>
      <c r="C275" t="s">
        <v>101</v>
      </c>
      <c r="D275" t="s">
        <v>98</v>
      </c>
      <c r="E275">
        <v>759</v>
      </c>
      <c r="F275" t="s">
        <v>32</v>
      </c>
      <c r="G275">
        <v>0.82410000000000005</v>
      </c>
      <c r="H275">
        <v>0</v>
      </c>
      <c r="I275">
        <v>625.38</v>
      </c>
    </row>
    <row r="276" spans="1:9" x14ac:dyDescent="0.25">
      <c r="A276" s="1">
        <v>44718</v>
      </c>
      <c r="B276">
        <v>43105046030</v>
      </c>
      <c r="C276" t="s">
        <v>101</v>
      </c>
      <c r="D276" t="s">
        <v>97</v>
      </c>
      <c r="E276">
        <v>100</v>
      </c>
      <c r="F276" t="s">
        <v>33</v>
      </c>
      <c r="G276">
        <v>2.79</v>
      </c>
      <c r="H276">
        <v>0</v>
      </c>
      <c r="I276">
        <v>-279</v>
      </c>
    </row>
    <row r="277" spans="1:9" x14ac:dyDescent="0.25">
      <c r="A277" s="1">
        <v>44718</v>
      </c>
      <c r="B277">
        <v>43105062730</v>
      </c>
      <c r="C277" t="s">
        <v>101</v>
      </c>
      <c r="D277" t="s">
        <v>97</v>
      </c>
      <c r="E277">
        <v>100</v>
      </c>
      <c r="F277" t="s">
        <v>33</v>
      </c>
      <c r="G277">
        <v>2.8050000000000002</v>
      </c>
      <c r="H277">
        <v>0</v>
      </c>
      <c r="I277">
        <v>-280.5</v>
      </c>
    </row>
    <row r="278" spans="1:9" x14ac:dyDescent="0.25">
      <c r="A278" s="1">
        <v>44718</v>
      </c>
      <c r="B278">
        <v>43105069113</v>
      </c>
      <c r="C278" t="s">
        <v>101</v>
      </c>
      <c r="D278" t="s">
        <v>97</v>
      </c>
      <c r="E278">
        <v>100</v>
      </c>
      <c r="F278" t="s">
        <v>33</v>
      </c>
      <c r="G278">
        <v>2.8064</v>
      </c>
      <c r="H278">
        <v>0</v>
      </c>
      <c r="I278">
        <v>-280.64</v>
      </c>
    </row>
    <row r="279" spans="1:9" x14ac:dyDescent="0.25">
      <c r="A279" s="1">
        <v>44718</v>
      </c>
      <c r="B279">
        <v>43105170034</v>
      </c>
      <c r="C279" t="s">
        <v>101</v>
      </c>
      <c r="D279" t="s">
        <v>98</v>
      </c>
      <c r="E279">
        <v>300</v>
      </c>
      <c r="F279" t="s">
        <v>33</v>
      </c>
      <c r="G279">
        <v>2.7416</v>
      </c>
      <c r="H279">
        <v>0</v>
      </c>
      <c r="I279">
        <v>822.42</v>
      </c>
    </row>
    <row r="280" spans="1:9" x14ac:dyDescent="0.25">
      <c r="A280" s="1">
        <v>44719</v>
      </c>
      <c r="B280">
        <v>43137449728</v>
      </c>
      <c r="C280" t="s">
        <v>101</v>
      </c>
      <c r="D280" t="s">
        <v>97</v>
      </c>
      <c r="E280">
        <v>100</v>
      </c>
      <c r="F280" t="s">
        <v>34</v>
      </c>
      <c r="G280">
        <v>4.0753000000000004</v>
      </c>
      <c r="H280">
        <v>0</v>
      </c>
      <c r="I280">
        <v>-407.53</v>
      </c>
    </row>
    <row r="281" spans="1:9" x14ac:dyDescent="0.25">
      <c r="A281" s="1">
        <v>44719</v>
      </c>
      <c r="B281">
        <v>43137602192</v>
      </c>
      <c r="C281" t="s">
        <v>101</v>
      </c>
      <c r="D281" t="s">
        <v>97</v>
      </c>
      <c r="E281">
        <v>100</v>
      </c>
      <c r="F281" t="s">
        <v>34</v>
      </c>
      <c r="G281">
        <v>3.9550000000000001</v>
      </c>
      <c r="H281">
        <v>0</v>
      </c>
      <c r="I281">
        <v>-395.5</v>
      </c>
    </row>
    <row r="282" spans="1:9" x14ac:dyDescent="0.25">
      <c r="A282" s="1">
        <v>44719</v>
      </c>
      <c r="B282">
        <v>43137709171</v>
      </c>
      <c r="C282" t="s">
        <v>101</v>
      </c>
      <c r="D282" t="s">
        <v>97</v>
      </c>
      <c r="E282">
        <v>100</v>
      </c>
      <c r="F282" t="s">
        <v>34</v>
      </c>
      <c r="G282">
        <v>4.08</v>
      </c>
      <c r="H282">
        <v>0</v>
      </c>
      <c r="I282">
        <v>-408</v>
      </c>
    </row>
    <row r="283" spans="1:9" x14ac:dyDescent="0.25">
      <c r="A283" s="1">
        <v>44719</v>
      </c>
      <c r="B283">
        <v>43137645792</v>
      </c>
      <c r="C283" t="s">
        <v>101</v>
      </c>
      <c r="D283" t="s">
        <v>97</v>
      </c>
      <c r="E283">
        <v>100</v>
      </c>
      <c r="F283" t="s">
        <v>34</v>
      </c>
      <c r="G283">
        <v>4.0250000000000004</v>
      </c>
      <c r="H283">
        <v>0</v>
      </c>
      <c r="I283">
        <v>-402.5</v>
      </c>
    </row>
    <row r="284" spans="1:9" x14ac:dyDescent="0.25">
      <c r="A284" s="1">
        <v>44719</v>
      </c>
      <c r="B284">
        <v>43137643466</v>
      </c>
      <c r="C284" t="s">
        <v>101</v>
      </c>
      <c r="D284" t="s">
        <v>97</v>
      </c>
      <c r="E284">
        <v>100</v>
      </c>
      <c r="F284" t="s">
        <v>34</v>
      </c>
      <c r="G284">
        <v>3.9496000000000002</v>
      </c>
      <c r="H284">
        <v>0</v>
      </c>
      <c r="I284">
        <v>-394.96</v>
      </c>
    </row>
    <row r="285" spans="1:9" x14ac:dyDescent="0.25">
      <c r="A285" s="1">
        <v>44719</v>
      </c>
      <c r="B285">
        <v>43137744011</v>
      </c>
      <c r="C285" t="s">
        <v>101</v>
      </c>
      <c r="D285" t="s">
        <v>98</v>
      </c>
      <c r="E285">
        <v>100</v>
      </c>
      <c r="F285" t="s">
        <v>34</v>
      </c>
      <c r="G285">
        <v>3.88</v>
      </c>
      <c r="H285">
        <v>0</v>
      </c>
      <c r="I285">
        <v>387.98</v>
      </c>
    </row>
    <row r="286" spans="1:9" x14ac:dyDescent="0.25">
      <c r="A286" s="1">
        <v>44719</v>
      </c>
      <c r="B286">
        <v>43137761244</v>
      </c>
      <c r="C286" t="s">
        <v>101</v>
      </c>
      <c r="D286" t="s">
        <v>98</v>
      </c>
      <c r="E286">
        <v>10</v>
      </c>
      <c r="F286" t="s">
        <v>34</v>
      </c>
      <c r="G286">
        <v>3.87</v>
      </c>
      <c r="H286">
        <v>0</v>
      </c>
      <c r="I286">
        <v>38.700000000000003</v>
      </c>
    </row>
    <row r="287" spans="1:9" x14ac:dyDescent="0.25">
      <c r="A287" s="1">
        <v>44719</v>
      </c>
      <c r="B287">
        <v>43137761260</v>
      </c>
      <c r="C287" t="s">
        <v>101</v>
      </c>
      <c r="D287" t="s">
        <v>98</v>
      </c>
      <c r="E287">
        <v>90</v>
      </c>
      <c r="F287" t="s">
        <v>34</v>
      </c>
      <c r="G287">
        <v>3.86</v>
      </c>
      <c r="H287">
        <v>0</v>
      </c>
      <c r="I287">
        <v>347.38</v>
      </c>
    </row>
    <row r="288" spans="1:9" x14ac:dyDescent="0.25">
      <c r="A288" s="1">
        <v>44719</v>
      </c>
      <c r="B288">
        <v>43137794306</v>
      </c>
      <c r="C288" t="s">
        <v>101</v>
      </c>
      <c r="D288" t="s">
        <v>98</v>
      </c>
      <c r="E288">
        <v>100</v>
      </c>
      <c r="F288" t="s">
        <v>34</v>
      </c>
      <c r="G288">
        <v>3.83</v>
      </c>
      <c r="H288">
        <v>0</v>
      </c>
      <c r="I288">
        <v>382.98</v>
      </c>
    </row>
    <row r="289" spans="1:9" x14ac:dyDescent="0.25">
      <c r="A289" s="1">
        <v>44719</v>
      </c>
      <c r="B289">
        <v>43137762509</v>
      </c>
      <c r="C289" t="s">
        <v>101</v>
      </c>
      <c r="D289" t="s">
        <v>98</v>
      </c>
      <c r="E289">
        <v>200</v>
      </c>
      <c r="F289" t="s">
        <v>34</v>
      </c>
      <c r="G289">
        <v>3.855</v>
      </c>
      <c r="H289">
        <v>0</v>
      </c>
      <c r="I289">
        <v>770.95</v>
      </c>
    </row>
    <row r="290" spans="1:9" x14ac:dyDescent="0.25">
      <c r="A290" s="1">
        <v>44719</v>
      </c>
      <c r="B290">
        <v>43137787918</v>
      </c>
      <c r="C290" t="s">
        <v>101</v>
      </c>
      <c r="D290" t="s">
        <v>97</v>
      </c>
      <c r="E290">
        <v>100</v>
      </c>
      <c r="F290" t="s">
        <v>34</v>
      </c>
      <c r="G290">
        <v>3.9268000000000001</v>
      </c>
      <c r="H290">
        <v>0</v>
      </c>
      <c r="I290">
        <v>-392.68</v>
      </c>
    </row>
    <row r="291" spans="1:9" x14ac:dyDescent="0.25">
      <c r="A291" s="1">
        <v>44719</v>
      </c>
      <c r="B291">
        <v>43137777032</v>
      </c>
      <c r="C291" t="s">
        <v>101</v>
      </c>
      <c r="D291" t="s">
        <v>97</v>
      </c>
      <c r="E291">
        <v>100</v>
      </c>
      <c r="F291" t="s">
        <v>34</v>
      </c>
      <c r="G291">
        <v>3.93</v>
      </c>
      <c r="H291">
        <v>0</v>
      </c>
      <c r="I291">
        <v>-393</v>
      </c>
    </row>
    <row r="292" spans="1:9" x14ac:dyDescent="0.25">
      <c r="A292" s="1">
        <v>44719</v>
      </c>
      <c r="B292">
        <v>43137818257</v>
      </c>
      <c r="C292" t="s">
        <v>101</v>
      </c>
      <c r="D292" t="s">
        <v>97</v>
      </c>
      <c r="E292">
        <v>100</v>
      </c>
      <c r="F292" t="s">
        <v>34</v>
      </c>
      <c r="G292">
        <v>3.9445999999999999</v>
      </c>
      <c r="H292">
        <v>0</v>
      </c>
      <c r="I292">
        <v>-394.46</v>
      </c>
    </row>
    <row r="293" spans="1:9" x14ac:dyDescent="0.25">
      <c r="A293" s="1">
        <v>44719</v>
      </c>
      <c r="B293">
        <v>43137832713</v>
      </c>
      <c r="C293" t="s">
        <v>101</v>
      </c>
      <c r="D293" t="s">
        <v>97</v>
      </c>
      <c r="E293">
        <v>100</v>
      </c>
      <c r="F293" t="s">
        <v>34</v>
      </c>
      <c r="G293">
        <v>3.93</v>
      </c>
      <c r="H293">
        <v>0</v>
      </c>
      <c r="I293">
        <v>-393</v>
      </c>
    </row>
    <row r="294" spans="1:9" x14ac:dyDescent="0.25">
      <c r="A294" s="1">
        <v>44719</v>
      </c>
      <c r="B294">
        <v>43138230932</v>
      </c>
      <c r="C294" t="s">
        <v>101</v>
      </c>
      <c r="D294" t="s">
        <v>97</v>
      </c>
      <c r="E294">
        <v>100</v>
      </c>
      <c r="F294" t="s">
        <v>34</v>
      </c>
      <c r="G294">
        <v>3.8683000000000001</v>
      </c>
      <c r="H294">
        <v>0</v>
      </c>
      <c r="I294">
        <v>-386.83</v>
      </c>
    </row>
    <row r="295" spans="1:9" x14ac:dyDescent="0.25">
      <c r="A295" s="1">
        <v>44719</v>
      </c>
      <c r="B295">
        <v>43138438166</v>
      </c>
      <c r="C295" t="s">
        <v>101</v>
      </c>
      <c r="D295" t="s">
        <v>98</v>
      </c>
      <c r="E295">
        <v>500</v>
      </c>
      <c r="F295" t="s">
        <v>34</v>
      </c>
      <c r="G295">
        <v>3.71</v>
      </c>
      <c r="H295">
        <v>0</v>
      </c>
      <c r="I295">
        <v>1854.89</v>
      </c>
    </row>
    <row r="296" spans="1:9" x14ac:dyDescent="0.25">
      <c r="A296" s="1">
        <v>44720</v>
      </c>
      <c r="B296">
        <v>43163342734</v>
      </c>
      <c r="C296" t="s">
        <v>101</v>
      </c>
      <c r="D296" t="s">
        <v>97</v>
      </c>
      <c r="E296">
        <v>50</v>
      </c>
      <c r="F296" t="s">
        <v>35</v>
      </c>
      <c r="G296">
        <v>9.5684000000000005</v>
      </c>
      <c r="H296">
        <v>0</v>
      </c>
      <c r="I296">
        <v>-478.42</v>
      </c>
    </row>
    <row r="297" spans="1:9" x14ac:dyDescent="0.25">
      <c r="A297" s="1">
        <v>44720</v>
      </c>
      <c r="B297">
        <v>43163273775</v>
      </c>
      <c r="C297" t="s">
        <v>101</v>
      </c>
      <c r="D297" t="s">
        <v>97</v>
      </c>
      <c r="E297">
        <v>50</v>
      </c>
      <c r="F297" t="s">
        <v>35</v>
      </c>
      <c r="G297">
        <v>9.6412999999999993</v>
      </c>
      <c r="H297">
        <v>0</v>
      </c>
      <c r="I297">
        <v>-482.07</v>
      </c>
    </row>
    <row r="298" spans="1:9" x14ac:dyDescent="0.25">
      <c r="A298" s="1">
        <v>44720</v>
      </c>
      <c r="B298">
        <v>43163446741</v>
      </c>
      <c r="C298" t="s">
        <v>101</v>
      </c>
      <c r="D298" t="s">
        <v>97</v>
      </c>
      <c r="E298">
        <v>50</v>
      </c>
      <c r="F298" t="s">
        <v>35</v>
      </c>
      <c r="G298">
        <v>9.7690000000000001</v>
      </c>
      <c r="H298">
        <v>0</v>
      </c>
      <c r="I298">
        <v>-488.45</v>
      </c>
    </row>
    <row r="299" spans="1:9" x14ac:dyDescent="0.25">
      <c r="A299" s="1">
        <v>44720</v>
      </c>
      <c r="B299">
        <v>43163591272</v>
      </c>
      <c r="C299" t="s">
        <v>101</v>
      </c>
      <c r="D299" t="s">
        <v>97</v>
      </c>
      <c r="E299">
        <v>50</v>
      </c>
      <c r="F299" t="s">
        <v>35</v>
      </c>
      <c r="G299">
        <v>9.61</v>
      </c>
      <c r="H299">
        <v>0</v>
      </c>
      <c r="I299">
        <v>-480.5</v>
      </c>
    </row>
    <row r="300" spans="1:9" x14ac:dyDescent="0.25">
      <c r="A300" s="1">
        <v>44720</v>
      </c>
      <c r="B300">
        <v>43163530795</v>
      </c>
      <c r="C300" t="s">
        <v>101</v>
      </c>
      <c r="D300" t="s">
        <v>97</v>
      </c>
      <c r="E300">
        <v>50</v>
      </c>
      <c r="F300" t="s">
        <v>35</v>
      </c>
      <c r="G300">
        <v>9.4196000000000009</v>
      </c>
      <c r="H300">
        <v>0</v>
      </c>
      <c r="I300">
        <v>-470.98</v>
      </c>
    </row>
    <row r="301" spans="1:9" x14ac:dyDescent="0.25">
      <c r="A301" s="1">
        <v>44720</v>
      </c>
      <c r="B301">
        <v>43163559480</v>
      </c>
      <c r="C301" t="s">
        <v>101</v>
      </c>
      <c r="D301" t="s">
        <v>98</v>
      </c>
      <c r="E301">
        <v>50</v>
      </c>
      <c r="F301" t="s">
        <v>35</v>
      </c>
      <c r="G301">
        <v>9.31</v>
      </c>
      <c r="H301">
        <v>0</v>
      </c>
      <c r="I301">
        <v>465.48</v>
      </c>
    </row>
    <row r="302" spans="1:9" x14ac:dyDescent="0.25">
      <c r="A302" s="1">
        <v>44720</v>
      </c>
      <c r="B302">
        <v>43163565627</v>
      </c>
      <c r="C302" t="s">
        <v>101</v>
      </c>
      <c r="D302" t="s">
        <v>98</v>
      </c>
      <c r="E302">
        <v>50</v>
      </c>
      <c r="F302" t="s">
        <v>35</v>
      </c>
      <c r="G302">
        <v>9.25</v>
      </c>
      <c r="H302">
        <v>0</v>
      </c>
      <c r="I302">
        <v>462.48</v>
      </c>
    </row>
    <row r="303" spans="1:9" x14ac:dyDescent="0.25">
      <c r="A303" s="1">
        <v>44720</v>
      </c>
      <c r="B303">
        <v>43163569526</v>
      </c>
      <c r="C303" t="s">
        <v>101</v>
      </c>
      <c r="D303" t="s">
        <v>97</v>
      </c>
      <c r="E303">
        <v>50</v>
      </c>
      <c r="F303" t="s">
        <v>35</v>
      </c>
      <c r="G303">
        <v>9.4852000000000007</v>
      </c>
      <c r="H303">
        <v>0</v>
      </c>
      <c r="I303">
        <v>-474.26</v>
      </c>
    </row>
    <row r="304" spans="1:9" x14ac:dyDescent="0.25">
      <c r="A304" s="1">
        <v>44720</v>
      </c>
      <c r="B304">
        <v>43163590625</v>
      </c>
      <c r="C304" t="s">
        <v>101</v>
      </c>
      <c r="D304" t="s">
        <v>97</v>
      </c>
      <c r="E304">
        <v>50</v>
      </c>
      <c r="F304" t="s">
        <v>35</v>
      </c>
      <c r="G304">
        <v>9.5149000000000008</v>
      </c>
      <c r="H304">
        <v>0</v>
      </c>
      <c r="I304">
        <v>-475.75</v>
      </c>
    </row>
    <row r="305" spans="1:9" x14ac:dyDescent="0.25">
      <c r="A305" s="1">
        <v>44720</v>
      </c>
      <c r="B305">
        <v>43163667275</v>
      </c>
      <c r="C305" t="s">
        <v>101</v>
      </c>
      <c r="D305" t="s">
        <v>98</v>
      </c>
      <c r="E305">
        <v>50</v>
      </c>
      <c r="F305" t="s">
        <v>35</v>
      </c>
      <c r="G305">
        <v>10.029999999999999</v>
      </c>
      <c r="H305">
        <v>0</v>
      </c>
      <c r="I305">
        <v>501.48</v>
      </c>
    </row>
    <row r="306" spans="1:9" x14ac:dyDescent="0.25">
      <c r="A306" s="1">
        <v>44720</v>
      </c>
      <c r="B306">
        <v>43163670083</v>
      </c>
      <c r="C306" t="s">
        <v>101</v>
      </c>
      <c r="D306" t="s">
        <v>98</v>
      </c>
      <c r="E306">
        <v>50</v>
      </c>
      <c r="F306" t="s">
        <v>35</v>
      </c>
      <c r="G306">
        <v>10.029999999999999</v>
      </c>
      <c r="H306">
        <v>0</v>
      </c>
      <c r="I306">
        <v>501.48</v>
      </c>
    </row>
    <row r="307" spans="1:9" x14ac:dyDescent="0.25">
      <c r="A307" s="1">
        <v>44720</v>
      </c>
      <c r="B307">
        <v>43163738697</v>
      </c>
      <c r="C307" t="s">
        <v>101</v>
      </c>
      <c r="D307" t="s">
        <v>98</v>
      </c>
      <c r="E307">
        <v>50</v>
      </c>
      <c r="F307" t="s">
        <v>35</v>
      </c>
      <c r="G307">
        <v>10.199999999999999</v>
      </c>
      <c r="H307">
        <v>0</v>
      </c>
      <c r="I307">
        <v>509.98</v>
      </c>
    </row>
    <row r="308" spans="1:9" x14ac:dyDescent="0.25">
      <c r="A308" s="1">
        <v>44720</v>
      </c>
      <c r="B308">
        <v>43163821877</v>
      </c>
      <c r="C308" t="s">
        <v>101</v>
      </c>
      <c r="D308" t="s">
        <v>98</v>
      </c>
      <c r="E308">
        <v>50</v>
      </c>
      <c r="F308" t="s">
        <v>35</v>
      </c>
      <c r="G308">
        <v>10.190799999999999</v>
      </c>
      <c r="H308">
        <v>0</v>
      </c>
      <c r="I308">
        <v>509.52</v>
      </c>
    </row>
    <row r="309" spans="1:9" x14ac:dyDescent="0.25">
      <c r="A309" s="1">
        <v>44720</v>
      </c>
      <c r="B309">
        <v>43163905165</v>
      </c>
      <c r="C309" t="s">
        <v>101</v>
      </c>
      <c r="D309" t="s">
        <v>98</v>
      </c>
      <c r="E309">
        <v>50</v>
      </c>
      <c r="F309" t="s">
        <v>35</v>
      </c>
      <c r="G309">
        <v>10.185</v>
      </c>
      <c r="H309">
        <v>0</v>
      </c>
      <c r="I309">
        <v>509.23</v>
      </c>
    </row>
    <row r="310" spans="1:9" x14ac:dyDescent="0.25">
      <c r="A310" s="1">
        <v>44720</v>
      </c>
      <c r="B310">
        <v>43164402805</v>
      </c>
      <c r="C310" t="s">
        <v>101</v>
      </c>
      <c r="D310" t="s">
        <v>97</v>
      </c>
      <c r="E310">
        <v>50</v>
      </c>
      <c r="F310" t="s">
        <v>35</v>
      </c>
      <c r="G310">
        <v>10.58</v>
      </c>
      <c r="H310">
        <v>0</v>
      </c>
      <c r="I310">
        <v>-529</v>
      </c>
    </row>
    <row r="311" spans="1:9" x14ac:dyDescent="0.25">
      <c r="A311" s="1">
        <v>44720</v>
      </c>
      <c r="B311">
        <v>43164401068</v>
      </c>
      <c r="C311" t="s">
        <v>101</v>
      </c>
      <c r="D311" t="s">
        <v>97</v>
      </c>
      <c r="E311">
        <v>50</v>
      </c>
      <c r="F311" t="s">
        <v>35</v>
      </c>
      <c r="G311">
        <v>10.6808</v>
      </c>
      <c r="H311">
        <v>0</v>
      </c>
      <c r="I311">
        <v>-534.04</v>
      </c>
    </row>
    <row r="312" spans="1:9" x14ac:dyDescent="0.25">
      <c r="A312" s="1">
        <v>44720</v>
      </c>
      <c r="B312">
        <v>43164467337</v>
      </c>
      <c r="C312" t="s">
        <v>101</v>
      </c>
      <c r="D312" t="s">
        <v>98</v>
      </c>
      <c r="E312">
        <v>100</v>
      </c>
      <c r="F312" t="s">
        <v>35</v>
      </c>
      <c r="G312">
        <v>10.865</v>
      </c>
      <c r="H312">
        <v>0</v>
      </c>
      <c r="I312">
        <v>1086.47</v>
      </c>
    </row>
    <row r="313" spans="1:9" x14ac:dyDescent="0.25">
      <c r="A313" s="1">
        <v>44720</v>
      </c>
      <c r="B313">
        <v>43164648027</v>
      </c>
      <c r="C313" t="s">
        <v>101</v>
      </c>
      <c r="D313" t="s">
        <v>97</v>
      </c>
      <c r="E313">
        <v>50</v>
      </c>
      <c r="F313" t="s">
        <v>35</v>
      </c>
      <c r="G313">
        <v>11.88</v>
      </c>
      <c r="H313">
        <v>0</v>
      </c>
      <c r="I313">
        <v>-594</v>
      </c>
    </row>
    <row r="314" spans="1:9" x14ac:dyDescent="0.25">
      <c r="A314" s="1">
        <v>44720</v>
      </c>
      <c r="B314">
        <v>43164710339</v>
      </c>
      <c r="C314" t="s">
        <v>101</v>
      </c>
      <c r="D314" t="s">
        <v>98</v>
      </c>
      <c r="E314">
        <v>50</v>
      </c>
      <c r="F314" t="s">
        <v>35</v>
      </c>
      <c r="G314">
        <v>11.24</v>
      </c>
      <c r="H314">
        <v>0</v>
      </c>
      <c r="I314">
        <v>561.98</v>
      </c>
    </row>
    <row r="315" spans="1:9" x14ac:dyDescent="0.25">
      <c r="A315" s="1">
        <v>44721</v>
      </c>
      <c r="B315">
        <v>43186957380</v>
      </c>
      <c r="C315" t="s">
        <v>101</v>
      </c>
      <c r="D315" t="s">
        <v>97</v>
      </c>
      <c r="E315">
        <v>50</v>
      </c>
      <c r="F315" t="s">
        <v>35</v>
      </c>
      <c r="G315">
        <v>9.39</v>
      </c>
      <c r="H315">
        <v>0</v>
      </c>
      <c r="I315">
        <v>-469.5</v>
      </c>
    </row>
    <row r="316" spans="1:9" x14ac:dyDescent="0.25">
      <c r="A316" s="1">
        <v>44721</v>
      </c>
      <c r="B316">
        <v>43187099988</v>
      </c>
      <c r="C316" t="s">
        <v>101</v>
      </c>
      <c r="D316" t="s">
        <v>97</v>
      </c>
      <c r="E316">
        <v>100</v>
      </c>
      <c r="F316" t="s">
        <v>35</v>
      </c>
      <c r="G316">
        <v>9.58</v>
      </c>
      <c r="H316">
        <v>0</v>
      </c>
      <c r="I316">
        <v>-958</v>
      </c>
    </row>
    <row r="317" spans="1:9" x14ac:dyDescent="0.25">
      <c r="A317" s="1">
        <v>44721</v>
      </c>
      <c r="B317">
        <v>43187156743</v>
      </c>
      <c r="C317" t="s">
        <v>101</v>
      </c>
      <c r="D317" t="s">
        <v>97</v>
      </c>
      <c r="E317">
        <v>100</v>
      </c>
      <c r="F317" t="s">
        <v>35</v>
      </c>
      <c r="G317">
        <v>9.23</v>
      </c>
      <c r="H317">
        <v>0</v>
      </c>
      <c r="I317">
        <v>-923</v>
      </c>
    </row>
    <row r="318" spans="1:9" x14ac:dyDescent="0.25">
      <c r="A318" s="1">
        <v>44721</v>
      </c>
      <c r="B318">
        <v>43187759325</v>
      </c>
      <c r="C318" t="s">
        <v>101</v>
      </c>
      <c r="D318" t="s">
        <v>97</v>
      </c>
      <c r="E318">
        <v>50</v>
      </c>
      <c r="F318" t="s">
        <v>35</v>
      </c>
      <c r="G318">
        <v>9.1715</v>
      </c>
      <c r="H318">
        <v>0</v>
      </c>
      <c r="I318">
        <v>-458.58</v>
      </c>
    </row>
    <row r="319" spans="1:9" x14ac:dyDescent="0.25">
      <c r="A319" s="1">
        <v>44721</v>
      </c>
      <c r="B319">
        <v>43187801863</v>
      </c>
      <c r="C319" t="s">
        <v>101</v>
      </c>
      <c r="D319" t="s">
        <v>97</v>
      </c>
      <c r="E319">
        <v>50</v>
      </c>
      <c r="F319" t="s">
        <v>35</v>
      </c>
      <c r="G319">
        <v>9.27</v>
      </c>
      <c r="H319">
        <v>0</v>
      </c>
      <c r="I319">
        <v>-463.5</v>
      </c>
    </row>
    <row r="320" spans="1:9" x14ac:dyDescent="0.25">
      <c r="A320" s="1">
        <v>44721</v>
      </c>
      <c r="B320">
        <v>43187823523</v>
      </c>
      <c r="C320" t="s">
        <v>101</v>
      </c>
      <c r="D320" t="s">
        <v>98</v>
      </c>
      <c r="E320">
        <v>100</v>
      </c>
      <c r="F320" t="s">
        <v>35</v>
      </c>
      <c r="G320">
        <v>9.6199999999999992</v>
      </c>
      <c r="H320">
        <v>0</v>
      </c>
      <c r="I320">
        <v>961.97</v>
      </c>
    </row>
    <row r="321" spans="1:9" x14ac:dyDescent="0.25">
      <c r="A321" s="1">
        <v>44721</v>
      </c>
      <c r="B321">
        <v>43187896778</v>
      </c>
      <c r="C321" t="s">
        <v>101</v>
      </c>
      <c r="D321" t="s">
        <v>98</v>
      </c>
      <c r="E321">
        <v>100</v>
      </c>
      <c r="F321" t="s">
        <v>35</v>
      </c>
      <c r="G321">
        <v>9.73</v>
      </c>
      <c r="H321">
        <v>0</v>
      </c>
      <c r="I321">
        <v>972.97</v>
      </c>
    </row>
    <row r="322" spans="1:9" x14ac:dyDescent="0.25">
      <c r="A322" s="1">
        <v>44721</v>
      </c>
      <c r="B322">
        <v>43187926177</v>
      </c>
      <c r="C322" t="s">
        <v>101</v>
      </c>
      <c r="D322" t="s">
        <v>98</v>
      </c>
      <c r="E322">
        <v>100</v>
      </c>
      <c r="F322" t="s">
        <v>35</v>
      </c>
      <c r="G322">
        <v>9.9499999999999993</v>
      </c>
      <c r="H322">
        <v>0</v>
      </c>
      <c r="I322">
        <v>994.97</v>
      </c>
    </row>
    <row r="323" spans="1:9" x14ac:dyDescent="0.25">
      <c r="A323" s="1">
        <v>44721</v>
      </c>
      <c r="B323">
        <v>43188016198</v>
      </c>
      <c r="C323" t="s">
        <v>101</v>
      </c>
      <c r="D323" t="s">
        <v>97</v>
      </c>
      <c r="E323">
        <v>50</v>
      </c>
      <c r="F323" t="s">
        <v>35</v>
      </c>
      <c r="G323">
        <v>9.7855000000000008</v>
      </c>
      <c r="H323">
        <v>0</v>
      </c>
      <c r="I323">
        <v>-489.28</v>
      </c>
    </row>
    <row r="324" spans="1:9" x14ac:dyDescent="0.25">
      <c r="A324" s="1">
        <v>44721</v>
      </c>
      <c r="B324">
        <v>43188078147</v>
      </c>
      <c r="C324" t="s">
        <v>101</v>
      </c>
      <c r="D324" t="s">
        <v>98</v>
      </c>
      <c r="E324">
        <v>50</v>
      </c>
      <c r="F324" t="s">
        <v>35</v>
      </c>
      <c r="G324">
        <v>9.98</v>
      </c>
      <c r="H324">
        <v>0</v>
      </c>
      <c r="I324">
        <v>498.98</v>
      </c>
    </row>
    <row r="325" spans="1:9" x14ac:dyDescent="0.25">
      <c r="A325" s="1">
        <v>44721</v>
      </c>
      <c r="B325">
        <v>43188085880</v>
      </c>
      <c r="C325" t="s">
        <v>101</v>
      </c>
      <c r="D325" t="s">
        <v>98</v>
      </c>
      <c r="E325">
        <v>50</v>
      </c>
      <c r="F325" t="s">
        <v>35</v>
      </c>
      <c r="G325">
        <v>10.039999999999999</v>
      </c>
      <c r="H325">
        <v>0</v>
      </c>
      <c r="I325">
        <v>501.98</v>
      </c>
    </row>
    <row r="326" spans="1:9" x14ac:dyDescent="0.25">
      <c r="A326" s="1">
        <v>44722</v>
      </c>
      <c r="B326">
        <v>43219326327</v>
      </c>
      <c r="C326" t="s">
        <v>101</v>
      </c>
      <c r="D326" t="s">
        <v>97</v>
      </c>
      <c r="E326">
        <v>50</v>
      </c>
      <c r="F326" t="s">
        <v>35</v>
      </c>
      <c r="G326">
        <v>9.0649999999999995</v>
      </c>
      <c r="H326">
        <v>0</v>
      </c>
      <c r="I326">
        <v>-453.25</v>
      </c>
    </row>
    <row r="327" spans="1:9" x14ac:dyDescent="0.25">
      <c r="A327" s="1">
        <v>44722</v>
      </c>
      <c r="B327">
        <v>43219213646</v>
      </c>
      <c r="C327" t="s">
        <v>101</v>
      </c>
      <c r="D327" t="s">
        <v>97</v>
      </c>
      <c r="E327">
        <v>50</v>
      </c>
      <c r="F327" t="s">
        <v>35</v>
      </c>
      <c r="G327">
        <v>8.8160000000000007</v>
      </c>
      <c r="H327">
        <v>0</v>
      </c>
      <c r="I327">
        <v>-440.8</v>
      </c>
    </row>
    <row r="328" spans="1:9" x14ac:dyDescent="0.25">
      <c r="A328" s="1">
        <v>44722</v>
      </c>
      <c r="B328">
        <v>43219368772</v>
      </c>
      <c r="C328" t="s">
        <v>101</v>
      </c>
      <c r="D328" t="s">
        <v>97</v>
      </c>
      <c r="E328">
        <v>50</v>
      </c>
      <c r="F328" t="s">
        <v>35</v>
      </c>
      <c r="G328">
        <v>8.9001999999999999</v>
      </c>
      <c r="H328">
        <v>0</v>
      </c>
      <c r="I328">
        <v>-445.01</v>
      </c>
    </row>
    <row r="329" spans="1:9" x14ac:dyDescent="0.25">
      <c r="A329" s="1">
        <v>44722</v>
      </c>
      <c r="B329">
        <v>43219613675</v>
      </c>
      <c r="C329" t="s">
        <v>101</v>
      </c>
      <c r="D329" t="s">
        <v>97</v>
      </c>
      <c r="E329">
        <v>50</v>
      </c>
      <c r="F329" t="s">
        <v>35</v>
      </c>
      <c r="G329">
        <v>8.8283000000000005</v>
      </c>
      <c r="H329">
        <v>0</v>
      </c>
      <c r="I329">
        <v>-441.42</v>
      </c>
    </row>
    <row r="330" spans="1:9" x14ac:dyDescent="0.25">
      <c r="A330" s="1">
        <v>44722</v>
      </c>
      <c r="B330">
        <v>43219625594</v>
      </c>
      <c r="C330" t="s">
        <v>101</v>
      </c>
      <c r="D330" t="s">
        <v>97</v>
      </c>
      <c r="E330">
        <v>50</v>
      </c>
      <c r="F330" t="s">
        <v>35</v>
      </c>
      <c r="G330">
        <v>8.7949999999999999</v>
      </c>
      <c r="H330">
        <v>0</v>
      </c>
      <c r="I330">
        <v>-439.75</v>
      </c>
    </row>
    <row r="331" spans="1:9" x14ac:dyDescent="0.25">
      <c r="A331" s="1">
        <v>44722</v>
      </c>
      <c r="B331">
        <v>43219797593</v>
      </c>
      <c r="C331" t="s">
        <v>101</v>
      </c>
      <c r="D331" t="s">
        <v>97</v>
      </c>
      <c r="E331">
        <v>50</v>
      </c>
      <c r="F331" t="s">
        <v>35</v>
      </c>
      <c r="G331">
        <v>8.9763000000000002</v>
      </c>
      <c r="H331">
        <v>0</v>
      </c>
      <c r="I331">
        <v>-448.82</v>
      </c>
    </row>
    <row r="332" spans="1:9" x14ac:dyDescent="0.25">
      <c r="A332" s="1">
        <v>44722</v>
      </c>
      <c r="B332">
        <v>43219764530</v>
      </c>
      <c r="C332" t="s">
        <v>101</v>
      </c>
      <c r="D332" t="s">
        <v>97</v>
      </c>
      <c r="E332">
        <v>50</v>
      </c>
      <c r="F332" t="s">
        <v>35</v>
      </c>
      <c r="G332">
        <v>8.9215999999999998</v>
      </c>
      <c r="H332">
        <v>0</v>
      </c>
      <c r="I332">
        <v>-446.08</v>
      </c>
    </row>
    <row r="333" spans="1:9" x14ac:dyDescent="0.25">
      <c r="A333" s="1">
        <v>44722</v>
      </c>
      <c r="B333">
        <v>43219886291</v>
      </c>
      <c r="C333" t="s">
        <v>101</v>
      </c>
      <c r="D333" t="s">
        <v>97</v>
      </c>
      <c r="E333">
        <v>50</v>
      </c>
      <c r="F333" t="s">
        <v>35</v>
      </c>
      <c r="G333">
        <v>8.8550000000000004</v>
      </c>
      <c r="H333">
        <v>0</v>
      </c>
      <c r="I333">
        <v>-442.75</v>
      </c>
    </row>
    <row r="334" spans="1:9" x14ac:dyDescent="0.25">
      <c r="A334" s="1">
        <v>44722</v>
      </c>
      <c r="B334">
        <v>43219902388</v>
      </c>
      <c r="C334" t="s">
        <v>101</v>
      </c>
      <c r="D334" t="s">
        <v>98</v>
      </c>
      <c r="E334">
        <v>50</v>
      </c>
      <c r="F334" t="s">
        <v>35</v>
      </c>
      <c r="G334">
        <v>9.08</v>
      </c>
      <c r="H334">
        <v>0</v>
      </c>
      <c r="I334">
        <v>453.98</v>
      </c>
    </row>
    <row r="335" spans="1:9" x14ac:dyDescent="0.25">
      <c r="A335" s="1">
        <v>44722</v>
      </c>
      <c r="B335">
        <v>43219988797</v>
      </c>
      <c r="C335" t="s">
        <v>101</v>
      </c>
      <c r="D335" t="s">
        <v>98</v>
      </c>
      <c r="E335">
        <v>100</v>
      </c>
      <c r="F335" t="s">
        <v>35</v>
      </c>
      <c r="G335">
        <v>9.18</v>
      </c>
      <c r="H335">
        <v>0</v>
      </c>
      <c r="I335">
        <v>917.97</v>
      </c>
    </row>
    <row r="336" spans="1:9" x14ac:dyDescent="0.25">
      <c r="A336" s="1">
        <v>44722</v>
      </c>
      <c r="B336">
        <v>43220133122</v>
      </c>
      <c r="C336" t="s">
        <v>101</v>
      </c>
      <c r="D336" t="s">
        <v>97</v>
      </c>
      <c r="E336">
        <v>100</v>
      </c>
      <c r="F336" t="s">
        <v>35</v>
      </c>
      <c r="G336">
        <v>9.0649999999999995</v>
      </c>
      <c r="H336">
        <v>0</v>
      </c>
      <c r="I336">
        <v>-906.5</v>
      </c>
    </row>
    <row r="337" spans="1:9" x14ac:dyDescent="0.25">
      <c r="A337" s="1">
        <v>44722</v>
      </c>
      <c r="B337">
        <v>43220246900</v>
      </c>
      <c r="C337" t="s">
        <v>101</v>
      </c>
      <c r="D337" t="s">
        <v>98</v>
      </c>
      <c r="E337">
        <v>50</v>
      </c>
      <c r="F337" t="s">
        <v>35</v>
      </c>
      <c r="G337">
        <v>9.0686</v>
      </c>
      <c r="H337">
        <v>0</v>
      </c>
      <c r="I337">
        <v>453.41</v>
      </c>
    </row>
    <row r="338" spans="1:9" x14ac:dyDescent="0.25">
      <c r="A338" s="1">
        <v>44722</v>
      </c>
      <c r="B338">
        <v>43220246641</v>
      </c>
      <c r="C338" t="s">
        <v>101</v>
      </c>
      <c r="D338" t="s">
        <v>98</v>
      </c>
      <c r="E338">
        <v>100</v>
      </c>
      <c r="F338" t="s">
        <v>35</v>
      </c>
      <c r="G338">
        <v>9.0998000000000001</v>
      </c>
      <c r="H338">
        <v>0</v>
      </c>
      <c r="I338">
        <v>909.95</v>
      </c>
    </row>
    <row r="339" spans="1:9" x14ac:dyDescent="0.25">
      <c r="A339" s="1">
        <v>44722</v>
      </c>
      <c r="B339">
        <v>43220361977</v>
      </c>
      <c r="C339" t="s">
        <v>101</v>
      </c>
      <c r="D339" t="s">
        <v>98</v>
      </c>
      <c r="E339">
        <v>200</v>
      </c>
      <c r="F339" t="s">
        <v>35</v>
      </c>
      <c r="G339">
        <v>9.125</v>
      </c>
      <c r="H339">
        <v>0</v>
      </c>
      <c r="I339">
        <v>1824.93</v>
      </c>
    </row>
    <row r="340" spans="1:9" x14ac:dyDescent="0.25">
      <c r="A340" s="1">
        <v>44725</v>
      </c>
      <c r="B340">
        <v>43250038794</v>
      </c>
      <c r="C340" t="s">
        <v>101</v>
      </c>
      <c r="D340" t="s">
        <v>97</v>
      </c>
      <c r="E340">
        <v>100</v>
      </c>
      <c r="F340" t="s">
        <v>35</v>
      </c>
      <c r="G340">
        <v>15.0397</v>
      </c>
      <c r="H340">
        <v>0</v>
      </c>
      <c r="I340">
        <v>-1503.97</v>
      </c>
    </row>
    <row r="341" spans="1:9" x14ac:dyDescent="0.25">
      <c r="A341" s="1">
        <v>44725</v>
      </c>
      <c r="B341">
        <v>43249999940</v>
      </c>
      <c r="C341" t="s">
        <v>101</v>
      </c>
      <c r="D341" t="s">
        <v>98</v>
      </c>
      <c r="E341">
        <v>50</v>
      </c>
      <c r="F341" t="s">
        <v>35</v>
      </c>
      <c r="G341">
        <v>15.793200000000001</v>
      </c>
      <c r="H341">
        <v>0</v>
      </c>
      <c r="I341">
        <v>789.63</v>
      </c>
    </row>
    <row r="342" spans="1:9" x14ac:dyDescent="0.25">
      <c r="A342" s="1">
        <v>44725</v>
      </c>
      <c r="B342">
        <v>43250154765</v>
      </c>
      <c r="C342" t="s">
        <v>101</v>
      </c>
      <c r="D342" t="s">
        <v>98</v>
      </c>
      <c r="E342">
        <v>50</v>
      </c>
      <c r="F342" t="s">
        <v>35</v>
      </c>
      <c r="G342">
        <v>16.298300000000001</v>
      </c>
      <c r="H342">
        <v>0</v>
      </c>
      <c r="I342">
        <v>814.89</v>
      </c>
    </row>
    <row r="343" spans="1:9" x14ac:dyDescent="0.25">
      <c r="A343" s="1">
        <v>44725</v>
      </c>
      <c r="B343">
        <v>43250357136</v>
      </c>
      <c r="C343" t="s">
        <v>101</v>
      </c>
      <c r="D343" t="s">
        <v>97</v>
      </c>
      <c r="E343">
        <v>50</v>
      </c>
      <c r="F343" t="s">
        <v>35</v>
      </c>
      <c r="G343">
        <v>14.43</v>
      </c>
      <c r="H343">
        <v>0</v>
      </c>
      <c r="I343">
        <v>-721.5</v>
      </c>
    </row>
    <row r="344" spans="1:9" x14ac:dyDescent="0.25">
      <c r="A344" s="1">
        <v>44725</v>
      </c>
      <c r="B344">
        <v>43250579797</v>
      </c>
      <c r="C344" t="s">
        <v>101</v>
      </c>
      <c r="D344" t="s">
        <v>97</v>
      </c>
      <c r="E344">
        <v>50</v>
      </c>
      <c r="F344" t="s">
        <v>35</v>
      </c>
      <c r="G344">
        <v>14.518700000000001</v>
      </c>
      <c r="H344">
        <v>0</v>
      </c>
      <c r="I344">
        <v>-725.94</v>
      </c>
    </row>
    <row r="345" spans="1:9" x14ac:dyDescent="0.25">
      <c r="A345" s="1">
        <v>44725</v>
      </c>
      <c r="B345">
        <v>43250548737</v>
      </c>
      <c r="C345" t="s">
        <v>101</v>
      </c>
      <c r="D345" t="s">
        <v>98</v>
      </c>
      <c r="E345">
        <v>50</v>
      </c>
      <c r="F345" t="s">
        <v>35</v>
      </c>
      <c r="G345">
        <v>14.984999999999999</v>
      </c>
      <c r="H345">
        <v>0</v>
      </c>
      <c r="I345">
        <v>749.22</v>
      </c>
    </row>
    <row r="346" spans="1:9" x14ac:dyDescent="0.25">
      <c r="A346" s="1">
        <v>44725</v>
      </c>
      <c r="B346">
        <v>43250707885</v>
      </c>
      <c r="C346" t="s">
        <v>101</v>
      </c>
      <c r="D346" t="s">
        <v>97</v>
      </c>
      <c r="E346">
        <v>50</v>
      </c>
      <c r="F346" t="s">
        <v>35</v>
      </c>
      <c r="G346">
        <v>14.8141</v>
      </c>
      <c r="H346">
        <v>0</v>
      </c>
      <c r="I346">
        <v>-740.71</v>
      </c>
    </row>
    <row r="347" spans="1:9" x14ac:dyDescent="0.25">
      <c r="A347" s="1">
        <v>44725</v>
      </c>
      <c r="B347">
        <v>43250762337</v>
      </c>
      <c r="C347" t="s">
        <v>101</v>
      </c>
      <c r="D347" t="s">
        <v>98</v>
      </c>
      <c r="E347">
        <v>50</v>
      </c>
      <c r="F347" t="s">
        <v>35</v>
      </c>
      <c r="G347">
        <v>15.205</v>
      </c>
      <c r="H347">
        <v>0</v>
      </c>
      <c r="I347">
        <v>760.22</v>
      </c>
    </row>
    <row r="348" spans="1:9" x14ac:dyDescent="0.25">
      <c r="A348" s="1">
        <v>44725</v>
      </c>
      <c r="B348">
        <v>43250897750</v>
      </c>
      <c r="C348" t="s">
        <v>101</v>
      </c>
      <c r="D348" t="s">
        <v>97</v>
      </c>
      <c r="E348">
        <v>25</v>
      </c>
      <c r="F348" t="s">
        <v>35</v>
      </c>
      <c r="G348">
        <v>14.845000000000001</v>
      </c>
      <c r="H348">
        <v>0</v>
      </c>
      <c r="I348">
        <v>-371.13</v>
      </c>
    </row>
    <row r="349" spans="1:9" x14ac:dyDescent="0.25">
      <c r="A349" s="1">
        <v>44725</v>
      </c>
      <c r="B349">
        <v>43250968559</v>
      </c>
      <c r="C349" t="s">
        <v>101</v>
      </c>
      <c r="D349" t="s">
        <v>98</v>
      </c>
      <c r="E349">
        <v>25</v>
      </c>
      <c r="F349" t="s">
        <v>35</v>
      </c>
      <c r="G349">
        <v>14.9</v>
      </c>
      <c r="H349">
        <v>0</v>
      </c>
      <c r="I349">
        <v>372.49</v>
      </c>
    </row>
    <row r="350" spans="1:9" x14ac:dyDescent="0.25">
      <c r="A350" s="1">
        <v>44725</v>
      </c>
      <c r="B350">
        <v>43251069244</v>
      </c>
      <c r="C350" t="s">
        <v>101</v>
      </c>
      <c r="D350" t="s">
        <v>98</v>
      </c>
      <c r="E350">
        <v>25</v>
      </c>
      <c r="F350" t="s">
        <v>35</v>
      </c>
      <c r="G350">
        <v>15.14</v>
      </c>
      <c r="H350">
        <v>0</v>
      </c>
      <c r="I350">
        <v>378.49</v>
      </c>
    </row>
    <row r="351" spans="1:9" x14ac:dyDescent="0.25">
      <c r="A351" s="1">
        <v>44725</v>
      </c>
      <c r="B351">
        <v>43251174492</v>
      </c>
      <c r="C351" t="s">
        <v>101</v>
      </c>
      <c r="D351" t="s">
        <v>98</v>
      </c>
      <c r="E351">
        <v>25</v>
      </c>
      <c r="F351" t="s">
        <v>35</v>
      </c>
      <c r="G351">
        <v>15.42</v>
      </c>
      <c r="H351">
        <v>0</v>
      </c>
      <c r="I351">
        <v>385.49</v>
      </c>
    </row>
    <row r="352" spans="1:9" x14ac:dyDescent="0.25">
      <c r="A352" s="1">
        <v>44726</v>
      </c>
      <c r="B352">
        <v>43277874303</v>
      </c>
      <c r="C352" t="s">
        <v>101</v>
      </c>
      <c r="D352" t="s">
        <v>97</v>
      </c>
      <c r="E352">
        <v>25</v>
      </c>
      <c r="F352" t="s">
        <v>35</v>
      </c>
      <c r="G352">
        <v>16.05</v>
      </c>
      <c r="H352">
        <v>0</v>
      </c>
      <c r="I352">
        <v>-401.25</v>
      </c>
    </row>
    <row r="353" spans="1:9" x14ac:dyDescent="0.25">
      <c r="A353" s="1">
        <v>44726</v>
      </c>
      <c r="B353">
        <v>43278059917</v>
      </c>
      <c r="C353" t="s">
        <v>101</v>
      </c>
      <c r="D353" t="s">
        <v>97</v>
      </c>
      <c r="E353">
        <v>25</v>
      </c>
      <c r="F353" t="s">
        <v>35</v>
      </c>
      <c r="G353">
        <v>16.491900000000001</v>
      </c>
      <c r="H353">
        <v>0</v>
      </c>
      <c r="I353">
        <v>-412.3</v>
      </c>
    </row>
    <row r="354" spans="1:9" x14ac:dyDescent="0.25">
      <c r="A354" s="1">
        <v>44726</v>
      </c>
      <c r="B354">
        <v>43278028383</v>
      </c>
      <c r="C354" t="s">
        <v>101</v>
      </c>
      <c r="D354" t="s">
        <v>97</v>
      </c>
      <c r="E354">
        <v>25</v>
      </c>
      <c r="F354" t="s">
        <v>35</v>
      </c>
      <c r="G354">
        <v>16.799900000000001</v>
      </c>
      <c r="H354">
        <v>0</v>
      </c>
      <c r="I354">
        <v>-420</v>
      </c>
    </row>
    <row r="355" spans="1:9" x14ac:dyDescent="0.25">
      <c r="A355" s="1">
        <v>44726</v>
      </c>
      <c r="B355">
        <v>43278090125</v>
      </c>
      <c r="C355" t="s">
        <v>101</v>
      </c>
      <c r="D355" t="s">
        <v>97</v>
      </c>
      <c r="E355">
        <v>25</v>
      </c>
      <c r="F355" t="s">
        <v>35</v>
      </c>
      <c r="G355">
        <v>16.78</v>
      </c>
      <c r="H355">
        <v>0</v>
      </c>
      <c r="I355">
        <v>-419.5</v>
      </c>
    </row>
    <row r="356" spans="1:9" x14ac:dyDescent="0.25">
      <c r="A356" s="1">
        <v>44726</v>
      </c>
      <c r="B356">
        <v>43278281038</v>
      </c>
      <c r="C356" t="s">
        <v>101</v>
      </c>
      <c r="D356" t="s">
        <v>97</v>
      </c>
      <c r="E356">
        <v>25</v>
      </c>
      <c r="F356" t="s">
        <v>35</v>
      </c>
      <c r="G356">
        <v>16.2499</v>
      </c>
      <c r="H356">
        <v>0</v>
      </c>
      <c r="I356">
        <v>-406.25</v>
      </c>
    </row>
    <row r="357" spans="1:9" x14ac:dyDescent="0.25">
      <c r="A357" s="1">
        <v>44726</v>
      </c>
      <c r="B357">
        <v>43278273035</v>
      </c>
      <c r="C357" t="s">
        <v>101</v>
      </c>
      <c r="D357" t="s">
        <v>97</v>
      </c>
      <c r="E357">
        <v>25</v>
      </c>
      <c r="F357" t="s">
        <v>35</v>
      </c>
      <c r="G357">
        <v>16.21</v>
      </c>
      <c r="H357">
        <v>0</v>
      </c>
      <c r="I357">
        <v>-405.25</v>
      </c>
    </row>
    <row r="358" spans="1:9" x14ac:dyDescent="0.25">
      <c r="A358" s="1">
        <v>44726</v>
      </c>
      <c r="B358">
        <v>43278603409</v>
      </c>
      <c r="C358" t="s">
        <v>101</v>
      </c>
      <c r="D358" t="s">
        <v>98</v>
      </c>
      <c r="E358">
        <v>50</v>
      </c>
      <c r="F358" t="s">
        <v>35</v>
      </c>
      <c r="G358">
        <v>15.11</v>
      </c>
      <c r="H358">
        <v>0</v>
      </c>
      <c r="I358">
        <v>755.47</v>
      </c>
    </row>
    <row r="359" spans="1:9" x14ac:dyDescent="0.25">
      <c r="A359" s="1">
        <v>44726</v>
      </c>
      <c r="B359">
        <v>43278608250</v>
      </c>
      <c r="C359" t="s">
        <v>101</v>
      </c>
      <c r="D359" t="s">
        <v>98</v>
      </c>
      <c r="E359">
        <v>25</v>
      </c>
      <c r="F359" t="s">
        <v>35</v>
      </c>
      <c r="G359">
        <v>15.11</v>
      </c>
      <c r="H359">
        <v>0</v>
      </c>
      <c r="I359">
        <v>377.74</v>
      </c>
    </row>
    <row r="360" spans="1:9" x14ac:dyDescent="0.25">
      <c r="A360" s="1">
        <v>44726</v>
      </c>
      <c r="B360">
        <v>43278612096</v>
      </c>
      <c r="C360" t="s">
        <v>101</v>
      </c>
      <c r="D360" t="s">
        <v>98</v>
      </c>
      <c r="E360">
        <v>25</v>
      </c>
      <c r="F360" t="s">
        <v>35</v>
      </c>
      <c r="G360">
        <v>15.11</v>
      </c>
      <c r="H360">
        <v>0</v>
      </c>
      <c r="I360">
        <v>377.74</v>
      </c>
    </row>
    <row r="361" spans="1:9" x14ac:dyDescent="0.25">
      <c r="A361" s="1">
        <v>44726</v>
      </c>
      <c r="B361">
        <v>43278615876</v>
      </c>
      <c r="C361" t="s">
        <v>101</v>
      </c>
      <c r="D361" t="s">
        <v>98</v>
      </c>
      <c r="E361">
        <v>25</v>
      </c>
      <c r="F361" t="s">
        <v>35</v>
      </c>
      <c r="G361">
        <v>15.11</v>
      </c>
      <c r="H361">
        <v>0</v>
      </c>
      <c r="I361">
        <v>377.74</v>
      </c>
    </row>
    <row r="362" spans="1:9" x14ac:dyDescent="0.25">
      <c r="A362" s="1">
        <v>44726</v>
      </c>
      <c r="B362">
        <v>43278646306</v>
      </c>
      <c r="C362" t="s">
        <v>101</v>
      </c>
      <c r="D362" t="s">
        <v>97</v>
      </c>
      <c r="E362">
        <v>50</v>
      </c>
      <c r="F362" t="s">
        <v>35</v>
      </c>
      <c r="G362">
        <v>15.583399999999999</v>
      </c>
      <c r="H362">
        <v>0</v>
      </c>
      <c r="I362">
        <v>-779.17</v>
      </c>
    </row>
    <row r="363" spans="1:9" x14ac:dyDescent="0.25">
      <c r="A363" s="1">
        <v>44726</v>
      </c>
      <c r="B363">
        <v>43278667676</v>
      </c>
      <c r="C363" t="s">
        <v>101</v>
      </c>
      <c r="D363" t="s">
        <v>97</v>
      </c>
      <c r="E363">
        <v>50</v>
      </c>
      <c r="F363" t="s">
        <v>35</v>
      </c>
      <c r="G363">
        <v>15.605</v>
      </c>
      <c r="H363">
        <v>0</v>
      </c>
      <c r="I363">
        <v>-780.25</v>
      </c>
    </row>
    <row r="364" spans="1:9" x14ac:dyDescent="0.25">
      <c r="A364" s="1">
        <v>44726</v>
      </c>
      <c r="B364">
        <v>43278761534</v>
      </c>
      <c r="C364" t="s">
        <v>101</v>
      </c>
      <c r="D364" t="s">
        <v>98</v>
      </c>
      <c r="E364">
        <v>15</v>
      </c>
      <c r="F364" t="s">
        <v>35</v>
      </c>
      <c r="G364">
        <v>14.87</v>
      </c>
      <c r="H364">
        <v>0</v>
      </c>
      <c r="I364">
        <v>223.04</v>
      </c>
    </row>
    <row r="365" spans="1:9" x14ac:dyDescent="0.25">
      <c r="A365" s="1">
        <v>44726</v>
      </c>
      <c r="B365">
        <v>43278761549</v>
      </c>
      <c r="C365" t="s">
        <v>101</v>
      </c>
      <c r="D365" t="s">
        <v>98</v>
      </c>
      <c r="E365">
        <v>35</v>
      </c>
      <c r="F365" t="s">
        <v>35</v>
      </c>
      <c r="G365">
        <v>14.82</v>
      </c>
      <c r="H365">
        <v>0</v>
      </c>
      <c r="I365">
        <v>518.67999999999995</v>
      </c>
    </row>
    <row r="366" spans="1:9" x14ac:dyDescent="0.25">
      <c r="A366" s="1">
        <v>44726</v>
      </c>
      <c r="B366">
        <v>43278761994</v>
      </c>
      <c r="C366" t="s">
        <v>101</v>
      </c>
      <c r="D366" t="s">
        <v>98</v>
      </c>
      <c r="E366">
        <v>50</v>
      </c>
      <c r="F366" t="s">
        <v>35</v>
      </c>
      <c r="G366">
        <v>14.78</v>
      </c>
      <c r="H366">
        <v>0</v>
      </c>
      <c r="I366">
        <v>738.97</v>
      </c>
    </row>
    <row r="367" spans="1:9" x14ac:dyDescent="0.25">
      <c r="A367" s="1">
        <v>44726</v>
      </c>
      <c r="B367">
        <v>43278981578</v>
      </c>
      <c r="C367" t="s">
        <v>101</v>
      </c>
      <c r="D367" t="s">
        <v>97</v>
      </c>
      <c r="E367">
        <v>50</v>
      </c>
      <c r="F367" t="s">
        <v>35</v>
      </c>
      <c r="G367">
        <v>15.3232</v>
      </c>
      <c r="H367">
        <v>0</v>
      </c>
      <c r="I367">
        <v>-766.16</v>
      </c>
    </row>
    <row r="368" spans="1:9" x14ac:dyDescent="0.25">
      <c r="A368" s="1">
        <v>44726</v>
      </c>
      <c r="B368">
        <v>43279369445</v>
      </c>
      <c r="C368" t="s">
        <v>101</v>
      </c>
      <c r="D368" t="s">
        <v>97</v>
      </c>
      <c r="E368">
        <v>25</v>
      </c>
      <c r="F368" t="s">
        <v>35</v>
      </c>
      <c r="G368">
        <v>15.58</v>
      </c>
      <c r="H368">
        <v>0</v>
      </c>
      <c r="I368">
        <v>-389.5</v>
      </c>
    </row>
    <row r="369" spans="1:9" x14ac:dyDescent="0.25">
      <c r="A369" s="1">
        <v>44726</v>
      </c>
      <c r="B369">
        <v>43279393214</v>
      </c>
      <c r="C369" t="s">
        <v>101</v>
      </c>
      <c r="D369" t="s">
        <v>98</v>
      </c>
      <c r="E369">
        <v>50</v>
      </c>
      <c r="F369" t="s">
        <v>35</v>
      </c>
      <c r="G369">
        <v>15.18</v>
      </c>
      <c r="H369">
        <v>0</v>
      </c>
      <c r="I369">
        <v>758.97</v>
      </c>
    </row>
    <row r="370" spans="1:9" x14ac:dyDescent="0.25">
      <c r="A370" s="1">
        <v>44726</v>
      </c>
      <c r="B370">
        <v>43279577996</v>
      </c>
      <c r="C370" t="s">
        <v>101</v>
      </c>
      <c r="D370" t="s">
        <v>98</v>
      </c>
      <c r="E370">
        <v>50</v>
      </c>
      <c r="F370" t="s">
        <v>35</v>
      </c>
      <c r="G370">
        <v>15.01</v>
      </c>
      <c r="H370">
        <v>0</v>
      </c>
      <c r="I370">
        <v>750.47</v>
      </c>
    </row>
    <row r="371" spans="1:9" x14ac:dyDescent="0.25">
      <c r="A371" s="1">
        <v>44727</v>
      </c>
      <c r="B371">
        <v>43315938446</v>
      </c>
      <c r="C371" t="s">
        <v>101</v>
      </c>
      <c r="D371" t="s">
        <v>97</v>
      </c>
      <c r="E371">
        <v>100</v>
      </c>
      <c r="F371" t="s">
        <v>36</v>
      </c>
      <c r="G371">
        <v>3.0680000000000001</v>
      </c>
      <c r="H371">
        <v>0</v>
      </c>
      <c r="I371">
        <v>-306.8</v>
      </c>
    </row>
    <row r="372" spans="1:9" x14ac:dyDescent="0.25">
      <c r="A372" s="1">
        <v>44727</v>
      </c>
      <c r="B372">
        <v>43315953602</v>
      </c>
      <c r="C372" t="s">
        <v>101</v>
      </c>
      <c r="D372" t="s">
        <v>97</v>
      </c>
      <c r="E372">
        <v>100</v>
      </c>
      <c r="F372" t="s">
        <v>36</v>
      </c>
      <c r="G372">
        <v>3.145</v>
      </c>
      <c r="H372">
        <v>0</v>
      </c>
      <c r="I372">
        <v>-314.5</v>
      </c>
    </row>
    <row r="373" spans="1:9" x14ac:dyDescent="0.25">
      <c r="A373" s="1">
        <v>44727</v>
      </c>
      <c r="B373">
        <v>43315990006</v>
      </c>
      <c r="C373" t="s">
        <v>101</v>
      </c>
      <c r="D373" t="s">
        <v>97</v>
      </c>
      <c r="E373">
        <v>100</v>
      </c>
      <c r="F373" t="s">
        <v>36</v>
      </c>
      <c r="G373">
        <v>3.1364999999999998</v>
      </c>
      <c r="H373">
        <v>0</v>
      </c>
      <c r="I373">
        <v>-313.64999999999998</v>
      </c>
    </row>
    <row r="374" spans="1:9" x14ac:dyDescent="0.25">
      <c r="A374" s="1">
        <v>44727</v>
      </c>
      <c r="B374">
        <v>43316124493</v>
      </c>
      <c r="C374" t="s">
        <v>101</v>
      </c>
      <c r="D374" t="s">
        <v>97</v>
      </c>
      <c r="E374">
        <v>100</v>
      </c>
      <c r="F374" t="s">
        <v>36</v>
      </c>
      <c r="G374">
        <v>3.0727000000000002</v>
      </c>
      <c r="H374">
        <v>0</v>
      </c>
      <c r="I374">
        <v>-307.27</v>
      </c>
    </row>
    <row r="375" spans="1:9" x14ac:dyDescent="0.25">
      <c r="A375" s="1">
        <v>44727</v>
      </c>
      <c r="B375">
        <v>43316186214</v>
      </c>
      <c r="C375" t="s">
        <v>101</v>
      </c>
      <c r="D375" t="s">
        <v>98</v>
      </c>
      <c r="E375">
        <v>100</v>
      </c>
      <c r="F375" t="s">
        <v>36</v>
      </c>
      <c r="G375">
        <v>3.0600999999999998</v>
      </c>
      <c r="H375">
        <v>0</v>
      </c>
      <c r="I375">
        <v>305.99</v>
      </c>
    </row>
    <row r="376" spans="1:9" x14ac:dyDescent="0.25">
      <c r="A376" s="1">
        <v>44727</v>
      </c>
      <c r="B376">
        <v>43316188139</v>
      </c>
      <c r="C376" t="s">
        <v>101</v>
      </c>
      <c r="D376" t="s">
        <v>98</v>
      </c>
      <c r="E376">
        <v>100</v>
      </c>
      <c r="F376" t="s">
        <v>36</v>
      </c>
      <c r="G376">
        <v>3.0705</v>
      </c>
      <c r="H376">
        <v>0</v>
      </c>
      <c r="I376">
        <v>307.02999999999997</v>
      </c>
    </row>
    <row r="377" spans="1:9" x14ac:dyDescent="0.25">
      <c r="A377" s="1">
        <v>44727</v>
      </c>
      <c r="B377">
        <v>43316216604</v>
      </c>
      <c r="C377" t="s">
        <v>101</v>
      </c>
      <c r="D377" t="s">
        <v>98</v>
      </c>
      <c r="E377">
        <v>200</v>
      </c>
      <c r="F377" t="s">
        <v>36</v>
      </c>
      <c r="G377">
        <v>3.0049999999999999</v>
      </c>
      <c r="H377">
        <v>0</v>
      </c>
      <c r="I377">
        <v>600.96</v>
      </c>
    </row>
    <row r="378" spans="1:9" x14ac:dyDescent="0.25">
      <c r="A378" s="1">
        <v>44727</v>
      </c>
      <c r="B378">
        <v>43316866089</v>
      </c>
      <c r="C378" t="s">
        <v>101</v>
      </c>
      <c r="D378" t="s">
        <v>97</v>
      </c>
      <c r="E378">
        <v>100</v>
      </c>
      <c r="F378" t="s">
        <v>36</v>
      </c>
      <c r="G378">
        <v>2.9388999999999998</v>
      </c>
      <c r="H378">
        <v>0</v>
      </c>
      <c r="I378">
        <v>-293.89</v>
      </c>
    </row>
    <row r="379" spans="1:9" x14ac:dyDescent="0.25">
      <c r="A379" s="1">
        <v>44727</v>
      </c>
      <c r="B379">
        <v>43316915307</v>
      </c>
      <c r="C379" t="s">
        <v>101</v>
      </c>
      <c r="D379" t="s">
        <v>97</v>
      </c>
      <c r="E379">
        <v>100</v>
      </c>
      <c r="F379" t="s">
        <v>36</v>
      </c>
      <c r="G379">
        <v>2.968</v>
      </c>
      <c r="H379">
        <v>0</v>
      </c>
      <c r="I379">
        <v>-296.8</v>
      </c>
    </row>
    <row r="380" spans="1:9" x14ac:dyDescent="0.25">
      <c r="A380" s="1">
        <v>44727</v>
      </c>
      <c r="B380">
        <v>43316955416</v>
      </c>
      <c r="C380" t="s">
        <v>101</v>
      </c>
      <c r="D380" t="s">
        <v>97</v>
      </c>
      <c r="E380">
        <v>100</v>
      </c>
      <c r="F380" t="s">
        <v>36</v>
      </c>
      <c r="G380">
        <v>2.9380999999999999</v>
      </c>
      <c r="H380">
        <v>0</v>
      </c>
      <c r="I380">
        <v>-293.81</v>
      </c>
    </row>
    <row r="381" spans="1:9" x14ac:dyDescent="0.25">
      <c r="A381" s="1">
        <v>44727</v>
      </c>
      <c r="B381">
        <v>43317048551</v>
      </c>
      <c r="C381" t="s">
        <v>101</v>
      </c>
      <c r="D381" t="s">
        <v>98</v>
      </c>
      <c r="E381">
        <v>100</v>
      </c>
      <c r="F381" t="s">
        <v>36</v>
      </c>
      <c r="G381">
        <v>2.9106000000000001</v>
      </c>
      <c r="H381">
        <v>0</v>
      </c>
      <c r="I381">
        <v>291.04000000000002</v>
      </c>
    </row>
    <row r="382" spans="1:9" x14ac:dyDescent="0.25">
      <c r="A382" s="1">
        <v>44727</v>
      </c>
      <c r="B382">
        <v>43317085618</v>
      </c>
      <c r="C382" t="s">
        <v>101</v>
      </c>
      <c r="D382" t="s">
        <v>98</v>
      </c>
      <c r="E382">
        <v>200</v>
      </c>
      <c r="F382" t="s">
        <v>36</v>
      </c>
      <c r="G382">
        <v>2.9794999999999998</v>
      </c>
      <c r="H382">
        <v>0</v>
      </c>
      <c r="I382">
        <v>595.86</v>
      </c>
    </row>
    <row r="383" spans="1:9" x14ac:dyDescent="0.25">
      <c r="A383" s="1">
        <v>44727</v>
      </c>
      <c r="B383">
        <v>43317179739</v>
      </c>
      <c r="C383" t="s">
        <v>101</v>
      </c>
      <c r="D383" t="s">
        <v>97</v>
      </c>
      <c r="E383">
        <v>50</v>
      </c>
      <c r="F383" t="s">
        <v>37</v>
      </c>
      <c r="G383">
        <v>3.125</v>
      </c>
      <c r="H383">
        <v>0</v>
      </c>
      <c r="I383">
        <v>-156.25</v>
      </c>
    </row>
    <row r="384" spans="1:9" x14ac:dyDescent="0.25">
      <c r="A384" s="1">
        <v>44727</v>
      </c>
      <c r="B384">
        <v>43317251021</v>
      </c>
      <c r="C384" t="s">
        <v>101</v>
      </c>
      <c r="D384" t="s">
        <v>97</v>
      </c>
      <c r="E384">
        <v>50</v>
      </c>
      <c r="F384" t="s">
        <v>37</v>
      </c>
      <c r="G384">
        <v>3.13</v>
      </c>
      <c r="H384">
        <v>0</v>
      </c>
      <c r="I384">
        <v>-156.5</v>
      </c>
    </row>
    <row r="385" spans="1:9" x14ac:dyDescent="0.25">
      <c r="A385" s="1">
        <v>44727</v>
      </c>
      <c r="B385">
        <v>43317285712</v>
      </c>
      <c r="C385" t="s">
        <v>101</v>
      </c>
      <c r="D385" t="s">
        <v>97</v>
      </c>
      <c r="E385">
        <v>50</v>
      </c>
      <c r="F385" t="s">
        <v>37</v>
      </c>
      <c r="G385">
        <v>3.0697000000000001</v>
      </c>
      <c r="H385">
        <v>0</v>
      </c>
      <c r="I385">
        <v>-153.49</v>
      </c>
    </row>
    <row r="386" spans="1:9" x14ac:dyDescent="0.25">
      <c r="A386" s="1">
        <v>44727</v>
      </c>
      <c r="B386">
        <v>43317286207</v>
      </c>
      <c r="C386" t="s">
        <v>101</v>
      </c>
      <c r="D386" t="s">
        <v>97</v>
      </c>
      <c r="E386">
        <v>50</v>
      </c>
      <c r="F386" t="s">
        <v>37</v>
      </c>
      <c r="G386">
        <v>3.07</v>
      </c>
      <c r="H386">
        <v>0</v>
      </c>
      <c r="I386">
        <v>-153.5</v>
      </c>
    </row>
    <row r="387" spans="1:9" x14ac:dyDescent="0.25">
      <c r="A387" s="1">
        <v>44727</v>
      </c>
      <c r="B387">
        <v>43317342747</v>
      </c>
      <c r="C387" t="s">
        <v>101</v>
      </c>
      <c r="D387" t="s">
        <v>97</v>
      </c>
      <c r="E387">
        <v>100</v>
      </c>
      <c r="F387" t="s">
        <v>37</v>
      </c>
      <c r="G387">
        <v>3.0150000000000001</v>
      </c>
      <c r="H387">
        <v>0</v>
      </c>
      <c r="I387">
        <v>-301.5</v>
      </c>
    </row>
    <row r="388" spans="1:9" x14ac:dyDescent="0.25">
      <c r="A388" s="1">
        <v>44727</v>
      </c>
      <c r="B388">
        <v>43317363417</v>
      </c>
      <c r="C388" t="s">
        <v>101</v>
      </c>
      <c r="D388" t="s">
        <v>98</v>
      </c>
      <c r="E388">
        <v>100</v>
      </c>
      <c r="F388" t="s">
        <v>37</v>
      </c>
      <c r="G388">
        <v>2.99</v>
      </c>
      <c r="H388">
        <v>0</v>
      </c>
      <c r="I388">
        <v>298.98</v>
      </c>
    </row>
    <row r="389" spans="1:9" x14ac:dyDescent="0.25">
      <c r="A389" s="1">
        <v>44727</v>
      </c>
      <c r="B389">
        <v>43317370930</v>
      </c>
      <c r="C389" t="s">
        <v>101</v>
      </c>
      <c r="D389" t="s">
        <v>98</v>
      </c>
      <c r="E389">
        <v>100</v>
      </c>
      <c r="F389" t="s">
        <v>37</v>
      </c>
      <c r="G389">
        <v>2.9803000000000002</v>
      </c>
      <c r="H389">
        <v>0</v>
      </c>
      <c r="I389">
        <v>298.01</v>
      </c>
    </row>
    <row r="390" spans="1:9" x14ac:dyDescent="0.25">
      <c r="A390" s="1">
        <v>44727</v>
      </c>
      <c r="B390">
        <v>43317389813</v>
      </c>
      <c r="C390" t="s">
        <v>101</v>
      </c>
      <c r="D390" t="s">
        <v>97</v>
      </c>
      <c r="E390">
        <v>100</v>
      </c>
      <c r="F390" t="s">
        <v>37</v>
      </c>
      <c r="G390">
        <v>3.0249999999999999</v>
      </c>
      <c r="H390">
        <v>0</v>
      </c>
      <c r="I390">
        <v>-302.5</v>
      </c>
    </row>
    <row r="391" spans="1:9" x14ac:dyDescent="0.25">
      <c r="A391" s="1">
        <v>44727</v>
      </c>
      <c r="B391">
        <v>43317383335</v>
      </c>
      <c r="C391" t="s">
        <v>101</v>
      </c>
      <c r="D391" t="s">
        <v>97</v>
      </c>
      <c r="E391">
        <v>100</v>
      </c>
      <c r="F391" t="s">
        <v>37</v>
      </c>
      <c r="G391">
        <v>3.0299</v>
      </c>
      <c r="H391">
        <v>0</v>
      </c>
      <c r="I391">
        <v>-302.99</v>
      </c>
    </row>
    <row r="392" spans="1:9" x14ac:dyDescent="0.25">
      <c r="A392" s="1">
        <v>44727</v>
      </c>
      <c r="B392">
        <v>43317550851</v>
      </c>
      <c r="C392" t="s">
        <v>101</v>
      </c>
      <c r="D392" t="s">
        <v>98</v>
      </c>
      <c r="E392">
        <v>100</v>
      </c>
      <c r="F392" t="s">
        <v>37</v>
      </c>
      <c r="G392">
        <v>2.96</v>
      </c>
      <c r="H392">
        <v>0</v>
      </c>
      <c r="I392">
        <v>295.98</v>
      </c>
    </row>
    <row r="393" spans="1:9" x14ac:dyDescent="0.25">
      <c r="A393" s="1">
        <v>44727</v>
      </c>
      <c r="B393">
        <v>43317551447</v>
      </c>
      <c r="C393" t="s">
        <v>101</v>
      </c>
      <c r="D393" t="s">
        <v>98</v>
      </c>
      <c r="E393">
        <v>100</v>
      </c>
      <c r="F393" t="s">
        <v>37</v>
      </c>
      <c r="G393">
        <v>2.94</v>
      </c>
      <c r="H393">
        <v>0</v>
      </c>
      <c r="I393">
        <v>293.98</v>
      </c>
    </row>
    <row r="394" spans="1:9" x14ac:dyDescent="0.25">
      <c r="A394" s="1">
        <v>44727</v>
      </c>
      <c r="B394">
        <v>43317560850</v>
      </c>
      <c r="C394" t="s">
        <v>101</v>
      </c>
      <c r="D394" t="s">
        <v>98</v>
      </c>
      <c r="E394">
        <v>100</v>
      </c>
      <c r="F394" t="s">
        <v>37</v>
      </c>
      <c r="G394">
        <v>2.915</v>
      </c>
      <c r="H394">
        <v>0</v>
      </c>
      <c r="I394">
        <v>291.48</v>
      </c>
    </row>
    <row r="395" spans="1:9" x14ac:dyDescent="0.25">
      <c r="A395" s="1">
        <v>44728</v>
      </c>
      <c r="B395">
        <v>43350058326</v>
      </c>
      <c r="C395" t="s">
        <v>101</v>
      </c>
      <c r="D395" t="s">
        <v>97</v>
      </c>
      <c r="E395">
        <v>100</v>
      </c>
      <c r="F395" t="s">
        <v>38</v>
      </c>
      <c r="G395">
        <v>3.09</v>
      </c>
      <c r="H395">
        <v>0</v>
      </c>
      <c r="I395">
        <v>-309</v>
      </c>
    </row>
    <row r="396" spans="1:9" x14ac:dyDescent="0.25">
      <c r="A396" s="1">
        <v>44728</v>
      </c>
      <c r="B396">
        <v>43350105821</v>
      </c>
      <c r="C396" t="s">
        <v>101</v>
      </c>
      <c r="D396" t="s">
        <v>97</v>
      </c>
      <c r="E396">
        <v>100</v>
      </c>
      <c r="F396" t="s">
        <v>38</v>
      </c>
      <c r="G396">
        <v>2.9998999999999998</v>
      </c>
      <c r="H396">
        <v>0</v>
      </c>
      <c r="I396">
        <v>-299.99</v>
      </c>
    </row>
    <row r="397" spans="1:9" x14ac:dyDescent="0.25">
      <c r="A397" s="1">
        <v>44728</v>
      </c>
      <c r="B397">
        <v>43350125475</v>
      </c>
      <c r="C397" t="s">
        <v>101</v>
      </c>
      <c r="D397" t="s">
        <v>97</v>
      </c>
      <c r="E397">
        <v>100</v>
      </c>
      <c r="F397" t="s">
        <v>38</v>
      </c>
      <c r="G397">
        <v>2.9499</v>
      </c>
      <c r="H397">
        <v>0</v>
      </c>
      <c r="I397">
        <v>-294.99</v>
      </c>
    </row>
    <row r="398" spans="1:9" x14ac:dyDescent="0.25">
      <c r="A398" s="1">
        <v>44728</v>
      </c>
      <c r="B398">
        <v>43350178927</v>
      </c>
      <c r="C398" t="s">
        <v>101</v>
      </c>
      <c r="D398" t="s">
        <v>97</v>
      </c>
      <c r="E398">
        <v>100</v>
      </c>
      <c r="F398" t="s">
        <v>38</v>
      </c>
      <c r="G398">
        <v>2.85</v>
      </c>
      <c r="H398">
        <v>0</v>
      </c>
      <c r="I398">
        <v>-285</v>
      </c>
    </row>
    <row r="399" spans="1:9" x14ac:dyDescent="0.25">
      <c r="A399" s="1">
        <v>44728</v>
      </c>
      <c r="B399">
        <v>43350203826</v>
      </c>
      <c r="C399" t="s">
        <v>101</v>
      </c>
      <c r="D399" t="s">
        <v>97</v>
      </c>
      <c r="E399">
        <v>100</v>
      </c>
      <c r="F399" t="s">
        <v>38</v>
      </c>
      <c r="G399">
        <v>2.8450000000000002</v>
      </c>
      <c r="H399">
        <v>0</v>
      </c>
      <c r="I399">
        <v>-284.5</v>
      </c>
    </row>
    <row r="400" spans="1:9" x14ac:dyDescent="0.25">
      <c r="A400" s="1">
        <v>44728</v>
      </c>
      <c r="B400">
        <v>43350404655</v>
      </c>
      <c r="C400" t="s">
        <v>101</v>
      </c>
      <c r="D400" t="s">
        <v>97</v>
      </c>
      <c r="E400">
        <v>100</v>
      </c>
      <c r="F400" t="s">
        <v>38</v>
      </c>
      <c r="G400">
        <v>2.91</v>
      </c>
      <c r="H400">
        <v>0</v>
      </c>
      <c r="I400">
        <v>-291</v>
      </c>
    </row>
    <row r="401" spans="1:9" x14ac:dyDescent="0.25">
      <c r="A401" s="1">
        <v>44728</v>
      </c>
      <c r="B401">
        <v>43350409963</v>
      </c>
      <c r="C401" t="s">
        <v>101</v>
      </c>
      <c r="D401" t="s">
        <v>97</v>
      </c>
      <c r="E401">
        <v>100</v>
      </c>
      <c r="F401" t="s">
        <v>38</v>
      </c>
      <c r="G401">
        <v>2.9298999999999999</v>
      </c>
      <c r="H401">
        <v>0</v>
      </c>
      <c r="I401">
        <v>-292.99</v>
      </c>
    </row>
    <row r="402" spans="1:9" x14ac:dyDescent="0.25">
      <c r="A402" s="1">
        <v>44728</v>
      </c>
      <c r="B402">
        <v>43350474340</v>
      </c>
      <c r="C402" t="s">
        <v>101</v>
      </c>
      <c r="D402" t="s">
        <v>98</v>
      </c>
      <c r="E402">
        <v>200</v>
      </c>
      <c r="F402" t="s">
        <v>38</v>
      </c>
      <c r="G402">
        <v>3.0834999999999999</v>
      </c>
      <c r="H402">
        <v>0</v>
      </c>
      <c r="I402">
        <v>616.66</v>
      </c>
    </row>
    <row r="403" spans="1:9" x14ac:dyDescent="0.25">
      <c r="A403" s="1">
        <v>44728</v>
      </c>
      <c r="B403">
        <v>43350521113</v>
      </c>
      <c r="C403" t="s">
        <v>101</v>
      </c>
      <c r="D403" t="s">
        <v>97</v>
      </c>
      <c r="E403">
        <v>200</v>
      </c>
      <c r="F403" t="s">
        <v>38</v>
      </c>
      <c r="G403">
        <v>2.9599000000000002</v>
      </c>
      <c r="H403">
        <v>0</v>
      </c>
      <c r="I403">
        <v>-591.98</v>
      </c>
    </row>
    <row r="404" spans="1:9" x14ac:dyDescent="0.25">
      <c r="A404" s="1">
        <v>44728</v>
      </c>
      <c r="B404">
        <v>43350570497</v>
      </c>
      <c r="C404" t="s">
        <v>101</v>
      </c>
      <c r="D404" t="s">
        <v>98</v>
      </c>
      <c r="E404">
        <v>200</v>
      </c>
      <c r="F404" t="s">
        <v>38</v>
      </c>
      <c r="G404">
        <v>2.9922</v>
      </c>
      <c r="H404">
        <v>0</v>
      </c>
      <c r="I404">
        <v>598.4</v>
      </c>
    </row>
    <row r="405" spans="1:9" x14ac:dyDescent="0.25">
      <c r="A405" s="1">
        <v>44728</v>
      </c>
      <c r="B405">
        <v>43350621506</v>
      </c>
      <c r="C405" t="s">
        <v>101</v>
      </c>
      <c r="D405" t="s">
        <v>97</v>
      </c>
      <c r="E405">
        <v>200</v>
      </c>
      <c r="F405" t="s">
        <v>38</v>
      </c>
      <c r="G405">
        <v>3.0249999999999999</v>
      </c>
      <c r="H405">
        <v>0</v>
      </c>
      <c r="I405">
        <v>-605</v>
      </c>
    </row>
    <row r="406" spans="1:9" x14ac:dyDescent="0.25">
      <c r="A406" s="1">
        <v>44728</v>
      </c>
      <c r="B406">
        <v>43350780588</v>
      </c>
      <c r="C406" t="s">
        <v>101</v>
      </c>
      <c r="D406" t="s">
        <v>97</v>
      </c>
      <c r="E406">
        <v>200</v>
      </c>
      <c r="F406" t="s">
        <v>38</v>
      </c>
      <c r="G406">
        <v>2.9950000000000001</v>
      </c>
      <c r="H406">
        <v>0</v>
      </c>
      <c r="I406">
        <v>-599</v>
      </c>
    </row>
    <row r="407" spans="1:9" x14ac:dyDescent="0.25">
      <c r="A407" s="1">
        <v>44728</v>
      </c>
      <c r="B407">
        <v>43350975210</v>
      </c>
      <c r="C407" t="s">
        <v>101</v>
      </c>
      <c r="D407" t="s">
        <v>98</v>
      </c>
      <c r="E407">
        <v>200</v>
      </c>
      <c r="F407" t="s">
        <v>38</v>
      </c>
      <c r="G407">
        <v>2.875</v>
      </c>
      <c r="H407">
        <v>0</v>
      </c>
      <c r="I407">
        <v>574.96</v>
      </c>
    </row>
    <row r="408" spans="1:9" x14ac:dyDescent="0.25">
      <c r="A408" s="1">
        <v>44728</v>
      </c>
      <c r="B408">
        <v>43350960040</v>
      </c>
      <c r="C408" t="s">
        <v>101</v>
      </c>
      <c r="D408" t="s">
        <v>98</v>
      </c>
      <c r="E408">
        <v>200</v>
      </c>
      <c r="F408" t="s">
        <v>38</v>
      </c>
      <c r="G408">
        <v>2.84</v>
      </c>
      <c r="H408">
        <v>0</v>
      </c>
      <c r="I408">
        <v>567.96</v>
      </c>
    </row>
    <row r="409" spans="1:9" x14ac:dyDescent="0.25">
      <c r="A409" s="1">
        <v>44728</v>
      </c>
      <c r="B409">
        <v>43351088726</v>
      </c>
      <c r="C409" t="s">
        <v>101</v>
      </c>
      <c r="D409" t="s">
        <v>97</v>
      </c>
      <c r="E409">
        <v>200</v>
      </c>
      <c r="F409" t="s">
        <v>38</v>
      </c>
      <c r="G409">
        <v>2.875</v>
      </c>
      <c r="H409">
        <v>0</v>
      </c>
      <c r="I409">
        <v>-575</v>
      </c>
    </row>
    <row r="410" spans="1:9" x14ac:dyDescent="0.25">
      <c r="A410" s="1">
        <v>44728</v>
      </c>
      <c r="B410">
        <v>43351237252</v>
      </c>
      <c r="C410" t="s">
        <v>101</v>
      </c>
      <c r="D410" t="s">
        <v>98</v>
      </c>
      <c r="E410">
        <v>200</v>
      </c>
      <c r="F410" t="s">
        <v>38</v>
      </c>
      <c r="G410">
        <v>3.1400999999999999</v>
      </c>
      <c r="H410">
        <v>0</v>
      </c>
      <c r="I410">
        <v>627.98</v>
      </c>
    </row>
    <row r="411" spans="1:9" x14ac:dyDescent="0.25">
      <c r="A411" s="1">
        <v>44728</v>
      </c>
      <c r="B411">
        <v>43351263766</v>
      </c>
      <c r="C411" t="s">
        <v>101</v>
      </c>
      <c r="D411" t="s">
        <v>98</v>
      </c>
      <c r="E411">
        <v>200</v>
      </c>
      <c r="F411" t="s">
        <v>38</v>
      </c>
      <c r="G411">
        <v>3.2050000000000001</v>
      </c>
      <c r="H411">
        <v>0</v>
      </c>
      <c r="I411">
        <v>640.96</v>
      </c>
    </row>
    <row r="412" spans="1:9" x14ac:dyDescent="0.25">
      <c r="A412" s="1">
        <v>44728</v>
      </c>
      <c r="B412">
        <v>43351353727</v>
      </c>
      <c r="C412" t="s">
        <v>101</v>
      </c>
      <c r="D412" t="s">
        <v>98</v>
      </c>
      <c r="E412">
        <v>200</v>
      </c>
      <c r="F412" t="s">
        <v>38</v>
      </c>
      <c r="G412">
        <v>3.2122000000000002</v>
      </c>
      <c r="H412">
        <v>0</v>
      </c>
      <c r="I412">
        <v>642.4</v>
      </c>
    </row>
    <row r="413" spans="1:9" x14ac:dyDescent="0.25">
      <c r="A413" s="1">
        <v>44728</v>
      </c>
      <c r="B413">
        <v>43351327286</v>
      </c>
      <c r="C413" t="s">
        <v>101</v>
      </c>
      <c r="D413" t="s">
        <v>98</v>
      </c>
      <c r="E413">
        <v>100</v>
      </c>
      <c r="F413" t="s">
        <v>38</v>
      </c>
      <c r="G413">
        <v>3.27</v>
      </c>
      <c r="H413">
        <v>0</v>
      </c>
      <c r="I413">
        <v>326.98</v>
      </c>
    </row>
    <row r="414" spans="1:9" x14ac:dyDescent="0.25">
      <c r="A414" s="1">
        <v>44728</v>
      </c>
      <c r="B414">
        <v>43351402706</v>
      </c>
      <c r="C414" t="s">
        <v>101</v>
      </c>
      <c r="D414" t="s">
        <v>97</v>
      </c>
      <c r="E414">
        <v>15</v>
      </c>
      <c r="F414" t="s">
        <v>38</v>
      </c>
      <c r="G414">
        <v>3.1549999999999998</v>
      </c>
      <c r="H414">
        <v>0</v>
      </c>
      <c r="I414">
        <v>-47.33</v>
      </c>
    </row>
    <row r="415" spans="1:9" x14ac:dyDescent="0.25">
      <c r="A415" s="1">
        <v>44728</v>
      </c>
      <c r="B415">
        <v>43351471846</v>
      </c>
      <c r="C415" t="s">
        <v>101</v>
      </c>
      <c r="D415" t="s">
        <v>97</v>
      </c>
      <c r="E415">
        <v>15</v>
      </c>
      <c r="F415" t="s">
        <v>38</v>
      </c>
      <c r="G415">
        <v>3.0661</v>
      </c>
      <c r="H415">
        <v>0</v>
      </c>
      <c r="I415">
        <v>-45.99</v>
      </c>
    </row>
    <row r="416" spans="1:9" x14ac:dyDescent="0.25">
      <c r="A416" s="1">
        <v>44728</v>
      </c>
      <c r="B416">
        <v>43351511399</v>
      </c>
      <c r="C416" t="s">
        <v>101</v>
      </c>
      <c r="D416" t="s">
        <v>97</v>
      </c>
      <c r="E416">
        <v>20</v>
      </c>
      <c r="F416" t="s">
        <v>38</v>
      </c>
      <c r="G416">
        <v>3.0750000000000002</v>
      </c>
      <c r="H416">
        <v>0</v>
      </c>
      <c r="I416">
        <v>-61.5</v>
      </c>
    </row>
    <row r="417" spans="1:9" x14ac:dyDescent="0.25">
      <c r="A417" s="1">
        <v>44728</v>
      </c>
      <c r="B417">
        <v>43351920728</v>
      </c>
      <c r="C417" t="s">
        <v>101</v>
      </c>
      <c r="D417" t="s">
        <v>98</v>
      </c>
      <c r="E417">
        <v>50</v>
      </c>
      <c r="F417" t="s">
        <v>38</v>
      </c>
      <c r="G417">
        <v>2.9518</v>
      </c>
      <c r="H417">
        <v>0</v>
      </c>
      <c r="I417">
        <v>147.58000000000001</v>
      </c>
    </row>
    <row r="418" spans="1:9" x14ac:dyDescent="0.25">
      <c r="A418" s="1">
        <v>44729</v>
      </c>
      <c r="B418">
        <v>43378788239</v>
      </c>
      <c r="C418" t="s">
        <v>101</v>
      </c>
      <c r="D418" t="s">
        <v>97</v>
      </c>
      <c r="E418">
        <v>50</v>
      </c>
      <c r="F418" t="s">
        <v>38</v>
      </c>
      <c r="G418">
        <v>3.4199000000000002</v>
      </c>
      <c r="H418">
        <v>0</v>
      </c>
      <c r="I418">
        <v>-171</v>
      </c>
    </row>
    <row r="419" spans="1:9" x14ac:dyDescent="0.25">
      <c r="A419" s="1">
        <v>44729</v>
      </c>
      <c r="B419">
        <v>43378756841</v>
      </c>
      <c r="C419" t="s">
        <v>101</v>
      </c>
      <c r="D419" t="s">
        <v>97</v>
      </c>
      <c r="E419">
        <v>50</v>
      </c>
      <c r="F419" t="s">
        <v>38</v>
      </c>
      <c r="G419">
        <v>3.4384999999999999</v>
      </c>
      <c r="H419">
        <v>0</v>
      </c>
      <c r="I419">
        <v>-171.93</v>
      </c>
    </row>
    <row r="420" spans="1:9" x14ac:dyDescent="0.25">
      <c r="A420" s="1">
        <v>44729</v>
      </c>
      <c r="B420">
        <v>43378897604</v>
      </c>
      <c r="C420" t="s">
        <v>101</v>
      </c>
      <c r="D420" t="s">
        <v>97</v>
      </c>
      <c r="E420">
        <v>100</v>
      </c>
      <c r="F420" t="s">
        <v>38</v>
      </c>
      <c r="G420">
        <v>3.4249999999999998</v>
      </c>
      <c r="H420">
        <v>0</v>
      </c>
      <c r="I420">
        <v>-342.5</v>
      </c>
    </row>
    <row r="421" spans="1:9" x14ac:dyDescent="0.25">
      <c r="A421" s="1">
        <v>44729</v>
      </c>
      <c r="B421">
        <v>43378988295</v>
      </c>
      <c r="C421" t="s">
        <v>101</v>
      </c>
      <c r="D421" t="s">
        <v>97</v>
      </c>
      <c r="E421">
        <v>100</v>
      </c>
      <c r="F421" t="s">
        <v>38</v>
      </c>
      <c r="G421">
        <v>3.4350000000000001</v>
      </c>
      <c r="H421">
        <v>0</v>
      </c>
      <c r="I421">
        <v>-343.5</v>
      </c>
    </row>
    <row r="422" spans="1:9" x14ac:dyDescent="0.25">
      <c r="A422" s="1">
        <v>44729</v>
      </c>
      <c r="B422">
        <v>43379033841</v>
      </c>
      <c r="C422" t="s">
        <v>101</v>
      </c>
      <c r="D422" t="s">
        <v>98</v>
      </c>
      <c r="E422">
        <v>300</v>
      </c>
      <c r="F422" t="s">
        <v>38</v>
      </c>
      <c r="G422">
        <v>3.4851999999999999</v>
      </c>
      <c r="H422">
        <v>0</v>
      </c>
      <c r="I422">
        <v>1045.5</v>
      </c>
    </row>
    <row r="423" spans="1:9" x14ac:dyDescent="0.25">
      <c r="A423" s="1">
        <v>44733</v>
      </c>
      <c r="B423">
        <v>43407094979</v>
      </c>
      <c r="C423" t="s">
        <v>101</v>
      </c>
      <c r="D423" t="s">
        <v>97</v>
      </c>
      <c r="E423">
        <v>25</v>
      </c>
      <c r="F423" t="s">
        <v>36</v>
      </c>
      <c r="G423">
        <v>6.96</v>
      </c>
      <c r="H423">
        <v>0</v>
      </c>
      <c r="I423">
        <v>-174</v>
      </c>
    </row>
    <row r="424" spans="1:9" x14ac:dyDescent="0.25">
      <c r="A424" s="1">
        <v>44733</v>
      </c>
      <c r="B424">
        <v>43407261116</v>
      </c>
      <c r="C424" t="s">
        <v>101</v>
      </c>
      <c r="D424" t="s">
        <v>97</v>
      </c>
      <c r="E424">
        <v>100</v>
      </c>
      <c r="F424" t="s">
        <v>39</v>
      </c>
      <c r="G424">
        <v>2.7149999999999999</v>
      </c>
      <c r="H424">
        <v>0</v>
      </c>
      <c r="I424">
        <v>-271.5</v>
      </c>
    </row>
    <row r="425" spans="1:9" x14ac:dyDescent="0.25">
      <c r="A425" s="1">
        <v>44733</v>
      </c>
      <c r="B425">
        <v>43407317517</v>
      </c>
      <c r="C425" t="s">
        <v>101</v>
      </c>
      <c r="D425" t="s">
        <v>97</v>
      </c>
      <c r="E425">
        <v>25</v>
      </c>
      <c r="F425" t="s">
        <v>39</v>
      </c>
      <c r="G425">
        <v>2.7050000000000001</v>
      </c>
      <c r="H425">
        <v>0</v>
      </c>
      <c r="I425">
        <v>-67.63</v>
      </c>
    </row>
    <row r="426" spans="1:9" x14ac:dyDescent="0.25">
      <c r="A426" s="1">
        <v>44733</v>
      </c>
      <c r="B426">
        <v>43407344033</v>
      </c>
      <c r="C426" t="s">
        <v>101</v>
      </c>
      <c r="D426" t="s">
        <v>97</v>
      </c>
      <c r="E426">
        <v>100</v>
      </c>
      <c r="F426" t="s">
        <v>39</v>
      </c>
      <c r="G426">
        <v>2.65</v>
      </c>
      <c r="H426">
        <v>0</v>
      </c>
      <c r="I426">
        <v>-265</v>
      </c>
    </row>
    <row r="427" spans="1:9" x14ac:dyDescent="0.25">
      <c r="A427" s="1">
        <v>44733</v>
      </c>
      <c r="B427">
        <v>43407528633</v>
      </c>
      <c r="C427" t="s">
        <v>101</v>
      </c>
      <c r="D427" t="s">
        <v>97</v>
      </c>
      <c r="E427">
        <v>25</v>
      </c>
      <c r="F427" t="s">
        <v>36</v>
      </c>
      <c r="G427">
        <v>6.8072999999999997</v>
      </c>
      <c r="H427">
        <v>0</v>
      </c>
      <c r="I427">
        <v>-170.18</v>
      </c>
    </row>
    <row r="428" spans="1:9" x14ac:dyDescent="0.25">
      <c r="A428" s="1">
        <v>44733</v>
      </c>
      <c r="B428">
        <v>43407663304</v>
      </c>
      <c r="C428" t="s">
        <v>101</v>
      </c>
      <c r="D428" t="s">
        <v>97</v>
      </c>
      <c r="E428">
        <v>100</v>
      </c>
      <c r="F428" t="s">
        <v>39</v>
      </c>
      <c r="G428">
        <v>2.65</v>
      </c>
      <c r="H428">
        <v>0</v>
      </c>
      <c r="I428">
        <v>-265</v>
      </c>
    </row>
    <row r="429" spans="1:9" x14ac:dyDescent="0.25">
      <c r="A429" s="1">
        <v>44733</v>
      </c>
      <c r="B429">
        <v>43407657952</v>
      </c>
      <c r="C429" t="s">
        <v>101</v>
      </c>
      <c r="D429" t="s">
        <v>98</v>
      </c>
      <c r="E429">
        <v>100</v>
      </c>
      <c r="F429" t="s">
        <v>39</v>
      </c>
      <c r="G429">
        <v>2.6006</v>
      </c>
      <c r="H429">
        <v>0</v>
      </c>
      <c r="I429">
        <v>260.04000000000002</v>
      </c>
    </row>
    <row r="430" spans="1:9" x14ac:dyDescent="0.25">
      <c r="A430" s="1">
        <v>44733</v>
      </c>
      <c r="B430">
        <v>43407689712</v>
      </c>
      <c r="C430" t="s">
        <v>101</v>
      </c>
      <c r="D430" t="s">
        <v>98</v>
      </c>
      <c r="E430">
        <v>100</v>
      </c>
      <c r="F430" t="s">
        <v>39</v>
      </c>
      <c r="G430">
        <v>2.58</v>
      </c>
      <c r="H430">
        <v>0</v>
      </c>
      <c r="I430">
        <v>257.98</v>
      </c>
    </row>
    <row r="431" spans="1:9" x14ac:dyDescent="0.25">
      <c r="A431" s="1">
        <v>44733</v>
      </c>
      <c r="B431">
        <v>43407838970</v>
      </c>
      <c r="C431" t="s">
        <v>101</v>
      </c>
      <c r="D431" t="s">
        <v>98</v>
      </c>
      <c r="E431">
        <v>50</v>
      </c>
      <c r="F431" t="s">
        <v>36</v>
      </c>
      <c r="G431">
        <v>6.5601000000000003</v>
      </c>
      <c r="H431">
        <v>0</v>
      </c>
      <c r="I431">
        <v>327.99</v>
      </c>
    </row>
    <row r="432" spans="1:9" x14ac:dyDescent="0.25">
      <c r="A432" s="1">
        <v>44733</v>
      </c>
      <c r="B432">
        <v>43407941034</v>
      </c>
      <c r="C432" t="s">
        <v>101</v>
      </c>
      <c r="D432" t="s">
        <v>97</v>
      </c>
      <c r="E432">
        <v>25</v>
      </c>
      <c r="F432" t="s">
        <v>39</v>
      </c>
      <c r="G432">
        <v>2.5548999999999999</v>
      </c>
      <c r="H432">
        <v>0</v>
      </c>
      <c r="I432">
        <v>-63.87</v>
      </c>
    </row>
    <row r="433" spans="1:9" x14ac:dyDescent="0.25">
      <c r="A433" s="1">
        <v>44733</v>
      </c>
      <c r="B433">
        <v>43408030469</v>
      </c>
      <c r="C433" t="s">
        <v>101</v>
      </c>
      <c r="D433" t="s">
        <v>97</v>
      </c>
      <c r="E433">
        <v>50</v>
      </c>
      <c r="F433" t="s">
        <v>39</v>
      </c>
      <c r="G433">
        <v>2.5449999999999999</v>
      </c>
      <c r="H433">
        <v>0</v>
      </c>
      <c r="I433">
        <v>-127.25</v>
      </c>
    </row>
    <row r="434" spans="1:9" x14ac:dyDescent="0.25">
      <c r="A434" s="1">
        <v>44733</v>
      </c>
      <c r="B434">
        <v>43408011739</v>
      </c>
      <c r="C434" t="s">
        <v>101</v>
      </c>
      <c r="D434" t="s">
        <v>98</v>
      </c>
      <c r="E434">
        <v>100</v>
      </c>
      <c r="F434" t="s">
        <v>39</v>
      </c>
      <c r="G434">
        <v>2.59</v>
      </c>
      <c r="H434">
        <v>0</v>
      </c>
      <c r="I434">
        <v>258.98</v>
      </c>
    </row>
    <row r="435" spans="1:9" x14ac:dyDescent="0.25">
      <c r="A435" s="1">
        <v>44733</v>
      </c>
      <c r="B435">
        <v>43408045311</v>
      </c>
      <c r="C435" t="s">
        <v>101</v>
      </c>
      <c r="D435" t="s">
        <v>98</v>
      </c>
      <c r="E435">
        <v>100</v>
      </c>
      <c r="F435" t="s">
        <v>39</v>
      </c>
      <c r="G435">
        <v>2.6328</v>
      </c>
      <c r="H435">
        <v>0</v>
      </c>
      <c r="I435">
        <v>263.26</v>
      </c>
    </row>
    <row r="436" spans="1:9" x14ac:dyDescent="0.25">
      <c r="A436" s="1">
        <v>44734</v>
      </c>
      <c r="B436">
        <v>43431856052</v>
      </c>
      <c r="C436" t="s">
        <v>101</v>
      </c>
      <c r="D436" t="s">
        <v>97</v>
      </c>
      <c r="E436">
        <v>50</v>
      </c>
      <c r="F436" t="s">
        <v>26</v>
      </c>
      <c r="G436">
        <v>11.08</v>
      </c>
      <c r="H436">
        <v>0</v>
      </c>
      <c r="I436">
        <v>-554</v>
      </c>
    </row>
    <row r="437" spans="1:9" x14ac:dyDescent="0.25">
      <c r="A437" s="1">
        <v>44734</v>
      </c>
      <c r="B437">
        <v>43431881909</v>
      </c>
      <c r="C437" t="s">
        <v>101</v>
      </c>
      <c r="D437" t="s">
        <v>97</v>
      </c>
      <c r="E437">
        <v>50</v>
      </c>
      <c r="F437" t="s">
        <v>26</v>
      </c>
      <c r="G437">
        <v>10.89</v>
      </c>
      <c r="H437">
        <v>0</v>
      </c>
      <c r="I437">
        <v>-544.5</v>
      </c>
    </row>
    <row r="438" spans="1:9" x14ac:dyDescent="0.25">
      <c r="A438" s="1">
        <v>44734</v>
      </c>
      <c r="B438">
        <v>43431978333</v>
      </c>
      <c r="C438" t="s">
        <v>101</v>
      </c>
      <c r="D438" t="s">
        <v>97</v>
      </c>
      <c r="E438">
        <v>50</v>
      </c>
      <c r="F438" t="s">
        <v>26</v>
      </c>
      <c r="G438">
        <v>10.92</v>
      </c>
      <c r="H438">
        <v>0</v>
      </c>
      <c r="I438">
        <v>-546</v>
      </c>
    </row>
    <row r="439" spans="1:9" x14ac:dyDescent="0.25">
      <c r="A439" s="1">
        <v>44734</v>
      </c>
      <c r="B439">
        <v>43432018866</v>
      </c>
      <c r="C439" t="s">
        <v>101</v>
      </c>
      <c r="D439" t="s">
        <v>97</v>
      </c>
      <c r="E439">
        <v>50</v>
      </c>
      <c r="F439" t="s">
        <v>26</v>
      </c>
      <c r="G439">
        <v>10.96</v>
      </c>
      <c r="H439">
        <v>0</v>
      </c>
      <c r="I439">
        <v>-548</v>
      </c>
    </row>
    <row r="440" spans="1:9" x14ac:dyDescent="0.25">
      <c r="A440" s="1">
        <v>44734</v>
      </c>
      <c r="B440">
        <v>43432070304</v>
      </c>
      <c r="C440" t="s">
        <v>101</v>
      </c>
      <c r="D440" t="s">
        <v>98</v>
      </c>
      <c r="E440">
        <v>100</v>
      </c>
      <c r="F440" t="s">
        <v>26</v>
      </c>
      <c r="G440">
        <v>10.75</v>
      </c>
      <c r="H440">
        <v>0</v>
      </c>
      <c r="I440">
        <v>1074.97</v>
      </c>
    </row>
    <row r="441" spans="1:9" x14ac:dyDescent="0.25">
      <c r="A441" s="1">
        <v>44734</v>
      </c>
      <c r="B441">
        <v>43432072579</v>
      </c>
      <c r="C441" t="s">
        <v>101</v>
      </c>
      <c r="D441" t="s">
        <v>98</v>
      </c>
      <c r="E441">
        <v>100</v>
      </c>
      <c r="F441" t="s">
        <v>26</v>
      </c>
      <c r="G441">
        <v>10.73</v>
      </c>
      <c r="H441">
        <v>0</v>
      </c>
      <c r="I441">
        <v>1072.97</v>
      </c>
    </row>
    <row r="442" spans="1:9" x14ac:dyDescent="0.25">
      <c r="A442" s="1">
        <v>44734</v>
      </c>
      <c r="B442">
        <v>43432374771</v>
      </c>
      <c r="C442" t="s">
        <v>101</v>
      </c>
      <c r="D442" t="s">
        <v>97</v>
      </c>
      <c r="E442">
        <v>100</v>
      </c>
      <c r="F442" t="s">
        <v>40</v>
      </c>
      <c r="G442">
        <v>2.1589</v>
      </c>
      <c r="H442">
        <v>0</v>
      </c>
      <c r="I442">
        <v>-215.89</v>
      </c>
    </row>
    <row r="443" spans="1:9" x14ac:dyDescent="0.25">
      <c r="A443" s="1">
        <v>44734</v>
      </c>
      <c r="B443">
        <v>43432372168</v>
      </c>
      <c r="C443" t="s">
        <v>101</v>
      </c>
      <c r="D443" t="s">
        <v>97</v>
      </c>
      <c r="E443">
        <v>100</v>
      </c>
      <c r="F443" t="s">
        <v>40</v>
      </c>
      <c r="G443">
        <v>2.1549999999999998</v>
      </c>
      <c r="H443">
        <v>0</v>
      </c>
      <c r="I443">
        <v>-215.5</v>
      </c>
    </row>
    <row r="444" spans="1:9" x14ac:dyDescent="0.25">
      <c r="A444" s="1">
        <v>44734</v>
      </c>
      <c r="B444">
        <v>43432409295</v>
      </c>
      <c r="C444" t="s">
        <v>101</v>
      </c>
      <c r="D444" t="s">
        <v>97</v>
      </c>
      <c r="E444">
        <v>100</v>
      </c>
      <c r="F444" t="s">
        <v>40</v>
      </c>
      <c r="G444">
        <v>2.0550000000000002</v>
      </c>
      <c r="H444">
        <v>0</v>
      </c>
      <c r="I444">
        <v>-205.5</v>
      </c>
    </row>
    <row r="445" spans="1:9" x14ac:dyDescent="0.25">
      <c r="A445" s="1">
        <v>44734</v>
      </c>
      <c r="B445">
        <v>43432690588</v>
      </c>
      <c r="C445" t="s">
        <v>101</v>
      </c>
      <c r="D445" t="s">
        <v>97</v>
      </c>
      <c r="E445">
        <v>100</v>
      </c>
      <c r="F445" t="s">
        <v>40</v>
      </c>
      <c r="G445">
        <v>1.998</v>
      </c>
      <c r="H445">
        <v>0</v>
      </c>
      <c r="I445">
        <v>-199.8</v>
      </c>
    </row>
    <row r="446" spans="1:9" x14ac:dyDescent="0.25">
      <c r="A446" s="1">
        <v>44734</v>
      </c>
      <c r="B446">
        <v>43432752070</v>
      </c>
      <c r="C446" t="s">
        <v>101</v>
      </c>
      <c r="D446" t="s">
        <v>97</v>
      </c>
      <c r="E446">
        <v>100</v>
      </c>
      <c r="F446" t="s">
        <v>40</v>
      </c>
      <c r="G446">
        <v>1.9791000000000001</v>
      </c>
      <c r="H446">
        <v>0</v>
      </c>
      <c r="I446">
        <v>-197.91</v>
      </c>
    </row>
    <row r="447" spans="1:9" x14ac:dyDescent="0.25">
      <c r="A447" s="1">
        <v>44734</v>
      </c>
      <c r="B447">
        <v>43432880114</v>
      </c>
      <c r="C447" t="s">
        <v>101</v>
      </c>
      <c r="D447" t="s">
        <v>98</v>
      </c>
      <c r="E447">
        <v>500</v>
      </c>
      <c r="F447" t="s">
        <v>40</v>
      </c>
      <c r="G447">
        <v>1.9241999999999999</v>
      </c>
      <c r="H447">
        <v>0</v>
      </c>
      <c r="I447">
        <v>962.01</v>
      </c>
    </row>
    <row r="448" spans="1:9" x14ac:dyDescent="0.25">
      <c r="A448" s="1">
        <v>44735</v>
      </c>
      <c r="B448">
        <v>43457660038</v>
      </c>
      <c r="C448" t="s">
        <v>101</v>
      </c>
      <c r="D448" t="s">
        <v>97</v>
      </c>
      <c r="E448">
        <v>50</v>
      </c>
      <c r="F448" t="s">
        <v>41</v>
      </c>
      <c r="G448">
        <v>7.5434000000000001</v>
      </c>
      <c r="H448">
        <v>0</v>
      </c>
      <c r="I448">
        <v>-377.17</v>
      </c>
    </row>
    <row r="449" spans="1:9" x14ac:dyDescent="0.25">
      <c r="A449" s="1">
        <v>44735</v>
      </c>
      <c r="B449">
        <v>43457774927</v>
      </c>
      <c r="C449" t="s">
        <v>101</v>
      </c>
      <c r="D449" t="s">
        <v>97</v>
      </c>
      <c r="E449">
        <v>50</v>
      </c>
      <c r="F449" t="s">
        <v>41</v>
      </c>
      <c r="G449">
        <v>7.64</v>
      </c>
      <c r="H449">
        <v>0</v>
      </c>
      <c r="I449">
        <v>-382</v>
      </c>
    </row>
    <row r="450" spans="1:9" x14ac:dyDescent="0.25">
      <c r="A450" s="1">
        <v>44735</v>
      </c>
      <c r="B450">
        <v>43458007076</v>
      </c>
      <c r="C450" t="s">
        <v>101</v>
      </c>
      <c r="D450" t="s">
        <v>97</v>
      </c>
      <c r="E450">
        <v>50</v>
      </c>
      <c r="F450" t="s">
        <v>41</v>
      </c>
      <c r="G450">
        <v>7.5395000000000003</v>
      </c>
      <c r="H450">
        <v>0</v>
      </c>
      <c r="I450">
        <v>-376.98</v>
      </c>
    </row>
    <row r="451" spans="1:9" x14ac:dyDescent="0.25">
      <c r="A451" s="1">
        <v>44735</v>
      </c>
      <c r="B451">
        <v>43458076980</v>
      </c>
      <c r="C451" t="s">
        <v>101</v>
      </c>
      <c r="D451" t="s">
        <v>98</v>
      </c>
      <c r="E451">
        <v>100</v>
      </c>
      <c r="F451" t="s">
        <v>41</v>
      </c>
      <c r="G451">
        <v>7.22</v>
      </c>
      <c r="H451">
        <v>0</v>
      </c>
      <c r="I451">
        <v>721.97</v>
      </c>
    </row>
    <row r="452" spans="1:9" x14ac:dyDescent="0.25">
      <c r="A452" s="1">
        <v>44735</v>
      </c>
      <c r="B452">
        <v>43458207890</v>
      </c>
      <c r="C452" t="s">
        <v>101</v>
      </c>
      <c r="D452" t="s">
        <v>97</v>
      </c>
      <c r="E452">
        <v>50</v>
      </c>
      <c r="F452" t="s">
        <v>41</v>
      </c>
      <c r="G452">
        <v>7.58</v>
      </c>
      <c r="H452">
        <v>0</v>
      </c>
      <c r="I452">
        <v>-379</v>
      </c>
    </row>
    <row r="453" spans="1:9" x14ac:dyDescent="0.25">
      <c r="A453" s="1">
        <v>44735</v>
      </c>
      <c r="B453">
        <v>43458219193</v>
      </c>
      <c r="C453" t="s">
        <v>101</v>
      </c>
      <c r="D453" t="s">
        <v>97</v>
      </c>
      <c r="E453">
        <v>100</v>
      </c>
      <c r="F453" t="s">
        <v>41</v>
      </c>
      <c r="G453">
        <v>7.6780999999999997</v>
      </c>
      <c r="H453">
        <v>0</v>
      </c>
      <c r="I453">
        <v>-767.81</v>
      </c>
    </row>
    <row r="454" spans="1:9" x14ac:dyDescent="0.25">
      <c r="A454" s="1">
        <v>44735</v>
      </c>
      <c r="B454">
        <v>43458284830</v>
      </c>
      <c r="C454" t="s">
        <v>101</v>
      </c>
      <c r="D454" t="s">
        <v>97</v>
      </c>
      <c r="E454">
        <v>100</v>
      </c>
      <c r="F454" t="s">
        <v>41</v>
      </c>
      <c r="G454">
        <v>7.8738999999999999</v>
      </c>
      <c r="H454">
        <v>0</v>
      </c>
      <c r="I454">
        <v>-787.39</v>
      </c>
    </row>
    <row r="455" spans="1:9" x14ac:dyDescent="0.25">
      <c r="A455" s="1">
        <v>44735</v>
      </c>
      <c r="B455">
        <v>43458389239</v>
      </c>
      <c r="C455" t="s">
        <v>101</v>
      </c>
      <c r="D455" t="s">
        <v>97</v>
      </c>
      <c r="E455">
        <v>100</v>
      </c>
      <c r="F455" t="s">
        <v>41</v>
      </c>
      <c r="G455">
        <v>8.15</v>
      </c>
      <c r="H455">
        <v>0</v>
      </c>
      <c r="I455">
        <v>-815</v>
      </c>
    </row>
    <row r="456" spans="1:9" x14ac:dyDescent="0.25">
      <c r="A456" s="1">
        <v>44735</v>
      </c>
      <c r="B456">
        <v>43458398827</v>
      </c>
      <c r="C456" t="s">
        <v>101</v>
      </c>
      <c r="D456" t="s">
        <v>97</v>
      </c>
      <c r="E456">
        <v>100</v>
      </c>
      <c r="F456" t="s">
        <v>41</v>
      </c>
      <c r="G456">
        <v>8.2481000000000009</v>
      </c>
      <c r="H456">
        <v>0</v>
      </c>
      <c r="I456">
        <v>-824.81</v>
      </c>
    </row>
    <row r="457" spans="1:9" x14ac:dyDescent="0.25">
      <c r="A457" s="1">
        <v>44735</v>
      </c>
      <c r="B457">
        <v>43458873167</v>
      </c>
      <c r="C457" t="s">
        <v>101</v>
      </c>
      <c r="D457" t="s">
        <v>98</v>
      </c>
      <c r="E457">
        <v>200</v>
      </c>
      <c r="F457" t="s">
        <v>41</v>
      </c>
      <c r="G457">
        <v>8.18</v>
      </c>
      <c r="H457">
        <v>0</v>
      </c>
      <c r="I457">
        <v>1635.93</v>
      </c>
    </row>
    <row r="458" spans="1:9" x14ac:dyDescent="0.25">
      <c r="A458" s="1">
        <v>44735</v>
      </c>
      <c r="B458">
        <v>43458881048</v>
      </c>
      <c r="C458" t="s">
        <v>101</v>
      </c>
      <c r="D458" t="s">
        <v>98</v>
      </c>
      <c r="E458">
        <v>200</v>
      </c>
      <c r="F458" t="s">
        <v>41</v>
      </c>
      <c r="G458">
        <v>7.72</v>
      </c>
      <c r="H458">
        <v>0</v>
      </c>
      <c r="I458">
        <v>1543.93</v>
      </c>
    </row>
    <row r="459" spans="1:9" x14ac:dyDescent="0.25">
      <c r="A459" s="1">
        <v>44735</v>
      </c>
      <c r="B459">
        <v>43459013140</v>
      </c>
      <c r="C459" t="s">
        <v>101</v>
      </c>
      <c r="D459" t="s">
        <v>97</v>
      </c>
      <c r="E459">
        <v>50</v>
      </c>
      <c r="F459" t="s">
        <v>41</v>
      </c>
      <c r="G459">
        <v>7.5499000000000001</v>
      </c>
      <c r="H459">
        <v>0</v>
      </c>
      <c r="I459">
        <v>-377.5</v>
      </c>
    </row>
    <row r="460" spans="1:9" x14ac:dyDescent="0.25">
      <c r="A460" s="1">
        <v>44735</v>
      </c>
      <c r="B460">
        <v>43459041328</v>
      </c>
      <c r="C460" t="s">
        <v>101</v>
      </c>
      <c r="D460" t="s">
        <v>97</v>
      </c>
      <c r="E460">
        <v>50</v>
      </c>
      <c r="F460" t="s">
        <v>41</v>
      </c>
      <c r="G460">
        <v>7.4550000000000001</v>
      </c>
      <c r="H460">
        <v>0</v>
      </c>
      <c r="I460">
        <v>-372.75</v>
      </c>
    </row>
    <row r="461" spans="1:9" x14ac:dyDescent="0.25">
      <c r="A461" s="1">
        <v>44735</v>
      </c>
      <c r="B461">
        <v>43459345328</v>
      </c>
      <c r="C461" t="s">
        <v>101</v>
      </c>
      <c r="D461" t="s">
        <v>98</v>
      </c>
      <c r="E461">
        <v>100</v>
      </c>
      <c r="F461" t="s">
        <v>41</v>
      </c>
      <c r="G461">
        <v>7.24</v>
      </c>
      <c r="H461">
        <v>0</v>
      </c>
      <c r="I461">
        <v>723.97</v>
      </c>
    </row>
    <row r="462" spans="1:9" x14ac:dyDescent="0.25">
      <c r="A462" s="1">
        <v>44735</v>
      </c>
      <c r="B462">
        <v>43459350558</v>
      </c>
      <c r="C462" t="s">
        <v>101</v>
      </c>
      <c r="D462" t="s">
        <v>98</v>
      </c>
      <c r="E462">
        <v>100</v>
      </c>
      <c r="F462" t="s">
        <v>41</v>
      </c>
      <c r="G462">
        <v>7.25</v>
      </c>
      <c r="H462">
        <v>0</v>
      </c>
      <c r="I462">
        <v>724.97</v>
      </c>
    </row>
    <row r="463" spans="1:9" x14ac:dyDescent="0.25">
      <c r="A463" s="1">
        <v>44736</v>
      </c>
      <c r="B463">
        <v>43492300873</v>
      </c>
      <c r="C463" t="s">
        <v>101</v>
      </c>
      <c r="D463" t="s">
        <v>97</v>
      </c>
      <c r="E463">
        <v>50</v>
      </c>
      <c r="F463" t="s">
        <v>42</v>
      </c>
      <c r="G463">
        <v>8.1957000000000004</v>
      </c>
      <c r="H463">
        <v>0</v>
      </c>
      <c r="I463">
        <v>-409.79</v>
      </c>
    </row>
    <row r="464" spans="1:9" x14ac:dyDescent="0.25">
      <c r="A464" s="1">
        <v>44736</v>
      </c>
      <c r="B464">
        <v>43492428295</v>
      </c>
      <c r="C464" t="s">
        <v>101</v>
      </c>
      <c r="D464" t="s">
        <v>97</v>
      </c>
      <c r="E464">
        <v>50</v>
      </c>
      <c r="F464" t="s">
        <v>42</v>
      </c>
      <c r="G464">
        <v>7.9793000000000003</v>
      </c>
      <c r="H464">
        <v>0</v>
      </c>
      <c r="I464">
        <v>-398.97</v>
      </c>
    </row>
    <row r="465" spans="1:9" x14ac:dyDescent="0.25">
      <c r="A465" s="1">
        <v>44736</v>
      </c>
      <c r="B465">
        <v>43492488374</v>
      </c>
      <c r="C465" t="s">
        <v>101</v>
      </c>
      <c r="D465" t="s">
        <v>97</v>
      </c>
      <c r="E465">
        <v>50</v>
      </c>
      <c r="F465" t="s">
        <v>42</v>
      </c>
      <c r="G465">
        <v>7.8785999999999996</v>
      </c>
      <c r="H465">
        <v>0</v>
      </c>
      <c r="I465">
        <v>-393.93</v>
      </c>
    </row>
    <row r="466" spans="1:9" x14ac:dyDescent="0.25">
      <c r="A466" s="1">
        <v>44736</v>
      </c>
      <c r="B466">
        <v>43492507556</v>
      </c>
      <c r="C466" t="s">
        <v>101</v>
      </c>
      <c r="D466" t="s">
        <v>97</v>
      </c>
      <c r="E466">
        <v>100</v>
      </c>
      <c r="F466" t="s">
        <v>42</v>
      </c>
      <c r="G466">
        <v>8.0515000000000008</v>
      </c>
      <c r="H466">
        <v>0</v>
      </c>
      <c r="I466">
        <v>-805.15</v>
      </c>
    </row>
    <row r="467" spans="1:9" x14ac:dyDescent="0.25">
      <c r="A467" s="1">
        <v>44736</v>
      </c>
      <c r="B467">
        <v>43492561059</v>
      </c>
      <c r="C467" t="s">
        <v>101</v>
      </c>
      <c r="D467" t="s">
        <v>97</v>
      </c>
      <c r="E467">
        <v>50</v>
      </c>
      <c r="F467" t="s">
        <v>42</v>
      </c>
      <c r="G467">
        <v>8.0492000000000008</v>
      </c>
      <c r="H467">
        <v>0</v>
      </c>
      <c r="I467">
        <v>-402.46</v>
      </c>
    </row>
    <row r="468" spans="1:9" x14ac:dyDescent="0.25">
      <c r="A468" s="1">
        <v>44736</v>
      </c>
      <c r="B468">
        <v>43492851866</v>
      </c>
      <c r="C468" t="s">
        <v>101</v>
      </c>
      <c r="D468" t="s">
        <v>98</v>
      </c>
      <c r="E468">
        <v>100</v>
      </c>
      <c r="F468" t="s">
        <v>42</v>
      </c>
      <c r="G468">
        <v>7.88</v>
      </c>
      <c r="H468">
        <v>0</v>
      </c>
      <c r="I468">
        <v>787.97</v>
      </c>
    </row>
    <row r="469" spans="1:9" x14ac:dyDescent="0.25">
      <c r="A469" s="1">
        <v>44736</v>
      </c>
      <c r="B469">
        <v>43492891527</v>
      </c>
      <c r="C469" t="s">
        <v>101</v>
      </c>
      <c r="D469" t="s">
        <v>97</v>
      </c>
      <c r="E469">
        <v>50</v>
      </c>
      <c r="F469" t="s">
        <v>42</v>
      </c>
      <c r="G469">
        <v>7.8680000000000003</v>
      </c>
      <c r="H469">
        <v>0</v>
      </c>
      <c r="I469">
        <v>-393.4</v>
      </c>
    </row>
    <row r="470" spans="1:9" x14ac:dyDescent="0.25">
      <c r="A470" s="1">
        <v>44736</v>
      </c>
      <c r="B470">
        <v>43493390226</v>
      </c>
      <c r="C470" t="s">
        <v>101</v>
      </c>
      <c r="D470" t="s">
        <v>98</v>
      </c>
      <c r="E470">
        <v>250</v>
      </c>
      <c r="F470" t="s">
        <v>42</v>
      </c>
      <c r="G470">
        <v>7.57</v>
      </c>
      <c r="H470">
        <v>0</v>
      </c>
      <c r="I470">
        <v>1892.43</v>
      </c>
    </row>
    <row r="471" spans="1:9" x14ac:dyDescent="0.25">
      <c r="A471" s="1">
        <v>44739</v>
      </c>
      <c r="B471">
        <v>43523992524</v>
      </c>
      <c r="C471" t="s">
        <v>101</v>
      </c>
      <c r="D471" t="s">
        <v>97</v>
      </c>
      <c r="E471">
        <v>100</v>
      </c>
      <c r="F471" t="s">
        <v>43</v>
      </c>
      <c r="G471">
        <v>1.0278</v>
      </c>
      <c r="H471">
        <v>0</v>
      </c>
      <c r="I471">
        <v>-102.78</v>
      </c>
    </row>
    <row r="472" spans="1:9" x14ac:dyDescent="0.25">
      <c r="A472" s="1">
        <v>44739</v>
      </c>
      <c r="B472">
        <v>43524003536</v>
      </c>
      <c r="C472" t="s">
        <v>101</v>
      </c>
      <c r="D472" t="s">
        <v>97</v>
      </c>
      <c r="E472">
        <v>100</v>
      </c>
      <c r="F472" t="s">
        <v>43</v>
      </c>
      <c r="G472">
        <v>1.0350999999999999</v>
      </c>
      <c r="H472">
        <v>0</v>
      </c>
      <c r="I472">
        <v>-103.51</v>
      </c>
    </row>
    <row r="473" spans="1:9" x14ac:dyDescent="0.25">
      <c r="A473" s="1">
        <v>44739</v>
      </c>
      <c r="B473">
        <v>43524063841</v>
      </c>
      <c r="C473" t="s">
        <v>101</v>
      </c>
      <c r="D473" t="s">
        <v>97</v>
      </c>
      <c r="E473">
        <v>100</v>
      </c>
      <c r="F473" t="s">
        <v>43</v>
      </c>
      <c r="G473">
        <v>1.0443</v>
      </c>
      <c r="H473">
        <v>0</v>
      </c>
      <c r="I473">
        <v>-104.43</v>
      </c>
    </row>
    <row r="474" spans="1:9" x14ac:dyDescent="0.25">
      <c r="A474" s="1">
        <v>44739</v>
      </c>
      <c r="B474">
        <v>43524271226</v>
      </c>
      <c r="C474" t="s">
        <v>101</v>
      </c>
      <c r="D474" t="s">
        <v>98</v>
      </c>
      <c r="E474">
        <v>100</v>
      </c>
      <c r="F474" t="s">
        <v>43</v>
      </c>
      <c r="G474">
        <v>0.96519999999999995</v>
      </c>
      <c r="H474">
        <v>0</v>
      </c>
      <c r="I474">
        <v>96.51</v>
      </c>
    </row>
    <row r="475" spans="1:9" x14ac:dyDescent="0.25">
      <c r="A475" s="1">
        <v>44739</v>
      </c>
      <c r="B475">
        <v>43524312457</v>
      </c>
      <c r="C475" t="s">
        <v>101</v>
      </c>
      <c r="D475" t="s">
        <v>98</v>
      </c>
      <c r="E475">
        <v>100</v>
      </c>
      <c r="F475" t="s">
        <v>43</v>
      </c>
      <c r="G475">
        <v>0.96</v>
      </c>
      <c r="H475">
        <v>0</v>
      </c>
      <c r="I475">
        <v>95.99</v>
      </c>
    </row>
    <row r="476" spans="1:9" x14ac:dyDescent="0.25">
      <c r="A476" s="1">
        <v>44739</v>
      </c>
      <c r="B476">
        <v>43524327651</v>
      </c>
      <c r="C476" t="s">
        <v>101</v>
      </c>
      <c r="D476" t="s">
        <v>98</v>
      </c>
      <c r="E476">
        <v>100</v>
      </c>
      <c r="F476" t="s">
        <v>43</v>
      </c>
      <c r="G476">
        <v>0.96289999999999998</v>
      </c>
      <c r="H476">
        <v>0</v>
      </c>
      <c r="I476">
        <v>96.28</v>
      </c>
    </row>
    <row r="477" spans="1:9" x14ac:dyDescent="0.25">
      <c r="A477" s="1">
        <v>44739</v>
      </c>
      <c r="B477">
        <v>43524984918</v>
      </c>
      <c r="C477" t="s">
        <v>101</v>
      </c>
      <c r="D477" t="s">
        <v>97</v>
      </c>
      <c r="E477">
        <v>100</v>
      </c>
      <c r="F477" t="s">
        <v>40</v>
      </c>
      <c r="G477">
        <v>2.6150000000000002</v>
      </c>
      <c r="H477">
        <v>0</v>
      </c>
      <c r="I477">
        <v>-261.5</v>
      </c>
    </row>
    <row r="478" spans="1:9" x14ac:dyDescent="0.25">
      <c r="A478" s="1">
        <v>44739</v>
      </c>
      <c r="B478">
        <v>43525192624</v>
      </c>
      <c r="C478" t="s">
        <v>101</v>
      </c>
      <c r="D478" t="s">
        <v>97</v>
      </c>
      <c r="E478">
        <v>100</v>
      </c>
      <c r="F478" t="s">
        <v>40</v>
      </c>
      <c r="G478">
        <v>2.7650000000000001</v>
      </c>
      <c r="H478">
        <v>0</v>
      </c>
      <c r="I478">
        <v>-276.5</v>
      </c>
    </row>
    <row r="479" spans="1:9" x14ac:dyDescent="0.25">
      <c r="A479" s="1">
        <v>44739</v>
      </c>
      <c r="B479">
        <v>43525186839</v>
      </c>
      <c r="C479" t="s">
        <v>101</v>
      </c>
      <c r="D479" t="s">
        <v>97</v>
      </c>
      <c r="E479">
        <v>100</v>
      </c>
      <c r="F479" t="s">
        <v>40</v>
      </c>
      <c r="G479">
        <v>2.7366999999999999</v>
      </c>
      <c r="H479">
        <v>0</v>
      </c>
      <c r="I479">
        <v>-273.67</v>
      </c>
    </row>
    <row r="480" spans="1:9" x14ac:dyDescent="0.25">
      <c r="A480" s="1">
        <v>44739</v>
      </c>
      <c r="B480">
        <v>43525262352</v>
      </c>
      <c r="C480" t="s">
        <v>101</v>
      </c>
      <c r="D480" t="s">
        <v>97</v>
      </c>
      <c r="E480">
        <v>100</v>
      </c>
      <c r="F480" t="s">
        <v>40</v>
      </c>
      <c r="G480">
        <v>2.7458</v>
      </c>
      <c r="H480">
        <v>0</v>
      </c>
      <c r="I480">
        <v>-274.58</v>
      </c>
    </row>
    <row r="481" spans="1:9" x14ac:dyDescent="0.25">
      <c r="A481" s="1">
        <v>44739</v>
      </c>
      <c r="B481">
        <v>43525306945</v>
      </c>
      <c r="C481" t="s">
        <v>101</v>
      </c>
      <c r="D481" t="s">
        <v>98</v>
      </c>
      <c r="E481">
        <v>100</v>
      </c>
      <c r="F481" t="s">
        <v>40</v>
      </c>
      <c r="G481">
        <v>2.68</v>
      </c>
      <c r="H481">
        <v>0</v>
      </c>
      <c r="I481">
        <v>267.98</v>
      </c>
    </row>
    <row r="482" spans="1:9" x14ac:dyDescent="0.25">
      <c r="A482" s="1">
        <v>44739</v>
      </c>
      <c r="B482">
        <v>43525307741</v>
      </c>
      <c r="C482" t="s">
        <v>101</v>
      </c>
      <c r="D482" t="s">
        <v>98</v>
      </c>
      <c r="E482">
        <v>100</v>
      </c>
      <c r="F482" t="s">
        <v>40</v>
      </c>
      <c r="G482">
        <v>2.68</v>
      </c>
      <c r="H482">
        <v>0</v>
      </c>
      <c r="I482">
        <v>267.98</v>
      </c>
    </row>
    <row r="483" spans="1:9" x14ac:dyDescent="0.25">
      <c r="A483" s="1">
        <v>44739</v>
      </c>
      <c r="B483">
        <v>43525307788</v>
      </c>
      <c r="C483" t="s">
        <v>101</v>
      </c>
      <c r="D483" t="s">
        <v>98</v>
      </c>
      <c r="E483">
        <v>100</v>
      </c>
      <c r="F483" t="s">
        <v>40</v>
      </c>
      <c r="G483">
        <v>2.69</v>
      </c>
      <c r="H483">
        <v>0</v>
      </c>
      <c r="I483">
        <v>268.98</v>
      </c>
    </row>
    <row r="484" spans="1:9" x14ac:dyDescent="0.25">
      <c r="A484" s="1">
        <v>44739</v>
      </c>
      <c r="B484">
        <v>43525331369</v>
      </c>
      <c r="C484" t="s">
        <v>101</v>
      </c>
      <c r="D484" t="s">
        <v>97</v>
      </c>
      <c r="E484">
        <v>100</v>
      </c>
      <c r="F484" t="s">
        <v>40</v>
      </c>
      <c r="G484">
        <v>2.7159</v>
      </c>
      <c r="H484">
        <v>0</v>
      </c>
      <c r="I484">
        <v>-271.58999999999997</v>
      </c>
    </row>
    <row r="485" spans="1:9" x14ac:dyDescent="0.25">
      <c r="A485" s="1">
        <v>44739</v>
      </c>
      <c r="B485">
        <v>43525331160</v>
      </c>
      <c r="C485" t="s">
        <v>101</v>
      </c>
      <c r="D485" t="s">
        <v>97</v>
      </c>
      <c r="E485">
        <v>100</v>
      </c>
      <c r="F485" t="s">
        <v>40</v>
      </c>
      <c r="G485">
        <v>2.7157</v>
      </c>
      <c r="H485">
        <v>0</v>
      </c>
      <c r="I485">
        <v>-271.57</v>
      </c>
    </row>
    <row r="486" spans="1:9" x14ac:dyDescent="0.25">
      <c r="A486" s="1">
        <v>44739</v>
      </c>
      <c r="B486">
        <v>43525334749</v>
      </c>
      <c r="C486" t="s">
        <v>101</v>
      </c>
      <c r="D486" t="s">
        <v>97</v>
      </c>
      <c r="E486">
        <v>100</v>
      </c>
      <c r="F486" t="s">
        <v>40</v>
      </c>
      <c r="G486">
        <v>2.7250000000000001</v>
      </c>
      <c r="H486">
        <v>0</v>
      </c>
      <c r="I486">
        <v>-272.5</v>
      </c>
    </row>
    <row r="487" spans="1:9" x14ac:dyDescent="0.25">
      <c r="A487" s="1">
        <v>44739</v>
      </c>
      <c r="B487">
        <v>43525335561</v>
      </c>
      <c r="C487" t="s">
        <v>101</v>
      </c>
      <c r="D487" t="s">
        <v>97</v>
      </c>
      <c r="E487">
        <v>100</v>
      </c>
      <c r="F487" t="s">
        <v>40</v>
      </c>
      <c r="G487">
        <v>2.7250000000000001</v>
      </c>
      <c r="H487">
        <v>0</v>
      </c>
      <c r="I487">
        <v>-272.5</v>
      </c>
    </row>
    <row r="488" spans="1:9" x14ac:dyDescent="0.25">
      <c r="A488" s="1">
        <v>44739</v>
      </c>
      <c r="B488">
        <v>43525338115</v>
      </c>
      <c r="C488" t="s">
        <v>101</v>
      </c>
      <c r="D488" t="s">
        <v>97</v>
      </c>
      <c r="E488">
        <v>100</v>
      </c>
      <c r="F488" t="s">
        <v>40</v>
      </c>
      <c r="G488">
        <v>2.7450000000000001</v>
      </c>
      <c r="H488">
        <v>0</v>
      </c>
      <c r="I488">
        <v>-274.5</v>
      </c>
    </row>
    <row r="489" spans="1:9" x14ac:dyDescent="0.25">
      <c r="A489" s="1">
        <v>44739</v>
      </c>
      <c r="B489">
        <v>43525338196</v>
      </c>
      <c r="C489" t="s">
        <v>101</v>
      </c>
      <c r="D489" t="s">
        <v>97</v>
      </c>
      <c r="E489">
        <v>100</v>
      </c>
      <c r="F489" t="s">
        <v>40</v>
      </c>
      <c r="G489">
        <v>2.7498999999999998</v>
      </c>
      <c r="H489">
        <v>0</v>
      </c>
      <c r="I489">
        <v>-274.99</v>
      </c>
    </row>
    <row r="490" spans="1:9" x14ac:dyDescent="0.25">
      <c r="A490" s="1">
        <v>44739</v>
      </c>
      <c r="B490">
        <v>43525345587</v>
      </c>
      <c r="C490" t="s">
        <v>101</v>
      </c>
      <c r="D490" t="s">
        <v>97</v>
      </c>
      <c r="E490">
        <v>200</v>
      </c>
      <c r="F490" t="s">
        <v>40</v>
      </c>
      <c r="G490">
        <v>2.7349999999999999</v>
      </c>
      <c r="H490">
        <v>0</v>
      </c>
      <c r="I490">
        <v>-547</v>
      </c>
    </row>
    <row r="491" spans="1:9" x14ac:dyDescent="0.25">
      <c r="A491" s="1">
        <v>44739</v>
      </c>
      <c r="B491">
        <v>43525418118</v>
      </c>
      <c r="C491" t="s">
        <v>101</v>
      </c>
      <c r="D491" t="s">
        <v>98</v>
      </c>
      <c r="E491">
        <v>100</v>
      </c>
      <c r="F491" t="s">
        <v>40</v>
      </c>
      <c r="G491">
        <v>2.81</v>
      </c>
      <c r="H491">
        <v>0</v>
      </c>
      <c r="I491">
        <v>280.98</v>
      </c>
    </row>
    <row r="492" spans="1:9" x14ac:dyDescent="0.25">
      <c r="A492" s="1">
        <v>44739</v>
      </c>
      <c r="B492">
        <v>43525417540</v>
      </c>
      <c r="C492" t="s">
        <v>101</v>
      </c>
      <c r="D492" t="s">
        <v>98</v>
      </c>
      <c r="E492">
        <v>200</v>
      </c>
      <c r="F492" t="s">
        <v>40</v>
      </c>
      <c r="G492">
        <v>2.82</v>
      </c>
      <c r="H492">
        <v>0</v>
      </c>
      <c r="I492">
        <v>563.96</v>
      </c>
    </row>
    <row r="493" spans="1:9" x14ac:dyDescent="0.25">
      <c r="A493" s="1">
        <v>44739</v>
      </c>
      <c r="B493">
        <v>43525439256</v>
      </c>
      <c r="C493" t="s">
        <v>101</v>
      </c>
      <c r="D493" t="s">
        <v>98</v>
      </c>
      <c r="E493">
        <v>200</v>
      </c>
      <c r="F493" t="s">
        <v>40</v>
      </c>
      <c r="G493">
        <v>2.74</v>
      </c>
      <c r="H493">
        <v>0</v>
      </c>
      <c r="I493">
        <v>547.96</v>
      </c>
    </row>
    <row r="494" spans="1:9" x14ac:dyDescent="0.25">
      <c r="A494" s="1">
        <v>44739</v>
      </c>
      <c r="B494">
        <v>43525480447</v>
      </c>
      <c r="C494" t="s">
        <v>101</v>
      </c>
      <c r="D494" t="s">
        <v>97</v>
      </c>
      <c r="E494">
        <v>200</v>
      </c>
      <c r="F494" t="s">
        <v>40</v>
      </c>
      <c r="G494">
        <v>2.7650000000000001</v>
      </c>
      <c r="H494">
        <v>0</v>
      </c>
      <c r="I494">
        <v>-553</v>
      </c>
    </row>
    <row r="495" spans="1:9" x14ac:dyDescent="0.25">
      <c r="A495" s="1">
        <v>44739</v>
      </c>
      <c r="B495">
        <v>43525525902</v>
      </c>
      <c r="C495" t="s">
        <v>101</v>
      </c>
      <c r="D495" t="s">
        <v>98</v>
      </c>
      <c r="E495">
        <v>200</v>
      </c>
      <c r="F495" t="s">
        <v>40</v>
      </c>
      <c r="G495">
        <v>2.7109999999999999</v>
      </c>
      <c r="H495">
        <v>0</v>
      </c>
      <c r="I495">
        <v>542.16</v>
      </c>
    </row>
    <row r="496" spans="1:9" x14ac:dyDescent="0.25">
      <c r="A496" s="1">
        <v>44739</v>
      </c>
      <c r="B496">
        <v>43525528073</v>
      </c>
      <c r="C496" t="s">
        <v>101</v>
      </c>
      <c r="D496" t="s">
        <v>98</v>
      </c>
      <c r="E496">
        <v>200</v>
      </c>
      <c r="F496" t="s">
        <v>40</v>
      </c>
      <c r="G496">
        <v>2.7</v>
      </c>
      <c r="H496">
        <v>0</v>
      </c>
      <c r="I496">
        <v>539.96</v>
      </c>
    </row>
    <row r="497" spans="1:9" x14ac:dyDescent="0.25">
      <c r="A497" s="1">
        <v>44739</v>
      </c>
      <c r="B497">
        <v>43525726905</v>
      </c>
      <c r="C497" t="s">
        <v>101</v>
      </c>
      <c r="D497" t="s">
        <v>98</v>
      </c>
      <c r="E497">
        <v>200</v>
      </c>
      <c r="F497" t="s">
        <v>40</v>
      </c>
      <c r="G497">
        <v>2.9049999999999998</v>
      </c>
      <c r="H497">
        <v>0</v>
      </c>
      <c r="I497">
        <v>580.96</v>
      </c>
    </row>
    <row r="498" spans="1:9" x14ac:dyDescent="0.25">
      <c r="A498" s="1">
        <v>44739</v>
      </c>
      <c r="B498">
        <v>43526046583</v>
      </c>
      <c r="C498" t="s">
        <v>101</v>
      </c>
      <c r="D498" t="s">
        <v>97</v>
      </c>
      <c r="E498">
        <v>50</v>
      </c>
      <c r="F498" t="s">
        <v>40</v>
      </c>
      <c r="G498">
        <v>2.7964000000000002</v>
      </c>
      <c r="H498">
        <v>0</v>
      </c>
      <c r="I498">
        <v>-139.82</v>
      </c>
    </row>
    <row r="499" spans="1:9" x14ac:dyDescent="0.25">
      <c r="A499" s="1">
        <v>44739</v>
      </c>
      <c r="B499">
        <v>43526500047</v>
      </c>
      <c r="C499" t="s">
        <v>101</v>
      </c>
      <c r="D499" t="s">
        <v>98</v>
      </c>
      <c r="E499">
        <v>50</v>
      </c>
      <c r="F499" t="s">
        <v>40</v>
      </c>
      <c r="G499">
        <v>2.7050000000000001</v>
      </c>
      <c r="H499">
        <v>0</v>
      </c>
      <c r="I499">
        <v>135.24</v>
      </c>
    </row>
    <row r="500" spans="1:9" x14ac:dyDescent="0.25">
      <c r="A500" s="1">
        <v>44740</v>
      </c>
      <c r="B500">
        <v>43555148599</v>
      </c>
      <c r="C500" t="s">
        <v>101</v>
      </c>
      <c r="D500" t="s">
        <v>97</v>
      </c>
      <c r="E500">
        <v>200</v>
      </c>
      <c r="F500" t="s">
        <v>44</v>
      </c>
      <c r="G500">
        <v>1.3458000000000001</v>
      </c>
      <c r="H500">
        <v>0</v>
      </c>
      <c r="I500">
        <v>-269.16000000000003</v>
      </c>
    </row>
    <row r="501" spans="1:9" x14ac:dyDescent="0.25">
      <c r="A501" s="1">
        <v>44740</v>
      </c>
      <c r="B501">
        <v>43555066299</v>
      </c>
      <c r="C501" t="s">
        <v>101</v>
      </c>
      <c r="D501" t="s">
        <v>97</v>
      </c>
      <c r="E501">
        <v>200</v>
      </c>
      <c r="F501" t="s">
        <v>44</v>
      </c>
      <c r="G501">
        <v>1.3633999999999999</v>
      </c>
      <c r="H501">
        <v>0</v>
      </c>
      <c r="I501">
        <v>-272.68</v>
      </c>
    </row>
    <row r="502" spans="1:9" x14ac:dyDescent="0.25">
      <c r="A502" s="1">
        <v>44740</v>
      </c>
      <c r="B502">
        <v>43555349443</v>
      </c>
      <c r="C502" t="s">
        <v>101</v>
      </c>
      <c r="D502" t="s">
        <v>97</v>
      </c>
      <c r="E502">
        <v>200</v>
      </c>
      <c r="F502" t="s">
        <v>44</v>
      </c>
      <c r="G502">
        <v>1.345</v>
      </c>
      <c r="H502">
        <v>0</v>
      </c>
      <c r="I502">
        <v>-269</v>
      </c>
    </row>
    <row r="503" spans="1:9" x14ac:dyDescent="0.25">
      <c r="A503" s="1">
        <v>44740</v>
      </c>
      <c r="B503">
        <v>43555567062</v>
      </c>
      <c r="C503" t="s">
        <v>101</v>
      </c>
      <c r="D503" t="s">
        <v>98</v>
      </c>
      <c r="E503">
        <v>200</v>
      </c>
      <c r="F503" t="s">
        <v>44</v>
      </c>
      <c r="G503">
        <v>1.32</v>
      </c>
      <c r="H503">
        <v>0</v>
      </c>
      <c r="I503">
        <v>263.95999999999998</v>
      </c>
    </row>
    <row r="504" spans="1:9" x14ac:dyDescent="0.25">
      <c r="A504" s="1">
        <v>44740</v>
      </c>
      <c r="B504">
        <v>43555527594</v>
      </c>
      <c r="C504" t="s">
        <v>101</v>
      </c>
      <c r="D504" t="s">
        <v>98</v>
      </c>
      <c r="E504">
        <v>200</v>
      </c>
      <c r="F504" t="s">
        <v>44</v>
      </c>
      <c r="G504">
        <v>1.32</v>
      </c>
      <c r="H504">
        <v>0</v>
      </c>
      <c r="I504">
        <v>263.95999999999998</v>
      </c>
    </row>
    <row r="505" spans="1:9" x14ac:dyDescent="0.25">
      <c r="A505" s="1">
        <v>44740</v>
      </c>
      <c r="B505">
        <v>43555528690</v>
      </c>
      <c r="C505" t="s">
        <v>101</v>
      </c>
      <c r="D505" t="s">
        <v>98</v>
      </c>
      <c r="E505">
        <v>200</v>
      </c>
      <c r="F505" t="s">
        <v>44</v>
      </c>
      <c r="G505">
        <v>1.3109999999999999</v>
      </c>
      <c r="H505">
        <v>0</v>
      </c>
      <c r="I505">
        <v>262.16000000000003</v>
      </c>
    </row>
    <row r="506" spans="1:9" x14ac:dyDescent="0.25">
      <c r="A506" s="1">
        <v>44741</v>
      </c>
      <c r="B506">
        <v>43588762775</v>
      </c>
      <c r="C506" t="s">
        <v>101</v>
      </c>
      <c r="D506" t="s">
        <v>97</v>
      </c>
      <c r="E506">
        <v>100</v>
      </c>
      <c r="F506" t="s">
        <v>45</v>
      </c>
      <c r="G506">
        <v>11.482200000000001</v>
      </c>
      <c r="H506">
        <v>0</v>
      </c>
      <c r="I506">
        <v>-1148.22</v>
      </c>
    </row>
    <row r="507" spans="1:9" x14ac:dyDescent="0.25">
      <c r="A507" s="1">
        <v>44741</v>
      </c>
      <c r="B507">
        <v>43588771684</v>
      </c>
      <c r="C507" t="s">
        <v>101</v>
      </c>
      <c r="D507" t="s">
        <v>97</v>
      </c>
      <c r="E507">
        <v>100</v>
      </c>
      <c r="F507" t="s">
        <v>45</v>
      </c>
      <c r="G507">
        <v>11.52</v>
      </c>
      <c r="H507">
        <v>0</v>
      </c>
      <c r="I507">
        <v>-1152</v>
      </c>
    </row>
    <row r="508" spans="1:9" x14ac:dyDescent="0.25">
      <c r="A508" s="1">
        <v>44741</v>
      </c>
      <c r="B508">
        <v>43588788703</v>
      </c>
      <c r="C508" t="s">
        <v>101</v>
      </c>
      <c r="D508" t="s">
        <v>97</v>
      </c>
      <c r="E508">
        <v>100</v>
      </c>
      <c r="F508" t="s">
        <v>45</v>
      </c>
      <c r="G508">
        <v>11.3476</v>
      </c>
      <c r="H508">
        <v>0</v>
      </c>
      <c r="I508">
        <v>-1134.76</v>
      </c>
    </row>
    <row r="509" spans="1:9" x14ac:dyDescent="0.25">
      <c r="A509" s="1">
        <v>44741</v>
      </c>
      <c r="B509">
        <v>43588972631</v>
      </c>
      <c r="C509" t="s">
        <v>101</v>
      </c>
      <c r="D509" t="s">
        <v>98</v>
      </c>
      <c r="E509">
        <v>150</v>
      </c>
      <c r="F509" t="s">
        <v>45</v>
      </c>
      <c r="G509">
        <v>11.3348</v>
      </c>
      <c r="H509">
        <v>0</v>
      </c>
      <c r="I509">
        <v>1700.16</v>
      </c>
    </row>
    <row r="510" spans="1:9" x14ac:dyDescent="0.25">
      <c r="A510" s="1">
        <v>44741</v>
      </c>
      <c r="B510">
        <v>43588989978</v>
      </c>
      <c r="C510" t="s">
        <v>101</v>
      </c>
      <c r="D510" t="s">
        <v>98</v>
      </c>
      <c r="E510">
        <v>150</v>
      </c>
      <c r="F510" t="s">
        <v>45</v>
      </c>
      <c r="G510">
        <v>11.37</v>
      </c>
      <c r="H510">
        <v>0</v>
      </c>
      <c r="I510">
        <v>1705.44</v>
      </c>
    </row>
    <row r="511" spans="1:9" x14ac:dyDescent="0.25">
      <c r="A511" s="1">
        <v>44742</v>
      </c>
      <c r="B511">
        <v>43625537562</v>
      </c>
      <c r="C511" t="s">
        <v>101</v>
      </c>
      <c r="D511" t="s">
        <v>97</v>
      </c>
      <c r="E511">
        <v>50</v>
      </c>
      <c r="F511" t="s">
        <v>26</v>
      </c>
      <c r="G511">
        <v>7.58</v>
      </c>
      <c r="H511">
        <v>0</v>
      </c>
      <c r="I511">
        <v>-379</v>
      </c>
    </row>
    <row r="512" spans="1:9" x14ac:dyDescent="0.25">
      <c r="A512" s="1">
        <v>44742</v>
      </c>
      <c r="B512">
        <v>43625736601</v>
      </c>
      <c r="C512" t="s">
        <v>101</v>
      </c>
      <c r="D512" t="s">
        <v>97</v>
      </c>
      <c r="E512">
        <v>50</v>
      </c>
      <c r="F512" t="s">
        <v>26</v>
      </c>
      <c r="G512">
        <v>7.62</v>
      </c>
      <c r="H512">
        <v>0</v>
      </c>
      <c r="I512">
        <v>-381</v>
      </c>
    </row>
    <row r="513" spans="1:9" x14ac:dyDescent="0.25">
      <c r="A513" s="1">
        <v>44742</v>
      </c>
      <c r="B513">
        <v>43625837209</v>
      </c>
      <c r="C513" t="s">
        <v>101</v>
      </c>
      <c r="D513" t="s">
        <v>97</v>
      </c>
      <c r="E513">
        <v>100</v>
      </c>
      <c r="F513" t="s">
        <v>26</v>
      </c>
      <c r="G513">
        <v>7.5650000000000004</v>
      </c>
      <c r="H513">
        <v>0</v>
      </c>
      <c r="I513">
        <v>-756.5</v>
      </c>
    </row>
    <row r="514" spans="1:9" x14ac:dyDescent="0.25">
      <c r="A514" s="1">
        <v>44742</v>
      </c>
      <c r="B514">
        <v>43625903675</v>
      </c>
      <c r="C514" t="s">
        <v>101</v>
      </c>
      <c r="D514" t="s">
        <v>97</v>
      </c>
      <c r="E514">
        <v>100</v>
      </c>
      <c r="F514" t="s">
        <v>26</v>
      </c>
      <c r="G514">
        <v>7.6692</v>
      </c>
      <c r="H514">
        <v>0</v>
      </c>
      <c r="I514">
        <v>-766.92</v>
      </c>
    </row>
    <row r="515" spans="1:9" x14ac:dyDescent="0.25">
      <c r="A515" s="1">
        <v>44742</v>
      </c>
      <c r="B515">
        <v>43626048131</v>
      </c>
      <c r="C515" t="s">
        <v>101</v>
      </c>
      <c r="D515" t="s">
        <v>98</v>
      </c>
      <c r="E515">
        <v>100</v>
      </c>
      <c r="F515" t="s">
        <v>26</v>
      </c>
      <c r="G515">
        <v>7.8</v>
      </c>
      <c r="H515">
        <v>0</v>
      </c>
      <c r="I515">
        <v>779.97</v>
      </c>
    </row>
    <row r="516" spans="1:9" x14ac:dyDescent="0.25">
      <c r="A516" s="1">
        <v>44742</v>
      </c>
      <c r="B516">
        <v>43626053280</v>
      </c>
      <c r="C516" t="s">
        <v>101</v>
      </c>
      <c r="D516" t="s">
        <v>98</v>
      </c>
      <c r="E516">
        <v>100</v>
      </c>
      <c r="F516" t="s">
        <v>26</v>
      </c>
      <c r="G516">
        <v>7.8601000000000001</v>
      </c>
      <c r="H516">
        <v>0</v>
      </c>
      <c r="I516">
        <v>785.98</v>
      </c>
    </row>
    <row r="517" spans="1:9" x14ac:dyDescent="0.25">
      <c r="A517" s="1">
        <v>44742</v>
      </c>
      <c r="B517">
        <v>43626067269</v>
      </c>
      <c r="C517" t="s">
        <v>101</v>
      </c>
      <c r="D517" t="s">
        <v>98</v>
      </c>
      <c r="E517">
        <v>100</v>
      </c>
      <c r="F517" t="s">
        <v>26</v>
      </c>
      <c r="G517">
        <v>7.95</v>
      </c>
      <c r="H517">
        <v>0</v>
      </c>
      <c r="I517">
        <v>794.97</v>
      </c>
    </row>
    <row r="518" spans="1:9" x14ac:dyDescent="0.25">
      <c r="A518" s="1">
        <v>44742</v>
      </c>
      <c r="B518">
        <v>43627472405</v>
      </c>
      <c r="C518" t="s">
        <v>101</v>
      </c>
      <c r="D518" t="s">
        <v>97</v>
      </c>
      <c r="E518">
        <v>100</v>
      </c>
      <c r="F518" t="s">
        <v>26</v>
      </c>
      <c r="G518">
        <v>8.125</v>
      </c>
      <c r="H518">
        <v>0</v>
      </c>
      <c r="I518">
        <v>-812.5</v>
      </c>
    </row>
    <row r="519" spans="1:9" x14ac:dyDescent="0.25">
      <c r="A519" s="1">
        <v>44742</v>
      </c>
      <c r="B519">
        <v>43627479657</v>
      </c>
      <c r="C519" t="s">
        <v>101</v>
      </c>
      <c r="D519" t="s">
        <v>97</v>
      </c>
      <c r="E519">
        <v>100</v>
      </c>
      <c r="F519" t="s">
        <v>26</v>
      </c>
      <c r="G519">
        <v>8.0649999999999995</v>
      </c>
      <c r="H519">
        <v>0</v>
      </c>
      <c r="I519">
        <v>-806.5</v>
      </c>
    </row>
    <row r="520" spans="1:9" x14ac:dyDescent="0.25">
      <c r="A520" s="1">
        <v>44742</v>
      </c>
      <c r="B520">
        <v>43627486169</v>
      </c>
      <c r="C520" t="s">
        <v>101</v>
      </c>
      <c r="D520" t="s">
        <v>97</v>
      </c>
      <c r="E520">
        <v>100</v>
      </c>
      <c r="F520" t="s">
        <v>26</v>
      </c>
      <c r="G520">
        <v>8.0587999999999997</v>
      </c>
      <c r="H520">
        <v>0</v>
      </c>
      <c r="I520">
        <v>-805.88</v>
      </c>
    </row>
    <row r="521" spans="1:9" x14ac:dyDescent="0.25">
      <c r="A521" s="1">
        <v>44742</v>
      </c>
      <c r="B521">
        <v>43627775733</v>
      </c>
      <c r="C521" t="s">
        <v>101</v>
      </c>
      <c r="D521" t="s">
        <v>98</v>
      </c>
      <c r="E521">
        <v>25</v>
      </c>
      <c r="F521" t="s">
        <v>26</v>
      </c>
      <c r="G521">
        <v>8.02</v>
      </c>
      <c r="H521">
        <v>0</v>
      </c>
      <c r="I521">
        <v>200.5</v>
      </c>
    </row>
    <row r="522" spans="1:9" x14ac:dyDescent="0.25">
      <c r="A522" s="1">
        <v>44742</v>
      </c>
      <c r="B522">
        <v>43627775744</v>
      </c>
      <c r="C522" t="s">
        <v>101</v>
      </c>
      <c r="D522" t="s">
        <v>98</v>
      </c>
      <c r="E522">
        <v>275</v>
      </c>
      <c r="F522" t="s">
        <v>26</v>
      </c>
      <c r="G522">
        <v>8.01</v>
      </c>
      <c r="H522">
        <v>0</v>
      </c>
      <c r="I522">
        <v>2202.65</v>
      </c>
    </row>
    <row r="523" spans="1:9" x14ac:dyDescent="0.25">
      <c r="A523" s="1">
        <v>44747</v>
      </c>
      <c r="B523">
        <v>43719600427</v>
      </c>
      <c r="C523" t="s">
        <v>101</v>
      </c>
      <c r="D523" t="s">
        <v>97</v>
      </c>
      <c r="E523">
        <v>200</v>
      </c>
      <c r="F523" t="s">
        <v>46</v>
      </c>
      <c r="G523">
        <v>1.8299000000000001</v>
      </c>
      <c r="H523">
        <v>0</v>
      </c>
      <c r="I523">
        <v>-365.98</v>
      </c>
    </row>
    <row r="524" spans="1:9" x14ac:dyDescent="0.25">
      <c r="A524" s="1">
        <v>44747</v>
      </c>
      <c r="B524">
        <v>43719527694</v>
      </c>
      <c r="C524" t="s">
        <v>101</v>
      </c>
      <c r="D524" t="s">
        <v>97</v>
      </c>
      <c r="E524">
        <v>200</v>
      </c>
      <c r="F524" t="s">
        <v>46</v>
      </c>
      <c r="G524">
        <v>1.7750999999999999</v>
      </c>
      <c r="H524">
        <v>0</v>
      </c>
      <c r="I524">
        <v>-355.02</v>
      </c>
    </row>
    <row r="525" spans="1:9" x14ac:dyDescent="0.25">
      <c r="A525" s="1">
        <v>44747</v>
      </c>
      <c r="B525">
        <v>43719533072</v>
      </c>
      <c r="C525" t="s">
        <v>101</v>
      </c>
      <c r="D525" t="s">
        <v>97</v>
      </c>
      <c r="E525">
        <v>200</v>
      </c>
      <c r="F525" t="s">
        <v>46</v>
      </c>
      <c r="G525">
        <v>1.7645</v>
      </c>
      <c r="H525">
        <v>0</v>
      </c>
      <c r="I525">
        <v>-352.9</v>
      </c>
    </row>
    <row r="526" spans="1:9" x14ac:dyDescent="0.25">
      <c r="A526" s="1">
        <v>44747</v>
      </c>
      <c r="B526">
        <v>43719772287</v>
      </c>
      <c r="C526" t="s">
        <v>101</v>
      </c>
      <c r="D526" t="s">
        <v>97</v>
      </c>
      <c r="E526">
        <v>200</v>
      </c>
      <c r="F526" t="s">
        <v>46</v>
      </c>
      <c r="G526">
        <v>1.768</v>
      </c>
      <c r="H526">
        <v>0</v>
      </c>
      <c r="I526">
        <v>-353.6</v>
      </c>
    </row>
    <row r="527" spans="1:9" x14ac:dyDescent="0.25">
      <c r="A527" s="1">
        <v>44747</v>
      </c>
      <c r="B527">
        <v>43719774662</v>
      </c>
      <c r="C527" t="s">
        <v>101</v>
      </c>
      <c r="D527" t="s">
        <v>98</v>
      </c>
      <c r="E527">
        <v>200</v>
      </c>
      <c r="F527" t="s">
        <v>46</v>
      </c>
      <c r="G527">
        <v>1.89</v>
      </c>
      <c r="H527">
        <v>0</v>
      </c>
      <c r="I527">
        <v>377.96</v>
      </c>
    </row>
    <row r="528" spans="1:9" x14ac:dyDescent="0.25">
      <c r="A528" s="1">
        <v>44747</v>
      </c>
      <c r="B528">
        <v>43719809109</v>
      </c>
      <c r="C528" t="s">
        <v>101</v>
      </c>
      <c r="D528" t="s">
        <v>98</v>
      </c>
      <c r="E528">
        <v>200</v>
      </c>
      <c r="F528" t="s">
        <v>46</v>
      </c>
      <c r="G528">
        <v>1.9412</v>
      </c>
      <c r="H528">
        <v>0</v>
      </c>
      <c r="I528">
        <v>388.2</v>
      </c>
    </row>
    <row r="529" spans="1:9" x14ac:dyDescent="0.25">
      <c r="A529" s="1">
        <v>44747</v>
      </c>
      <c r="B529">
        <v>43719800293</v>
      </c>
      <c r="C529" t="s">
        <v>101</v>
      </c>
      <c r="D529" t="s">
        <v>98</v>
      </c>
      <c r="E529">
        <v>200</v>
      </c>
      <c r="F529" t="s">
        <v>46</v>
      </c>
      <c r="G529">
        <v>1.9500999999999999</v>
      </c>
      <c r="H529">
        <v>0</v>
      </c>
      <c r="I529">
        <v>389.98</v>
      </c>
    </row>
    <row r="530" spans="1:9" x14ac:dyDescent="0.25">
      <c r="A530" s="1">
        <v>44747</v>
      </c>
      <c r="B530">
        <v>43719789590</v>
      </c>
      <c r="C530" t="s">
        <v>101</v>
      </c>
      <c r="D530" t="s">
        <v>97</v>
      </c>
      <c r="E530">
        <v>200</v>
      </c>
      <c r="F530" t="s">
        <v>46</v>
      </c>
      <c r="G530">
        <v>1.835</v>
      </c>
      <c r="H530">
        <v>0</v>
      </c>
      <c r="I530">
        <v>-367</v>
      </c>
    </row>
    <row r="531" spans="1:9" x14ac:dyDescent="0.25">
      <c r="A531" s="1">
        <v>44747</v>
      </c>
      <c r="B531">
        <v>43719886163</v>
      </c>
      <c r="C531" t="s">
        <v>101</v>
      </c>
      <c r="D531" t="s">
        <v>98</v>
      </c>
      <c r="E531">
        <v>400</v>
      </c>
      <c r="F531" t="s">
        <v>46</v>
      </c>
      <c r="G531">
        <v>1.7709999999999999</v>
      </c>
      <c r="H531">
        <v>0</v>
      </c>
      <c r="I531">
        <v>708.33</v>
      </c>
    </row>
    <row r="532" spans="1:9" x14ac:dyDescent="0.25">
      <c r="A532" s="1">
        <v>44748</v>
      </c>
      <c r="B532">
        <v>43748465335</v>
      </c>
      <c r="C532" t="s">
        <v>101</v>
      </c>
      <c r="D532" t="s">
        <v>97</v>
      </c>
      <c r="E532">
        <v>100</v>
      </c>
      <c r="F532" t="s">
        <v>42</v>
      </c>
      <c r="G532">
        <v>6.3121</v>
      </c>
      <c r="H532">
        <v>0</v>
      </c>
      <c r="I532">
        <v>-631.21</v>
      </c>
    </row>
    <row r="533" spans="1:9" x14ac:dyDescent="0.25">
      <c r="A533" s="1">
        <v>44748</v>
      </c>
      <c r="B533">
        <v>43748463671</v>
      </c>
      <c r="C533" t="s">
        <v>101</v>
      </c>
      <c r="D533" t="s">
        <v>97</v>
      </c>
      <c r="E533">
        <v>100</v>
      </c>
      <c r="F533" t="s">
        <v>42</v>
      </c>
      <c r="G533">
        <v>6.3186999999999998</v>
      </c>
      <c r="H533">
        <v>0</v>
      </c>
      <c r="I533">
        <v>-631.87</v>
      </c>
    </row>
    <row r="534" spans="1:9" x14ac:dyDescent="0.25">
      <c r="A534" s="1">
        <v>44748</v>
      </c>
      <c r="B534">
        <v>43748482446</v>
      </c>
      <c r="C534" t="s">
        <v>101</v>
      </c>
      <c r="D534" t="s">
        <v>97</v>
      </c>
      <c r="E534">
        <v>100</v>
      </c>
      <c r="F534" t="s">
        <v>42</v>
      </c>
      <c r="G534">
        <v>6.3548999999999998</v>
      </c>
      <c r="H534">
        <v>0</v>
      </c>
      <c r="I534">
        <v>-635.49</v>
      </c>
    </row>
    <row r="535" spans="1:9" x14ac:dyDescent="0.25">
      <c r="A535" s="1">
        <v>44748</v>
      </c>
      <c r="B535">
        <v>43748482143</v>
      </c>
      <c r="C535" t="s">
        <v>101</v>
      </c>
      <c r="D535" t="s">
        <v>97</v>
      </c>
      <c r="E535">
        <v>100</v>
      </c>
      <c r="F535" t="s">
        <v>42</v>
      </c>
      <c r="G535">
        <v>6.35</v>
      </c>
      <c r="H535">
        <v>0</v>
      </c>
      <c r="I535">
        <v>-635</v>
      </c>
    </row>
    <row r="536" spans="1:9" x14ac:dyDescent="0.25">
      <c r="A536" s="1">
        <v>44748</v>
      </c>
      <c r="B536">
        <v>43748513280</v>
      </c>
      <c r="C536" t="s">
        <v>101</v>
      </c>
      <c r="D536" t="s">
        <v>97</v>
      </c>
      <c r="E536">
        <v>100</v>
      </c>
      <c r="F536" t="s">
        <v>42</v>
      </c>
      <c r="G536">
        <v>6.3250000000000002</v>
      </c>
      <c r="H536">
        <v>0</v>
      </c>
      <c r="I536">
        <v>-632.5</v>
      </c>
    </row>
    <row r="537" spans="1:9" x14ac:dyDescent="0.25">
      <c r="A537" s="1">
        <v>44748</v>
      </c>
      <c r="B537">
        <v>43748533210</v>
      </c>
      <c r="C537" t="s">
        <v>101</v>
      </c>
      <c r="D537" t="s">
        <v>98</v>
      </c>
      <c r="E537">
        <v>100</v>
      </c>
      <c r="F537" t="s">
        <v>42</v>
      </c>
      <c r="G537">
        <v>6.2910000000000004</v>
      </c>
      <c r="H537">
        <v>0</v>
      </c>
      <c r="I537">
        <v>629.08000000000004</v>
      </c>
    </row>
    <row r="538" spans="1:9" x14ac:dyDescent="0.25">
      <c r="A538" s="1">
        <v>44748</v>
      </c>
      <c r="B538">
        <v>43748569847</v>
      </c>
      <c r="C538" t="s">
        <v>101</v>
      </c>
      <c r="D538" t="s">
        <v>97</v>
      </c>
      <c r="E538">
        <v>100</v>
      </c>
      <c r="F538" t="s">
        <v>42</v>
      </c>
      <c r="G538">
        <v>6.3076999999999996</v>
      </c>
      <c r="H538">
        <v>0</v>
      </c>
      <c r="I538">
        <v>-630.77</v>
      </c>
    </row>
    <row r="539" spans="1:9" x14ac:dyDescent="0.25">
      <c r="A539" s="1">
        <v>44748</v>
      </c>
      <c r="B539">
        <v>43748603878</v>
      </c>
      <c r="C539" t="s">
        <v>101</v>
      </c>
      <c r="D539" t="s">
        <v>97</v>
      </c>
      <c r="E539">
        <v>100</v>
      </c>
      <c r="F539" t="s">
        <v>42</v>
      </c>
      <c r="G539">
        <v>6.3150000000000004</v>
      </c>
      <c r="H539">
        <v>0</v>
      </c>
      <c r="I539">
        <v>-631.5</v>
      </c>
    </row>
    <row r="540" spans="1:9" x14ac:dyDescent="0.25">
      <c r="A540" s="1">
        <v>44748</v>
      </c>
      <c r="B540">
        <v>43748635082</v>
      </c>
      <c r="C540" t="s">
        <v>101</v>
      </c>
      <c r="D540" t="s">
        <v>97</v>
      </c>
      <c r="E540">
        <v>200</v>
      </c>
      <c r="F540" t="s">
        <v>42</v>
      </c>
      <c r="G540">
        <v>6.21</v>
      </c>
      <c r="H540">
        <v>0</v>
      </c>
      <c r="I540">
        <v>-1242</v>
      </c>
    </row>
    <row r="541" spans="1:9" x14ac:dyDescent="0.25">
      <c r="A541" s="1">
        <v>44748</v>
      </c>
      <c r="B541">
        <v>43748641517</v>
      </c>
      <c r="C541" t="s">
        <v>101</v>
      </c>
      <c r="D541" t="s">
        <v>98</v>
      </c>
      <c r="E541">
        <v>200</v>
      </c>
      <c r="F541" t="s">
        <v>42</v>
      </c>
      <c r="G541">
        <v>6.19</v>
      </c>
      <c r="H541">
        <v>0</v>
      </c>
      <c r="I541">
        <v>1237.94</v>
      </c>
    </row>
    <row r="542" spans="1:9" x14ac:dyDescent="0.25">
      <c r="A542" s="1">
        <v>44748</v>
      </c>
      <c r="B542">
        <v>43748641874</v>
      </c>
      <c r="C542" t="s">
        <v>101</v>
      </c>
      <c r="D542" t="s">
        <v>98</v>
      </c>
      <c r="E542">
        <v>200</v>
      </c>
      <c r="F542" t="s">
        <v>42</v>
      </c>
      <c r="G542">
        <v>6.19</v>
      </c>
      <c r="H542">
        <v>0</v>
      </c>
      <c r="I542">
        <v>1237.94</v>
      </c>
    </row>
    <row r="543" spans="1:9" x14ac:dyDescent="0.25">
      <c r="A543" s="1">
        <v>44748</v>
      </c>
      <c r="B543">
        <v>43748642715</v>
      </c>
      <c r="C543" t="s">
        <v>101</v>
      </c>
      <c r="D543" t="s">
        <v>98</v>
      </c>
      <c r="E543">
        <v>200</v>
      </c>
      <c r="F543" t="s">
        <v>42</v>
      </c>
      <c r="G543">
        <v>6.2</v>
      </c>
      <c r="H543">
        <v>0</v>
      </c>
      <c r="I543">
        <v>1239.94</v>
      </c>
    </row>
    <row r="544" spans="1:9" x14ac:dyDescent="0.25">
      <c r="A544" s="1">
        <v>44748</v>
      </c>
      <c r="B544">
        <v>43748659223</v>
      </c>
      <c r="C544" t="s">
        <v>101</v>
      </c>
      <c r="D544" t="s">
        <v>98</v>
      </c>
      <c r="E544">
        <v>200</v>
      </c>
      <c r="F544" t="s">
        <v>42</v>
      </c>
      <c r="G544">
        <v>6.2201000000000004</v>
      </c>
      <c r="H544">
        <v>0</v>
      </c>
      <c r="I544">
        <v>1243.96</v>
      </c>
    </row>
    <row r="545" spans="1:9" x14ac:dyDescent="0.25">
      <c r="A545" s="1">
        <v>44753</v>
      </c>
      <c r="B545">
        <v>43833623010</v>
      </c>
      <c r="C545" t="s">
        <v>101</v>
      </c>
      <c r="D545" t="s">
        <v>97</v>
      </c>
      <c r="E545">
        <v>200</v>
      </c>
      <c r="F545" t="s">
        <v>47</v>
      </c>
      <c r="G545">
        <v>2.0499999999999998</v>
      </c>
      <c r="H545">
        <v>0</v>
      </c>
      <c r="I545">
        <v>-410</v>
      </c>
    </row>
    <row r="546" spans="1:9" x14ac:dyDescent="0.25">
      <c r="A546" s="1">
        <v>44753</v>
      </c>
      <c r="B546">
        <v>43833626465</v>
      </c>
      <c r="C546" t="s">
        <v>101</v>
      </c>
      <c r="D546" t="s">
        <v>97</v>
      </c>
      <c r="E546">
        <v>200</v>
      </c>
      <c r="F546" t="s">
        <v>47</v>
      </c>
      <c r="G546">
        <v>2.0589</v>
      </c>
      <c r="H546">
        <v>0</v>
      </c>
      <c r="I546">
        <v>-411.78</v>
      </c>
    </row>
    <row r="547" spans="1:9" x14ac:dyDescent="0.25">
      <c r="A547" s="1">
        <v>44753</v>
      </c>
      <c r="B547">
        <v>43833692537</v>
      </c>
      <c r="C547" t="s">
        <v>101</v>
      </c>
      <c r="D547" t="s">
        <v>97</v>
      </c>
      <c r="E547">
        <v>200</v>
      </c>
      <c r="F547" t="s">
        <v>47</v>
      </c>
      <c r="G547">
        <v>2.0586000000000002</v>
      </c>
      <c r="H547">
        <v>0</v>
      </c>
      <c r="I547">
        <v>-411.72</v>
      </c>
    </row>
    <row r="548" spans="1:9" x14ac:dyDescent="0.25">
      <c r="A548" s="1">
        <v>44753</v>
      </c>
      <c r="B548">
        <v>43834101592</v>
      </c>
      <c r="C548" t="s">
        <v>101</v>
      </c>
      <c r="D548" t="s">
        <v>97</v>
      </c>
      <c r="E548">
        <v>200</v>
      </c>
      <c r="F548" t="s">
        <v>47</v>
      </c>
      <c r="G548">
        <v>1.905</v>
      </c>
      <c r="H548">
        <v>0</v>
      </c>
      <c r="I548">
        <v>-381</v>
      </c>
    </row>
    <row r="549" spans="1:9" x14ac:dyDescent="0.25">
      <c r="A549" s="1">
        <v>44753</v>
      </c>
      <c r="B549">
        <v>43834134776</v>
      </c>
      <c r="C549" t="s">
        <v>101</v>
      </c>
      <c r="D549" t="s">
        <v>98</v>
      </c>
      <c r="E549">
        <v>200</v>
      </c>
      <c r="F549" t="s">
        <v>47</v>
      </c>
      <c r="G549">
        <v>1.95</v>
      </c>
      <c r="H549">
        <v>0</v>
      </c>
      <c r="I549">
        <v>389.96</v>
      </c>
    </row>
    <row r="550" spans="1:9" x14ac:dyDescent="0.25">
      <c r="A550" s="1">
        <v>44753</v>
      </c>
      <c r="B550">
        <v>43834172303</v>
      </c>
      <c r="C550" t="s">
        <v>101</v>
      </c>
      <c r="D550" t="s">
        <v>98</v>
      </c>
      <c r="E550">
        <v>200</v>
      </c>
      <c r="F550" t="s">
        <v>47</v>
      </c>
      <c r="G550">
        <v>2.0285000000000002</v>
      </c>
      <c r="H550">
        <v>0</v>
      </c>
      <c r="I550">
        <v>405.66</v>
      </c>
    </row>
    <row r="551" spans="1:9" x14ac:dyDescent="0.25">
      <c r="A551" s="1">
        <v>44753</v>
      </c>
      <c r="B551">
        <v>43834274308</v>
      </c>
      <c r="C551" t="s">
        <v>101</v>
      </c>
      <c r="D551" t="s">
        <v>98</v>
      </c>
      <c r="E551">
        <v>200</v>
      </c>
      <c r="F551" t="s">
        <v>47</v>
      </c>
      <c r="G551">
        <v>2.0470000000000002</v>
      </c>
      <c r="H551">
        <v>0</v>
      </c>
      <c r="I551">
        <v>409.36</v>
      </c>
    </row>
    <row r="552" spans="1:9" x14ac:dyDescent="0.25">
      <c r="A552" s="1">
        <v>44753</v>
      </c>
      <c r="B552">
        <v>43834275215</v>
      </c>
      <c r="C552" t="s">
        <v>101</v>
      </c>
      <c r="D552" t="s">
        <v>98</v>
      </c>
      <c r="E552">
        <v>200</v>
      </c>
      <c r="F552" t="s">
        <v>47</v>
      </c>
      <c r="G552">
        <v>2.08</v>
      </c>
      <c r="H552">
        <v>0</v>
      </c>
      <c r="I552">
        <v>415.96</v>
      </c>
    </row>
    <row r="553" spans="1:9" x14ac:dyDescent="0.25">
      <c r="A553" s="1">
        <v>44756</v>
      </c>
      <c r="B553">
        <v>43896489614</v>
      </c>
      <c r="C553" t="s">
        <v>101</v>
      </c>
      <c r="D553" t="s">
        <v>97</v>
      </c>
      <c r="E553">
        <v>200</v>
      </c>
      <c r="F553" t="s">
        <v>48</v>
      </c>
      <c r="G553">
        <v>4.1547000000000001</v>
      </c>
      <c r="H553">
        <v>0</v>
      </c>
      <c r="I553">
        <v>-830.94</v>
      </c>
    </row>
    <row r="554" spans="1:9" x14ac:dyDescent="0.25">
      <c r="A554" s="1">
        <v>44756</v>
      </c>
      <c r="B554">
        <v>43896513175</v>
      </c>
      <c r="C554" t="s">
        <v>101</v>
      </c>
      <c r="D554" t="s">
        <v>97</v>
      </c>
      <c r="E554">
        <v>200</v>
      </c>
      <c r="F554" t="s">
        <v>48</v>
      </c>
      <c r="G554">
        <v>4.1333000000000002</v>
      </c>
      <c r="H554">
        <v>0</v>
      </c>
      <c r="I554">
        <v>-826.66</v>
      </c>
    </row>
    <row r="555" spans="1:9" x14ac:dyDescent="0.25">
      <c r="A555" s="1">
        <v>44756</v>
      </c>
      <c r="B555">
        <v>43896617498</v>
      </c>
      <c r="C555" t="s">
        <v>101</v>
      </c>
      <c r="D555" t="s">
        <v>98</v>
      </c>
      <c r="E555">
        <v>150</v>
      </c>
      <c r="F555" t="s">
        <v>48</v>
      </c>
      <c r="G555">
        <v>4.2699999999999996</v>
      </c>
      <c r="H555">
        <v>0</v>
      </c>
      <c r="I555">
        <v>640.47</v>
      </c>
    </row>
    <row r="556" spans="1:9" x14ac:dyDescent="0.25">
      <c r="A556" s="1">
        <v>44756</v>
      </c>
      <c r="B556">
        <v>43896718427</v>
      </c>
      <c r="C556" t="s">
        <v>101</v>
      </c>
      <c r="D556" t="s">
        <v>98</v>
      </c>
      <c r="E556">
        <v>150</v>
      </c>
      <c r="F556" t="s">
        <v>48</v>
      </c>
      <c r="G556">
        <v>4.3208000000000002</v>
      </c>
      <c r="H556">
        <v>0</v>
      </c>
      <c r="I556">
        <v>648.09</v>
      </c>
    </row>
    <row r="557" spans="1:9" x14ac:dyDescent="0.25">
      <c r="A557" s="1">
        <v>44756</v>
      </c>
      <c r="B557">
        <v>43896751897</v>
      </c>
      <c r="C557" t="s">
        <v>101</v>
      </c>
      <c r="D557" t="s">
        <v>97</v>
      </c>
      <c r="E557">
        <v>100</v>
      </c>
      <c r="F557" t="s">
        <v>48</v>
      </c>
      <c r="G557">
        <v>4.2450000000000001</v>
      </c>
      <c r="H557">
        <v>0</v>
      </c>
      <c r="I557">
        <v>-424.5</v>
      </c>
    </row>
    <row r="558" spans="1:9" x14ac:dyDescent="0.25">
      <c r="A558" s="1">
        <v>44756</v>
      </c>
      <c r="B558">
        <v>43896798396</v>
      </c>
      <c r="C558" t="s">
        <v>101</v>
      </c>
      <c r="D558" t="s">
        <v>98</v>
      </c>
      <c r="E558">
        <v>200</v>
      </c>
      <c r="F558" t="s">
        <v>48</v>
      </c>
      <c r="G558">
        <v>4.2233000000000001</v>
      </c>
      <c r="H558">
        <v>0</v>
      </c>
      <c r="I558">
        <v>844.61</v>
      </c>
    </row>
    <row r="559" spans="1:9" x14ac:dyDescent="0.25">
      <c r="A559" s="1">
        <v>44756</v>
      </c>
      <c r="B559">
        <v>43896863941</v>
      </c>
      <c r="C559" t="s">
        <v>101</v>
      </c>
      <c r="D559" t="s">
        <v>97</v>
      </c>
      <c r="E559">
        <v>100</v>
      </c>
      <c r="F559" t="s">
        <v>49</v>
      </c>
      <c r="G559">
        <v>3.9277000000000002</v>
      </c>
      <c r="H559">
        <v>0</v>
      </c>
      <c r="I559">
        <v>-392.77</v>
      </c>
    </row>
    <row r="560" spans="1:9" x14ac:dyDescent="0.25">
      <c r="A560" s="1">
        <v>44756</v>
      </c>
      <c r="B560">
        <v>43896875916</v>
      </c>
      <c r="C560" t="s">
        <v>101</v>
      </c>
      <c r="D560" t="s">
        <v>97</v>
      </c>
      <c r="E560">
        <v>200</v>
      </c>
      <c r="F560" t="s">
        <v>49</v>
      </c>
      <c r="G560">
        <v>3.915</v>
      </c>
      <c r="H560">
        <v>0</v>
      </c>
      <c r="I560">
        <v>-783</v>
      </c>
    </row>
    <row r="561" spans="1:9" x14ac:dyDescent="0.25">
      <c r="A561" s="1">
        <v>44756</v>
      </c>
      <c r="B561">
        <v>43896959593</v>
      </c>
      <c r="C561" t="s">
        <v>101</v>
      </c>
      <c r="D561" t="s">
        <v>97</v>
      </c>
      <c r="E561">
        <v>100</v>
      </c>
      <c r="F561" t="s">
        <v>49</v>
      </c>
      <c r="G561">
        <v>3.9072</v>
      </c>
      <c r="H561">
        <v>0</v>
      </c>
      <c r="I561">
        <v>-390.72</v>
      </c>
    </row>
    <row r="562" spans="1:9" x14ac:dyDescent="0.25">
      <c r="A562" s="1">
        <v>44756</v>
      </c>
      <c r="B562">
        <v>43897018455</v>
      </c>
      <c r="C562" t="s">
        <v>101</v>
      </c>
      <c r="D562" t="s">
        <v>98</v>
      </c>
      <c r="E562">
        <v>200</v>
      </c>
      <c r="F562" t="s">
        <v>49</v>
      </c>
      <c r="G562">
        <v>3.8418999999999999</v>
      </c>
      <c r="H562">
        <v>0</v>
      </c>
      <c r="I562">
        <v>768.33</v>
      </c>
    </row>
    <row r="563" spans="1:9" x14ac:dyDescent="0.25">
      <c r="A563" s="1">
        <v>44756</v>
      </c>
      <c r="B563">
        <v>43897023844</v>
      </c>
      <c r="C563" t="s">
        <v>101</v>
      </c>
      <c r="D563" t="s">
        <v>98</v>
      </c>
      <c r="E563">
        <v>200</v>
      </c>
      <c r="F563" t="s">
        <v>49</v>
      </c>
      <c r="G563">
        <v>3.8517999999999999</v>
      </c>
      <c r="H563">
        <v>0</v>
      </c>
      <c r="I563">
        <v>770.31</v>
      </c>
    </row>
    <row r="564" spans="1:9" x14ac:dyDescent="0.25">
      <c r="A564" s="1">
        <v>44760</v>
      </c>
      <c r="B564">
        <v>43948470506</v>
      </c>
      <c r="C564" t="s">
        <v>101</v>
      </c>
      <c r="D564" t="s">
        <v>97</v>
      </c>
      <c r="E564">
        <v>200</v>
      </c>
      <c r="F564" t="s">
        <v>50</v>
      </c>
      <c r="G564">
        <v>4.3381999999999996</v>
      </c>
      <c r="H564">
        <v>0</v>
      </c>
      <c r="I564">
        <v>-867.64</v>
      </c>
    </row>
    <row r="565" spans="1:9" x14ac:dyDescent="0.25">
      <c r="A565" s="1">
        <v>44760</v>
      </c>
      <c r="B565">
        <v>43948485002</v>
      </c>
      <c r="C565" t="s">
        <v>101</v>
      </c>
      <c r="D565" t="s">
        <v>97</v>
      </c>
      <c r="E565">
        <v>200</v>
      </c>
      <c r="F565" t="s">
        <v>50</v>
      </c>
      <c r="G565">
        <v>4.3598999999999997</v>
      </c>
      <c r="H565">
        <v>0</v>
      </c>
      <c r="I565">
        <v>-871.98</v>
      </c>
    </row>
    <row r="566" spans="1:9" x14ac:dyDescent="0.25">
      <c r="A566" s="1">
        <v>44760</v>
      </c>
      <c r="B566">
        <v>43948509441</v>
      </c>
      <c r="C566" t="s">
        <v>101</v>
      </c>
      <c r="D566" t="s">
        <v>98</v>
      </c>
      <c r="E566">
        <v>400</v>
      </c>
      <c r="F566" t="s">
        <v>50</v>
      </c>
      <c r="G566">
        <v>4.25</v>
      </c>
      <c r="H566">
        <v>0</v>
      </c>
      <c r="I566">
        <v>1699.91</v>
      </c>
    </row>
    <row r="567" spans="1:9" x14ac:dyDescent="0.25">
      <c r="A567" s="1">
        <v>44760</v>
      </c>
      <c r="B567">
        <v>43948699525</v>
      </c>
      <c r="C567" t="s">
        <v>101</v>
      </c>
      <c r="D567" t="s">
        <v>97</v>
      </c>
      <c r="E567">
        <v>100</v>
      </c>
      <c r="F567" t="s">
        <v>50</v>
      </c>
      <c r="G567">
        <v>4.1299000000000001</v>
      </c>
      <c r="H567">
        <v>0</v>
      </c>
      <c r="I567">
        <v>-412.99</v>
      </c>
    </row>
    <row r="568" spans="1:9" x14ac:dyDescent="0.25">
      <c r="A568" s="1">
        <v>44760</v>
      </c>
      <c r="B568">
        <v>43948726615</v>
      </c>
      <c r="C568" t="s">
        <v>101</v>
      </c>
      <c r="D568" t="s">
        <v>97</v>
      </c>
      <c r="E568">
        <v>100</v>
      </c>
      <c r="F568" t="s">
        <v>50</v>
      </c>
      <c r="G568">
        <v>4.1829000000000001</v>
      </c>
      <c r="H568">
        <v>0</v>
      </c>
      <c r="I568">
        <v>-418.29</v>
      </c>
    </row>
    <row r="569" spans="1:9" x14ac:dyDescent="0.25">
      <c r="A569" s="1">
        <v>44760</v>
      </c>
      <c r="B569">
        <v>43948750196</v>
      </c>
      <c r="C569" t="s">
        <v>101</v>
      </c>
      <c r="D569" t="s">
        <v>97</v>
      </c>
      <c r="E569">
        <v>200</v>
      </c>
      <c r="F569" t="s">
        <v>50</v>
      </c>
      <c r="G569">
        <v>4.0343</v>
      </c>
      <c r="H569">
        <v>0</v>
      </c>
      <c r="I569">
        <v>-806.86</v>
      </c>
    </row>
    <row r="570" spans="1:9" x14ac:dyDescent="0.25">
      <c r="A570" s="1">
        <v>44760</v>
      </c>
      <c r="B570">
        <v>43948847242</v>
      </c>
      <c r="C570" t="s">
        <v>101</v>
      </c>
      <c r="D570" t="s">
        <v>97</v>
      </c>
      <c r="E570">
        <v>200</v>
      </c>
      <c r="F570" t="s">
        <v>50</v>
      </c>
      <c r="G570">
        <v>4.1082999999999998</v>
      </c>
      <c r="H570">
        <v>0</v>
      </c>
      <c r="I570">
        <v>-821.66</v>
      </c>
    </row>
    <row r="571" spans="1:9" x14ac:dyDescent="0.25">
      <c r="A571" s="1">
        <v>44760</v>
      </c>
      <c r="B571">
        <v>43948885513</v>
      </c>
      <c r="C571" t="s">
        <v>101</v>
      </c>
      <c r="D571" t="s">
        <v>97</v>
      </c>
      <c r="E571">
        <v>200</v>
      </c>
      <c r="F571" t="s">
        <v>50</v>
      </c>
      <c r="G571">
        <v>3.9699</v>
      </c>
      <c r="H571">
        <v>0</v>
      </c>
      <c r="I571">
        <v>-793.98</v>
      </c>
    </row>
    <row r="572" spans="1:9" x14ac:dyDescent="0.25">
      <c r="A572" s="1">
        <v>44760</v>
      </c>
      <c r="B572">
        <v>43949436857</v>
      </c>
      <c r="C572" t="s">
        <v>101</v>
      </c>
      <c r="D572" t="s">
        <v>98</v>
      </c>
      <c r="E572">
        <v>100</v>
      </c>
      <c r="F572" t="s">
        <v>50</v>
      </c>
      <c r="G572">
        <v>3.625</v>
      </c>
      <c r="H572">
        <v>0</v>
      </c>
      <c r="I572">
        <v>362.48</v>
      </c>
    </row>
    <row r="573" spans="1:9" x14ac:dyDescent="0.25">
      <c r="A573" s="1">
        <v>44760</v>
      </c>
      <c r="B573">
        <v>43949436870</v>
      </c>
      <c r="C573" t="s">
        <v>101</v>
      </c>
      <c r="D573" t="s">
        <v>98</v>
      </c>
      <c r="E573">
        <v>700</v>
      </c>
      <c r="F573" t="s">
        <v>50</v>
      </c>
      <c r="G573">
        <v>3.62</v>
      </c>
      <c r="H573">
        <v>0</v>
      </c>
      <c r="I573">
        <v>2533.85</v>
      </c>
    </row>
    <row r="574" spans="1:9" x14ac:dyDescent="0.25">
      <c r="A574" s="1">
        <v>44761</v>
      </c>
      <c r="B574">
        <v>43970732506</v>
      </c>
      <c r="C574" t="s">
        <v>101</v>
      </c>
      <c r="D574" t="s">
        <v>97</v>
      </c>
      <c r="E574">
        <v>200</v>
      </c>
      <c r="F574" t="s">
        <v>50</v>
      </c>
      <c r="G574">
        <v>3.3199000000000001</v>
      </c>
      <c r="H574">
        <v>0</v>
      </c>
      <c r="I574">
        <v>-663.98</v>
      </c>
    </row>
    <row r="575" spans="1:9" x14ac:dyDescent="0.25">
      <c r="A575" s="1">
        <v>44761</v>
      </c>
      <c r="B575">
        <v>43970754236</v>
      </c>
      <c r="C575" t="s">
        <v>101</v>
      </c>
      <c r="D575" t="s">
        <v>97</v>
      </c>
      <c r="E575">
        <v>200</v>
      </c>
      <c r="F575" t="s">
        <v>50</v>
      </c>
      <c r="G575">
        <v>3.2299000000000002</v>
      </c>
      <c r="H575">
        <v>0</v>
      </c>
      <c r="I575">
        <v>-645.98</v>
      </c>
    </row>
    <row r="576" spans="1:9" x14ac:dyDescent="0.25">
      <c r="A576" s="1">
        <v>44761</v>
      </c>
      <c r="B576">
        <v>43970870344</v>
      </c>
      <c r="C576" t="s">
        <v>101</v>
      </c>
      <c r="D576" t="s">
        <v>98</v>
      </c>
      <c r="E576">
        <v>133</v>
      </c>
      <c r="F576" t="s">
        <v>50</v>
      </c>
      <c r="G576">
        <v>3.2201</v>
      </c>
      <c r="H576">
        <v>0</v>
      </c>
      <c r="I576">
        <v>428.24</v>
      </c>
    </row>
    <row r="577" spans="1:9" x14ac:dyDescent="0.25">
      <c r="A577" s="1">
        <v>44761</v>
      </c>
      <c r="B577">
        <v>43970871803</v>
      </c>
      <c r="C577" t="s">
        <v>101</v>
      </c>
      <c r="D577" t="s">
        <v>98</v>
      </c>
      <c r="E577">
        <v>133</v>
      </c>
      <c r="F577" t="s">
        <v>50</v>
      </c>
      <c r="G577">
        <v>3.2265000000000001</v>
      </c>
      <c r="H577">
        <v>0</v>
      </c>
      <c r="I577">
        <v>429.09</v>
      </c>
    </row>
    <row r="578" spans="1:9" x14ac:dyDescent="0.25">
      <c r="A578" s="1">
        <v>44761</v>
      </c>
      <c r="B578">
        <v>43970893908</v>
      </c>
      <c r="C578" t="s">
        <v>101</v>
      </c>
      <c r="D578" t="s">
        <v>98</v>
      </c>
      <c r="E578">
        <v>134</v>
      </c>
      <c r="F578" t="s">
        <v>50</v>
      </c>
      <c r="G578">
        <v>3.2218</v>
      </c>
      <c r="H578">
        <v>0</v>
      </c>
      <c r="I578">
        <v>431.69</v>
      </c>
    </row>
    <row r="579" spans="1:9" x14ac:dyDescent="0.25">
      <c r="A579" s="1">
        <v>44763</v>
      </c>
      <c r="B579">
        <v>44014177486</v>
      </c>
      <c r="C579" t="s">
        <v>101</v>
      </c>
      <c r="D579" t="s">
        <v>97</v>
      </c>
      <c r="E579">
        <v>100</v>
      </c>
      <c r="F579" t="s">
        <v>51</v>
      </c>
      <c r="G579">
        <v>5.335</v>
      </c>
      <c r="H579">
        <v>0</v>
      </c>
      <c r="I579">
        <v>-533.5</v>
      </c>
    </row>
    <row r="580" spans="1:9" x14ac:dyDescent="0.25">
      <c r="A580" s="1">
        <v>44763</v>
      </c>
      <c r="B580">
        <v>44014194285</v>
      </c>
      <c r="C580" t="s">
        <v>101</v>
      </c>
      <c r="D580" t="s">
        <v>97</v>
      </c>
      <c r="E580">
        <v>100</v>
      </c>
      <c r="F580" t="s">
        <v>51</v>
      </c>
      <c r="G580">
        <v>5.3056999999999999</v>
      </c>
      <c r="H580">
        <v>0</v>
      </c>
      <c r="I580">
        <v>-530.57000000000005</v>
      </c>
    </row>
    <row r="581" spans="1:9" x14ac:dyDescent="0.25">
      <c r="A581" s="1">
        <v>44763</v>
      </c>
      <c r="B581">
        <v>44014202719</v>
      </c>
      <c r="C581" t="s">
        <v>101</v>
      </c>
      <c r="D581" t="s">
        <v>98</v>
      </c>
      <c r="E581">
        <v>100</v>
      </c>
      <c r="F581" t="s">
        <v>51</v>
      </c>
      <c r="G581">
        <v>5.54</v>
      </c>
      <c r="H581">
        <v>0</v>
      </c>
      <c r="I581">
        <v>553.98</v>
      </c>
    </row>
    <row r="582" spans="1:9" x14ac:dyDescent="0.25">
      <c r="A582" s="1">
        <v>44763</v>
      </c>
      <c r="B582">
        <v>44014270209</v>
      </c>
      <c r="C582" t="s">
        <v>101</v>
      </c>
      <c r="D582" t="s">
        <v>98</v>
      </c>
      <c r="E582">
        <v>100</v>
      </c>
      <c r="F582" t="s">
        <v>51</v>
      </c>
      <c r="G582">
        <v>5.5750000000000002</v>
      </c>
      <c r="H582">
        <v>0</v>
      </c>
      <c r="I582">
        <v>557.48</v>
      </c>
    </row>
    <row r="583" spans="1:9" x14ac:dyDescent="0.25">
      <c r="A583" s="1">
        <v>44763</v>
      </c>
      <c r="B583">
        <v>44014708690</v>
      </c>
      <c r="C583" t="s">
        <v>101</v>
      </c>
      <c r="D583" t="s">
        <v>97</v>
      </c>
      <c r="E583">
        <v>150</v>
      </c>
      <c r="F583" t="s">
        <v>51</v>
      </c>
      <c r="G583">
        <v>5.1898999999999997</v>
      </c>
      <c r="H583">
        <v>0</v>
      </c>
      <c r="I583">
        <v>-778.49</v>
      </c>
    </row>
    <row r="584" spans="1:9" x14ac:dyDescent="0.25">
      <c r="A584" s="1">
        <v>44763</v>
      </c>
      <c r="B584">
        <v>44014756211</v>
      </c>
      <c r="C584" t="s">
        <v>101</v>
      </c>
      <c r="D584" t="s">
        <v>97</v>
      </c>
      <c r="E584">
        <v>150</v>
      </c>
      <c r="F584" t="s">
        <v>51</v>
      </c>
      <c r="G584">
        <v>5.21</v>
      </c>
      <c r="H584">
        <v>0</v>
      </c>
      <c r="I584">
        <v>-781.5</v>
      </c>
    </row>
    <row r="585" spans="1:9" x14ac:dyDescent="0.25">
      <c r="A585" s="1">
        <v>44763</v>
      </c>
      <c r="B585">
        <v>44014873784</v>
      </c>
      <c r="C585" t="s">
        <v>101</v>
      </c>
      <c r="D585" t="s">
        <v>98</v>
      </c>
      <c r="E585">
        <v>300</v>
      </c>
      <c r="F585" t="s">
        <v>51</v>
      </c>
      <c r="G585">
        <v>5.1849999999999996</v>
      </c>
      <c r="H585">
        <v>0</v>
      </c>
      <c r="I585">
        <v>1555.42</v>
      </c>
    </row>
    <row r="586" spans="1:9" x14ac:dyDescent="0.25">
      <c r="A586" s="1">
        <v>44763</v>
      </c>
      <c r="B586">
        <v>44014880803</v>
      </c>
      <c r="C586" t="s">
        <v>101</v>
      </c>
      <c r="D586" t="s">
        <v>97</v>
      </c>
      <c r="E586">
        <v>100</v>
      </c>
      <c r="F586" t="s">
        <v>51</v>
      </c>
      <c r="G586">
        <v>5.28</v>
      </c>
      <c r="H586">
        <v>0</v>
      </c>
      <c r="I586">
        <v>-528</v>
      </c>
    </row>
    <row r="587" spans="1:9" x14ac:dyDescent="0.25">
      <c r="A587" s="1">
        <v>44763</v>
      </c>
      <c r="B587">
        <v>44014896613</v>
      </c>
      <c r="C587" t="s">
        <v>101</v>
      </c>
      <c r="D587" t="s">
        <v>97</v>
      </c>
      <c r="E587">
        <v>300</v>
      </c>
      <c r="F587" t="s">
        <v>51</v>
      </c>
      <c r="G587">
        <v>5.28</v>
      </c>
      <c r="H587">
        <v>0</v>
      </c>
      <c r="I587">
        <v>-1584</v>
      </c>
    </row>
    <row r="588" spans="1:9" x14ac:dyDescent="0.25">
      <c r="A588" s="1">
        <v>44763</v>
      </c>
      <c r="B588">
        <v>44014904392</v>
      </c>
      <c r="C588" t="s">
        <v>101</v>
      </c>
      <c r="D588" t="s">
        <v>98</v>
      </c>
      <c r="E588">
        <v>150</v>
      </c>
      <c r="F588" t="s">
        <v>51</v>
      </c>
      <c r="G588">
        <v>5.35</v>
      </c>
      <c r="H588">
        <v>0</v>
      </c>
      <c r="I588">
        <v>802.46</v>
      </c>
    </row>
    <row r="589" spans="1:9" x14ac:dyDescent="0.25">
      <c r="A589" s="1">
        <v>44763</v>
      </c>
      <c r="B589">
        <v>44015015507</v>
      </c>
      <c r="C589" t="s">
        <v>101</v>
      </c>
      <c r="D589" t="s">
        <v>97</v>
      </c>
      <c r="E589">
        <v>150</v>
      </c>
      <c r="F589" t="s">
        <v>51</v>
      </c>
      <c r="G589">
        <v>5.1950000000000003</v>
      </c>
      <c r="H589">
        <v>0</v>
      </c>
      <c r="I589">
        <v>-779.25</v>
      </c>
    </row>
    <row r="590" spans="1:9" x14ac:dyDescent="0.25">
      <c r="A590" s="1">
        <v>44763</v>
      </c>
      <c r="B590">
        <v>44015055747</v>
      </c>
      <c r="C590" t="s">
        <v>101</v>
      </c>
      <c r="D590" t="s">
        <v>98</v>
      </c>
      <c r="E590">
        <v>370</v>
      </c>
      <c r="F590" t="s">
        <v>51</v>
      </c>
      <c r="G590">
        <v>5.1710000000000003</v>
      </c>
      <c r="H590">
        <v>0</v>
      </c>
      <c r="I590">
        <v>1913.17</v>
      </c>
    </row>
    <row r="591" spans="1:9" x14ac:dyDescent="0.25">
      <c r="A591" s="1">
        <v>44763</v>
      </c>
      <c r="B591">
        <v>44015055756</v>
      </c>
      <c r="C591" t="s">
        <v>101</v>
      </c>
      <c r="D591" t="s">
        <v>98</v>
      </c>
      <c r="E591">
        <v>30</v>
      </c>
      <c r="F591" t="s">
        <v>51</v>
      </c>
      <c r="G591">
        <v>5.17</v>
      </c>
      <c r="H591">
        <v>0</v>
      </c>
      <c r="I591">
        <v>155.1</v>
      </c>
    </row>
    <row r="592" spans="1:9" x14ac:dyDescent="0.25">
      <c r="A592" s="1">
        <v>44768</v>
      </c>
      <c r="B592">
        <v>44085493140</v>
      </c>
      <c r="C592" t="s">
        <v>101</v>
      </c>
      <c r="D592" t="s">
        <v>97</v>
      </c>
      <c r="E592">
        <v>100</v>
      </c>
      <c r="F592" t="s">
        <v>52</v>
      </c>
      <c r="G592">
        <v>2.7</v>
      </c>
      <c r="H592">
        <v>0</v>
      </c>
      <c r="I592">
        <v>-270</v>
      </c>
    </row>
    <row r="593" spans="1:9" x14ac:dyDescent="0.25">
      <c r="A593" s="1">
        <v>44768</v>
      </c>
      <c r="B593">
        <v>44085647954</v>
      </c>
      <c r="C593" t="s">
        <v>101</v>
      </c>
      <c r="D593" t="s">
        <v>97</v>
      </c>
      <c r="E593">
        <v>100</v>
      </c>
      <c r="F593" t="s">
        <v>52</v>
      </c>
      <c r="G593">
        <v>2.5546000000000002</v>
      </c>
      <c r="H593">
        <v>0</v>
      </c>
      <c r="I593">
        <v>-255.46</v>
      </c>
    </row>
    <row r="594" spans="1:9" x14ac:dyDescent="0.25">
      <c r="A594" s="1">
        <v>44768</v>
      </c>
      <c r="B594">
        <v>44085684463</v>
      </c>
      <c r="C594" t="s">
        <v>101</v>
      </c>
      <c r="D594" t="s">
        <v>98</v>
      </c>
      <c r="E594">
        <v>200</v>
      </c>
      <c r="F594" t="s">
        <v>52</v>
      </c>
      <c r="G594">
        <v>2.5243000000000002</v>
      </c>
      <c r="H594">
        <v>0</v>
      </c>
      <c r="I594">
        <v>504.82</v>
      </c>
    </row>
    <row r="595" spans="1:9" x14ac:dyDescent="0.25">
      <c r="A595" s="1">
        <v>44768</v>
      </c>
      <c r="B595">
        <v>44085836999</v>
      </c>
      <c r="C595" t="s">
        <v>101</v>
      </c>
      <c r="D595" t="s">
        <v>97</v>
      </c>
      <c r="E595">
        <v>200</v>
      </c>
      <c r="F595" t="s">
        <v>52</v>
      </c>
      <c r="G595">
        <v>2.3936999999999999</v>
      </c>
      <c r="H595">
        <v>0</v>
      </c>
      <c r="I595">
        <v>-478.74</v>
      </c>
    </row>
    <row r="596" spans="1:9" x14ac:dyDescent="0.25">
      <c r="A596" s="1">
        <v>44768</v>
      </c>
      <c r="B596">
        <v>44086139875</v>
      </c>
      <c r="C596" t="s">
        <v>101</v>
      </c>
      <c r="D596" t="s">
        <v>97</v>
      </c>
      <c r="E596">
        <v>200</v>
      </c>
      <c r="F596" t="s">
        <v>52</v>
      </c>
      <c r="G596">
        <v>2.3557000000000001</v>
      </c>
      <c r="H596">
        <v>0</v>
      </c>
      <c r="I596">
        <v>-471.14</v>
      </c>
    </row>
    <row r="597" spans="1:9" x14ac:dyDescent="0.25">
      <c r="A597" s="1">
        <v>44768</v>
      </c>
      <c r="B597">
        <v>44086138293</v>
      </c>
      <c r="C597" t="s">
        <v>101</v>
      </c>
      <c r="D597" t="s">
        <v>97</v>
      </c>
      <c r="E597">
        <v>200</v>
      </c>
      <c r="F597" t="s">
        <v>52</v>
      </c>
      <c r="G597">
        <v>2.4066999999999998</v>
      </c>
      <c r="H597">
        <v>0</v>
      </c>
      <c r="I597">
        <v>-481.34</v>
      </c>
    </row>
    <row r="598" spans="1:9" x14ac:dyDescent="0.25">
      <c r="A598" s="1">
        <v>44768</v>
      </c>
      <c r="B598">
        <v>44086181532</v>
      </c>
      <c r="C598" t="s">
        <v>101</v>
      </c>
      <c r="D598" t="s">
        <v>97</v>
      </c>
      <c r="E598">
        <v>200</v>
      </c>
      <c r="F598" t="s">
        <v>52</v>
      </c>
      <c r="G598">
        <v>2.4657</v>
      </c>
      <c r="H598">
        <v>0</v>
      </c>
      <c r="I598">
        <v>-493.14</v>
      </c>
    </row>
    <row r="599" spans="1:9" x14ac:dyDescent="0.25">
      <c r="A599" s="1">
        <v>44768</v>
      </c>
      <c r="B599">
        <v>44086201157</v>
      </c>
      <c r="C599" t="s">
        <v>101</v>
      </c>
      <c r="D599" t="s">
        <v>97</v>
      </c>
      <c r="E599">
        <v>200</v>
      </c>
      <c r="F599" t="s">
        <v>52</v>
      </c>
      <c r="G599">
        <v>2.4988000000000001</v>
      </c>
      <c r="H599">
        <v>0</v>
      </c>
      <c r="I599">
        <v>-499.76</v>
      </c>
    </row>
    <row r="600" spans="1:9" x14ac:dyDescent="0.25">
      <c r="A600" s="1">
        <v>44768</v>
      </c>
      <c r="B600">
        <v>44086245743</v>
      </c>
      <c r="C600" t="s">
        <v>101</v>
      </c>
      <c r="D600" t="s">
        <v>98</v>
      </c>
      <c r="E600">
        <v>200</v>
      </c>
      <c r="F600" t="s">
        <v>52</v>
      </c>
      <c r="G600">
        <v>2.65</v>
      </c>
      <c r="H600">
        <v>0</v>
      </c>
      <c r="I600">
        <v>529.96</v>
      </c>
    </row>
    <row r="601" spans="1:9" x14ac:dyDescent="0.25">
      <c r="A601" s="1">
        <v>44768</v>
      </c>
      <c r="B601">
        <v>44086318288</v>
      </c>
      <c r="C601" t="s">
        <v>101</v>
      </c>
      <c r="D601" t="s">
        <v>97</v>
      </c>
      <c r="E601">
        <v>200</v>
      </c>
      <c r="F601" t="s">
        <v>52</v>
      </c>
      <c r="G601">
        <v>2.5175999999999998</v>
      </c>
      <c r="H601">
        <v>0</v>
      </c>
      <c r="I601">
        <v>-503.52</v>
      </c>
    </row>
    <row r="602" spans="1:9" x14ac:dyDescent="0.25">
      <c r="A602" s="1">
        <v>44768</v>
      </c>
      <c r="B602">
        <v>44086329971</v>
      </c>
      <c r="C602" t="s">
        <v>101</v>
      </c>
      <c r="D602" t="s">
        <v>98</v>
      </c>
      <c r="E602">
        <v>200</v>
      </c>
      <c r="F602" t="s">
        <v>52</v>
      </c>
      <c r="G602">
        <v>2.3199999999999998</v>
      </c>
      <c r="H602">
        <v>0</v>
      </c>
      <c r="I602">
        <v>463.96</v>
      </c>
    </row>
    <row r="603" spans="1:9" x14ac:dyDescent="0.25">
      <c r="A603" s="1">
        <v>44768</v>
      </c>
      <c r="B603">
        <v>44086352284</v>
      </c>
      <c r="C603" t="s">
        <v>101</v>
      </c>
      <c r="D603" t="s">
        <v>98</v>
      </c>
      <c r="E603">
        <v>200</v>
      </c>
      <c r="F603" t="s">
        <v>52</v>
      </c>
      <c r="G603">
        <v>2.3500999999999999</v>
      </c>
      <c r="H603">
        <v>0</v>
      </c>
      <c r="I603">
        <v>469.98</v>
      </c>
    </row>
    <row r="604" spans="1:9" x14ac:dyDescent="0.25">
      <c r="A604" s="1">
        <v>44768</v>
      </c>
      <c r="B604">
        <v>44086355850</v>
      </c>
      <c r="C604" t="s">
        <v>101</v>
      </c>
      <c r="D604" t="s">
        <v>98</v>
      </c>
      <c r="E604">
        <v>200</v>
      </c>
      <c r="F604" t="s">
        <v>52</v>
      </c>
      <c r="G604">
        <v>2.3443999999999998</v>
      </c>
      <c r="H604">
        <v>0</v>
      </c>
      <c r="I604">
        <v>468.84</v>
      </c>
    </row>
    <row r="605" spans="1:9" x14ac:dyDescent="0.25">
      <c r="A605" s="1">
        <v>44768</v>
      </c>
      <c r="B605">
        <v>44086369803</v>
      </c>
      <c r="C605" t="s">
        <v>101</v>
      </c>
      <c r="D605" t="s">
        <v>98</v>
      </c>
      <c r="E605">
        <v>200</v>
      </c>
      <c r="F605" t="s">
        <v>52</v>
      </c>
      <c r="G605">
        <v>2.3450000000000002</v>
      </c>
      <c r="H605">
        <v>0</v>
      </c>
      <c r="I605">
        <v>468.96</v>
      </c>
    </row>
    <row r="606" spans="1:9" x14ac:dyDescent="0.25">
      <c r="A606" s="1">
        <v>44768</v>
      </c>
      <c r="B606">
        <v>44086366813</v>
      </c>
      <c r="C606" t="s">
        <v>101</v>
      </c>
      <c r="D606" t="s">
        <v>98</v>
      </c>
      <c r="E606">
        <v>200</v>
      </c>
      <c r="F606" t="s">
        <v>52</v>
      </c>
      <c r="G606">
        <v>2.3334000000000001</v>
      </c>
      <c r="H606">
        <v>0</v>
      </c>
      <c r="I606">
        <v>466.64</v>
      </c>
    </row>
    <row r="607" spans="1:9" x14ac:dyDescent="0.25">
      <c r="A607" s="1">
        <v>44770</v>
      </c>
      <c r="B607">
        <v>44132968705</v>
      </c>
      <c r="C607" t="s">
        <v>101</v>
      </c>
      <c r="D607" t="s">
        <v>97</v>
      </c>
      <c r="E607">
        <v>200</v>
      </c>
      <c r="F607" t="s">
        <v>51</v>
      </c>
      <c r="G607">
        <v>6.2350000000000003</v>
      </c>
      <c r="H607">
        <v>0</v>
      </c>
      <c r="I607">
        <v>-1247</v>
      </c>
    </row>
    <row r="608" spans="1:9" x14ac:dyDescent="0.25">
      <c r="A608" s="1">
        <v>44770</v>
      </c>
      <c r="B608">
        <v>44132999598</v>
      </c>
      <c r="C608" t="s">
        <v>101</v>
      </c>
      <c r="D608" t="s">
        <v>97</v>
      </c>
      <c r="E608">
        <v>100</v>
      </c>
      <c r="F608" t="s">
        <v>51</v>
      </c>
      <c r="G608">
        <v>6.1849999999999996</v>
      </c>
      <c r="H608">
        <v>0</v>
      </c>
      <c r="I608">
        <v>-618.5</v>
      </c>
    </row>
    <row r="609" spans="1:9" x14ac:dyDescent="0.25">
      <c r="A609" s="1">
        <v>44770</v>
      </c>
      <c r="B609">
        <v>44133028122</v>
      </c>
      <c r="C609" t="s">
        <v>101</v>
      </c>
      <c r="D609" t="s">
        <v>97</v>
      </c>
      <c r="E609">
        <v>100</v>
      </c>
      <c r="F609" t="s">
        <v>51</v>
      </c>
      <c r="G609">
        <v>6.0784000000000002</v>
      </c>
      <c r="H609">
        <v>0</v>
      </c>
      <c r="I609">
        <v>-607.84</v>
      </c>
    </row>
    <row r="610" spans="1:9" x14ac:dyDescent="0.25">
      <c r="A610" s="1">
        <v>44770</v>
      </c>
      <c r="B610">
        <v>44133163689</v>
      </c>
      <c r="C610" t="s">
        <v>101</v>
      </c>
      <c r="D610" t="s">
        <v>97</v>
      </c>
      <c r="E610">
        <v>100</v>
      </c>
      <c r="F610" t="s">
        <v>51</v>
      </c>
      <c r="G610">
        <v>6.0423999999999998</v>
      </c>
      <c r="H610">
        <v>0</v>
      </c>
      <c r="I610">
        <v>-604.24</v>
      </c>
    </row>
    <row r="611" spans="1:9" x14ac:dyDescent="0.25">
      <c r="A611" s="1">
        <v>44770</v>
      </c>
      <c r="B611">
        <v>44133335573</v>
      </c>
      <c r="C611" t="s">
        <v>101</v>
      </c>
      <c r="D611" t="s">
        <v>98</v>
      </c>
      <c r="E611">
        <v>100</v>
      </c>
      <c r="F611" t="s">
        <v>51</v>
      </c>
      <c r="G611">
        <v>6.1449999999999996</v>
      </c>
      <c r="H611">
        <v>0</v>
      </c>
      <c r="I611">
        <v>614.48</v>
      </c>
    </row>
    <row r="612" spans="1:9" x14ac:dyDescent="0.25">
      <c r="A612" s="1">
        <v>44770</v>
      </c>
      <c r="B612">
        <v>44133251236</v>
      </c>
      <c r="C612" t="s">
        <v>101</v>
      </c>
      <c r="D612" t="s">
        <v>98</v>
      </c>
      <c r="E612">
        <v>100</v>
      </c>
      <c r="F612" t="s">
        <v>51</v>
      </c>
      <c r="G612">
        <v>6.23</v>
      </c>
      <c r="H612">
        <v>0</v>
      </c>
      <c r="I612">
        <v>622.98</v>
      </c>
    </row>
    <row r="613" spans="1:9" x14ac:dyDescent="0.25">
      <c r="A613" s="1">
        <v>44770</v>
      </c>
      <c r="B613">
        <v>44133238981</v>
      </c>
      <c r="C613" t="s">
        <v>101</v>
      </c>
      <c r="D613" t="s">
        <v>98</v>
      </c>
      <c r="E613">
        <v>100</v>
      </c>
      <c r="F613" t="s">
        <v>51</v>
      </c>
      <c r="G613">
        <v>6.2450000000000001</v>
      </c>
      <c r="H613">
        <v>0</v>
      </c>
      <c r="I613">
        <v>624.48</v>
      </c>
    </row>
    <row r="614" spans="1:9" x14ac:dyDescent="0.25">
      <c r="A614" s="1">
        <v>44770</v>
      </c>
      <c r="B614">
        <v>44133408651</v>
      </c>
      <c r="C614" t="s">
        <v>101</v>
      </c>
      <c r="D614" t="s">
        <v>98</v>
      </c>
      <c r="E614">
        <v>100</v>
      </c>
      <c r="F614" t="s">
        <v>51</v>
      </c>
      <c r="G614">
        <v>6.2750000000000004</v>
      </c>
      <c r="H614">
        <v>0</v>
      </c>
      <c r="I614">
        <v>627.48</v>
      </c>
    </row>
    <row r="615" spans="1:9" x14ac:dyDescent="0.25">
      <c r="A615" s="1">
        <v>44770</v>
      </c>
      <c r="B615">
        <v>44133394156</v>
      </c>
      <c r="C615" t="s">
        <v>101</v>
      </c>
      <c r="D615" t="s">
        <v>98</v>
      </c>
      <c r="E615">
        <v>100</v>
      </c>
      <c r="F615" t="s">
        <v>51</v>
      </c>
      <c r="G615">
        <v>6.2363</v>
      </c>
      <c r="H615">
        <v>0</v>
      </c>
      <c r="I615">
        <v>623.61</v>
      </c>
    </row>
    <row r="616" spans="1:9" x14ac:dyDescent="0.25">
      <c r="A616" s="1" t="s">
        <v>88</v>
      </c>
      <c r="C616" t="s">
        <v>101</v>
      </c>
    </row>
    <row r="617" spans="1:9" x14ac:dyDescent="0.25">
      <c r="C617" t="s">
        <v>101</v>
      </c>
    </row>
    <row r="618" spans="1:9" x14ac:dyDescent="0.25">
      <c r="A618" s="1">
        <v>44816</v>
      </c>
      <c r="B618">
        <v>45039121691</v>
      </c>
      <c r="C618" t="s">
        <v>101</v>
      </c>
      <c r="D618" t="s">
        <v>97</v>
      </c>
      <c r="E618">
        <v>100</v>
      </c>
      <c r="F618" t="s">
        <v>25</v>
      </c>
      <c r="G618">
        <v>1.7888999999999999</v>
      </c>
      <c r="H618">
        <v>0</v>
      </c>
      <c r="I618">
        <v>-178.89</v>
      </c>
    </row>
    <row r="619" spans="1:9" x14ac:dyDescent="0.25">
      <c r="A619" s="1">
        <v>44816</v>
      </c>
      <c r="B619">
        <v>45039206226</v>
      </c>
      <c r="C619" t="s">
        <v>101</v>
      </c>
      <c r="D619" t="s">
        <v>97</v>
      </c>
      <c r="E619">
        <v>100</v>
      </c>
      <c r="F619" t="s">
        <v>25</v>
      </c>
      <c r="G619">
        <v>1.7350000000000001</v>
      </c>
      <c r="H619">
        <v>0</v>
      </c>
      <c r="I619">
        <v>-173.5</v>
      </c>
    </row>
    <row r="620" spans="1:9" x14ac:dyDescent="0.25">
      <c r="A620" s="1">
        <v>44816</v>
      </c>
      <c r="B620">
        <v>45039243099</v>
      </c>
      <c r="C620" t="s">
        <v>101</v>
      </c>
      <c r="D620" t="s">
        <v>97</v>
      </c>
      <c r="E620">
        <v>100</v>
      </c>
      <c r="F620" t="s">
        <v>25</v>
      </c>
      <c r="G620">
        <v>1.6976</v>
      </c>
      <c r="H620">
        <v>0</v>
      </c>
      <c r="I620">
        <v>-169.76</v>
      </c>
    </row>
    <row r="621" spans="1:9" x14ac:dyDescent="0.25">
      <c r="A621" s="1">
        <v>44816</v>
      </c>
      <c r="B621">
        <v>45039246436</v>
      </c>
      <c r="C621" t="s">
        <v>101</v>
      </c>
      <c r="D621" t="s">
        <v>97</v>
      </c>
      <c r="E621">
        <v>100</v>
      </c>
      <c r="F621" t="s">
        <v>25</v>
      </c>
      <c r="G621">
        <v>1.6957</v>
      </c>
      <c r="H621">
        <v>0</v>
      </c>
      <c r="I621">
        <v>-169.57</v>
      </c>
    </row>
    <row r="622" spans="1:9" x14ac:dyDescent="0.25">
      <c r="A622" s="1">
        <v>44816</v>
      </c>
      <c r="B622">
        <v>45039285802</v>
      </c>
      <c r="C622" t="s">
        <v>101</v>
      </c>
      <c r="D622" t="s">
        <v>97</v>
      </c>
      <c r="E622">
        <v>100</v>
      </c>
      <c r="F622" t="s">
        <v>25</v>
      </c>
      <c r="G622">
        <v>1.7150000000000001</v>
      </c>
      <c r="H622">
        <v>0</v>
      </c>
      <c r="I622">
        <v>-171.5</v>
      </c>
    </row>
    <row r="623" spans="1:9" x14ac:dyDescent="0.25">
      <c r="A623" s="1">
        <v>44816</v>
      </c>
      <c r="B623">
        <v>45039293620</v>
      </c>
      <c r="C623" t="s">
        <v>101</v>
      </c>
      <c r="D623" t="s">
        <v>97</v>
      </c>
      <c r="E623">
        <v>200</v>
      </c>
      <c r="F623" t="s">
        <v>25</v>
      </c>
      <c r="G623">
        <v>1.7350000000000001</v>
      </c>
      <c r="H623">
        <v>0</v>
      </c>
      <c r="I623">
        <v>-347</v>
      </c>
    </row>
    <row r="624" spans="1:9" x14ac:dyDescent="0.25">
      <c r="A624" s="1">
        <v>44816</v>
      </c>
      <c r="B624">
        <v>45039292528</v>
      </c>
      <c r="C624" t="s">
        <v>101</v>
      </c>
      <c r="D624" t="s">
        <v>97</v>
      </c>
      <c r="E624">
        <v>200</v>
      </c>
      <c r="F624" t="s">
        <v>25</v>
      </c>
      <c r="G624">
        <v>1.7310000000000001</v>
      </c>
      <c r="H624">
        <v>0</v>
      </c>
      <c r="I624">
        <v>-346.2</v>
      </c>
    </row>
    <row r="625" spans="1:9" x14ac:dyDescent="0.25">
      <c r="A625" s="1">
        <v>44816</v>
      </c>
      <c r="B625">
        <v>45039326755</v>
      </c>
      <c r="C625" t="s">
        <v>101</v>
      </c>
      <c r="D625" t="s">
        <v>97</v>
      </c>
      <c r="E625">
        <v>200</v>
      </c>
      <c r="F625" t="s">
        <v>25</v>
      </c>
      <c r="G625">
        <v>1.7350000000000001</v>
      </c>
      <c r="H625">
        <v>0</v>
      </c>
      <c r="I625">
        <v>-347</v>
      </c>
    </row>
    <row r="626" spans="1:9" x14ac:dyDescent="0.25">
      <c r="A626" s="1">
        <v>44816</v>
      </c>
      <c r="B626">
        <v>45039407881</v>
      </c>
      <c r="C626" t="s">
        <v>101</v>
      </c>
      <c r="D626" t="s">
        <v>97</v>
      </c>
      <c r="E626">
        <v>200</v>
      </c>
      <c r="F626" t="s">
        <v>25</v>
      </c>
      <c r="G626">
        <v>1.7189000000000001</v>
      </c>
      <c r="H626">
        <v>0</v>
      </c>
      <c r="I626">
        <v>-343.78</v>
      </c>
    </row>
    <row r="627" spans="1:9" x14ac:dyDescent="0.25">
      <c r="A627" s="1">
        <v>44816</v>
      </c>
      <c r="B627">
        <v>45039441068</v>
      </c>
      <c r="C627" t="s">
        <v>101</v>
      </c>
      <c r="D627" t="s">
        <v>97</v>
      </c>
      <c r="E627">
        <v>200</v>
      </c>
      <c r="F627" t="s">
        <v>25</v>
      </c>
      <c r="G627">
        <v>1.7067000000000001</v>
      </c>
      <c r="H627">
        <v>0</v>
      </c>
      <c r="I627">
        <v>-341.34</v>
      </c>
    </row>
    <row r="628" spans="1:9" x14ac:dyDescent="0.25">
      <c r="A628" s="1">
        <v>44816</v>
      </c>
      <c r="B628">
        <v>45039444887</v>
      </c>
      <c r="C628" t="s">
        <v>101</v>
      </c>
      <c r="D628" t="s">
        <v>98</v>
      </c>
      <c r="E628">
        <v>200</v>
      </c>
      <c r="F628" t="s">
        <v>25</v>
      </c>
      <c r="G628">
        <v>1.6910000000000001</v>
      </c>
      <c r="H628">
        <v>0</v>
      </c>
      <c r="I628">
        <v>338.16</v>
      </c>
    </row>
    <row r="629" spans="1:9" x14ac:dyDescent="0.25">
      <c r="A629" s="1">
        <v>44816</v>
      </c>
      <c r="B629">
        <v>45039445240</v>
      </c>
      <c r="C629" t="s">
        <v>101</v>
      </c>
      <c r="D629" t="s">
        <v>98</v>
      </c>
      <c r="E629">
        <v>200</v>
      </c>
      <c r="F629" t="s">
        <v>25</v>
      </c>
      <c r="G629">
        <v>1.69</v>
      </c>
      <c r="H629">
        <v>0</v>
      </c>
      <c r="I629">
        <v>337.96</v>
      </c>
    </row>
    <row r="630" spans="1:9" x14ac:dyDescent="0.25">
      <c r="A630" s="1">
        <v>44816</v>
      </c>
      <c r="B630">
        <v>45039456923</v>
      </c>
      <c r="C630" t="s">
        <v>101</v>
      </c>
      <c r="D630" t="s">
        <v>98</v>
      </c>
      <c r="E630">
        <v>100</v>
      </c>
      <c r="F630" t="s">
        <v>25</v>
      </c>
      <c r="G630">
        <v>1.6950000000000001</v>
      </c>
      <c r="H630">
        <v>0</v>
      </c>
      <c r="I630">
        <v>169.49</v>
      </c>
    </row>
    <row r="631" spans="1:9" x14ac:dyDescent="0.25">
      <c r="A631" s="1">
        <v>44816</v>
      </c>
      <c r="B631">
        <v>45039456935</v>
      </c>
      <c r="C631" t="s">
        <v>101</v>
      </c>
      <c r="D631" t="s">
        <v>98</v>
      </c>
      <c r="E631">
        <v>100</v>
      </c>
      <c r="F631" t="s">
        <v>25</v>
      </c>
      <c r="G631">
        <v>1.6941999999999999</v>
      </c>
      <c r="H631">
        <v>0</v>
      </c>
      <c r="I631">
        <v>169.39</v>
      </c>
    </row>
    <row r="632" spans="1:9" x14ac:dyDescent="0.25">
      <c r="A632" s="1">
        <v>44816</v>
      </c>
      <c r="B632">
        <v>45039459067</v>
      </c>
      <c r="C632" t="s">
        <v>101</v>
      </c>
      <c r="D632" t="s">
        <v>98</v>
      </c>
      <c r="E632">
        <v>200</v>
      </c>
      <c r="F632" t="s">
        <v>25</v>
      </c>
      <c r="G632">
        <v>1.6950000000000001</v>
      </c>
      <c r="H632">
        <v>0</v>
      </c>
      <c r="I632">
        <v>338.96</v>
      </c>
    </row>
    <row r="633" spans="1:9" x14ac:dyDescent="0.25">
      <c r="A633" s="1">
        <v>44816</v>
      </c>
      <c r="B633">
        <v>45039463139</v>
      </c>
      <c r="C633" t="s">
        <v>101</v>
      </c>
      <c r="D633" t="s">
        <v>98</v>
      </c>
      <c r="E633">
        <v>200</v>
      </c>
      <c r="F633" t="s">
        <v>25</v>
      </c>
      <c r="G633">
        <v>1.68</v>
      </c>
      <c r="H633">
        <v>0</v>
      </c>
      <c r="I633">
        <v>335.96</v>
      </c>
    </row>
    <row r="634" spans="1:9" x14ac:dyDescent="0.25">
      <c r="A634" s="1">
        <v>44816</v>
      </c>
      <c r="B634">
        <v>45039464832</v>
      </c>
      <c r="C634" t="s">
        <v>101</v>
      </c>
      <c r="D634" t="s">
        <v>98</v>
      </c>
      <c r="E634">
        <v>200</v>
      </c>
      <c r="F634" t="s">
        <v>25</v>
      </c>
      <c r="G634">
        <v>1.67</v>
      </c>
      <c r="H634">
        <v>0</v>
      </c>
      <c r="I634">
        <v>333.96</v>
      </c>
    </row>
    <row r="635" spans="1:9" x14ac:dyDescent="0.25">
      <c r="A635" s="1">
        <v>44816</v>
      </c>
      <c r="B635">
        <v>45039465470</v>
      </c>
      <c r="C635" t="s">
        <v>101</v>
      </c>
      <c r="D635" t="s">
        <v>98</v>
      </c>
      <c r="E635">
        <v>200</v>
      </c>
      <c r="F635" t="s">
        <v>25</v>
      </c>
      <c r="G635">
        <v>1.6601999999999999</v>
      </c>
      <c r="H635">
        <v>0</v>
      </c>
      <c r="I635">
        <v>332</v>
      </c>
    </row>
    <row r="636" spans="1:9" x14ac:dyDescent="0.25">
      <c r="A636" s="1">
        <v>44816</v>
      </c>
      <c r="B636">
        <v>45039460313</v>
      </c>
      <c r="C636" t="s">
        <v>101</v>
      </c>
      <c r="D636" t="s">
        <v>98</v>
      </c>
      <c r="E636">
        <v>100</v>
      </c>
      <c r="F636" t="s">
        <v>25</v>
      </c>
      <c r="G636">
        <v>1.645</v>
      </c>
      <c r="H636">
        <v>0</v>
      </c>
      <c r="I636">
        <v>164.49</v>
      </c>
    </row>
    <row r="637" spans="1:9" x14ac:dyDescent="0.25">
      <c r="A637" s="1">
        <v>44816</v>
      </c>
      <c r="B637">
        <v>45039728532</v>
      </c>
      <c r="C637" t="s">
        <v>101</v>
      </c>
      <c r="D637" t="s">
        <v>97</v>
      </c>
      <c r="E637">
        <v>100</v>
      </c>
      <c r="F637" t="s">
        <v>61</v>
      </c>
      <c r="G637">
        <v>7.4002999999999997</v>
      </c>
      <c r="H637">
        <v>0</v>
      </c>
      <c r="I637">
        <v>-740.03</v>
      </c>
    </row>
    <row r="638" spans="1:9" x14ac:dyDescent="0.25">
      <c r="A638" s="1">
        <v>44816</v>
      </c>
      <c r="B638">
        <v>45039750883</v>
      </c>
      <c r="C638" t="s">
        <v>101</v>
      </c>
      <c r="D638" t="s">
        <v>97</v>
      </c>
      <c r="E638">
        <v>100</v>
      </c>
      <c r="F638" t="s">
        <v>61</v>
      </c>
      <c r="G638">
        <v>7.3354999999999997</v>
      </c>
      <c r="H638">
        <v>0</v>
      </c>
      <c r="I638">
        <v>-733.55</v>
      </c>
    </row>
    <row r="639" spans="1:9" x14ac:dyDescent="0.25">
      <c r="A639" s="1">
        <v>44816</v>
      </c>
      <c r="B639">
        <v>45039766986</v>
      </c>
      <c r="C639" t="s">
        <v>101</v>
      </c>
      <c r="D639" t="s">
        <v>98</v>
      </c>
      <c r="E639">
        <v>100</v>
      </c>
      <c r="F639" t="s">
        <v>61</v>
      </c>
      <c r="G639">
        <v>7.24</v>
      </c>
      <c r="H639">
        <v>0</v>
      </c>
      <c r="I639">
        <v>723.97</v>
      </c>
    </row>
    <row r="640" spans="1:9" x14ac:dyDescent="0.25">
      <c r="A640" s="1">
        <v>44816</v>
      </c>
      <c r="B640">
        <v>45039770040</v>
      </c>
      <c r="C640" t="s">
        <v>101</v>
      </c>
      <c r="D640" t="s">
        <v>98</v>
      </c>
      <c r="E640">
        <v>1</v>
      </c>
      <c r="F640" t="s">
        <v>61</v>
      </c>
      <c r="G640">
        <v>7.23</v>
      </c>
      <c r="H640">
        <v>0</v>
      </c>
      <c r="I640">
        <v>7.23</v>
      </c>
    </row>
    <row r="641" spans="1:9" x14ac:dyDescent="0.25">
      <c r="A641" s="1">
        <v>44816</v>
      </c>
      <c r="B641">
        <v>45039770049</v>
      </c>
      <c r="C641" t="s">
        <v>101</v>
      </c>
      <c r="D641" t="s">
        <v>98</v>
      </c>
      <c r="E641">
        <v>10</v>
      </c>
      <c r="F641" t="s">
        <v>61</v>
      </c>
      <c r="G641">
        <v>7.22</v>
      </c>
      <c r="H641">
        <v>0</v>
      </c>
      <c r="I641">
        <v>72.2</v>
      </c>
    </row>
    <row r="642" spans="1:9" x14ac:dyDescent="0.25">
      <c r="A642" s="1">
        <v>44816</v>
      </c>
      <c r="B642">
        <v>45039770059</v>
      </c>
      <c r="C642" t="s">
        <v>101</v>
      </c>
      <c r="D642" t="s">
        <v>98</v>
      </c>
      <c r="E642">
        <v>89</v>
      </c>
      <c r="F642" t="s">
        <v>61</v>
      </c>
      <c r="G642">
        <v>7.2</v>
      </c>
      <c r="H642">
        <v>0</v>
      </c>
      <c r="I642">
        <v>640.77</v>
      </c>
    </row>
    <row r="643" spans="1:9" x14ac:dyDescent="0.25">
      <c r="A643" s="1">
        <v>44816</v>
      </c>
      <c r="B643">
        <v>45040169732</v>
      </c>
      <c r="C643" t="s">
        <v>101</v>
      </c>
      <c r="D643" t="s">
        <v>97</v>
      </c>
      <c r="E643">
        <v>98</v>
      </c>
      <c r="F643" t="s">
        <v>61</v>
      </c>
      <c r="G643">
        <v>7.65</v>
      </c>
      <c r="H643">
        <v>0</v>
      </c>
      <c r="I643">
        <v>-749.7</v>
      </c>
    </row>
    <row r="644" spans="1:9" x14ac:dyDescent="0.25">
      <c r="A644" s="1">
        <v>44816</v>
      </c>
      <c r="B644">
        <v>45040169744</v>
      </c>
      <c r="C644" t="s">
        <v>101</v>
      </c>
      <c r="D644" t="s">
        <v>97</v>
      </c>
      <c r="E644">
        <v>2</v>
      </c>
      <c r="F644" t="s">
        <v>61</v>
      </c>
      <c r="G644">
        <v>7.62</v>
      </c>
      <c r="H644">
        <v>0</v>
      </c>
      <c r="I644">
        <v>-15.24</v>
      </c>
    </row>
    <row r="645" spans="1:9" x14ac:dyDescent="0.25">
      <c r="A645" s="1">
        <v>44816</v>
      </c>
      <c r="B645">
        <v>45040170422</v>
      </c>
      <c r="C645" t="s">
        <v>101</v>
      </c>
      <c r="D645" t="s">
        <v>97</v>
      </c>
      <c r="E645">
        <v>91</v>
      </c>
      <c r="F645" t="s">
        <v>61</v>
      </c>
      <c r="G645">
        <v>7.65</v>
      </c>
      <c r="H645">
        <v>0</v>
      </c>
      <c r="I645">
        <v>-696.15</v>
      </c>
    </row>
    <row r="646" spans="1:9" x14ac:dyDescent="0.25">
      <c r="A646" s="1">
        <v>44816</v>
      </c>
      <c r="B646">
        <v>45040170437</v>
      </c>
      <c r="C646" t="s">
        <v>101</v>
      </c>
      <c r="D646" t="s">
        <v>97</v>
      </c>
      <c r="E646">
        <v>9</v>
      </c>
      <c r="F646" t="s">
        <v>61</v>
      </c>
      <c r="G646">
        <v>7.6</v>
      </c>
      <c r="H646">
        <v>0</v>
      </c>
      <c r="I646">
        <v>-68.400000000000006</v>
      </c>
    </row>
    <row r="647" spans="1:9" x14ac:dyDescent="0.25">
      <c r="A647" s="1">
        <v>44816</v>
      </c>
      <c r="B647">
        <v>45040178328</v>
      </c>
      <c r="C647" t="s">
        <v>101</v>
      </c>
      <c r="D647" t="s">
        <v>97</v>
      </c>
      <c r="E647">
        <v>100</v>
      </c>
      <c r="F647" t="s">
        <v>61</v>
      </c>
      <c r="G647">
        <v>7.5185000000000004</v>
      </c>
      <c r="H647">
        <v>0</v>
      </c>
      <c r="I647">
        <v>-751.85</v>
      </c>
    </row>
    <row r="648" spans="1:9" x14ac:dyDescent="0.25">
      <c r="A648" s="1">
        <v>44816</v>
      </c>
      <c r="B648">
        <v>45040177530</v>
      </c>
      <c r="C648" t="s">
        <v>101</v>
      </c>
      <c r="D648" t="s">
        <v>98</v>
      </c>
      <c r="E648">
        <v>100</v>
      </c>
      <c r="F648" t="s">
        <v>61</v>
      </c>
      <c r="G648">
        <v>7.35</v>
      </c>
      <c r="H648">
        <v>0</v>
      </c>
      <c r="I648">
        <v>734.97</v>
      </c>
    </row>
    <row r="649" spans="1:9" x14ac:dyDescent="0.25">
      <c r="A649" s="1">
        <v>44816</v>
      </c>
      <c r="B649">
        <v>45040177547</v>
      </c>
      <c r="C649" t="s">
        <v>101</v>
      </c>
      <c r="D649" t="s">
        <v>98</v>
      </c>
      <c r="E649">
        <v>200</v>
      </c>
      <c r="F649" t="s">
        <v>61</v>
      </c>
      <c r="G649">
        <v>7.3311999999999999</v>
      </c>
      <c r="H649">
        <v>0</v>
      </c>
      <c r="I649">
        <v>1466.18</v>
      </c>
    </row>
    <row r="650" spans="1:9" x14ac:dyDescent="0.25">
      <c r="A650" s="1">
        <v>44819</v>
      </c>
      <c r="B650">
        <v>45115678438</v>
      </c>
      <c r="C650" t="s">
        <v>101</v>
      </c>
      <c r="D650" t="s">
        <v>97</v>
      </c>
      <c r="E650">
        <v>100</v>
      </c>
      <c r="F650" t="s">
        <v>62</v>
      </c>
      <c r="G650">
        <v>2.1179999999999999</v>
      </c>
      <c r="H650">
        <v>0</v>
      </c>
      <c r="I650">
        <v>-211.8</v>
      </c>
    </row>
    <row r="651" spans="1:9" x14ac:dyDescent="0.25">
      <c r="A651" s="1">
        <v>44819</v>
      </c>
      <c r="B651">
        <v>45115704196</v>
      </c>
      <c r="C651" t="s">
        <v>101</v>
      </c>
      <c r="D651" t="s">
        <v>97</v>
      </c>
      <c r="E651">
        <v>200</v>
      </c>
      <c r="F651" t="s">
        <v>62</v>
      </c>
      <c r="G651">
        <v>2.085</v>
      </c>
      <c r="H651">
        <v>0</v>
      </c>
      <c r="I651">
        <v>-417</v>
      </c>
    </row>
    <row r="652" spans="1:9" x14ac:dyDescent="0.25">
      <c r="A652" s="1">
        <v>44819</v>
      </c>
      <c r="B652">
        <v>45115703884</v>
      </c>
      <c r="C652" t="s">
        <v>101</v>
      </c>
      <c r="D652" t="s">
        <v>97</v>
      </c>
      <c r="E652">
        <v>200</v>
      </c>
      <c r="F652" t="s">
        <v>62</v>
      </c>
      <c r="G652">
        <v>2.1499000000000001</v>
      </c>
      <c r="H652">
        <v>0</v>
      </c>
      <c r="I652">
        <v>-429.98</v>
      </c>
    </row>
    <row r="653" spans="1:9" x14ac:dyDescent="0.25">
      <c r="A653" s="1">
        <v>44819</v>
      </c>
      <c r="B653">
        <v>45116015914</v>
      </c>
      <c r="C653" t="s">
        <v>101</v>
      </c>
      <c r="D653" t="s">
        <v>97</v>
      </c>
      <c r="E653">
        <v>200</v>
      </c>
      <c r="F653" t="s">
        <v>62</v>
      </c>
      <c r="G653">
        <v>2.1749999999999998</v>
      </c>
      <c r="H653">
        <v>0</v>
      </c>
      <c r="I653">
        <v>-435</v>
      </c>
    </row>
    <row r="654" spans="1:9" x14ac:dyDescent="0.25">
      <c r="A654" s="1">
        <v>44819</v>
      </c>
      <c r="B654">
        <v>45116098721</v>
      </c>
      <c r="C654" t="s">
        <v>101</v>
      </c>
      <c r="D654" t="s">
        <v>97</v>
      </c>
      <c r="E654">
        <v>200</v>
      </c>
      <c r="F654" t="s">
        <v>62</v>
      </c>
      <c r="G654">
        <v>2.12</v>
      </c>
      <c r="H654">
        <v>0</v>
      </c>
      <c r="I654">
        <v>-424</v>
      </c>
    </row>
    <row r="655" spans="1:9" x14ac:dyDescent="0.25">
      <c r="A655" s="1">
        <v>44819</v>
      </c>
      <c r="B655">
        <v>45116136676</v>
      </c>
      <c r="C655" t="s">
        <v>101</v>
      </c>
      <c r="D655" t="s">
        <v>97</v>
      </c>
      <c r="E655">
        <v>200</v>
      </c>
      <c r="F655" t="s">
        <v>62</v>
      </c>
      <c r="G655">
        <v>2.12</v>
      </c>
      <c r="H655">
        <v>0</v>
      </c>
      <c r="I655">
        <v>-424</v>
      </c>
    </row>
    <row r="656" spans="1:9" x14ac:dyDescent="0.25">
      <c r="A656" s="1">
        <v>44819</v>
      </c>
      <c r="B656">
        <v>45116160558</v>
      </c>
      <c r="C656" t="s">
        <v>101</v>
      </c>
      <c r="D656" t="s">
        <v>98</v>
      </c>
      <c r="E656">
        <v>200</v>
      </c>
      <c r="F656" t="s">
        <v>62</v>
      </c>
      <c r="G656">
        <v>2.2018</v>
      </c>
      <c r="H656">
        <v>0</v>
      </c>
      <c r="I656">
        <v>440.32</v>
      </c>
    </row>
    <row r="657" spans="1:9" x14ac:dyDescent="0.25">
      <c r="A657" s="1">
        <v>44819</v>
      </c>
      <c r="B657">
        <v>45116132767</v>
      </c>
      <c r="C657" t="s">
        <v>101</v>
      </c>
      <c r="D657" t="s">
        <v>98</v>
      </c>
      <c r="E657">
        <v>200</v>
      </c>
      <c r="F657" t="s">
        <v>62</v>
      </c>
      <c r="G657">
        <v>2.1080999999999999</v>
      </c>
      <c r="H657">
        <v>0</v>
      </c>
      <c r="I657">
        <v>421.58</v>
      </c>
    </row>
    <row r="658" spans="1:9" x14ac:dyDescent="0.25">
      <c r="A658" s="1">
        <v>44819</v>
      </c>
      <c r="B658">
        <v>45116095013</v>
      </c>
      <c r="C658" t="s">
        <v>101</v>
      </c>
      <c r="D658" t="s">
        <v>98</v>
      </c>
      <c r="E658">
        <v>200</v>
      </c>
      <c r="F658" t="s">
        <v>62</v>
      </c>
      <c r="G658">
        <v>2.11</v>
      </c>
      <c r="H658">
        <v>0</v>
      </c>
      <c r="I658">
        <v>421.96</v>
      </c>
    </row>
    <row r="659" spans="1:9" x14ac:dyDescent="0.25">
      <c r="A659" s="1">
        <v>44819</v>
      </c>
      <c r="B659">
        <v>45116223151</v>
      </c>
      <c r="C659" t="s">
        <v>101</v>
      </c>
      <c r="D659" t="s">
        <v>98</v>
      </c>
      <c r="E659">
        <v>500</v>
      </c>
      <c r="F659" t="s">
        <v>62</v>
      </c>
      <c r="G659">
        <v>1.9810000000000001</v>
      </c>
      <c r="H659">
        <v>0</v>
      </c>
      <c r="I659">
        <v>990.41</v>
      </c>
    </row>
    <row r="660" spans="1:9" x14ac:dyDescent="0.25">
      <c r="A660" s="1">
        <v>44819</v>
      </c>
      <c r="B660">
        <v>45117286114</v>
      </c>
      <c r="C660" t="s">
        <v>101</v>
      </c>
      <c r="D660" t="s">
        <v>97</v>
      </c>
      <c r="E660">
        <v>200</v>
      </c>
      <c r="F660" t="s">
        <v>62</v>
      </c>
      <c r="G660">
        <v>1.9987999999999999</v>
      </c>
      <c r="H660">
        <v>0</v>
      </c>
      <c r="I660">
        <v>-399.76</v>
      </c>
    </row>
    <row r="661" spans="1:9" x14ac:dyDescent="0.25">
      <c r="A661" s="1">
        <v>44819</v>
      </c>
      <c r="B661">
        <v>45117550816</v>
      </c>
      <c r="C661" t="s">
        <v>101</v>
      </c>
      <c r="D661" t="s">
        <v>98</v>
      </c>
      <c r="E661">
        <v>100</v>
      </c>
      <c r="F661" t="s">
        <v>62</v>
      </c>
      <c r="G661">
        <v>2.0499999999999998</v>
      </c>
      <c r="H661">
        <v>0</v>
      </c>
      <c r="I661">
        <v>204.99</v>
      </c>
    </row>
    <row r="662" spans="1:9" x14ac:dyDescent="0.25">
      <c r="A662" s="1">
        <v>44819</v>
      </c>
      <c r="B662">
        <v>45117566956</v>
      </c>
      <c r="C662" t="s">
        <v>101</v>
      </c>
      <c r="D662" t="s">
        <v>98</v>
      </c>
      <c r="E662">
        <v>100</v>
      </c>
      <c r="F662" t="s">
        <v>62</v>
      </c>
      <c r="G662">
        <v>2.0550000000000002</v>
      </c>
      <c r="H662">
        <v>0</v>
      </c>
      <c r="I662">
        <v>205.49</v>
      </c>
    </row>
    <row r="663" spans="1:9" x14ac:dyDescent="0.25">
      <c r="A663" s="1">
        <v>44819</v>
      </c>
      <c r="B663">
        <v>45118908040</v>
      </c>
      <c r="C663" t="s">
        <v>101</v>
      </c>
      <c r="D663" t="s">
        <v>97</v>
      </c>
      <c r="E663">
        <v>200</v>
      </c>
      <c r="F663" t="s">
        <v>63</v>
      </c>
      <c r="G663">
        <v>2.2991000000000001</v>
      </c>
      <c r="H663">
        <v>0</v>
      </c>
      <c r="I663">
        <v>-459.82</v>
      </c>
    </row>
    <row r="664" spans="1:9" x14ac:dyDescent="0.25">
      <c r="A664" s="1">
        <v>44819</v>
      </c>
      <c r="B664">
        <v>45118929147</v>
      </c>
      <c r="C664" t="s">
        <v>101</v>
      </c>
      <c r="D664" t="s">
        <v>97</v>
      </c>
      <c r="E664">
        <v>200</v>
      </c>
      <c r="F664" t="s">
        <v>63</v>
      </c>
      <c r="G664">
        <v>2.2599</v>
      </c>
      <c r="H664">
        <v>0</v>
      </c>
      <c r="I664">
        <v>-451.98</v>
      </c>
    </row>
    <row r="665" spans="1:9" x14ac:dyDescent="0.25">
      <c r="A665" s="1">
        <v>44819</v>
      </c>
      <c r="B665">
        <v>45118928995</v>
      </c>
      <c r="C665" t="s">
        <v>101</v>
      </c>
      <c r="D665" t="s">
        <v>97</v>
      </c>
      <c r="E665">
        <v>200</v>
      </c>
      <c r="F665" t="s">
        <v>63</v>
      </c>
      <c r="G665">
        <v>2.2549999999999999</v>
      </c>
      <c r="H665">
        <v>0</v>
      </c>
      <c r="I665">
        <v>-451</v>
      </c>
    </row>
    <row r="666" spans="1:9" x14ac:dyDescent="0.25">
      <c r="A666" s="1">
        <v>44819</v>
      </c>
      <c r="B666">
        <v>45118956422</v>
      </c>
      <c r="C666" t="s">
        <v>101</v>
      </c>
      <c r="D666" t="s">
        <v>97</v>
      </c>
      <c r="E666">
        <v>200</v>
      </c>
      <c r="F666" t="s">
        <v>63</v>
      </c>
      <c r="G666">
        <v>2.2450000000000001</v>
      </c>
      <c r="H666">
        <v>0</v>
      </c>
      <c r="I666">
        <v>-449</v>
      </c>
    </row>
    <row r="667" spans="1:9" x14ac:dyDescent="0.25">
      <c r="A667" s="1">
        <v>44819</v>
      </c>
      <c r="B667">
        <v>45118994988</v>
      </c>
      <c r="C667" t="s">
        <v>101</v>
      </c>
      <c r="D667" t="s">
        <v>97</v>
      </c>
      <c r="E667">
        <v>200</v>
      </c>
      <c r="F667" t="s">
        <v>63</v>
      </c>
      <c r="G667">
        <v>2.2349999999999999</v>
      </c>
      <c r="H667">
        <v>0</v>
      </c>
      <c r="I667">
        <v>-447</v>
      </c>
    </row>
    <row r="668" spans="1:9" x14ac:dyDescent="0.25">
      <c r="A668" s="1">
        <v>44819</v>
      </c>
      <c r="B668">
        <v>45119084283</v>
      </c>
      <c r="C668" t="s">
        <v>101</v>
      </c>
      <c r="D668" t="s">
        <v>98</v>
      </c>
      <c r="E668">
        <v>200</v>
      </c>
      <c r="F668" t="s">
        <v>63</v>
      </c>
      <c r="G668">
        <v>2.2052</v>
      </c>
      <c r="H668">
        <v>0</v>
      </c>
      <c r="I668">
        <v>441</v>
      </c>
    </row>
    <row r="669" spans="1:9" x14ac:dyDescent="0.25">
      <c r="A669" s="1">
        <v>44819</v>
      </c>
      <c r="B669">
        <v>45119097659</v>
      </c>
      <c r="C669" t="s">
        <v>101</v>
      </c>
      <c r="D669" t="s">
        <v>98</v>
      </c>
      <c r="E669">
        <v>200</v>
      </c>
      <c r="F669" t="s">
        <v>63</v>
      </c>
      <c r="G669">
        <v>2.1800000000000002</v>
      </c>
      <c r="H669">
        <v>0</v>
      </c>
      <c r="I669">
        <v>435.96</v>
      </c>
    </row>
    <row r="670" spans="1:9" x14ac:dyDescent="0.25">
      <c r="A670" s="1">
        <v>44819</v>
      </c>
      <c r="B670">
        <v>45119097671</v>
      </c>
      <c r="C670" t="s">
        <v>101</v>
      </c>
      <c r="D670" t="s">
        <v>98</v>
      </c>
      <c r="E670">
        <v>200</v>
      </c>
      <c r="F670" t="s">
        <v>63</v>
      </c>
      <c r="G670">
        <v>2.1701000000000001</v>
      </c>
      <c r="H670">
        <v>0</v>
      </c>
      <c r="I670">
        <v>433.98</v>
      </c>
    </row>
    <row r="671" spans="1:9" x14ac:dyDescent="0.25">
      <c r="A671" s="1">
        <v>44819</v>
      </c>
      <c r="B671">
        <v>45119098006</v>
      </c>
      <c r="C671" t="s">
        <v>101</v>
      </c>
      <c r="D671" t="s">
        <v>98</v>
      </c>
      <c r="E671">
        <v>200</v>
      </c>
      <c r="F671" t="s">
        <v>63</v>
      </c>
      <c r="G671">
        <v>2.17</v>
      </c>
      <c r="H671">
        <v>0</v>
      </c>
      <c r="I671">
        <v>433.96</v>
      </c>
    </row>
    <row r="672" spans="1:9" x14ac:dyDescent="0.25">
      <c r="A672" s="1">
        <v>44819</v>
      </c>
      <c r="B672">
        <v>45119101345</v>
      </c>
      <c r="C672" t="s">
        <v>101</v>
      </c>
      <c r="D672" t="s">
        <v>98</v>
      </c>
      <c r="E672">
        <v>200</v>
      </c>
      <c r="F672" t="s">
        <v>63</v>
      </c>
      <c r="G672">
        <v>2.1800000000000002</v>
      </c>
      <c r="H672">
        <v>0</v>
      </c>
      <c r="I672">
        <v>435.96</v>
      </c>
    </row>
    <row r="673" spans="1:9" x14ac:dyDescent="0.25">
      <c r="A673" s="1">
        <v>44823</v>
      </c>
      <c r="B673">
        <v>45170961384</v>
      </c>
      <c r="C673" t="s">
        <v>101</v>
      </c>
      <c r="D673" t="s">
        <v>97</v>
      </c>
      <c r="E673">
        <v>75</v>
      </c>
      <c r="F673" t="s">
        <v>58</v>
      </c>
      <c r="G673">
        <v>6.0132000000000003</v>
      </c>
      <c r="H673">
        <v>0</v>
      </c>
      <c r="I673">
        <v>-450.99</v>
      </c>
    </row>
    <row r="674" spans="1:9" x14ac:dyDescent="0.25">
      <c r="A674" s="1">
        <v>44823</v>
      </c>
      <c r="B674">
        <v>45171140334</v>
      </c>
      <c r="C674" t="s">
        <v>101</v>
      </c>
      <c r="D674" t="s">
        <v>97</v>
      </c>
      <c r="E674">
        <v>75</v>
      </c>
      <c r="F674" t="s">
        <v>58</v>
      </c>
      <c r="G674">
        <v>5.9749999999999996</v>
      </c>
      <c r="H674">
        <v>0</v>
      </c>
      <c r="I674">
        <v>-448.13</v>
      </c>
    </row>
    <row r="675" spans="1:9" x14ac:dyDescent="0.25">
      <c r="A675" s="1">
        <v>44823</v>
      </c>
      <c r="B675">
        <v>45171142747</v>
      </c>
      <c r="C675" t="s">
        <v>101</v>
      </c>
      <c r="D675" t="s">
        <v>97</v>
      </c>
      <c r="E675">
        <v>75</v>
      </c>
      <c r="F675" t="s">
        <v>58</v>
      </c>
      <c r="G675">
        <v>6.0481999999999996</v>
      </c>
      <c r="H675">
        <v>0</v>
      </c>
      <c r="I675">
        <v>-453.62</v>
      </c>
    </row>
    <row r="676" spans="1:9" x14ac:dyDescent="0.25">
      <c r="A676" s="1">
        <v>44823</v>
      </c>
      <c r="B676">
        <v>45171212814</v>
      </c>
      <c r="C676" t="s">
        <v>101</v>
      </c>
      <c r="D676" t="s">
        <v>98</v>
      </c>
      <c r="E676">
        <v>75</v>
      </c>
      <c r="F676" t="s">
        <v>58</v>
      </c>
      <c r="G676">
        <v>5.9120999999999997</v>
      </c>
      <c r="H676">
        <v>0</v>
      </c>
      <c r="I676">
        <v>443.39</v>
      </c>
    </row>
    <row r="677" spans="1:9" x14ac:dyDescent="0.25">
      <c r="A677" s="1">
        <v>44823</v>
      </c>
      <c r="B677">
        <v>45171257577</v>
      </c>
      <c r="C677" t="s">
        <v>101</v>
      </c>
      <c r="D677" t="s">
        <v>98</v>
      </c>
      <c r="E677">
        <v>150</v>
      </c>
      <c r="F677" t="s">
        <v>58</v>
      </c>
      <c r="G677">
        <v>5.8041</v>
      </c>
      <c r="H677">
        <v>0</v>
      </c>
      <c r="I677">
        <v>870.58</v>
      </c>
    </row>
    <row r="678" spans="1:9" x14ac:dyDescent="0.25">
      <c r="A678" s="1">
        <v>44823</v>
      </c>
      <c r="B678">
        <v>45171259844</v>
      </c>
      <c r="C678" t="s">
        <v>101</v>
      </c>
      <c r="D678" t="s">
        <v>97</v>
      </c>
      <c r="E678">
        <v>75</v>
      </c>
      <c r="F678" t="s">
        <v>58</v>
      </c>
      <c r="G678">
        <v>5.79</v>
      </c>
      <c r="H678">
        <v>0</v>
      </c>
      <c r="I678">
        <v>-434.25</v>
      </c>
    </row>
    <row r="679" spans="1:9" x14ac:dyDescent="0.25">
      <c r="A679" s="1">
        <v>44823</v>
      </c>
      <c r="B679">
        <v>45171265024</v>
      </c>
      <c r="C679" t="s">
        <v>101</v>
      </c>
      <c r="D679" t="s">
        <v>98</v>
      </c>
      <c r="E679">
        <v>75</v>
      </c>
      <c r="F679" t="s">
        <v>58</v>
      </c>
      <c r="G679">
        <v>5.7724000000000002</v>
      </c>
      <c r="H679">
        <v>0</v>
      </c>
      <c r="I679">
        <v>432.91</v>
      </c>
    </row>
    <row r="680" spans="1:9" x14ac:dyDescent="0.25">
      <c r="A680" s="1">
        <v>44823</v>
      </c>
      <c r="B680">
        <v>45171291928</v>
      </c>
      <c r="C680" t="s">
        <v>101</v>
      </c>
      <c r="D680" t="s">
        <v>97</v>
      </c>
      <c r="E680">
        <v>75</v>
      </c>
      <c r="F680" t="s">
        <v>64</v>
      </c>
      <c r="G680">
        <v>4.0250000000000004</v>
      </c>
      <c r="H680">
        <v>0</v>
      </c>
      <c r="I680">
        <v>-301.88</v>
      </c>
    </row>
    <row r="681" spans="1:9" x14ac:dyDescent="0.25">
      <c r="A681" s="1">
        <v>44823</v>
      </c>
      <c r="B681">
        <v>45171307646</v>
      </c>
      <c r="C681" t="s">
        <v>101</v>
      </c>
      <c r="D681" t="s">
        <v>97</v>
      </c>
      <c r="E681">
        <v>100</v>
      </c>
      <c r="F681" t="s">
        <v>64</v>
      </c>
      <c r="G681">
        <v>3.95</v>
      </c>
      <c r="H681">
        <v>0</v>
      </c>
      <c r="I681">
        <v>-395</v>
      </c>
    </row>
    <row r="682" spans="1:9" x14ac:dyDescent="0.25">
      <c r="A682" s="1">
        <v>44823</v>
      </c>
      <c r="B682">
        <v>45171326476</v>
      </c>
      <c r="C682" t="s">
        <v>101</v>
      </c>
      <c r="D682" t="s">
        <v>98</v>
      </c>
      <c r="E682">
        <v>100</v>
      </c>
      <c r="F682" t="s">
        <v>64</v>
      </c>
      <c r="G682">
        <v>3.87</v>
      </c>
      <c r="H682">
        <v>0</v>
      </c>
      <c r="I682">
        <v>386.98</v>
      </c>
    </row>
    <row r="683" spans="1:9" x14ac:dyDescent="0.25">
      <c r="A683" s="1">
        <v>44823</v>
      </c>
      <c r="B683">
        <v>45171382342</v>
      </c>
      <c r="C683" t="s">
        <v>101</v>
      </c>
      <c r="D683" t="s">
        <v>97</v>
      </c>
      <c r="E683">
        <v>100</v>
      </c>
      <c r="F683" t="s">
        <v>64</v>
      </c>
      <c r="G683">
        <v>3.887</v>
      </c>
      <c r="H683">
        <v>0</v>
      </c>
      <c r="I683">
        <v>-388.7</v>
      </c>
    </row>
    <row r="684" spans="1:9" x14ac:dyDescent="0.25">
      <c r="A684" s="1">
        <v>44823</v>
      </c>
      <c r="B684">
        <v>45171389218</v>
      </c>
      <c r="C684" t="s">
        <v>101</v>
      </c>
      <c r="D684" t="s">
        <v>97</v>
      </c>
      <c r="E684">
        <v>100</v>
      </c>
      <c r="F684" t="s">
        <v>64</v>
      </c>
      <c r="G684">
        <v>3.8849999999999998</v>
      </c>
      <c r="H684">
        <v>0</v>
      </c>
      <c r="I684">
        <v>-388.5</v>
      </c>
    </row>
    <row r="685" spans="1:9" x14ac:dyDescent="0.25">
      <c r="A685" s="1">
        <v>44823</v>
      </c>
      <c r="B685">
        <v>45171416319</v>
      </c>
      <c r="C685" t="s">
        <v>101</v>
      </c>
      <c r="D685" t="s">
        <v>97</v>
      </c>
      <c r="E685">
        <v>100</v>
      </c>
      <c r="F685" t="s">
        <v>64</v>
      </c>
      <c r="G685">
        <v>3.8959999999999999</v>
      </c>
      <c r="H685">
        <v>0</v>
      </c>
      <c r="I685">
        <v>-389.6</v>
      </c>
    </row>
    <row r="686" spans="1:9" x14ac:dyDescent="0.25">
      <c r="A686" s="1">
        <v>44823</v>
      </c>
      <c r="B686">
        <v>45171428010</v>
      </c>
      <c r="C686" t="s">
        <v>101</v>
      </c>
      <c r="D686" t="s">
        <v>97</v>
      </c>
      <c r="E686">
        <v>100</v>
      </c>
      <c r="F686" t="s">
        <v>64</v>
      </c>
      <c r="G686">
        <v>3.8693</v>
      </c>
      <c r="H686">
        <v>0</v>
      </c>
      <c r="I686">
        <v>-386.93</v>
      </c>
    </row>
    <row r="687" spans="1:9" x14ac:dyDescent="0.25">
      <c r="A687" s="1">
        <v>44823</v>
      </c>
      <c r="B687">
        <v>45171464579</v>
      </c>
      <c r="C687" t="s">
        <v>101</v>
      </c>
      <c r="D687" t="s">
        <v>97</v>
      </c>
      <c r="E687">
        <v>100</v>
      </c>
      <c r="F687" t="s">
        <v>64</v>
      </c>
      <c r="G687">
        <v>3.8565</v>
      </c>
      <c r="H687">
        <v>0</v>
      </c>
      <c r="I687">
        <v>-385.65</v>
      </c>
    </row>
    <row r="688" spans="1:9" x14ac:dyDescent="0.25">
      <c r="A688" s="1">
        <v>44823</v>
      </c>
      <c r="B688">
        <v>45171680620</v>
      </c>
      <c r="C688" t="s">
        <v>101</v>
      </c>
      <c r="D688" t="s">
        <v>98</v>
      </c>
      <c r="E688">
        <v>100</v>
      </c>
      <c r="F688" t="s">
        <v>64</v>
      </c>
      <c r="G688">
        <v>3.83</v>
      </c>
      <c r="H688">
        <v>0</v>
      </c>
      <c r="I688">
        <v>382.98</v>
      </c>
    </row>
    <row r="689" spans="1:9" x14ac:dyDescent="0.25">
      <c r="A689" s="1">
        <v>44823</v>
      </c>
      <c r="B689">
        <v>45171681285</v>
      </c>
      <c r="C689" t="s">
        <v>101</v>
      </c>
      <c r="D689" t="s">
        <v>98</v>
      </c>
      <c r="E689">
        <v>100</v>
      </c>
      <c r="F689" t="s">
        <v>64</v>
      </c>
      <c r="G689">
        <v>3.8</v>
      </c>
      <c r="H689">
        <v>0</v>
      </c>
      <c r="I689">
        <v>379.98</v>
      </c>
    </row>
    <row r="690" spans="1:9" x14ac:dyDescent="0.25">
      <c r="A690" s="1">
        <v>44823</v>
      </c>
      <c r="B690">
        <v>45171682037</v>
      </c>
      <c r="C690" t="s">
        <v>101</v>
      </c>
      <c r="D690" t="s">
        <v>98</v>
      </c>
      <c r="E690">
        <v>100</v>
      </c>
      <c r="F690" t="s">
        <v>64</v>
      </c>
      <c r="G690">
        <v>3.79</v>
      </c>
      <c r="H690">
        <v>0</v>
      </c>
      <c r="I690">
        <v>378.98</v>
      </c>
    </row>
    <row r="691" spans="1:9" x14ac:dyDescent="0.25">
      <c r="A691" s="1">
        <v>44823</v>
      </c>
      <c r="B691">
        <v>45171682180</v>
      </c>
      <c r="C691" t="s">
        <v>101</v>
      </c>
      <c r="D691" t="s">
        <v>98</v>
      </c>
      <c r="E691">
        <v>100</v>
      </c>
      <c r="F691" t="s">
        <v>64</v>
      </c>
      <c r="G691">
        <v>3.8</v>
      </c>
      <c r="H691">
        <v>0</v>
      </c>
      <c r="I691">
        <v>379.98</v>
      </c>
    </row>
    <row r="692" spans="1:9" x14ac:dyDescent="0.25">
      <c r="A692" s="1">
        <v>44823</v>
      </c>
      <c r="B692">
        <v>45171687541</v>
      </c>
      <c r="C692" t="s">
        <v>101</v>
      </c>
      <c r="D692" t="s">
        <v>98</v>
      </c>
      <c r="E692">
        <v>175</v>
      </c>
      <c r="F692" t="s">
        <v>64</v>
      </c>
      <c r="G692">
        <v>3.8041999999999998</v>
      </c>
      <c r="H692">
        <v>0</v>
      </c>
      <c r="I692">
        <v>665.7</v>
      </c>
    </row>
    <row r="693" spans="1:9" x14ac:dyDescent="0.25">
      <c r="A693" s="1">
        <v>44823</v>
      </c>
      <c r="B693">
        <v>45171768863</v>
      </c>
      <c r="C693" t="s">
        <v>101</v>
      </c>
      <c r="D693" t="s">
        <v>97</v>
      </c>
      <c r="E693">
        <v>100</v>
      </c>
      <c r="F693" t="s">
        <v>58</v>
      </c>
      <c r="G693">
        <v>5.8556999999999997</v>
      </c>
      <c r="H693">
        <v>0</v>
      </c>
      <c r="I693">
        <v>-585.57000000000005</v>
      </c>
    </row>
    <row r="694" spans="1:9" x14ac:dyDescent="0.25">
      <c r="A694" s="1">
        <v>44823</v>
      </c>
      <c r="B694">
        <v>45171840250</v>
      </c>
      <c r="C694" t="s">
        <v>101</v>
      </c>
      <c r="D694" t="s">
        <v>97</v>
      </c>
      <c r="E694">
        <v>100</v>
      </c>
      <c r="F694" t="s">
        <v>58</v>
      </c>
      <c r="G694">
        <v>5.8449999999999998</v>
      </c>
      <c r="H694">
        <v>0</v>
      </c>
      <c r="I694">
        <v>-584.5</v>
      </c>
    </row>
    <row r="695" spans="1:9" x14ac:dyDescent="0.25">
      <c r="A695" s="1">
        <v>44823</v>
      </c>
      <c r="B695">
        <v>45171851912</v>
      </c>
      <c r="C695" t="s">
        <v>101</v>
      </c>
      <c r="D695" t="s">
        <v>97</v>
      </c>
      <c r="E695">
        <v>100</v>
      </c>
      <c r="F695" t="s">
        <v>58</v>
      </c>
      <c r="G695">
        <v>5.8589000000000002</v>
      </c>
      <c r="H695">
        <v>0</v>
      </c>
      <c r="I695">
        <v>-585.89</v>
      </c>
    </row>
    <row r="696" spans="1:9" x14ac:dyDescent="0.25">
      <c r="A696" s="1">
        <v>44823</v>
      </c>
      <c r="B696">
        <v>45171876528</v>
      </c>
      <c r="C696" t="s">
        <v>101</v>
      </c>
      <c r="D696" t="s">
        <v>98</v>
      </c>
      <c r="E696">
        <v>100</v>
      </c>
      <c r="F696" t="s">
        <v>58</v>
      </c>
      <c r="G696">
        <v>5.99</v>
      </c>
      <c r="H696">
        <v>0</v>
      </c>
      <c r="I696">
        <v>598.98</v>
      </c>
    </row>
    <row r="697" spans="1:9" x14ac:dyDescent="0.25">
      <c r="A697" s="1">
        <v>44823</v>
      </c>
      <c r="B697">
        <v>45171915532</v>
      </c>
      <c r="C697" t="s">
        <v>101</v>
      </c>
      <c r="D697" t="s">
        <v>98</v>
      </c>
      <c r="E697">
        <v>100</v>
      </c>
      <c r="F697" t="s">
        <v>58</v>
      </c>
      <c r="G697">
        <v>5.9850000000000003</v>
      </c>
      <c r="H697">
        <v>0</v>
      </c>
      <c r="I697">
        <v>598.48</v>
      </c>
    </row>
    <row r="698" spans="1:9" x14ac:dyDescent="0.25">
      <c r="A698" s="1">
        <v>44823</v>
      </c>
      <c r="B698">
        <v>45171925287</v>
      </c>
      <c r="C698" t="s">
        <v>101</v>
      </c>
      <c r="D698" t="s">
        <v>97</v>
      </c>
      <c r="E698">
        <v>50</v>
      </c>
      <c r="F698" t="s">
        <v>58</v>
      </c>
      <c r="G698">
        <v>5.9492000000000003</v>
      </c>
      <c r="H698">
        <v>0</v>
      </c>
      <c r="I698">
        <v>-297.45999999999998</v>
      </c>
    </row>
    <row r="699" spans="1:9" x14ac:dyDescent="0.25">
      <c r="A699" s="1">
        <v>44823</v>
      </c>
      <c r="B699">
        <v>45171937603</v>
      </c>
      <c r="C699" t="s">
        <v>101</v>
      </c>
      <c r="D699" t="s">
        <v>97</v>
      </c>
      <c r="E699">
        <v>20</v>
      </c>
      <c r="F699" t="s">
        <v>58</v>
      </c>
      <c r="G699">
        <v>5.9649999999999999</v>
      </c>
      <c r="H699">
        <v>0</v>
      </c>
      <c r="I699">
        <v>-119.3</v>
      </c>
    </row>
    <row r="700" spans="1:9" x14ac:dyDescent="0.25">
      <c r="A700" s="1">
        <v>44823</v>
      </c>
      <c r="B700">
        <v>45172088498</v>
      </c>
      <c r="C700" t="s">
        <v>101</v>
      </c>
      <c r="D700" t="s">
        <v>98</v>
      </c>
      <c r="E700">
        <v>50</v>
      </c>
      <c r="F700" t="s">
        <v>58</v>
      </c>
      <c r="G700">
        <v>5.9950000000000001</v>
      </c>
      <c r="H700">
        <v>0</v>
      </c>
      <c r="I700">
        <v>299.73</v>
      </c>
    </row>
    <row r="701" spans="1:9" x14ac:dyDescent="0.25">
      <c r="A701" s="1">
        <v>44823</v>
      </c>
      <c r="B701">
        <v>45172099027</v>
      </c>
      <c r="C701" t="s">
        <v>101</v>
      </c>
      <c r="D701" t="s">
        <v>98</v>
      </c>
      <c r="E701">
        <v>50</v>
      </c>
      <c r="F701" t="s">
        <v>58</v>
      </c>
      <c r="G701">
        <v>6.0250000000000004</v>
      </c>
      <c r="H701">
        <v>0</v>
      </c>
      <c r="I701">
        <v>301.23</v>
      </c>
    </row>
    <row r="702" spans="1:9" x14ac:dyDescent="0.25">
      <c r="A702" s="1">
        <v>44823</v>
      </c>
      <c r="B702">
        <v>45172093444</v>
      </c>
      <c r="C702" t="s">
        <v>101</v>
      </c>
      <c r="D702" t="s">
        <v>98</v>
      </c>
      <c r="E702">
        <v>50</v>
      </c>
      <c r="F702" t="s">
        <v>58</v>
      </c>
      <c r="G702">
        <v>6.0149999999999997</v>
      </c>
      <c r="H702">
        <v>0</v>
      </c>
      <c r="I702">
        <v>300.73</v>
      </c>
    </row>
    <row r="703" spans="1:9" x14ac:dyDescent="0.25">
      <c r="A703" s="1">
        <v>44823</v>
      </c>
      <c r="B703">
        <v>45172099005</v>
      </c>
      <c r="C703" t="s">
        <v>101</v>
      </c>
      <c r="D703" t="s">
        <v>98</v>
      </c>
      <c r="E703">
        <v>20</v>
      </c>
      <c r="F703" t="s">
        <v>58</v>
      </c>
      <c r="G703">
        <v>6.0350000000000001</v>
      </c>
      <c r="H703">
        <v>0</v>
      </c>
      <c r="I703">
        <v>120.7</v>
      </c>
    </row>
    <row r="704" spans="1:9" x14ac:dyDescent="0.25">
      <c r="A704" s="1">
        <v>44827</v>
      </c>
      <c r="B704">
        <v>45282294188</v>
      </c>
      <c r="C704" t="s">
        <v>101</v>
      </c>
      <c r="D704" t="s">
        <v>97</v>
      </c>
      <c r="E704">
        <v>50</v>
      </c>
      <c r="F704" t="s">
        <v>65</v>
      </c>
      <c r="G704">
        <v>11.497299999999999</v>
      </c>
      <c r="H704">
        <v>0</v>
      </c>
      <c r="I704">
        <v>-574.87</v>
      </c>
    </row>
    <row r="705" spans="1:9" x14ac:dyDescent="0.25">
      <c r="A705" s="1">
        <v>44827</v>
      </c>
      <c r="B705">
        <v>45282328509</v>
      </c>
      <c r="C705" t="s">
        <v>101</v>
      </c>
      <c r="D705" t="s">
        <v>97</v>
      </c>
      <c r="E705">
        <v>50</v>
      </c>
      <c r="F705" t="s">
        <v>65</v>
      </c>
      <c r="G705">
        <v>11.542299999999999</v>
      </c>
      <c r="H705">
        <v>0</v>
      </c>
      <c r="I705">
        <v>-577.12</v>
      </c>
    </row>
    <row r="706" spans="1:9" x14ac:dyDescent="0.25">
      <c r="A706" s="1">
        <v>44827</v>
      </c>
      <c r="B706">
        <v>45282250891</v>
      </c>
      <c r="C706" t="s">
        <v>101</v>
      </c>
      <c r="D706" t="s">
        <v>97</v>
      </c>
      <c r="E706">
        <v>50</v>
      </c>
      <c r="F706" t="s">
        <v>65</v>
      </c>
      <c r="G706">
        <v>11.57</v>
      </c>
      <c r="H706">
        <v>0</v>
      </c>
      <c r="I706">
        <v>-578.5</v>
      </c>
    </row>
    <row r="707" spans="1:9" x14ac:dyDescent="0.25">
      <c r="A707" s="1">
        <v>44827</v>
      </c>
      <c r="B707">
        <v>45282764636</v>
      </c>
      <c r="C707" t="s">
        <v>101</v>
      </c>
      <c r="D707" t="s">
        <v>98</v>
      </c>
      <c r="E707">
        <v>50</v>
      </c>
      <c r="F707" t="s">
        <v>65</v>
      </c>
      <c r="G707">
        <v>11.297700000000001</v>
      </c>
      <c r="H707">
        <v>0</v>
      </c>
      <c r="I707">
        <v>564.87</v>
      </c>
    </row>
    <row r="708" spans="1:9" x14ac:dyDescent="0.25">
      <c r="A708" s="1">
        <v>44827</v>
      </c>
      <c r="B708">
        <v>45282646311</v>
      </c>
      <c r="C708" t="s">
        <v>101</v>
      </c>
      <c r="D708" t="s">
        <v>98</v>
      </c>
      <c r="E708">
        <v>50</v>
      </c>
      <c r="F708" t="s">
        <v>65</v>
      </c>
      <c r="G708">
        <v>11.2517</v>
      </c>
      <c r="H708">
        <v>0</v>
      </c>
      <c r="I708">
        <v>562.57000000000005</v>
      </c>
    </row>
    <row r="709" spans="1:9" x14ac:dyDescent="0.25">
      <c r="A709" s="1">
        <v>44827</v>
      </c>
      <c r="B709">
        <v>45282702923</v>
      </c>
      <c r="C709" t="s">
        <v>101</v>
      </c>
      <c r="D709" t="s">
        <v>97</v>
      </c>
      <c r="E709">
        <v>50</v>
      </c>
      <c r="F709" t="s">
        <v>65</v>
      </c>
      <c r="G709">
        <v>11.494999999999999</v>
      </c>
      <c r="H709">
        <v>0</v>
      </c>
      <c r="I709">
        <v>-574.75</v>
      </c>
    </row>
    <row r="710" spans="1:9" x14ac:dyDescent="0.25">
      <c r="A710" s="1">
        <v>44827</v>
      </c>
      <c r="B710">
        <v>45282746819</v>
      </c>
      <c r="C710" t="s">
        <v>101</v>
      </c>
      <c r="D710" t="s">
        <v>97</v>
      </c>
      <c r="E710">
        <v>50</v>
      </c>
      <c r="F710" t="s">
        <v>65</v>
      </c>
      <c r="G710">
        <v>11.490399999999999</v>
      </c>
      <c r="H710">
        <v>0</v>
      </c>
      <c r="I710">
        <v>-574.52</v>
      </c>
    </row>
    <row r="711" spans="1:9" x14ac:dyDescent="0.25">
      <c r="A711" s="1">
        <v>44827</v>
      </c>
      <c r="B711">
        <v>45282759201</v>
      </c>
      <c r="C711" t="s">
        <v>101</v>
      </c>
      <c r="D711" t="s">
        <v>98</v>
      </c>
      <c r="E711">
        <v>150</v>
      </c>
      <c r="F711" t="s">
        <v>65</v>
      </c>
      <c r="G711">
        <v>11.339700000000001</v>
      </c>
      <c r="H711">
        <v>0</v>
      </c>
      <c r="I711">
        <v>1700.9</v>
      </c>
    </row>
    <row r="712" spans="1:9" x14ac:dyDescent="0.25">
      <c r="A712" s="1">
        <v>44827</v>
      </c>
      <c r="B712">
        <v>45284143694</v>
      </c>
      <c r="C712" t="s">
        <v>101</v>
      </c>
      <c r="D712" t="s">
        <v>97</v>
      </c>
      <c r="E712">
        <v>100</v>
      </c>
      <c r="F712" t="s">
        <v>65</v>
      </c>
      <c r="G712">
        <v>13.07</v>
      </c>
      <c r="H712">
        <v>0</v>
      </c>
      <c r="I712">
        <v>-1307</v>
      </c>
    </row>
    <row r="713" spans="1:9" x14ac:dyDescent="0.25">
      <c r="A713" s="1">
        <v>44827</v>
      </c>
      <c r="B713">
        <v>45284233183</v>
      </c>
      <c r="C713" t="s">
        <v>101</v>
      </c>
      <c r="D713" t="s">
        <v>97</v>
      </c>
      <c r="E713">
        <v>50</v>
      </c>
      <c r="F713" t="s">
        <v>65</v>
      </c>
      <c r="G713">
        <v>13.57</v>
      </c>
      <c r="H713">
        <v>0</v>
      </c>
      <c r="I713">
        <v>-678.5</v>
      </c>
    </row>
    <row r="714" spans="1:9" x14ac:dyDescent="0.25">
      <c r="A714" s="1">
        <v>44827</v>
      </c>
      <c r="B714">
        <v>45284237646</v>
      </c>
      <c r="C714" t="s">
        <v>101</v>
      </c>
      <c r="D714" t="s">
        <v>97</v>
      </c>
      <c r="E714">
        <v>50</v>
      </c>
      <c r="F714" t="s">
        <v>65</v>
      </c>
      <c r="G714">
        <v>13.6387</v>
      </c>
      <c r="H714">
        <v>0</v>
      </c>
      <c r="I714">
        <v>-681.94</v>
      </c>
    </row>
    <row r="715" spans="1:9" x14ac:dyDescent="0.25">
      <c r="A715" s="1">
        <v>44827</v>
      </c>
      <c r="B715">
        <v>45284239478</v>
      </c>
      <c r="C715" t="s">
        <v>101</v>
      </c>
      <c r="D715" t="s">
        <v>97</v>
      </c>
      <c r="E715">
        <v>50</v>
      </c>
      <c r="F715" t="s">
        <v>65</v>
      </c>
      <c r="G715">
        <v>13.454000000000001</v>
      </c>
      <c r="H715">
        <v>0</v>
      </c>
      <c r="I715">
        <v>-672.7</v>
      </c>
    </row>
    <row r="716" spans="1:9" x14ac:dyDescent="0.25">
      <c r="A716" s="1">
        <v>44827</v>
      </c>
      <c r="B716">
        <v>45284335301</v>
      </c>
      <c r="C716" t="s">
        <v>101</v>
      </c>
      <c r="D716" t="s">
        <v>98</v>
      </c>
      <c r="E716">
        <v>100</v>
      </c>
      <c r="F716" t="s">
        <v>65</v>
      </c>
      <c r="G716">
        <v>12.92</v>
      </c>
      <c r="H716">
        <v>0</v>
      </c>
      <c r="I716">
        <v>1291.96</v>
      </c>
    </row>
    <row r="717" spans="1:9" x14ac:dyDescent="0.25">
      <c r="A717" s="1">
        <v>44827</v>
      </c>
      <c r="B717">
        <v>45284483171</v>
      </c>
      <c r="C717" t="s">
        <v>101</v>
      </c>
      <c r="D717" t="s">
        <v>98</v>
      </c>
      <c r="E717">
        <v>50</v>
      </c>
      <c r="F717" t="s">
        <v>65</v>
      </c>
      <c r="G717">
        <v>13.9</v>
      </c>
      <c r="H717">
        <v>0</v>
      </c>
      <c r="I717">
        <v>694.97</v>
      </c>
    </row>
    <row r="718" spans="1:9" x14ac:dyDescent="0.25">
      <c r="A718" s="1">
        <v>44827</v>
      </c>
      <c r="B718">
        <v>45284491223</v>
      </c>
      <c r="C718" t="s">
        <v>101</v>
      </c>
      <c r="D718" t="s">
        <v>98</v>
      </c>
      <c r="E718">
        <v>50</v>
      </c>
      <c r="F718" t="s">
        <v>65</v>
      </c>
      <c r="G718">
        <v>14.07</v>
      </c>
      <c r="H718">
        <v>0</v>
      </c>
      <c r="I718">
        <v>703.47</v>
      </c>
    </row>
    <row r="719" spans="1:9" x14ac:dyDescent="0.25">
      <c r="A719" s="1">
        <v>44827</v>
      </c>
      <c r="B719">
        <v>45284492933</v>
      </c>
      <c r="C719" t="s">
        <v>101</v>
      </c>
      <c r="D719" t="s">
        <v>98</v>
      </c>
      <c r="E719">
        <v>50</v>
      </c>
      <c r="F719" t="s">
        <v>65</v>
      </c>
      <c r="G719">
        <v>13.965</v>
      </c>
      <c r="H719">
        <v>0</v>
      </c>
      <c r="I719">
        <v>698.22</v>
      </c>
    </row>
    <row r="720" spans="1:9" x14ac:dyDescent="0.25">
      <c r="A720" s="1">
        <v>44832</v>
      </c>
      <c r="B720">
        <v>45369235107</v>
      </c>
      <c r="C720" t="s">
        <v>101</v>
      </c>
      <c r="D720" t="s">
        <v>97</v>
      </c>
      <c r="E720">
        <v>100</v>
      </c>
      <c r="F720" t="s">
        <v>66</v>
      </c>
      <c r="G720">
        <v>3.8599000000000001</v>
      </c>
      <c r="H720">
        <v>0</v>
      </c>
      <c r="I720">
        <v>-385.99</v>
      </c>
    </row>
    <row r="721" spans="1:9" x14ac:dyDescent="0.25">
      <c r="A721" s="1">
        <v>44832</v>
      </c>
      <c r="B721">
        <v>45369205869</v>
      </c>
      <c r="C721" t="s">
        <v>101</v>
      </c>
      <c r="D721" t="s">
        <v>97</v>
      </c>
      <c r="E721">
        <v>100</v>
      </c>
      <c r="F721" t="s">
        <v>66</v>
      </c>
      <c r="G721">
        <v>3.79</v>
      </c>
      <c r="H721">
        <v>0</v>
      </c>
      <c r="I721">
        <v>-379</v>
      </c>
    </row>
    <row r="722" spans="1:9" x14ac:dyDescent="0.25">
      <c r="A722" s="1">
        <v>44832</v>
      </c>
      <c r="B722">
        <v>45369261982</v>
      </c>
      <c r="C722" t="s">
        <v>101</v>
      </c>
      <c r="D722" t="s">
        <v>97</v>
      </c>
      <c r="E722">
        <v>97</v>
      </c>
      <c r="F722" t="s">
        <v>66</v>
      </c>
      <c r="G722">
        <v>3.819</v>
      </c>
      <c r="H722">
        <v>0</v>
      </c>
      <c r="I722">
        <v>-370.44</v>
      </c>
    </row>
    <row r="723" spans="1:9" x14ac:dyDescent="0.25">
      <c r="A723" s="1">
        <v>44832</v>
      </c>
      <c r="B723">
        <v>45369262000</v>
      </c>
      <c r="C723" t="s">
        <v>101</v>
      </c>
      <c r="D723" t="s">
        <v>97</v>
      </c>
      <c r="E723">
        <v>3</v>
      </c>
      <c r="F723" t="s">
        <v>66</v>
      </c>
      <c r="G723">
        <v>3.8149999999999999</v>
      </c>
      <c r="H723">
        <v>0</v>
      </c>
      <c r="I723">
        <v>-11.45</v>
      </c>
    </row>
    <row r="724" spans="1:9" x14ac:dyDescent="0.25">
      <c r="A724" s="1">
        <v>44832</v>
      </c>
      <c r="B724">
        <v>45369335410</v>
      </c>
      <c r="C724" t="s">
        <v>101</v>
      </c>
      <c r="D724" t="s">
        <v>97</v>
      </c>
      <c r="E724">
        <v>100</v>
      </c>
      <c r="F724" t="s">
        <v>66</v>
      </c>
      <c r="G724">
        <v>3.8174999999999999</v>
      </c>
      <c r="H724">
        <v>0</v>
      </c>
      <c r="I724">
        <v>-381.75</v>
      </c>
    </row>
    <row r="725" spans="1:9" x14ac:dyDescent="0.25">
      <c r="A725" s="1">
        <v>44832</v>
      </c>
      <c r="B725">
        <v>45369373649</v>
      </c>
      <c r="C725" t="s">
        <v>101</v>
      </c>
      <c r="D725" t="s">
        <v>98</v>
      </c>
      <c r="E725">
        <v>100</v>
      </c>
      <c r="F725" t="s">
        <v>66</v>
      </c>
      <c r="G725">
        <v>3.6505999999999998</v>
      </c>
      <c r="H725">
        <v>0</v>
      </c>
      <c r="I725">
        <v>365.04</v>
      </c>
    </row>
    <row r="726" spans="1:9" x14ac:dyDescent="0.25">
      <c r="A726" s="1">
        <v>44832</v>
      </c>
      <c r="B726">
        <v>45369412342</v>
      </c>
      <c r="C726" t="s">
        <v>101</v>
      </c>
      <c r="D726" t="s">
        <v>98</v>
      </c>
      <c r="E726">
        <v>100</v>
      </c>
      <c r="F726" t="s">
        <v>66</v>
      </c>
      <c r="G726">
        <v>3.68</v>
      </c>
      <c r="H726">
        <v>0</v>
      </c>
      <c r="I726">
        <v>367.98</v>
      </c>
    </row>
    <row r="727" spans="1:9" x14ac:dyDescent="0.25">
      <c r="A727" s="1">
        <v>44832</v>
      </c>
      <c r="B727">
        <v>45369463205</v>
      </c>
      <c r="C727" t="s">
        <v>101</v>
      </c>
      <c r="D727" t="s">
        <v>97</v>
      </c>
      <c r="E727">
        <v>100</v>
      </c>
      <c r="F727" t="s">
        <v>66</v>
      </c>
      <c r="G727">
        <v>3.8081999999999998</v>
      </c>
      <c r="H727">
        <v>0</v>
      </c>
      <c r="I727">
        <v>-380.82</v>
      </c>
    </row>
    <row r="728" spans="1:9" x14ac:dyDescent="0.25">
      <c r="A728" s="1">
        <v>44832</v>
      </c>
      <c r="B728">
        <v>45369536868</v>
      </c>
      <c r="C728" t="s">
        <v>101</v>
      </c>
      <c r="D728" t="s">
        <v>98</v>
      </c>
      <c r="E728">
        <v>100</v>
      </c>
      <c r="F728" t="s">
        <v>66</v>
      </c>
      <c r="G728">
        <v>3.63</v>
      </c>
      <c r="H728">
        <v>0</v>
      </c>
      <c r="I728">
        <v>362.98</v>
      </c>
    </row>
    <row r="729" spans="1:9" x14ac:dyDescent="0.25">
      <c r="A729" s="1">
        <v>44832</v>
      </c>
      <c r="B729">
        <v>45369615443</v>
      </c>
      <c r="C729" t="s">
        <v>101</v>
      </c>
      <c r="D729" t="s">
        <v>98</v>
      </c>
      <c r="E729">
        <v>200</v>
      </c>
      <c r="F729" t="s">
        <v>66</v>
      </c>
      <c r="G729">
        <v>3.5249999999999999</v>
      </c>
      <c r="H729">
        <v>0</v>
      </c>
      <c r="I729">
        <v>704.95</v>
      </c>
    </row>
    <row r="730" spans="1:9" x14ac:dyDescent="0.25">
      <c r="A730" s="1">
        <v>44832</v>
      </c>
      <c r="B730">
        <v>45369786452</v>
      </c>
      <c r="C730" t="s">
        <v>101</v>
      </c>
      <c r="D730" t="s">
        <v>97</v>
      </c>
      <c r="E730">
        <v>100</v>
      </c>
      <c r="F730" t="s">
        <v>67</v>
      </c>
      <c r="G730">
        <v>3.4725000000000001</v>
      </c>
      <c r="H730">
        <v>0</v>
      </c>
      <c r="I730">
        <v>-347.25</v>
      </c>
    </row>
    <row r="731" spans="1:9" x14ac:dyDescent="0.25">
      <c r="A731" s="1">
        <v>44832</v>
      </c>
      <c r="B731">
        <v>45369786494</v>
      </c>
      <c r="C731" t="s">
        <v>101</v>
      </c>
      <c r="D731" t="s">
        <v>97</v>
      </c>
      <c r="E731">
        <v>100</v>
      </c>
      <c r="F731" t="s">
        <v>67</v>
      </c>
      <c r="G731">
        <v>3.4657</v>
      </c>
      <c r="H731">
        <v>0</v>
      </c>
      <c r="I731">
        <v>-346.57</v>
      </c>
    </row>
    <row r="732" spans="1:9" x14ac:dyDescent="0.25">
      <c r="A732" s="1">
        <v>44832</v>
      </c>
      <c r="B732">
        <v>45369787281</v>
      </c>
      <c r="C732" t="s">
        <v>101</v>
      </c>
      <c r="D732" t="s">
        <v>97</v>
      </c>
      <c r="E732">
        <v>100</v>
      </c>
      <c r="F732" t="s">
        <v>67</v>
      </c>
      <c r="G732">
        <v>3.4651999999999998</v>
      </c>
      <c r="H732">
        <v>0</v>
      </c>
      <c r="I732">
        <v>-346.52</v>
      </c>
    </row>
    <row r="733" spans="1:9" x14ac:dyDescent="0.25">
      <c r="A733" s="1">
        <v>44832</v>
      </c>
      <c r="B733">
        <v>45369842260</v>
      </c>
      <c r="C733" t="s">
        <v>101</v>
      </c>
      <c r="D733" t="s">
        <v>98</v>
      </c>
      <c r="E733">
        <v>300</v>
      </c>
      <c r="F733" t="s">
        <v>67</v>
      </c>
      <c r="G733">
        <v>3.2961</v>
      </c>
      <c r="H733">
        <v>0</v>
      </c>
      <c r="I733">
        <v>988.77</v>
      </c>
    </row>
    <row r="734" spans="1:9" x14ac:dyDescent="0.25">
      <c r="A734" s="1">
        <v>44832</v>
      </c>
      <c r="B734">
        <v>45369875202</v>
      </c>
      <c r="C734" t="s">
        <v>101</v>
      </c>
      <c r="D734" t="s">
        <v>97</v>
      </c>
      <c r="E734">
        <v>100</v>
      </c>
      <c r="F734" t="s">
        <v>68</v>
      </c>
      <c r="G734">
        <v>7.69</v>
      </c>
      <c r="H734">
        <v>0</v>
      </c>
      <c r="I734">
        <v>-769</v>
      </c>
    </row>
    <row r="735" spans="1:9" x14ac:dyDescent="0.25">
      <c r="A735" s="1">
        <v>44832</v>
      </c>
      <c r="B735">
        <v>45369870980</v>
      </c>
      <c r="C735" t="s">
        <v>101</v>
      </c>
      <c r="D735" t="s">
        <v>97</v>
      </c>
      <c r="E735">
        <v>100</v>
      </c>
      <c r="F735" t="s">
        <v>68</v>
      </c>
      <c r="G735">
        <v>7.665</v>
      </c>
      <c r="H735">
        <v>0</v>
      </c>
      <c r="I735">
        <v>-766.5</v>
      </c>
    </row>
    <row r="736" spans="1:9" x14ac:dyDescent="0.25">
      <c r="A736" s="1">
        <v>44832</v>
      </c>
      <c r="B736">
        <v>45369876236</v>
      </c>
      <c r="C736" t="s">
        <v>101</v>
      </c>
      <c r="D736" t="s">
        <v>97</v>
      </c>
      <c r="E736">
        <v>100</v>
      </c>
      <c r="F736" t="s">
        <v>68</v>
      </c>
      <c r="G736">
        <v>7.6851000000000003</v>
      </c>
      <c r="H736">
        <v>0</v>
      </c>
      <c r="I736">
        <v>-768.51</v>
      </c>
    </row>
    <row r="737" spans="1:9" x14ac:dyDescent="0.25">
      <c r="A737" s="1">
        <v>44832</v>
      </c>
      <c r="B737">
        <v>45369937444</v>
      </c>
      <c r="C737" t="s">
        <v>101</v>
      </c>
      <c r="D737" t="s">
        <v>98</v>
      </c>
      <c r="E737">
        <v>300</v>
      </c>
      <c r="F737" t="s">
        <v>68</v>
      </c>
      <c r="G737">
        <v>7.5843999999999996</v>
      </c>
      <c r="H737">
        <v>0</v>
      </c>
      <c r="I737">
        <v>2275.23</v>
      </c>
    </row>
    <row r="738" spans="1:9" x14ac:dyDescent="0.25">
      <c r="A738" s="1">
        <v>44834</v>
      </c>
      <c r="B738">
        <v>45444421953</v>
      </c>
      <c r="C738" t="s">
        <v>101</v>
      </c>
      <c r="D738" t="s">
        <v>97</v>
      </c>
      <c r="E738">
        <v>50</v>
      </c>
      <c r="F738" t="s">
        <v>69</v>
      </c>
      <c r="G738">
        <v>9.16</v>
      </c>
      <c r="H738">
        <v>0</v>
      </c>
      <c r="I738">
        <v>-458</v>
      </c>
    </row>
    <row r="739" spans="1:9" x14ac:dyDescent="0.25">
      <c r="A739" s="1">
        <v>44834</v>
      </c>
      <c r="B739">
        <v>45444425585</v>
      </c>
      <c r="C739" t="s">
        <v>101</v>
      </c>
      <c r="D739" t="s">
        <v>97</v>
      </c>
      <c r="E739">
        <v>50</v>
      </c>
      <c r="F739" t="s">
        <v>69</v>
      </c>
      <c r="G739">
        <v>8.8249999999999993</v>
      </c>
      <c r="H739">
        <v>0</v>
      </c>
      <c r="I739">
        <v>-441.25</v>
      </c>
    </row>
    <row r="740" spans="1:9" x14ac:dyDescent="0.25">
      <c r="A740" s="1">
        <v>44834</v>
      </c>
      <c r="B740">
        <v>45444500733</v>
      </c>
      <c r="C740" t="s">
        <v>101</v>
      </c>
      <c r="D740" t="s">
        <v>98</v>
      </c>
      <c r="E740">
        <v>50</v>
      </c>
      <c r="F740" t="s">
        <v>69</v>
      </c>
      <c r="G740">
        <v>8.89</v>
      </c>
      <c r="H740">
        <v>0</v>
      </c>
      <c r="I740">
        <v>444.48</v>
      </c>
    </row>
    <row r="741" spans="1:9" x14ac:dyDescent="0.25">
      <c r="A741" s="1">
        <v>44834</v>
      </c>
      <c r="B741">
        <v>45444722095</v>
      </c>
      <c r="C741" t="s">
        <v>101</v>
      </c>
      <c r="D741" t="s">
        <v>98</v>
      </c>
      <c r="E741">
        <v>50</v>
      </c>
      <c r="F741" t="s">
        <v>69</v>
      </c>
      <c r="G741">
        <v>9.07</v>
      </c>
      <c r="H741">
        <v>0</v>
      </c>
      <c r="I741">
        <v>453.48</v>
      </c>
    </row>
    <row r="742" spans="1:9" x14ac:dyDescent="0.25">
      <c r="A742" s="1">
        <v>44834</v>
      </c>
      <c r="B742">
        <v>45444989259</v>
      </c>
      <c r="C742" t="s">
        <v>101</v>
      </c>
      <c r="D742" t="s">
        <v>97</v>
      </c>
      <c r="E742">
        <v>50</v>
      </c>
      <c r="F742" t="s">
        <v>69</v>
      </c>
      <c r="G742">
        <v>9.6150000000000002</v>
      </c>
      <c r="H742">
        <v>0</v>
      </c>
      <c r="I742">
        <v>-480.75</v>
      </c>
    </row>
    <row r="743" spans="1:9" x14ac:dyDescent="0.25">
      <c r="A743" s="1">
        <v>44834</v>
      </c>
      <c r="B743">
        <v>45444998589</v>
      </c>
      <c r="C743" t="s">
        <v>101</v>
      </c>
      <c r="D743" t="s">
        <v>97</v>
      </c>
      <c r="E743">
        <v>50</v>
      </c>
      <c r="F743" t="s">
        <v>69</v>
      </c>
      <c r="G743">
        <v>9.7050000000000001</v>
      </c>
      <c r="H743">
        <v>0</v>
      </c>
      <c r="I743">
        <v>-485.25</v>
      </c>
    </row>
    <row r="744" spans="1:9" x14ac:dyDescent="0.25">
      <c r="A744" s="1">
        <v>44834</v>
      </c>
      <c r="B744">
        <v>45445050963</v>
      </c>
      <c r="C744" t="s">
        <v>101</v>
      </c>
      <c r="D744" t="s">
        <v>97</v>
      </c>
      <c r="E744">
        <v>50</v>
      </c>
      <c r="F744" t="s">
        <v>69</v>
      </c>
      <c r="G744">
        <v>9.9655000000000005</v>
      </c>
      <c r="H744">
        <v>0</v>
      </c>
      <c r="I744">
        <v>-498.28</v>
      </c>
    </row>
    <row r="745" spans="1:9" x14ac:dyDescent="0.25">
      <c r="A745" s="1">
        <v>44834</v>
      </c>
      <c r="B745">
        <v>45445080902</v>
      </c>
      <c r="C745" t="s">
        <v>101</v>
      </c>
      <c r="D745" t="s">
        <v>98</v>
      </c>
      <c r="E745">
        <v>50</v>
      </c>
      <c r="F745" t="s">
        <v>69</v>
      </c>
      <c r="G745">
        <v>10.0191</v>
      </c>
      <c r="H745">
        <v>0</v>
      </c>
      <c r="I745">
        <v>500.94</v>
      </c>
    </row>
    <row r="746" spans="1:9" x14ac:dyDescent="0.25">
      <c r="A746" s="1">
        <v>44834</v>
      </c>
      <c r="B746">
        <v>45445091382</v>
      </c>
      <c r="C746" t="s">
        <v>101</v>
      </c>
      <c r="D746" t="s">
        <v>98</v>
      </c>
      <c r="E746">
        <v>50</v>
      </c>
      <c r="F746" t="s">
        <v>69</v>
      </c>
      <c r="G746">
        <v>9.9700000000000006</v>
      </c>
      <c r="H746">
        <v>0</v>
      </c>
      <c r="I746">
        <v>498.48</v>
      </c>
    </row>
    <row r="747" spans="1:9" x14ac:dyDescent="0.25">
      <c r="A747" s="1">
        <v>44834</v>
      </c>
      <c r="B747">
        <v>45445095160</v>
      </c>
      <c r="C747" t="s">
        <v>101</v>
      </c>
      <c r="D747" t="s">
        <v>98</v>
      </c>
      <c r="E747">
        <v>50</v>
      </c>
      <c r="F747" t="s">
        <v>69</v>
      </c>
      <c r="G747">
        <v>9.9700000000000006</v>
      </c>
      <c r="H747">
        <v>0</v>
      </c>
      <c r="I747">
        <v>498.48</v>
      </c>
    </row>
    <row r="748" spans="1:9" x14ac:dyDescent="0.25">
      <c r="A748" s="1">
        <v>44834</v>
      </c>
      <c r="B748">
        <v>45445315620</v>
      </c>
      <c r="C748" t="s">
        <v>101</v>
      </c>
      <c r="D748" t="s">
        <v>97</v>
      </c>
      <c r="E748">
        <v>50</v>
      </c>
      <c r="F748" t="s">
        <v>70</v>
      </c>
      <c r="G748">
        <v>8.4762000000000004</v>
      </c>
      <c r="H748">
        <v>0</v>
      </c>
      <c r="I748">
        <v>-423.81</v>
      </c>
    </row>
    <row r="749" spans="1:9" x14ac:dyDescent="0.25">
      <c r="A749" s="1">
        <v>44834</v>
      </c>
      <c r="B749">
        <v>45445319386</v>
      </c>
      <c r="C749" t="s">
        <v>101</v>
      </c>
      <c r="D749" t="s">
        <v>97</v>
      </c>
      <c r="E749">
        <v>50</v>
      </c>
      <c r="F749" t="s">
        <v>70</v>
      </c>
      <c r="G749">
        <v>8.25</v>
      </c>
      <c r="H749">
        <v>0</v>
      </c>
      <c r="I749">
        <v>-412.5</v>
      </c>
    </row>
    <row r="750" spans="1:9" x14ac:dyDescent="0.25">
      <c r="A750" s="1">
        <v>44834</v>
      </c>
      <c r="B750">
        <v>45445319016</v>
      </c>
      <c r="C750" t="s">
        <v>101</v>
      </c>
      <c r="D750" t="s">
        <v>97</v>
      </c>
      <c r="E750">
        <v>50</v>
      </c>
      <c r="F750" t="s">
        <v>70</v>
      </c>
      <c r="G750">
        <v>8.2373999999999992</v>
      </c>
      <c r="H750">
        <v>0</v>
      </c>
      <c r="I750">
        <v>-411.87</v>
      </c>
    </row>
    <row r="751" spans="1:9" x14ac:dyDescent="0.25">
      <c r="A751" s="1">
        <v>44834</v>
      </c>
      <c r="B751">
        <v>45445365431</v>
      </c>
      <c r="C751" t="s">
        <v>101</v>
      </c>
      <c r="D751" t="s">
        <v>97</v>
      </c>
      <c r="E751">
        <v>50</v>
      </c>
      <c r="F751" t="s">
        <v>70</v>
      </c>
      <c r="G751">
        <v>8.1519999999999992</v>
      </c>
      <c r="H751">
        <v>0</v>
      </c>
      <c r="I751">
        <v>-407.6</v>
      </c>
    </row>
    <row r="752" spans="1:9" x14ac:dyDescent="0.25">
      <c r="A752" s="1">
        <v>44834</v>
      </c>
      <c r="B752">
        <v>45445372818</v>
      </c>
      <c r="C752" t="s">
        <v>101</v>
      </c>
      <c r="D752" t="s">
        <v>97</v>
      </c>
      <c r="E752">
        <v>50</v>
      </c>
      <c r="F752" t="s">
        <v>70</v>
      </c>
      <c r="G752">
        <v>8.1371000000000002</v>
      </c>
      <c r="H752">
        <v>0</v>
      </c>
      <c r="I752">
        <v>-406.86</v>
      </c>
    </row>
    <row r="753" spans="1:9" x14ac:dyDescent="0.25">
      <c r="A753" s="1">
        <v>44834</v>
      </c>
      <c r="B753">
        <v>45445691610</v>
      </c>
      <c r="C753" t="s">
        <v>101</v>
      </c>
      <c r="D753" t="s">
        <v>98</v>
      </c>
      <c r="E753">
        <v>100</v>
      </c>
      <c r="F753" t="s">
        <v>70</v>
      </c>
      <c r="G753">
        <v>7.53</v>
      </c>
      <c r="H753">
        <v>0</v>
      </c>
      <c r="I753">
        <v>752.97</v>
      </c>
    </row>
    <row r="754" spans="1:9" x14ac:dyDescent="0.25">
      <c r="A754" s="1">
        <v>44834</v>
      </c>
      <c r="B754">
        <v>45445701817</v>
      </c>
      <c r="C754" t="s">
        <v>101</v>
      </c>
      <c r="D754" t="s">
        <v>98</v>
      </c>
      <c r="E754">
        <v>100</v>
      </c>
      <c r="F754" t="s">
        <v>70</v>
      </c>
      <c r="G754">
        <v>7.8</v>
      </c>
      <c r="H754">
        <v>0</v>
      </c>
      <c r="I754">
        <v>779.97</v>
      </c>
    </row>
    <row r="755" spans="1:9" x14ac:dyDescent="0.25">
      <c r="A755" s="1">
        <v>44834</v>
      </c>
      <c r="B755">
        <v>45445757003</v>
      </c>
      <c r="C755" t="s">
        <v>101</v>
      </c>
      <c r="D755" t="s">
        <v>98</v>
      </c>
      <c r="E755">
        <v>50</v>
      </c>
      <c r="F755" t="s">
        <v>70</v>
      </c>
      <c r="G755">
        <v>7.9410999999999996</v>
      </c>
      <c r="H755">
        <v>0</v>
      </c>
      <c r="I755">
        <v>397.04</v>
      </c>
    </row>
    <row r="756" spans="1:9" x14ac:dyDescent="0.25">
      <c r="A756" s="1">
        <v>44841</v>
      </c>
      <c r="B756">
        <v>45639086666</v>
      </c>
      <c r="C756" t="s">
        <v>101</v>
      </c>
      <c r="D756" t="s">
        <v>97</v>
      </c>
      <c r="E756">
        <v>100</v>
      </c>
      <c r="F756" t="s">
        <v>67</v>
      </c>
      <c r="G756">
        <v>8.8812999999999995</v>
      </c>
      <c r="H756">
        <v>0</v>
      </c>
      <c r="I756">
        <v>-888.13</v>
      </c>
    </row>
    <row r="757" spans="1:9" x14ac:dyDescent="0.25">
      <c r="A757" s="1">
        <v>44841</v>
      </c>
      <c r="B757">
        <v>45639093046</v>
      </c>
      <c r="C757" t="s">
        <v>101</v>
      </c>
      <c r="D757" t="s">
        <v>97</v>
      </c>
      <c r="E757">
        <v>100</v>
      </c>
      <c r="F757" t="s">
        <v>67</v>
      </c>
      <c r="G757">
        <v>8.6735000000000007</v>
      </c>
      <c r="H757">
        <v>0</v>
      </c>
      <c r="I757">
        <v>-867.35</v>
      </c>
    </row>
    <row r="758" spans="1:9" x14ac:dyDescent="0.25">
      <c r="A758" s="1">
        <v>44841</v>
      </c>
      <c r="B758">
        <v>45639105266</v>
      </c>
      <c r="C758" t="s">
        <v>101</v>
      </c>
      <c r="D758" t="s">
        <v>98</v>
      </c>
      <c r="E758">
        <v>200</v>
      </c>
      <c r="F758" t="s">
        <v>67</v>
      </c>
      <c r="G758">
        <v>8.6539999999999999</v>
      </c>
      <c r="H758">
        <v>0</v>
      </c>
      <c r="I758">
        <v>1730.73</v>
      </c>
    </row>
    <row r="759" spans="1:9" x14ac:dyDescent="0.25">
      <c r="A759" s="1">
        <v>44841</v>
      </c>
      <c r="B759">
        <v>45639215609</v>
      </c>
      <c r="C759" t="s">
        <v>101</v>
      </c>
      <c r="D759" t="s">
        <v>97</v>
      </c>
      <c r="E759">
        <v>100</v>
      </c>
      <c r="F759" t="s">
        <v>67</v>
      </c>
      <c r="G759">
        <v>8.5612999999999992</v>
      </c>
      <c r="H759">
        <v>0</v>
      </c>
      <c r="I759">
        <v>-856.13</v>
      </c>
    </row>
    <row r="760" spans="1:9" x14ac:dyDescent="0.25">
      <c r="A760" s="1">
        <v>44841</v>
      </c>
      <c r="B760">
        <v>45639429285</v>
      </c>
      <c r="C760" t="s">
        <v>101</v>
      </c>
      <c r="D760" t="s">
        <v>97</v>
      </c>
      <c r="E760">
        <v>50</v>
      </c>
      <c r="F760" t="s">
        <v>67</v>
      </c>
      <c r="G760">
        <v>8.4588000000000001</v>
      </c>
      <c r="H760">
        <v>0</v>
      </c>
      <c r="I760">
        <v>-422.94</v>
      </c>
    </row>
    <row r="761" spans="1:9" x14ac:dyDescent="0.25">
      <c r="A761" s="1">
        <v>44841</v>
      </c>
      <c r="B761">
        <v>45639435927</v>
      </c>
      <c r="C761" t="s">
        <v>101</v>
      </c>
      <c r="D761" t="s">
        <v>97</v>
      </c>
      <c r="E761">
        <v>49</v>
      </c>
      <c r="F761" t="s">
        <v>67</v>
      </c>
      <c r="G761">
        <v>8.625</v>
      </c>
      <c r="H761">
        <v>0</v>
      </c>
      <c r="I761">
        <v>-422.63</v>
      </c>
    </row>
    <row r="762" spans="1:9" x14ac:dyDescent="0.25">
      <c r="A762" s="1">
        <v>44841</v>
      </c>
      <c r="B762">
        <v>45639435933</v>
      </c>
      <c r="C762" t="s">
        <v>101</v>
      </c>
      <c r="D762" t="s">
        <v>97</v>
      </c>
      <c r="E762">
        <v>1</v>
      </c>
      <c r="F762" t="s">
        <v>67</v>
      </c>
      <c r="G762">
        <v>8.6199999999999992</v>
      </c>
      <c r="H762">
        <v>0</v>
      </c>
      <c r="I762">
        <v>-8.6199999999999992</v>
      </c>
    </row>
    <row r="763" spans="1:9" x14ac:dyDescent="0.25">
      <c r="A763" s="1">
        <v>44841</v>
      </c>
      <c r="B763">
        <v>45639452199</v>
      </c>
      <c r="C763" t="s">
        <v>101</v>
      </c>
      <c r="D763" t="s">
        <v>98</v>
      </c>
      <c r="E763">
        <v>50</v>
      </c>
      <c r="F763" t="s">
        <v>67</v>
      </c>
      <c r="G763">
        <v>8.7100000000000009</v>
      </c>
      <c r="H763">
        <v>0</v>
      </c>
      <c r="I763">
        <v>435.48</v>
      </c>
    </row>
    <row r="764" spans="1:9" x14ac:dyDescent="0.25">
      <c r="A764" s="1">
        <v>44841</v>
      </c>
      <c r="B764">
        <v>45639454422</v>
      </c>
      <c r="C764" t="s">
        <v>101</v>
      </c>
      <c r="D764" t="s">
        <v>98</v>
      </c>
      <c r="E764">
        <v>50</v>
      </c>
      <c r="F764" t="s">
        <v>67</v>
      </c>
      <c r="G764">
        <v>8.75</v>
      </c>
      <c r="H764">
        <v>0</v>
      </c>
      <c r="I764">
        <v>437.48</v>
      </c>
    </row>
    <row r="765" spans="1:9" x14ac:dyDescent="0.25">
      <c r="A765" s="1">
        <v>44841</v>
      </c>
      <c r="B765">
        <v>45639458608</v>
      </c>
      <c r="C765" t="s">
        <v>101</v>
      </c>
      <c r="D765" t="s">
        <v>98</v>
      </c>
      <c r="E765">
        <v>100</v>
      </c>
      <c r="F765" t="s">
        <v>67</v>
      </c>
      <c r="G765">
        <v>8.58</v>
      </c>
      <c r="H765">
        <v>0</v>
      </c>
      <c r="I765">
        <v>857.97</v>
      </c>
    </row>
    <row r="766" spans="1:9" x14ac:dyDescent="0.25">
      <c r="A766" s="1">
        <v>44841</v>
      </c>
      <c r="B766">
        <v>45639690122</v>
      </c>
      <c r="C766" t="s">
        <v>101</v>
      </c>
      <c r="D766" t="s">
        <v>97</v>
      </c>
      <c r="E766">
        <v>50</v>
      </c>
      <c r="F766" t="s">
        <v>67</v>
      </c>
      <c r="G766">
        <v>8.1439000000000004</v>
      </c>
      <c r="H766">
        <v>0</v>
      </c>
      <c r="I766">
        <v>-407.2</v>
      </c>
    </row>
    <row r="767" spans="1:9" x14ac:dyDescent="0.25">
      <c r="A767" s="1">
        <v>44841</v>
      </c>
      <c r="B767">
        <v>45639707382</v>
      </c>
      <c r="C767" t="s">
        <v>101</v>
      </c>
      <c r="D767" t="s">
        <v>97</v>
      </c>
      <c r="E767">
        <v>50</v>
      </c>
      <c r="F767" t="s">
        <v>67</v>
      </c>
      <c r="G767">
        <v>8.1576000000000004</v>
      </c>
      <c r="H767">
        <v>0</v>
      </c>
      <c r="I767">
        <v>-407.88</v>
      </c>
    </row>
    <row r="768" spans="1:9" x14ac:dyDescent="0.25">
      <c r="A768" s="1">
        <v>44841</v>
      </c>
      <c r="B768">
        <v>45639719602</v>
      </c>
      <c r="C768" t="s">
        <v>101</v>
      </c>
      <c r="D768" t="s">
        <v>98</v>
      </c>
      <c r="E768">
        <v>50</v>
      </c>
      <c r="F768" t="s">
        <v>67</v>
      </c>
      <c r="G768">
        <v>8.2628000000000004</v>
      </c>
      <c r="H768">
        <v>0</v>
      </c>
      <c r="I768">
        <v>413.12</v>
      </c>
    </row>
    <row r="769" spans="1:9" x14ac:dyDescent="0.25">
      <c r="A769" s="1">
        <v>44841</v>
      </c>
      <c r="B769">
        <v>45639778364</v>
      </c>
      <c r="C769" t="s">
        <v>101</v>
      </c>
      <c r="D769" t="s">
        <v>98</v>
      </c>
      <c r="E769">
        <v>50</v>
      </c>
      <c r="F769" t="s">
        <v>67</v>
      </c>
      <c r="G769">
        <v>8.1637000000000004</v>
      </c>
      <c r="H769">
        <v>0</v>
      </c>
      <c r="I769">
        <v>408.17</v>
      </c>
    </row>
    <row r="770" spans="1:9" x14ac:dyDescent="0.25">
      <c r="A770" s="1">
        <v>44846</v>
      </c>
      <c r="B770">
        <v>45710291675</v>
      </c>
      <c r="C770" t="s">
        <v>101</v>
      </c>
      <c r="D770" t="s">
        <v>97</v>
      </c>
      <c r="E770">
        <v>100</v>
      </c>
      <c r="F770" t="s">
        <v>71</v>
      </c>
      <c r="G770">
        <v>7.3994</v>
      </c>
      <c r="H770">
        <v>0</v>
      </c>
      <c r="I770">
        <v>-739.94</v>
      </c>
    </row>
    <row r="771" spans="1:9" x14ac:dyDescent="0.25">
      <c r="A771" s="1">
        <v>44846</v>
      </c>
      <c r="B771">
        <v>45710320341</v>
      </c>
      <c r="C771" t="s">
        <v>101</v>
      </c>
      <c r="D771" t="s">
        <v>97</v>
      </c>
      <c r="E771">
        <v>100</v>
      </c>
      <c r="F771" t="s">
        <v>71</v>
      </c>
      <c r="G771">
        <v>7.06</v>
      </c>
      <c r="H771">
        <v>0</v>
      </c>
      <c r="I771">
        <v>-706</v>
      </c>
    </row>
    <row r="772" spans="1:9" x14ac:dyDescent="0.25">
      <c r="A772" s="1">
        <v>44846</v>
      </c>
      <c r="B772">
        <v>45710675853</v>
      </c>
      <c r="C772" t="s">
        <v>101</v>
      </c>
      <c r="D772" t="s">
        <v>98</v>
      </c>
      <c r="E772">
        <v>200</v>
      </c>
      <c r="F772" t="s">
        <v>71</v>
      </c>
      <c r="G772">
        <v>7.2500999999999998</v>
      </c>
      <c r="H772">
        <v>0</v>
      </c>
      <c r="I772">
        <v>1449.96</v>
      </c>
    </row>
    <row r="773" spans="1:9" x14ac:dyDescent="0.25">
      <c r="A773" s="1">
        <v>44846</v>
      </c>
      <c r="B773">
        <v>45711067422</v>
      </c>
      <c r="C773" t="s">
        <v>101</v>
      </c>
      <c r="D773" t="s">
        <v>97</v>
      </c>
      <c r="E773">
        <v>200</v>
      </c>
      <c r="F773" t="s">
        <v>72</v>
      </c>
      <c r="G773">
        <v>2.7850000000000001</v>
      </c>
      <c r="H773">
        <v>0</v>
      </c>
      <c r="I773">
        <v>-557</v>
      </c>
    </row>
    <row r="774" spans="1:9" x14ac:dyDescent="0.25">
      <c r="A774" s="1">
        <v>44846</v>
      </c>
      <c r="B774">
        <v>45711083978</v>
      </c>
      <c r="C774" t="s">
        <v>101</v>
      </c>
      <c r="D774" t="s">
        <v>98</v>
      </c>
      <c r="E774">
        <v>200</v>
      </c>
      <c r="F774" t="s">
        <v>72</v>
      </c>
      <c r="G774">
        <v>2.7850000000000001</v>
      </c>
      <c r="H774">
        <v>0</v>
      </c>
      <c r="I774">
        <v>556.96</v>
      </c>
    </row>
    <row r="775" spans="1:9" x14ac:dyDescent="0.25">
      <c r="A775" s="1">
        <v>44846</v>
      </c>
      <c r="B775">
        <v>45711089951</v>
      </c>
      <c r="C775" t="s">
        <v>101</v>
      </c>
      <c r="D775" t="s">
        <v>97</v>
      </c>
      <c r="E775">
        <v>100</v>
      </c>
      <c r="F775" t="s">
        <v>71</v>
      </c>
      <c r="G775">
        <v>6.8949999999999996</v>
      </c>
      <c r="H775">
        <v>0</v>
      </c>
      <c r="I775">
        <v>-689.5</v>
      </c>
    </row>
    <row r="776" spans="1:9" x14ac:dyDescent="0.25">
      <c r="A776" s="1">
        <v>44846</v>
      </c>
      <c r="B776">
        <v>45711098112</v>
      </c>
      <c r="C776" t="s">
        <v>101</v>
      </c>
      <c r="D776" t="s">
        <v>97</v>
      </c>
      <c r="E776">
        <v>100</v>
      </c>
      <c r="F776" t="s">
        <v>71</v>
      </c>
      <c r="G776">
        <v>6.9438000000000004</v>
      </c>
      <c r="H776">
        <v>0</v>
      </c>
      <c r="I776">
        <v>-694.38</v>
      </c>
    </row>
    <row r="777" spans="1:9" x14ac:dyDescent="0.25">
      <c r="A777" s="1">
        <v>44846</v>
      </c>
      <c r="B777">
        <v>45711173105</v>
      </c>
      <c r="C777" t="s">
        <v>101</v>
      </c>
      <c r="D777" t="s">
        <v>97</v>
      </c>
      <c r="E777">
        <v>50</v>
      </c>
      <c r="F777" t="s">
        <v>71</v>
      </c>
      <c r="G777">
        <v>6.915</v>
      </c>
      <c r="H777">
        <v>0</v>
      </c>
      <c r="I777">
        <v>-345.75</v>
      </c>
    </row>
    <row r="778" spans="1:9" x14ac:dyDescent="0.25">
      <c r="A778" s="1">
        <v>44846</v>
      </c>
      <c r="B778">
        <v>45711181323</v>
      </c>
      <c r="C778" t="s">
        <v>101</v>
      </c>
      <c r="D778" t="s">
        <v>97</v>
      </c>
      <c r="E778">
        <v>50</v>
      </c>
      <c r="F778" t="s">
        <v>71</v>
      </c>
      <c r="G778">
        <v>6.8752000000000004</v>
      </c>
      <c r="H778">
        <v>0</v>
      </c>
      <c r="I778">
        <v>-343.76</v>
      </c>
    </row>
    <row r="779" spans="1:9" x14ac:dyDescent="0.25">
      <c r="A779" s="1">
        <v>44846</v>
      </c>
      <c r="B779">
        <v>45711264498</v>
      </c>
      <c r="C779" t="s">
        <v>101</v>
      </c>
      <c r="D779" t="s">
        <v>98</v>
      </c>
      <c r="E779">
        <v>50</v>
      </c>
      <c r="F779" t="s">
        <v>71</v>
      </c>
      <c r="G779">
        <v>6.7319000000000004</v>
      </c>
      <c r="H779">
        <v>0</v>
      </c>
      <c r="I779">
        <v>336.58</v>
      </c>
    </row>
    <row r="780" spans="1:9" x14ac:dyDescent="0.25">
      <c r="A780" s="1">
        <v>44846</v>
      </c>
      <c r="B780">
        <v>45711265461</v>
      </c>
      <c r="C780" t="s">
        <v>101</v>
      </c>
      <c r="D780" t="s">
        <v>98</v>
      </c>
      <c r="E780">
        <v>50</v>
      </c>
      <c r="F780" t="s">
        <v>71</v>
      </c>
      <c r="G780">
        <v>6.7206999999999999</v>
      </c>
      <c r="H780">
        <v>0</v>
      </c>
      <c r="I780">
        <v>336.02</v>
      </c>
    </row>
    <row r="781" spans="1:9" x14ac:dyDescent="0.25">
      <c r="A781" s="1">
        <v>44846</v>
      </c>
      <c r="B781">
        <v>45711266053</v>
      </c>
      <c r="C781" t="s">
        <v>101</v>
      </c>
      <c r="D781" t="s">
        <v>98</v>
      </c>
      <c r="E781">
        <v>100</v>
      </c>
      <c r="F781" t="s">
        <v>71</v>
      </c>
      <c r="G781">
        <v>6.68</v>
      </c>
      <c r="H781">
        <v>0</v>
      </c>
      <c r="I781">
        <v>667.97</v>
      </c>
    </row>
    <row r="782" spans="1:9" x14ac:dyDescent="0.25">
      <c r="A782" s="1">
        <v>44846</v>
      </c>
      <c r="B782">
        <v>45711267709</v>
      </c>
      <c r="C782" t="s">
        <v>101</v>
      </c>
      <c r="D782" t="s">
        <v>98</v>
      </c>
      <c r="E782">
        <v>50</v>
      </c>
      <c r="F782" t="s">
        <v>71</v>
      </c>
      <c r="G782">
        <v>6.6875</v>
      </c>
      <c r="H782">
        <v>0</v>
      </c>
      <c r="I782">
        <v>334.36</v>
      </c>
    </row>
    <row r="783" spans="1:9" x14ac:dyDescent="0.25">
      <c r="A783" s="1">
        <v>44846</v>
      </c>
      <c r="B783">
        <v>45711267717</v>
      </c>
      <c r="C783" t="s">
        <v>101</v>
      </c>
      <c r="D783" t="s">
        <v>98</v>
      </c>
      <c r="E783">
        <v>50</v>
      </c>
      <c r="F783" t="s">
        <v>71</v>
      </c>
      <c r="G783">
        <v>6.68</v>
      </c>
      <c r="H783">
        <v>0</v>
      </c>
      <c r="I783">
        <v>333.99</v>
      </c>
    </row>
    <row r="784" spans="1:9" x14ac:dyDescent="0.25">
      <c r="A784" s="1">
        <v>44853</v>
      </c>
      <c r="B784">
        <v>45832805557</v>
      </c>
      <c r="C784" t="s">
        <v>101</v>
      </c>
      <c r="D784" t="s">
        <v>97</v>
      </c>
      <c r="E784">
        <v>100</v>
      </c>
      <c r="F784" t="s">
        <v>73</v>
      </c>
      <c r="G784">
        <v>3.1899000000000002</v>
      </c>
      <c r="H784">
        <v>0</v>
      </c>
      <c r="I784">
        <v>-318.99</v>
      </c>
    </row>
    <row r="785" spans="1:9" x14ac:dyDescent="0.25">
      <c r="A785" s="1">
        <v>44853</v>
      </c>
      <c r="B785">
        <v>45832802580</v>
      </c>
      <c r="C785" t="s">
        <v>101</v>
      </c>
      <c r="D785" t="s">
        <v>97</v>
      </c>
      <c r="E785">
        <v>100</v>
      </c>
      <c r="F785" t="s">
        <v>73</v>
      </c>
      <c r="G785">
        <v>3.1484000000000001</v>
      </c>
      <c r="H785">
        <v>0</v>
      </c>
      <c r="I785">
        <v>-314.83999999999997</v>
      </c>
    </row>
    <row r="786" spans="1:9" x14ac:dyDescent="0.25">
      <c r="A786" s="1">
        <v>44853</v>
      </c>
      <c r="B786">
        <v>45832847890</v>
      </c>
      <c r="C786" t="s">
        <v>101</v>
      </c>
      <c r="D786" t="s">
        <v>97</v>
      </c>
      <c r="E786">
        <v>100</v>
      </c>
      <c r="F786" t="s">
        <v>73</v>
      </c>
      <c r="G786">
        <v>3.145</v>
      </c>
      <c r="H786">
        <v>0</v>
      </c>
      <c r="I786">
        <v>-314.5</v>
      </c>
    </row>
    <row r="787" spans="1:9" x14ac:dyDescent="0.25">
      <c r="A787" s="1">
        <v>44853</v>
      </c>
      <c r="B787">
        <v>45832883467</v>
      </c>
      <c r="C787" t="s">
        <v>101</v>
      </c>
      <c r="D787" t="s">
        <v>98</v>
      </c>
      <c r="E787">
        <v>100</v>
      </c>
      <c r="F787" t="s">
        <v>73</v>
      </c>
      <c r="G787">
        <v>3.1934</v>
      </c>
      <c r="H787">
        <v>0</v>
      </c>
      <c r="I787">
        <v>319.32</v>
      </c>
    </row>
    <row r="788" spans="1:9" x14ac:dyDescent="0.25">
      <c r="A788" s="1">
        <v>44853</v>
      </c>
      <c r="B788">
        <v>45832942371</v>
      </c>
      <c r="C788" t="s">
        <v>101</v>
      </c>
      <c r="D788" t="s">
        <v>97</v>
      </c>
      <c r="E788">
        <v>100</v>
      </c>
      <c r="F788" t="s">
        <v>73</v>
      </c>
      <c r="G788">
        <v>3.1699000000000002</v>
      </c>
      <c r="H788">
        <v>0</v>
      </c>
      <c r="I788">
        <v>-316.99</v>
      </c>
    </row>
    <row r="789" spans="1:9" x14ac:dyDescent="0.25">
      <c r="A789" s="1">
        <v>44853</v>
      </c>
      <c r="B789">
        <v>45833111781</v>
      </c>
      <c r="C789" t="s">
        <v>101</v>
      </c>
      <c r="D789" t="s">
        <v>97</v>
      </c>
      <c r="E789">
        <v>100</v>
      </c>
      <c r="F789" t="s">
        <v>73</v>
      </c>
      <c r="G789">
        <v>3.16</v>
      </c>
      <c r="H789">
        <v>0</v>
      </c>
      <c r="I789">
        <v>-316</v>
      </c>
    </row>
    <row r="790" spans="1:9" x14ac:dyDescent="0.25">
      <c r="A790" s="1">
        <v>44853</v>
      </c>
      <c r="B790">
        <v>45833010914</v>
      </c>
      <c r="C790" t="s">
        <v>101</v>
      </c>
      <c r="D790" t="s">
        <v>98</v>
      </c>
      <c r="E790">
        <v>100</v>
      </c>
      <c r="F790" t="s">
        <v>73</v>
      </c>
      <c r="G790">
        <v>3.2101000000000002</v>
      </c>
      <c r="H790">
        <v>0</v>
      </c>
      <c r="I790">
        <v>320.99</v>
      </c>
    </row>
    <row r="791" spans="1:9" x14ac:dyDescent="0.25">
      <c r="A791" s="1">
        <v>44853</v>
      </c>
      <c r="B791">
        <v>45833148472</v>
      </c>
      <c r="C791" t="s">
        <v>101</v>
      </c>
      <c r="D791" t="s">
        <v>98</v>
      </c>
      <c r="E791">
        <v>100</v>
      </c>
      <c r="F791" t="s">
        <v>73</v>
      </c>
      <c r="G791">
        <v>3.2202999999999999</v>
      </c>
      <c r="H791">
        <v>0</v>
      </c>
      <c r="I791">
        <v>322.01</v>
      </c>
    </row>
    <row r="792" spans="1:9" x14ac:dyDescent="0.25">
      <c r="A792" s="1">
        <v>44853</v>
      </c>
      <c r="B792">
        <v>45833158758</v>
      </c>
      <c r="C792" t="s">
        <v>101</v>
      </c>
      <c r="D792" t="s">
        <v>98</v>
      </c>
      <c r="E792">
        <v>100</v>
      </c>
      <c r="F792" t="s">
        <v>73</v>
      </c>
      <c r="G792">
        <v>3.2244000000000002</v>
      </c>
      <c r="H792">
        <v>0</v>
      </c>
      <c r="I792">
        <v>322.42</v>
      </c>
    </row>
    <row r="793" spans="1:9" x14ac:dyDescent="0.25">
      <c r="A793" s="1">
        <v>44853</v>
      </c>
      <c r="B793">
        <v>45833305442</v>
      </c>
      <c r="C793" t="s">
        <v>101</v>
      </c>
      <c r="D793" t="s">
        <v>97</v>
      </c>
      <c r="E793">
        <v>100</v>
      </c>
      <c r="F793" t="s">
        <v>73</v>
      </c>
      <c r="G793">
        <v>3.1377000000000002</v>
      </c>
      <c r="H793">
        <v>0</v>
      </c>
      <c r="I793">
        <v>-313.77</v>
      </c>
    </row>
    <row r="794" spans="1:9" x14ac:dyDescent="0.25">
      <c r="A794" s="1">
        <v>44853</v>
      </c>
      <c r="B794">
        <v>45833303483</v>
      </c>
      <c r="C794" t="s">
        <v>101</v>
      </c>
      <c r="D794" t="s">
        <v>97</v>
      </c>
      <c r="E794">
        <v>100</v>
      </c>
      <c r="F794" t="s">
        <v>73</v>
      </c>
      <c r="G794">
        <v>3.0438999999999998</v>
      </c>
      <c r="H794">
        <v>0</v>
      </c>
      <c r="I794">
        <v>-304.39</v>
      </c>
    </row>
    <row r="795" spans="1:9" x14ac:dyDescent="0.25">
      <c r="A795" s="1">
        <v>44853</v>
      </c>
      <c r="B795">
        <v>45833635068</v>
      </c>
      <c r="C795" t="s">
        <v>101</v>
      </c>
      <c r="D795" t="s">
        <v>98</v>
      </c>
      <c r="E795">
        <v>100</v>
      </c>
      <c r="F795" t="s">
        <v>73</v>
      </c>
      <c r="G795">
        <v>3.18</v>
      </c>
      <c r="H795">
        <v>0</v>
      </c>
      <c r="I795">
        <v>317.98</v>
      </c>
    </row>
    <row r="796" spans="1:9" x14ac:dyDescent="0.25">
      <c r="A796" s="1">
        <v>44853</v>
      </c>
      <c r="B796">
        <v>45833664657</v>
      </c>
      <c r="C796" t="s">
        <v>101</v>
      </c>
      <c r="D796" t="s">
        <v>97</v>
      </c>
      <c r="E796">
        <v>100</v>
      </c>
      <c r="F796" t="s">
        <v>73</v>
      </c>
      <c r="G796">
        <v>3.1185</v>
      </c>
      <c r="H796">
        <v>0</v>
      </c>
      <c r="I796">
        <v>-311.85000000000002</v>
      </c>
    </row>
    <row r="797" spans="1:9" x14ac:dyDescent="0.25">
      <c r="A797" s="1">
        <v>44853</v>
      </c>
      <c r="B797">
        <v>45833713313</v>
      </c>
      <c r="C797" t="s">
        <v>101</v>
      </c>
      <c r="D797" t="s">
        <v>98</v>
      </c>
      <c r="E797">
        <v>100</v>
      </c>
      <c r="F797" t="s">
        <v>73</v>
      </c>
      <c r="G797">
        <v>3.1850000000000001</v>
      </c>
      <c r="H797">
        <v>0</v>
      </c>
      <c r="I797">
        <v>318.48</v>
      </c>
    </row>
    <row r="798" spans="1:9" x14ac:dyDescent="0.25">
      <c r="A798" s="1">
        <v>44853</v>
      </c>
      <c r="B798">
        <v>45833733932</v>
      </c>
      <c r="C798" t="s">
        <v>101</v>
      </c>
      <c r="D798" t="s">
        <v>98</v>
      </c>
      <c r="E798">
        <v>100</v>
      </c>
      <c r="F798" t="s">
        <v>73</v>
      </c>
      <c r="G798">
        <v>3.2132000000000001</v>
      </c>
      <c r="H798">
        <v>0</v>
      </c>
      <c r="I798">
        <v>321.3</v>
      </c>
    </row>
    <row r="799" spans="1:9" x14ac:dyDescent="0.25">
      <c r="A799" s="1">
        <v>44853</v>
      </c>
      <c r="B799">
        <v>45833740160</v>
      </c>
      <c r="C799" t="s">
        <v>101</v>
      </c>
      <c r="D799" t="s">
        <v>98</v>
      </c>
      <c r="E799">
        <v>100</v>
      </c>
      <c r="F799" t="s">
        <v>73</v>
      </c>
      <c r="G799">
        <v>3.2023000000000001</v>
      </c>
      <c r="H799">
        <v>0</v>
      </c>
      <c r="I799">
        <v>320.20999999999998</v>
      </c>
    </row>
    <row r="800" spans="1:9" x14ac:dyDescent="0.25">
      <c r="A800" s="1">
        <v>44855</v>
      </c>
      <c r="B800">
        <v>45875257310</v>
      </c>
      <c r="C800" t="s">
        <v>101</v>
      </c>
      <c r="D800" t="s">
        <v>97</v>
      </c>
      <c r="E800">
        <v>200</v>
      </c>
      <c r="F800" t="s">
        <v>74</v>
      </c>
      <c r="G800">
        <v>2.375</v>
      </c>
      <c r="H800">
        <v>0</v>
      </c>
      <c r="I800">
        <v>-475</v>
      </c>
    </row>
    <row r="801" spans="1:9" x14ac:dyDescent="0.25">
      <c r="A801" s="1">
        <v>44855</v>
      </c>
      <c r="B801">
        <v>45875346265</v>
      </c>
      <c r="C801" t="s">
        <v>101</v>
      </c>
      <c r="D801" t="s">
        <v>97</v>
      </c>
      <c r="E801">
        <v>200</v>
      </c>
      <c r="F801" t="s">
        <v>74</v>
      </c>
      <c r="G801">
        <v>2.355</v>
      </c>
      <c r="H801">
        <v>0</v>
      </c>
      <c r="I801">
        <v>-471</v>
      </c>
    </row>
    <row r="802" spans="1:9" x14ac:dyDescent="0.25">
      <c r="A802" s="1">
        <v>44855</v>
      </c>
      <c r="B802">
        <v>45875391735</v>
      </c>
      <c r="C802" t="s">
        <v>101</v>
      </c>
      <c r="D802" t="s">
        <v>97</v>
      </c>
      <c r="E802">
        <v>200</v>
      </c>
      <c r="F802" t="s">
        <v>74</v>
      </c>
      <c r="G802">
        <v>2.3250000000000002</v>
      </c>
      <c r="H802">
        <v>0</v>
      </c>
      <c r="I802">
        <v>-465</v>
      </c>
    </row>
    <row r="803" spans="1:9" x14ac:dyDescent="0.25">
      <c r="A803" s="1">
        <v>44855</v>
      </c>
      <c r="B803">
        <v>45875414364</v>
      </c>
      <c r="C803" t="s">
        <v>101</v>
      </c>
      <c r="D803" t="s">
        <v>97</v>
      </c>
      <c r="E803">
        <v>200</v>
      </c>
      <c r="F803" t="s">
        <v>74</v>
      </c>
      <c r="G803">
        <v>2.3799000000000001</v>
      </c>
      <c r="H803">
        <v>0</v>
      </c>
      <c r="I803">
        <v>-475.98</v>
      </c>
    </row>
    <row r="804" spans="1:9" x14ac:dyDescent="0.25">
      <c r="A804" s="1">
        <v>44855</v>
      </c>
      <c r="B804">
        <v>45875544675</v>
      </c>
      <c r="C804" t="s">
        <v>101</v>
      </c>
      <c r="D804" t="s">
        <v>98</v>
      </c>
      <c r="E804">
        <v>200</v>
      </c>
      <c r="F804" t="s">
        <v>74</v>
      </c>
      <c r="G804">
        <v>2.4350000000000001</v>
      </c>
      <c r="H804">
        <v>0</v>
      </c>
      <c r="I804">
        <v>486.96</v>
      </c>
    </row>
    <row r="805" spans="1:9" x14ac:dyDescent="0.25">
      <c r="A805" s="1">
        <v>44855</v>
      </c>
      <c r="B805">
        <v>45875500299</v>
      </c>
      <c r="C805" t="s">
        <v>101</v>
      </c>
      <c r="D805" t="s">
        <v>98</v>
      </c>
      <c r="E805">
        <v>200</v>
      </c>
      <c r="F805" t="s">
        <v>74</v>
      </c>
      <c r="G805">
        <v>2.4201000000000001</v>
      </c>
      <c r="H805">
        <v>0</v>
      </c>
      <c r="I805">
        <v>483.98</v>
      </c>
    </row>
    <row r="806" spans="1:9" x14ac:dyDescent="0.25">
      <c r="A806" s="1">
        <v>44855</v>
      </c>
      <c r="B806">
        <v>45875498205</v>
      </c>
      <c r="C806" t="s">
        <v>101</v>
      </c>
      <c r="D806" t="s">
        <v>98</v>
      </c>
      <c r="E806">
        <v>200</v>
      </c>
      <c r="F806" t="s">
        <v>74</v>
      </c>
      <c r="G806">
        <v>2.4249999999999998</v>
      </c>
      <c r="H806">
        <v>0</v>
      </c>
      <c r="I806">
        <v>484.96</v>
      </c>
    </row>
    <row r="807" spans="1:9" x14ac:dyDescent="0.25">
      <c r="A807" s="1">
        <v>44855</v>
      </c>
      <c r="B807">
        <v>45875492998</v>
      </c>
      <c r="C807" t="s">
        <v>101</v>
      </c>
      <c r="D807" t="s">
        <v>98</v>
      </c>
      <c r="E807">
        <v>200</v>
      </c>
      <c r="F807" t="s">
        <v>74</v>
      </c>
      <c r="G807">
        <v>2.4249999999999998</v>
      </c>
      <c r="H807">
        <v>0</v>
      </c>
      <c r="I807">
        <v>484.96</v>
      </c>
    </row>
    <row r="808" spans="1:9" x14ac:dyDescent="0.25">
      <c r="A808" s="1">
        <v>44861</v>
      </c>
      <c r="B808">
        <v>45973313512</v>
      </c>
      <c r="C808" t="s">
        <v>101</v>
      </c>
      <c r="D808" t="s">
        <v>97</v>
      </c>
      <c r="E808">
        <v>200</v>
      </c>
      <c r="F808" t="s">
        <v>75</v>
      </c>
      <c r="G808">
        <v>2.5724999999999998</v>
      </c>
      <c r="H808">
        <v>0</v>
      </c>
      <c r="I808">
        <v>-514.5</v>
      </c>
    </row>
    <row r="809" spans="1:9" x14ac:dyDescent="0.25">
      <c r="A809" s="1">
        <v>44861</v>
      </c>
      <c r="B809">
        <v>45973632003</v>
      </c>
      <c r="C809" t="s">
        <v>101</v>
      </c>
      <c r="D809" t="s">
        <v>97</v>
      </c>
      <c r="E809">
        <v>200</v>
      </c>
      <c r="F809" t="s">
        <v>75</v>
      </c>
      <c r="G809">
        <v>2.605</v>
      </c>
      <c r="H809">
        <v>0</v>
      </c>
      <c r="I809">
        <v>-521</v>
      </c>
    </row>
    <row r="810" spans="1:9" x14ac:dyDescent="0.25">
      <c r="A810" s="1">
        <v>44861</v>
      </c>
      <c r="B810">
        <v>45973714027</v>
      </c>
      <c r="C810" t="s">
        <v>101</v>
      </c>
      <c r="D810" t="s">
        <v>98</v>
      </c>
      <c r="E810">
        <v>200</v>
      </c>
      <c r="F810" t="s">
        <v>75</v>
      </c>
      <c r="G810">
        <v>2.7263000000000002</v>
      </c>
      <c r="H810">
        <v>0</v>
      </c>
      <c r="I810">
        <v>545.22</v>
      </c>
    </row>
    <row r="811" spans="1:9" x14ac:dyDescent="0.25">
      <c r="A811" s="1">
        <v>44861</v>
      </c>
      <c r="B811">
        <v>45973823622</v>
      </c>
      <c r="C811" t="s">
        <v>101</v>
      </c>
      <c r="D811" t="s">
        <v>98</v>
      </c>
      <c r="E811">
        <v>200</v>
      </c>
      <c r="F811" t="s">
        <v>75</v>
      </c>
      <c r="G811">
        <v>2.7410999999999999</v>
      </c>
      <c r="H811">
        <v>0</v>
      </c>
      <c r="I811">
        <v>548.17999999999995</v>
      </c>
    </row>
    <row r="812" spans="1:9" x14ac:dyDescent="0.25">
      <c r="A812" s="1">
        <v>44865</v>
      </c>
      <c r="B812">
        <v>46032584943</v>
      </c>
      <c r="C812" t="s">
        <v>101</v>
      </c>
      <c r="D812" t="s">
        <v>97</v>
      </c>
      <c r="E812">
        <v>100</v>
      </c>
      <c r="F812" t="s">
        <v>76</v>
      </c>
      <c r="G812">
        <v>3.1798999999999999</v>
      </c>
      <c r="H812">
        <v>0</v>
      </c>
      <c r="I812">
        <v>-317.99</v>
      </c>
    </row>
    <row r="813" spans="1:9" x14ac:dyDescent="0.25">
      <c r="A813" s="1">
        <v>44865</v>
      </c>
      <c r="B813">
        <v>46032557727</v>
      </c>
      <c r="C813" t="s">
        <v>101</v>
      </c>
      <c r="D813" t="s">
        <v>97</v>
      </c>
      <c r="E813">
        <v>100</v>
      </c>
      <c r="F813" t="s">
        <v>76</v>
      </c>
      <c r="G813">
        <v>3.105</v>
      </c>
      <c r="H813">
        <v>0</v>
      </c>
      <c r="I813">
        <v>-310.5</v>
      </c>
    </row>
    <row r="814" spans="1:9" x14ac:dyDescent="0.25">
      <c r="A814" s="1">
        <v>44865</v>
      </c>
      <c r="B814">
        <v>46032630888</v>
      </c>
      <c r="C814" t="s">
        <v>101</v>
      </c>
      <c r="D814" t="s">
        <v>97</v>
      </c>
      <c r="E814">
        <v>100</v>
      </c>
      <c r="F814" t="s">
        <v>76</v>
      </c>
      <c r="G814">
        <v>3.11</v>
      </c>
      <c r="H814">
        <v>0</v>
      </c>
      <c r="I814">
        <v>-311</v>
      </c>
    </row>
    <row r="815" spans="1:9" x14ac:dyDescent="0.25">
      <c r="A815" s="1">
        <v>44865</v>
      </c>
      <c r="B815">
        <v>46032752629</v>
      </c>
      <c r="C815" t="s">
        <v>101</v>
      </c>
      <c r="D815" t="s">
        <v>98</v>
      </c>
      <c r="E815">
        <v>100</v>
      </c>
      <c r="F815" t="s">
        <v>76</v>
      </c>
      <c r="G815">
        <v>2.94</v>
      </c>
      <c r="H815">
        <v>0</v>
      </c>
      <c r="I815">
        <v>293.98</v>
      </c>
    </row>
    <row r="816" spans="1:9" x14ac:dyDescent="0.25">
      <c r="A816" s="1">
        <v>44865</v>
      </c>
      <c r="B816">
        <v>46032753995</v>
      </c>
      <c r="C816" t="s">
        <v>101</v>
      </c>
      <c r="D816" t="s">
        <v>98</v>
      </c>
      <c r="E816">
        <v>100</v>
      </c>
      <c r="F816" t="s">
        <v>76</v>
      </c>
      <c r="G816">
        <v>2.94</v>
      </c>
      <c r="H816">
        <v>0</v>
      </c>
      <c r="I816">
        <v>293.98</v>
      </c>
    </row>
    <row r="817" spans="1:9" x14ac:dyDescent="0.25">
      <c r="A817" s="1">
        <v>44865</v>
      </c>
      <c r="B817">
        <v>46032778999</v>
      </c>
      <c r="C817" t="s">
        <v>101</v>
      </c>
      <c r="D817" t="s">
        <v>98</v>
      </c>
      <c r="E817">
        <v>100</v>
      </c>
      <c r="F817" t="s">
        <v>76</v>
      </c>
      <c r="G817">
        <v>2.9222000000000001</v>
      </c>
      <c r="H817">
        <v>0</v>
      </c>
      <c r="I817">
        <v>292.2</v>
      </c>
    </row>
    <row r="818" spans="1:9" x14ac:dyDescent="0.25">
      <c r="A818" s="1">
        <v>44865</v>
      </c>
      <c r="B818">
        <v>46032997573</v>
      </c>
      <c r="C818" t="s">
        <v>101</v>
      </c>
      <c r="D818" t="s">
        <v>97</v>
      </c>
      <c r="E818">
        <v>150</v>
      </c>
      <c r="F818" t="s">
        <v>76</v>
      </c>
      <c r="G818">
        <v>3.1699000000000002</v>
      </c>
      <c r="H818">
        <v>0</v>
      </c>
      <c r="I818">
        <v>-475.49</v>
      </c>
    </row>
    <row r="819" spans="1:9" x14ac:dyDescent="0.25">
      <c r="A819" s="1">
        <v>44865</v>
      </c>
      <c r="B819">
        <v>46032993762</v>
      </c>
      <c r="C819" t="s">
        <v>101</v>
      </c>
      <c r="D819" t="s">
        <v>97</v>
      </c>
      <c r="E819">
        <v>150</v>
      </c>
      <c r="F819" t="s">
        <v>76</v>
      </c>
      <c r="G819">
        <v>3.1699000000000002</v>
      </c>
      <c r="H819">
        <v>0</v>
      </c>
      <c r="I819">
        <v>-475.49</v>
      </c>
    </row>
    <row r="820" spans="1:9" x14ac:dyDescent="0.25">
      <c r="A820" s="1">
        <v>44865</v>
      </c>
      <c r="B820">
        <v>46033038633</v>
      </c>
      <c r="C820" t="s">
        <v>101</v>
      </c>
      <c r="D820" t="s">
        <v>97</v>
      </c>
      <c r="E820">
        <v>100</v>
      </c>
      <c r="F820" t="s">
        <v>76</v>
      </c>
      <c r="G820">
        <v>3.1997</v>
      </c>
      <c r="H820">
        <v>0</v>
      </c>
      <c r="I820">
        <v>-319.97000000000003</v>
      </c>
    </row>
    <row r="821" spans="1:9" x14ac:dyDescent="0.25">
      <c r="A821" s="1">
        <v>44865</v>
      </c>
      <c r="B821">
        <v>46033227354</v>
      </c>
      <c r="C821" t="s">
        <v>101</v>
      </c>
      <c r="D821" t="s">
        <v>98</v>
      </c>
      <c r="E821">
        <v>100</v>
      </c>
      <c r="F821" t="s">
        <v>76</v>
      </c>
      <c r="G821">
        <v>3.23</v>
      </c>
      <c r="H821">
        <v>0</v>
      </c>
      <c r="I821">
        <v>322.98</v>
      </c>
    </row>
    <row r="822" spans="1:9" x14ac:dyDescent="0.25">
      <c r="A822" s="1">
        <v>44865</v>
      </c>
      <c r="B822">
        <v>46033260018</v>
      </c>
      <c r="C822" t="s">
        <v>101</v>
      </c>
      <c r="D822" t="s">
        <v>98</v>
      </c>
      <c r="E822">
        <v>100</v>
      </c>
      <c r="F822" t="s">
        <v>76</v>
      </c>
      <c r="G822">
        <v>3.26</v>
      </c>
      <c r="H822">
        <v>0</v>
      </c>
      <c r="I822">
        <v>325.98</v>
      </c>
    </row>
    <row r="823" spans="1:9" x14ac:dyDescent="0.25">
      <c r="A823" s="1">
        <v>44865</v>
      </c>
      <c r="B823">
        <v>46033298925</v>
      </c>
      <c r="C823" t="s">
        <v>101</v>
      </c>
      <c r="D823" t="s">
        <v>97</v>
      </c>
      <c r="E823">
        <v>100</v>
      </c>
      <c r="F823" t="s">
        <v>76</v>
      </c>
      <c r="G823">
        <v>2.9649999999999999</v>
      </c>
      <c r="H823">
        <v>0</v>
      </c>
      <c r="I823">
        <v>-296.5</v>
      </c>
    </row>
    <row r="824" spans="1:9" x14ac:dyDescent="0.25">
      <c r="A824" s="1">
        <v>44865</v>
      </c>
      <c r="B824">
        <v>46033308005</v>
      </c>
      <c r="C824" t="s">
        <v>101</v>
      </c>
      <c r="D824" t="s">
        <v>98</v>
      </c>
      <c r="E824">
        <v>300</v>
      </c>
      <c r="F824" t="s">
        <v>76</v>
      </c>
      <c r="G824">
        <v>2.9805000000000001</v>
      </c>
      <c r="H824">
        <v>0</v>
      </c>
      <c r="I824">
        <v>894.09</v>
      </c>
    </row>
    <row r="825" spans="1:9" x14ac:dyDescent="0.25">
      <c r="A825" s="1">
        <v>44867</v>
      </c>
      <c r="B825">
        <v>46125115096</v>
      </c>
      <c r="C825" t="s">
        <v>101</v>
      </c>
      <c r="D825" t="s">
        <v>97</v>
      </c>
      <c r="E825">
        <v>100</v>
      </c>
      <c r="F825" t="s">
        <v>59</v>
      </c>
      <c r="G825">
        <v>2.5686</v>
      </c>
      <c r="H825">
        <v>0</v>
      </c>
      <c r="I825">
        <v>-256.86</v>
      </c>
    </row>
    <row r="826" spans="1:9" x14ac:dyDescent="0.25">
      <c r="A826" s="1">
        <v>44867</v>
      </c>
      <c r="B826">
        <v>46125195701</v>
      </c>
      <c r="C826" t="s">
        <v>101</v>
      </c>
      <c r="D826" t="s">
        <v>97</v>
      </c>
      <c r="E826">
        <v>100</v>
      </c>
      <c r="F826" t="s">
        <v>59</v>
      </c>
      <c r="G826">
        <v>2.5891999999999999</v>
      </c>
      <c r="H826">
        <v>0</v>
      </c>
      <c r="I826">
        <v>-258.92</v>
      </c>
    </row>
    <row r="827" spans="1:9" x14ac:dyDescent="0.25">
      <c r="A827" s="1">
        <v>44867</v>
      </c>
      <c r="B827">
        <v>46125194637</v>
      </c>
      <c r="C827" t="s">
        <v>101</v>
      </c>
      <c r="D827" t="s">
        <v>97</v>
      </c>
      <c r="E827">
        <v>100</v>
      </c>
      <c r="F827" t="s">
        <v>59</v>
      </c>
      <c r="G827">
        <v>2.585</v>
      </c>
      <c r="H827">
        <v>0</v>
      </c>
      <c r="I827">
        <v>-258.5</v>
      </c>
    </row>
    <row r="828" spans="1:9" x14ac:dyDescent="0.25">
      <c r="A828" s="1">
        <v>44867</v>
      </c>
      <c r="B828">
        <v>46125434044</v>
      </c>
      <c r="C828" t="s">
        <v>101</v>
      </c>
      <c r="D828" t="s">
        <v>97</v>
      </c>
      <c r="E828">
        <v>100</v>
      </c>
      <c r="F828" t="s">
        <v>59</v>
      </c>
      <c r="G828">
        <v>2.5550000000000002</v>
      </c>
      <c r="H828">
        <v>0</v>
      </c>
      <c r="I828">
        <v>-255.5</v>
      </c>
    </row>
    <row r="829" spans="1:9" x14ac:dyDescent="0.25">
      <c r="A829" s="1">
        <v>44867</v>
      </c>
      <c r="B829">
        <v>46125474059</v>
      </c>
      <c r="C829" t="s">
        <v>101</v>
      </c>
      <c r="D829" t="s">
        <v>98</v>
      </c>
      <c r="E829">
        <v>100</v>
      </c>
      <c r="F829" t="s">
        <v>59</v>
      </c>
      <c r="G829">
        <v>2.5215000000000001</v>
      </c>
      <c r="H829">
        <v>0</v>
      </c>
      <c r="I829">
        <v>252.13</v>
      </c>
    </row>
    <row r="830" spans="1:9" x14ac:dyDescent="0.25">
      <c r="A830" s="1">
        <v>44867</v>
      </c>
      <c r="B830">
        <v>46125462318</v>
      </c>
      <c r="C830" t="s">
        <v>101</v>
      </c>
      <c r="D830" t="s">
        <v>98</v>
      </c>
      <c r="E830">
        <v>100</v>
      </c>
      <c r="F830" t="s">
        <v>59</v>
      </c>
      <c r="G830">
        <v>2.5263</v>
      </c>
      <c r="H830">
        <v>0</v>
      </c>
      <c r="I830">
        <v>252.61</v>
      </c>
    </row>
    <row r="831" spans="1:9" x14ac:dyDescent="0.25">
      <c r="A831" s="1">
        <v>44867</v>
      </c>
      <c r="B831">
        <v>46125463745</v>
      </c>
      <c r="C831" t="s">
        <v>101</v>
      </c>
      <c r="D831" t="s">
        <v>98</v>
      </c>
      <c r="E831">
        <v>100</v>
      </c>
      <c r="F831" t="s">
        <v>59</v>
      </c>
      <c r="G831">
        <v>2.5249999999999999</v>
      </c>
      <c r="H831">
        <v>0</v>
      </c>
      <c r="I831">
        <v>252.48</v>
      </c>
    </row>
    <row r="832" spans="1:9" x14ac:dyDescent="0.25">
      <c r="A832" s="1">
        <v>44867</v>
      </c>
      <c r="B832">
        <v>46125473418</v>
      </c>
      <c r="C832" t="s">
        <v>101</v>
      </c>
      <c r="D832" t="s">
        <v>98</v>
      </c>
      <c r="E832">
        <v>100</v>
      </c>
      <c r="F832" t="s">
        <v>59</v>
      </c>
      <c r="G832">
        <v>2.5341999999999998</v>
      </c>
      <c r="H832">
        <v>0</v>
      </c>
      <c r="I832">
        <v>253.4</v>
      </c>
    </row>
    <row r="833" spans="1:9" x14ac:dyDescent="0.25">
      <c r="A833" s="1">
        <v>44867</v>
      </c>
      <c r="B833">
        <v>46125955699</v>
      </c>
      <c r="C833" t="s">
        <v>101</v>
      </c>
      <c r="D833" t="s">
        <v>97</v>
      </c>
      <c r="E833">
        <v>100</v>
      </c>
      <c r="F833" t="s">
        <v>77</v>
      </c>
      <c r="G833">
        <v>3.0998999999999999</v>
      </c>
      <c r="H833">
        <v>0</v>
      </c>
      <c r="I833">
        <v>-309.99</v>
      </c>
    </row>
    <row r="834" spans="1:9" x14ac:dyDescent="0.25">
      <c r="A834" s="1">
        <v>44867</v>
      </c>
      <c r="B834">
        <v>46125955968</v>
      </c>
      <c r="C834" t="s">
        <v>101</v>
      </c>
      <c r="D834" t="s">
        <v>97</v>
      </c>
      <c r="E834">
        <v>100</v>
      </c>
      <c r="F834" t="s">
        <v>77</v>
      </c>
      <c r="G834">
        <v>3.1059999999999999</v>
      </c>
      <c r="H834">
        <v>0</v>
      </c>
      <c r="I834">
        <v>-310.60000000000002</v>
      </c>
    </row>
    <row r="835" spans="1:9" x14ac:dyDescent="0.25">
      <c r="A835" s="1">
        <v>44867</v>
      </c>
      <c r="B835">
        <v>46126027688</v>
      </c>
      <c r="C835" t="s">
        <v>101</v>
      </c>
      <c r="D835" t="s">
        <v>97</v>
      </c>
      <c r="E835">
        <v>100</v>
      </c>
      <c r="F835" t="s">
        <v>77</v>
      </c>
      <c r="G835">
        <v>3.1555</v>
      </c>
      <c r="H835">
        <v>0</v>
      </c>
      <c r="I835">
        <v>-315.55</v>
      </c>
    </row>
    <row r="836" spans="1:9" x14ac:dyDescent="0.25">
      <c r="A836" s="1">
        <v>44867</v>
      </c>
      <c r="B836">
        <v>46126081404</v>
      </c>
      <c r="C836" t="s">
        <v>101</v>
      </c>
      <c r="D836" t="s">
        <v>97</v>
      </c>
      <c r="E836">
        <v>100</v>
      </c>
      <c r="F836" t="s">
        <v>77</v>
      </c>
      <c r="G836">
        <v>3.1850000000000001</v>
      </c>
      <c r="H836">
        <v>0</v>
      </c>
      <c r="I836">
        <v>-318.5</v>
      </c>
    </row>
    <row r="837" spans="1:9" x14ac:dyDescent="0.25">
      <c r="A837" s="1">
        <v>44867</v>
      </c>
      <c r="B837">
        <v>46126092934</v>
      </c>
      <c r="C837" t="s">
        <v>101</v>
      </c>
      <c r="D837" t="s">
        <v>98</v>
      </c>
      <c r="E837">
        <v>100</v>
      </c>
      <c r="F837" t="s">
        <v>77</v>
      </c>
      <c r="G837">
        <v>3.2612000000000001</v>
      </c>
      <c r="H837">
        <v>0</v>
      </c>
      <c r="I837">
        <v>326.10000000000002</v>
      </c>
    </row>
    <row r="838" spans="1:9" x14ac:dyDescent="0.25">
      <c r="A838" s="1">
        <v>44867</v>
      </c>
      <c r="B838">
        <v>46126138777</v>
      </c>
      <c r="C838" t="s">
        <v>101</v>
      </c>
      <c r="D838" t="s">
        <v>98</v>
      </c>
      <c r="E838">
        <v>100</v>
      </c>
      <c r="F838" t="s">
        <v>77</v>
      </c>
      <c r="G838">
        <v>3.2324999999999999</v>
      </c>
      <c r="H838">
        <v>0</v>
      </c>
      <c r="I838">
        <v>323.23</v>
      </c>
    </row>
    <row r="839" spans="1:9" x14ac:dyDescent="0.25">
      <c r="A839" s="1">
        <v>44867</v>
      </c>
      <c r="B839">
        <v>46126172932</v>
      </c>
      <c r="C839" t="s">
        <v>101</v>
      </c>
      <c r="D839" t="s">
        <v>98</v>
      </c>
      <c r="E839">
        <v>100</v>
      </c>
      <c r="F839" t="s">
        <v>77</v>
      </c>
      <c r="G839">
        <v>3.2450000000000001</v>
      </c>
      <c r="H839">
        <v>0</v>
      </c>
      <c r="I839">
        <v>324.48</v>
      </c>
    </row>
    <row r="840" spans="1:9" x14ac:dyDescent="0.25">
      <c r="A840" s="1">
        <v>44867</v>
      </c>
      <c r="B840">
        <v>46126208539</v>
      </c>
      <c r="C840" t="s">
        <v>101</v>
      </c>
      <c r="D840" t="s">
        <v>98</v>
      </c>
      <c r="E840">
        <v>100</v>
      </c>
      <c r="F840" t="s">
        <v>77</v>
      </c>
      <c r="G840">
        <v>3.1991999999999998</v>
      </c>
      <c r="H840">
        <v>0</v>
      </c>
      <c r="I840">
        <v>319.89999999999998</v>
      </c>
    </row>
    <row r="841" spans="1:9" x14ac:dyDescent="0.25">
      <c r="A841" s="1">
        <v>44867</v>
      </c>
      <c r="B841">
        <v>46126483667</v>
      </c>
      <c r="C841" t="s">
        <v>101</v>
      </c>
      <c r="D841" t="s">
        <v>97</v>
      </c>
      <c r="E841">
        <v>100</v>
      </c>
      <c r="F841" t="s">
        <v>77</v>
      </c>
      <c r="G841">
        <v>3.14</v>
      </c>
      <c r="H841">
        <v>0</v>
      </c>
      <c r="I841">
        <v>-314</v>
      </c>
    </row>
    <row r="842" spans="1:9" x14ac:dyDescent="0.25">
      <c r="A842" s="1">
        <v>44867</v>
      </c>
      <c r="B842">
        <v>46126485139</v>
      </c>
      <c r="C842" t="s">
        <v>101</v>
      </c>
      <c r="D842" t="s">
        <v>97</v>
      </c>
      <c r="E842">
        <v>200</v>
      </c>
      <c r="F842" t="s">
        <v>77</v>
      </c>
      <c r="G842">
        <v>3.1728999999999998</v>
      </c>
      <c r="H842">
        <v>0</v>
      </c>
      <c r="I842">
        <v>-634.58000000000004</v>
      </c>
    </row>
    <row r="843" spans="1:9" x14ac:dyDescent="0.25">
      <c r="A843" s="1">
        <v>44867</v>
      </c>
      <c r="B843">
        <v>46126548506</v>
      </c>
      <c r="C843" t="s">
        <v>101</v>
      </c>
      <c r="D843" t="s">
        <v>98</v>
      </c>
      <c r="E843">
        <v>100</v>
      </c>
      <c r="F843" t="s">
        <v>77</v>
      </c>
      <c r="G843">
        <v>3.1913</v>
      </c>
      <c r="H843">
        <v>0</v>
      </c>
      <c r="I843">
        <v>319.11</v>
      </c>
    </row>
    <row r="844" spans="1:9" x14ac:dyDescent="0.25">
      <c r="A844" s="1">
        <v>44867</v>
      </c>
      <c r="B844">
        <v>46126561213</v>
      </c>
      <c r="C844" t="s">
        <v>101</v>
      </c>
      <c r="D844" t="s">
        <v>98</v>
      </c>
      <c r="E844">
        <v>100</v>
      </c>
      <c r="F844" t="s">
        <v>77</v>
      </c>
      <c r="G844">
        <v>3.2050000000000001</v>
      </c>
      <c r="H844">
        <v>0</v>
      </c>
      <c r="I844">
        <v>320.48</v>
      </c>
    </row>
    <row r="845" spans="1:9" x14ac:dyDescent="0.25">
      <c r="A845" s="1">
        <v>44867</v>
      </c>
      <c r="B845">
        <v>46126623927</v>
      </c>
      <c r="C845" t="s">
        <v>101</v>
      </c>
      <c r="D845" t="s">
        <v>98</v>
      </c>
      <c r="E845">
        <v>100</v>
      </c>
      <c r="F845" t="s">
        <v>77</v>
      </c>
      <c r="G845">
        <v>3.23</v>
      </c>
      <c r="H845">
        <v>0</v>
      </c>
      <c r="I845">
        <v>322.98</v>
      </c>
    </row>
    <row r="846" spans="1:9" x14ac:dyDescent="0.25">
      <c r="A846" s="1">
        <v>44874</v>
      </c>
      <c r="B846">
        <v>46260803454</v>
      </c>
      <c r="C846" t="s">
        <v>101</v>
      </c>
      <c r="D846" t="s">
        <v>97</v>
      </c>
      <c r="E846">
        <v>50</v>
      </c>
      <c r="F846" t="s">
        <v>78</v>
      </c>
      <c r="G846">
        <v>6.68</v>
      </c>
      <c r="H846">
        <v>0</v>
      </c>
      <c r="I846">
        <v>-334</v>
      </c>
    </row>
    <row r="847" spans="1:9" x14ac:dyDescent="0.25">
      <c r="A847" s="1">
        <v>44874</v>
      </c>
      <c r="B847">
        <v>46260959705</v>
      </c>
      <c r="C847" t="s">
        <v>101</v>
      </c>
      <c r="D847" t="s">
        <v>97</v>
      </c>
      <c r="E847">
        <v>15</v>
      </c>
      <c r="F847" t="s">
        <v>78</v>
      </c>
      <c r="G847">
        <v>6.8978999999999999</v>
      </c>
      <c r="H847">
        <v>0</v>
      </c>
      <c r="I847">
        <v>-103.47</v>
      </c>
    </row>
    <row r="848" spans="1:9" x14ac:dyDescent="0.25">
      <c r="A848" s="1">
        <v>44874</v>
      </c>
      <c r="B848">
        <v>46261150633</v>
      </c>
      <c r="C848" t="s">
        <v>101</v>
      </c>
      <c r="D848" t="s">
        <v>98</v>
      </c>
      <c r="E848">
        <v>25</v>
      </c>
      <c r="F848" t="s">
        <v>78</v>
      </c>
      <c r="G848">
        <v>7.3550000000000004</v>
      </c>
      <c r="H848">
        <v>0</v>
      </c>
      <c r="I848">
        <v>183.88</v>
      </c>
    </row>
    <row r="849" spans="1:9" x14ac:dyDescent="0.25">
      <c r="A849" s="1">
        <v>44874</v>
      </c>
      <c r="B849">
        <v>46261215707</v>
      </c>
      <c r="C849" t="s">
        <v>101</v>
      </c>
      <c r="D849" t="s">
        <v>98</v>
      </c>
      <c r="E849">
        <v>25</v>
      </c>
      <c r="F849" t="s">
        <v>78</v>
      </c>
      <c r="G849">
        <v>7.4749999999999996</v>
      </c>
      <c r="H849">
        <v>0</v>
      </c>
      <c r="I849">
        <v>186.88</v>
      </c>
    </row>
    <row r="850" spans="1:9" x14ac:dyDescent="0.25">
      <c r="A850" s="1">
        <v>44874</v>
      </c>
      <c r="B850">
        <v>46261139910</v>
      </c>
      <c r="C850" t="s">
        <v>101</v>
      </c>
      <c r="D850" t="s">
        <v>98</v>
      </c>
      <c r="E850">
        <v>15</v>
      </c>
      <c r="F850" t="s">
        <v>78</v>
      </c>
      <c r="G850">
        <v>7.5</v>
      </c>
      <c r="H850">
        <v>0</v>
      </c>
      <c r="I850">
        <v>112.5</v>
      </c>
    </row>
    <row r="851" spans="1:9" x14ac:dyDescent="0.25">
      <c r="A851" s="1">
        <v>44874</v>
      </c>
      <c r="B851">
        <v>46261348255</v>
      </c>
      <c r="C851" t="s">
        <v>101</v>
      </c>
      <c r="D851" t="s">
        <v>97</v>
      </c>
      <c r="E851">
        <v>200</v>
      </c>
      <c r="F851" t="s">
        <v>79</v>
      </c>
      <c r="G851">
        <v>1.8285</v>
      </c>
      <c r="H851">
        <v>0</v>
      </c>
      <c r="I851">
        <v>-365.7</v>
      </c>
    </row>
    <row r="852" spans="1:9" x14ac:dyDescent="0.25">
      <c r="A852" s="1">
        <v>44874</v>
      </c>
      <c r="B852">
        <v>46261392115</v>
      </c>
      <c r="C852" t="s">
        <v>101</v>
      </c>
      <c r="D852" t="s">
        <v>97</v>
      </c>
      <c r="E852">
        <v>50</v>
      </c>
      <c r="F852" t="s">
        <v>78</v>
      </c>
      <c r="G852">
        <v>7.1942000000000004</v>
      </c>
      <c r="H852">
        <v>0</v>
      </c>
      <c r="I852">
        <v>-359.71</v>
      </c>
    </row>
    <row r="853" spans="1:9" x14ac:dyDescent="0.25">
      <c r="A853" s="1">
        <v>44874</v>
      </c>
      <c r="B853">
        <v>46261495690</v>
      </c>
      <c r="C853" t="s">
        <v>101</v>
      </c>
      <c r="D853" t="s">
        <v>97</v>
      </c>
      <c r="E853">
        <v>200</v>
      </c>
      <c r="F853" t="s">
        <v>79</v>
      </c>
      <c r="G853">
        <v>1.8485</v>
      </c>
      <c r="H853">
        <v>0</v>
      </c>
      <c r="I853">
        <v>-369.7</v>
      </c>
    </row>
    <row r="854" spans="1:9" x14ac:dyDescent="0.25">
      <c r="A854" s="1">
        <v>44874</v>
      </c>
      <c r="B854">
        <v>46261600250</v>
      </c>
      <c r="C854" t="s">
        <v>101</v>
      </c>
      <c r="D854" t="s">
        <v>97</v>
      </c>
      <c r="E854">
        <v>200</v>
      </c>
      <c r="F854" t="s">
        <v>78</v>
      </c>
      <c r="G854">
        <v>7.1150000000000002</v>
      </c>
      <c r="H854">
        <v>0</v>
      </c>
      <c r="I854">
        <v>-1423</v>
      </c>
    </row>
    <row r="855" spans="1:9" x14ac:dyDescent="0.25">
      <c r="A855" s="1">
        <v>44874</v>
      </c>
      <c r="B855">
        <v>46261697293</v>
      </c>
      <c r="C855" t="s">
        <v>101</v>
      </c>
      <c r="D855" t="s">
        <v>98</v>
      </c>
      <c r="E855">
        <v>100</v>
      </c>
      <c r="F855" t="s">
        <v>78</v>
      </c>
      <c r="G855">
        <v>7.3</v>
      </c>
      <c r="H855">
        <v>0</v>
      </c>
      <c r="I855">
        <v>729.97</v>
      </c>
    </row>
    <row r="856" spans="1:9" x14ac:dyDescent="0.25">
      <c r="A856" s="1">
        <v>44874</v>
      </c>
      <c r="B856">
        <v>46261855032</v>
      </c>
      <c r="C856" t="s">
        <v>101</v>
      </c>
      <c r="D856" t="s">
        <v>97</v>
      </c>
      <c r="E856">
        <v>50</v>
      </c>
      <c r="F856" t="s">
        <v>78</v>
      </c>
      <c r="G856">
        <v>7.0343</v>
      </c>
      <c r="H856">
        <v>0</v>
      </c>
      <c r="I856">
        <v>-351.72</v>
      </c>
    </row>
    <row r="857" spans="1:9" x14ac:dyDescent="0.25">
      <c r="A857" s="1">
        <v>44874</v>
      </c>
      <c r="B857">
        <v>46261814541</v>
      </c>
      <c r="C857" t="s">
        <v>101</v>
      </c>
      <c r="D857" t="s">
        <v>98</v>
      </c>
      <c r="E857">
        <v>50</v>
      </c>
      <c r="F857" t="s">
        <v>78</v>
      </c>
      <c r="G857">
        <v>7.3674999999999997</v>
      </c>
      <c r="H857">
        <v>0</v>
      </c>
      <c r="I857">
        <v>368.36</v>
      </c>
    </row>
    <row r="858" spans="1:9" x14ac:dyDescent="0.25">
      <c r="A858" s="1">
        <v>44874</v>
      </c>
      <c r="B858">
        <v>46261904367</v>
      </c>
      <c r="C858" t="s">
        <v>101</v>
      </c>
      <c r="D858" t="s">
        <v>98</v>
      </c>
      <c r="E858">
        <v>50</v>
      </c>
      <c r="F858" t="s">
        <v>78</v>
      </c>
      <c r="G858">
        <v>7.3662000000000001</v>
      </c>
      <c r="H858">
        <v>0</v>
      </c>
      <c r="I858">
        <v>368.29</v>
      </c>
    </row>
    <row r="859" spans="1:9" x14ac:dyDescent="0.25">
      <c r="A859" s="1">
        <v>44874</v>
      </c>
      <c r="B859">
        <v>46261857407</v>
      </c>
      <c r="C859" t="s">
        <v>101</v>
      </c>
      <c r="D859" t="s">
        <v>98</v>
      </c>
      <c r="E859">
        <v>50</v>
      </c>
      <c r="F859" t="s">
        <v>78</v>
      </c>
      <c r="G859">
        <v>7.3000999999999996</v>
      </c>
      <c r="H859">
        <v>0</v>
      </c>
      <c r="I859">
        <v>364.99</v>
      </c>
    </row>
    <row r="860" spans="1:9" x14ac:dyDescent="0.25">
      <c r="A860" s="1">
        <v>44874</v>
      </c>
      <c r="B860">
        <v>46261922823</v>
      </c>
      <c r="C860" t="s">
        <v>101</v>
      </c>
      <c r="D860" t="s">
        <v>98</v>
      </c>
      <c r="E860">
        <v>50</v>
      </c>
      <c r="F860" t="s">
        <v>78</v>
      </c>
      <c r="G860">
        <v>7.4238</v>
      </c>
      <c r="H860">
        <v>0</v>
      </c>
      <c r="I860">
        <v>371.17</v>
      </c>
    </row>
    <row r="861" spans="1:9" x14ac:dyDescent="0.25">
      <c r="A861" s="1">
        <v>44874</v>
      </c>
      <c r="B861">
        <v>46262051948</v>
      </c>
      <c r="C861" t="s">
        <v>101</v>
      </c>
      <c r="D861" t="s">
        <v>97</v>
      </c>
      <c r="E861">
        <v>100</v>
      </c>
      <c r="F861" t="s">
        <v>79</v>
      </c>
      <c r="G861">
        <v>1.8232999999999999</v>
      </c>
      <c r="H861">
        <v>0</v>
      </c>
      <c r="I861">
        <v>-182.33</v>
      </c>
    </row>
    <row r="862" spans="1:9" x14ac:dyDescent="0.25">
      <c r="A862" s="1">
        <v>44874</v>
      </c>
      <c r="B862">
        <v>46262110483</v>
      </c>
      <c r="C862" t="s">
        <v>101</v>
      </c>
      <c r="D862" t="s">
        <v>98</v>
      </c>
      <c r="E862">
        <v>200</v>
      </c>
      <c r="F862" t="s">
        <v>79</v>
      </c>
      <c r="G862">
        <v>1.7801</v>
      </c>
      <c r="H862">
        <v>0</v>
      </c>
      <c r="I862">
        <v>355.98</v>
      </c>
    </row>
    <row r="863" spans="1:9" x14ac:dyDescent="0.25">
      <c r="A863" s="1">
        <v>44874</v>
      </c>
      <c r="B863">
        <v>46262121185</v>
      </c>
      <c r="C863" t="s">
        <v>101</v>
      </c>
      <c r="D863" t="s">
        <v>98</v>
      </c>
      <c r="E863">
        <v>100</v>
      </c>
      <c r="F863" t="s">
        <v>79</v>
      </c>
      <c r="G863">
        <v>1.7801</v>
      </c>
      <c r="H863">
        <v>0</v>
      </c>
      <c r="I863">
        <v>178</v>
      </c>
    </row>
    <row r="864" spans="1:9" x14ac:dyDescent="0.25">
      <c r="A864" s="1">
        <v>44874</v>
      </c>
      <c r="B864">
        <v>46262137804</v>
      </c>
      <c r="C864" t="s">
        <v>101</v>
      </c>
      <c r="D864" t="s">
        <v>97</v>
      </c>
      <c r="E864">
        <v>100</v>
      </c>
      <c r="F864" t="s">
        <v>79</v>
      </c>
      <c r="G864">
        <v>1.7784</v>
      </c>
      <c r="H864">
        <v>0</v>
      </c>
      <c r="I864">
        <v>-177.84</v>
      </c>
    </row>
    <row r="865" spans="1:9" x14ac:dyDescent="0.25">
      <c r="A865" s="1">
        <v>44874</v>
      </c>
      <c r="B865">
        <v>46262145121</v>
      </c>
      <c r="C865" t="s">
        <v>101</v>
      </c>
      <c r="D865" t="s">
        <v>97</v>
      </c>
      <c r="E865">
        <v>100</v>
      </c>
      <c r="F865" t="s">
        <v>79</v>
      </c>
      <c r="G865">
        <v>1.7784</v>
      </c>
      <c r="H865">
        <v>0</v>
      </c>
      <c r="I865">
        <v>-177.84</v>
      </c>
    </row>
    <row r="866" spans="1:9" x14ac:dyDescent="0.25">
      <c r="A866" s="1">
        <v>44874</v>
      </c>
      <c r="B866">
        <v>46262150893</v>
      </c>
      <c r="C866" t="s">
        <v>101</v>
      </c>
      <c r="D866" t="s">
        <v>97</v>
      </c>
      <c r="E866">
        <v>100</v>
      </c>
      <c r="F866" t="s">
        <v>79</v>
      </c>
      <c r="G866">
        <v>1.6850000000000001</v>
      </c>
      <c r="H866">
        <v>0</v>
      </c>
      <c r="I866">
        <v>-168.5</v>
      </c>
    </row>
    <row r="867" spans="1:9" x14ac:dyDescent="0.25">
      <c r="A867" s="1">
        <v>44874</v>
      </c>
      <c r="B867">
        <v>46262156666</v>
      </c>
      <c r="C867" t="s">
        <v>101</v>
      </c>
      <c r="D867" t="s">
        <v>97</v>
      </c>
      <c r="E867">
        <v>100</v>
      </c>
      <c r="F867" t="s">
        <v>79</v>
      </c>
      <c r="G867">
        <v>1.6920999999999999</v>
      </c>
      <c r="H867">
        <v>0</v>
      </c>
      <c r="I867">
        <v>-169.21</v>
      </c>
    </row>
    <row r="868" spans="1:9" x14ac:dyDescent="0.25">
      <c r="A868" s="1">
        <v>44874</v>
      </c>
      <c r="B868">
        <v>46262186191</v>
      </c>
      <c r="C868" t="s">
        <v>101</v>
      </c>
      <c r="D868" t="s">
        <v>98</v>
      </c>
      <c r="E868">
        <v>100</v>
      </c>
      <c r="F868" t="s">
        <v>79</v>
      </c>
      <c r="G868">
        <v>1.7216</v>
      </c>
      <c r="H868">
        <v>0</v>
      </c>
      <c r="I868">
        <v>172.15</v>
      </c>
    </row>
    <row r="869" spans="1:9" x14ac:dyDescent="0.25">
      <c r="A869" s="1">
        <v>44874</v>
      </c>
      <c r="B869">
        <v>46262189150</v>
      </c>
      <c r="C869" t="s">
        <v>101</v>
      </c>
      <c r="D869" t="s">
        <v>98</v>
      </c>
      <c r="E869">
        <v>100</v>
      </c>
      <c r="F869" t="s">
        <v>79</v>
      </c>
      <c r="G869">
        <v>1.7350000000000001</v>
      </c>
      <c r="H869">
        <v>0</v>
      </c>
      <c r="I869">
        <v>173.49</v>
      </c>
    </row>
    <row r="870" spans="1:9" x14ac:dyDescent="0.25">
      <c r="A870" s="1">
        <v>44874</v>
      </c>
      <c r="B870">
        <v>46262191905</v>
      </c>
      <c r="C870" t="s">
        <v>101</v>
      </c>
      <c r="D870" t="s">
        <v>98</v>
      </c>
      <c r="E870">
        <v>100</v>
      </c>
      <c r="F870" t="s">
        <v>79</v>
      </c>
      <c r="G870">
        <v>1.7949999999999999</v>
      </c>
      <c r="H870">
        <v>0</v>
      </c>
      <c r="I870">
        <v>179.49</v>
      </c>
    </row>
    <row r="871" spans="1:9" x14ac:dyDescent="0.25">
      <c r="A871" s="1">
        <v>44874</v>
      </c>
      <c r="B871">
        <v>46262193491</v>
      </c>
      <c r="C871" t="s">
        <v>101</v>
      </c>
      <c r="D871" t="s">
        <v>98</v>
      </c>
      <c r="E871">
        <v>100</v>
      </c>
      <c r="F871" t="s">
        <v>79</v>
      </c>
      <c r="G871">
        <v>1.7949999999999999</v>
      </c>
      <c r="H871">
        <v>0</v>
      </c>
      <c r="I871">
        <v>179.49</v>
      </c>
    </row>
    <row r="872" spans="1:9" x14ac:dyDescent="0.25">
      <c r="A872" s="1">
        <v>44874</v>
      </c>
      <c r="B872">
        <v>46262267863</v>
      </c>
      <c r="C872" t="s">
        <v>101</v>
      </c>
      <c r="D872" t="s">
        <v>98</v>
      </c>
      <c r="E872">
        <v>200</v>
      </c>
      <c r="F872" t="s">
        <v>79</v>
      </c>
      <c r="G872">
        <v>1.7205999999999999</v>
      </c>
      <c r="H872">
        <v>0</v>
      </c>
      <c r="I872">
        <v>344.08</v>
      </c>
    </row>
    <row r="873" spans="1:9" x14ac:dyDescent="0.25">
      <c r="A873" s="1">
        <v>44874</v>
      </c>
      <c r="B873">
        <v>46262371504</v>
      </c>
      <c r="C873" t="s">
        <v>101</v>
      </c>
      <c r="D873" t="s">
        <v>97</v>
      </c>
      <c r="E873">
        <v>80</v>
      </c>
      <c r="F873" t="s">
        <v>79</v>
      </c>
      <c r="G873">
        <v>1.7583</v>
      </c>
      <c r="H873">
        <v>0</v>
      </c>
      <c r="I873">
        <v>-140.66</v>
      </c>
    </row>
    <row r="874" spans="1:9" x14ac:dyDescent="0.25">
      <c r="A874" s="1">
        <v>44874</v>
      </c>
      <c r="B874">
        <v>46262400599</v>
      </c>
      <c r="C874" t="s">
        <v>101</v>
      </c>
      <c r="D874" t="s">
        <v>98</v>
      </c>
      <c r="E874">
        <v>25</v>
      </c>
      <c r="F874" t="s">
        <v>79</v>
      </c>
      <c r="G874">
        <v>1.7874000000000001</v>
      </c>
      <c r="H874">
        <v>0</v>
      </c>
      <c r="I874">
        <v>44.69</v>
      </c>
    </row>
    <row r="875" spans="1:9" x14ac:dyDescent="0.25">
      <c r="A875" s="1">
        <v>44874</v>
      </c>
      <c r="B875">
        <v>46262409230</v>
      </c>
      <c r="C875" t="s">
        <v>101</v>
      </c>
      <c r="D875" t="s">
        <v>98</v>
      </c>
      <c r="E875">
        <v>25</v>
      </c>
      <c r="F875" t="s">
        <v>79</v>
      </c>
      <c r="G875">
        <v>1.7849999999999999</v>
      </c>
      <c r="H875">
        <v>0</v>
      </c>
      <c r="I875">
        <v>44.63</v>
      </c>
    </row>
    <row r="876" spans="1:9" x14ac:dyDescent="0.25">
      <c r="A876" s="1">
        <v>44874</v>
      </c>
      <c r="B876">
        <v>46262430584</v>
      </c>
      <c r="C876" t="s">
        <v>101</v>
      </c>
      <c r="D876" t="s">
        <v>98</v>
      </c>
      <c r="E876">
        <v>30</v>
      </c>
      <c r="F876" t="s">
        <v>79</v>
      </c>
      <c r="G876">
        <v>1.8219000000000001</v>
      </c>
      <c r="H876">
        <v>0</v>
      </c>
      <c r="I876">
        <v>54.66</v>
      </c>
    </row>
    <row r="877" spans="1:9" x14ac:dyDescent="0.25">
      <c r="A877" s="1">
        <v>44879</v>
      </c>
      <c r="B877">
        <v>46342939168</v>
      </c>
      <c r="C877" t="s">
        <v>101</v>
      </c>
      <c r="D877" t="s">
        <v>97</v>
      </c>
      <c r="E877">
        <v>250</v>
      </c>
      <c r="F877" t="s">
        <v>80</v>
      </c>
      <c r="G877">
        <v>1.595</v>
      </c>
      <c r="H877">
        <v>0</v>
      </c>
      <c r="I877">
        <v>-398.75</v>
      </c>
    </row>
    <row r="878" spans="1:9" x14ac:dyDescent="0.25">
      <c r="A878" s="1">
        <v>44879</v>
      </c>
      <c r="B878">
        <v>46342971880</v>
      </c>
      <c r="C878" t="s">
        <v>101</v>
      </c>
      <c r="D878" t="s">
        <v>97</v>
      </c>
      <c r="E878">
        <v>250</v>
      </c>
      <c r="F878" t="s">
        <v>80</v>
      </c>
      <c r="G878">
        <v>1.617</v>
      </c>
      <c r="H878">
        <v>0</v>
      </c>
      <c r="I878">
        <v>-404.25</v>
      </c>
    </row>
    <row r="879" spans="1:9" x14ac:dyDescent="0.25">
      <c r="A879" s="1">
        <v>44879</v>
      </c>
      <c r="B879">
        <v>46342954616</v>
      </c>
      <c r="C879" t="s">
        <v>101</v>
      </c>
      <c r="D879" t="s">
        <v>98</v>
      </c>
      <c r="E879">
        <v>150</v>
      </c>
      <c r="F879" t="s">
        <v>80</v>
      </c>
      <c r="G879">
        <v>1.74</v>
      </c>
      <c r="H879">
        <v>0</v>
      </c>
      <c r="I879">
        <v>260.97000000000003</v>
      </c>
    </row>
    <row r="880" spans="1:9" x14ac:dyDescent="0.25">
      <c r="A880" s="1">
        <v>44879</v>
      </c>
      <c r="B880">
        <v>46343057758</v>
      </c>
      <c r="C880" t="s">
        <v>101</v>
      </c>
      <c r="D880" t="s">
        <v>98</v>
      </c>
      <c r="E880">
        <v>100</v>
      </c>
      <c r="F880" t="s">
        <v>80</v>
      </c>
      <c r="G880">
        <v>1.7350000000000001</v>
      </c>
      <c r="H880">
        <v>0</v>
      </c>
      <c r="I880">
        <v>173.49</v>
      </c>
    </row>
    <row r="881" spans="1:9" x14ac:dyDescent="0.25">
      <c r="A881" s="1">
        <v>44879</v>
      </c>
      <c r="B881">
        <v>46343075870</v>
      </c>
      <c r="C881" t="s">
        <v>101</v>
      </c>
      <c r="D881" t="s">
        <v>98</v>
      </c>
      <c r="E881">
        <v>100</v>
      </c>
      <c r="F881" t="s">
        <v>80</v>
      </c>
      <c r="G881">
        <v>1.7925</v>
      </c>
      <c r="H881">
        <v>0</v>
      </c>
      <c r="I881">
        <v>179.24</v>
      </c>
    </row>
    <row r="882" spans="1:9" x14ac:dyDescent="0.25">
      <c r="A882" s="1">
        <v>44879</v>
      </c>
      <c r="B882">
        <v>46343021133</v>
      </c>
      <c r="C882" t="s">
        <v>101</v>
      </c>
      <c r="D882" t="s">
        <v>98</v>
      </c>
      <c r="E882">
        <v>100</v>
      </c>
      <c r="F882" t="s">
        <v>80</v>
      </c>
      <c r="G882">
        <v>1.7842</v>
      </c>
      <c r="H882">
        <v>0</v>
      </c>
      <c r="I882">
        <v>178.41</v>
      </c>
    </row>
    <row r="883" spans="1:9" x14ac:dyDescent="0.25">
      <c r="A883" s="1">
        <v>44879</v>
      </c>
      <c r="B883">
        <v>46343064424</v>
      </c>
      <c r="C883" t="s">
        <v>101</v>
      </c>
      <c r="D883" t="s">
        <v>97</v>
      </c>
      <c r="E883">
        <v>100</v>
      </c>
      <c r="F883" t="s">
        <v>80</v>
      </c>
      <c r="G883">
        <v>1.74</v>
      </c>
      <c r="H883">
        <v>0</v>
      </c>
      <c r="I883">
        <v>-174</v>
      </c>
    </row>
    <row r="884" spans="1:9" x14ac:dyDescent="0.25">
      <c r="A884" s="1">
        <v>44879</v>
      </c>
      <c r="B884">
        <v>46343026486</v>
      </c>
      <c r="C884" t="s">
        <v>101</v>
      </c>
      <c r="D884" t="s">
        <v>97</v>
      </c>
      <c r="E884">
        <v>50</v>
      </c>
      <c r="F884" t="s">
        <v>80</v>
      </c>
      <c r="G884">
        <v>1.7701</v>
      </c>
      <c r="H884">
        <v>0</v>
      </c>
      <c r="I884">
        <v>-88.51</v>
      </c>
    </row>
    <row r="885" spans="1:9" x14ac:dyDescent="0.25">
      <c r="A885" s="1">
        <v>44879</v>
      </c>
      <c r="B885">
        <v>46343095380</v>
      </c>
      <c r="C885" t="s">
        <v>101</v>
      </c>
      <c r="D885" t="s">
        <v>98</v>
      </c>
      <c r="E885">
        <v>100</v>
      </c>
      <c r="F885" t="s">
        <v>80</v>
      </c>
      <c r="G885">
        <v>1.7301</v>
      </c>
      <c r="H885">
        <v>0</v>
      </c>
      <c r="I885">
        <v>173</v>
      </c>
    </row>
    <row r="886" spans="1:9" x14ac:dyDescent="0.25">
      <c r="A886" s="1">
        <v>44879</v>
      </c>
      <c r="B886">
        <v>46343203830</v>
      </c>
      <c r="C886" t="s">
        <v>101</v>
      </c>
      <c r="D886" t="s">
        <v>98</v>
      </c>
      <c r="E886">
        <v>100</v>
      </c>
      <c r="F886" t="s">
        <v>80</v>
      </c>
      <c r="G886">
        <v>1.7350000000000001</v>
      </c>
      <c r="H886">
        <v>0</v>
      </c>
      <c r="I886">
        <v>173.49</v>
      </c>
    </row>
    <row r="887" spans="1:9" x14ac:dyDescent="0.25">
      <c r="A887" s="1">
        <v>44879</v>
      </c>
      <c r="B887">
        <v>46343539636</v>
      </c>
      <c r="C887" t="s">
        <v>101</v>
      </c>
      <c r="D887" t="s">
        <v>97</v>
      </c>
      <c r="E887">
        <v>100</v>
      </c>
      <c r="F887" t="s">
        <v>81</v>
      </c>
      <c r="G887">
        <v>2.3984000000000001</v>
      </c>
      <c r="H887">
        <v>0</v>
      </c>
      <c r="I887">
        <v>-239.84</v>
      </c>
    </row>
    <row r="888" spans="1:9" x14ac:dyDescent="0.25">
      <c r="A888" s="1">
        <v>44879</v>
      </c>
      <c r="B888">
        <v>46343730879</v>
      </c>
      <c r="C888" t="s">
        <v>101</v>
      </c>
      <c r="D888" t="s">
        <v>97</v>
      </c>
      <c r="E888">
        <v>100</v>
      </c>
      <c r="F888" t="s">
        <v>81</v>
      </c>
      <c r="G888">
        <v>2.4098999999999999</v>
      </c>
      <c r="H888">
        <v>0</v>
      </c>
      <c r="I888">
        <v>-240.99</v>
      </c>
    </row>
    <row r="889" spans="1:9" x14ac:dyDescent="0.25">
      <c r="A889" s="1">
        <v>44879</v>
      </c>
      <c r="B889">
        <v>46343643140</v>
      </c>
      <c r="C889" t="s">
        <v>101</v>
      </c>
      <c r="D889" t="s">
        <v>97</v>
      </c>
      <c r="E889">
        <v>100</v>
      </c>
      <c r="F889" t="s">
        <v>81</v>
      </c>
      <c r="G889">
        <v>2.3450000000000002</v>
      </c>
      <c r="H889">
        <v>0</v>
      </c>
      <c r="I889">
        <v>-234.5</v>
      </c>
    </row>
    <row r="890" spans="1:9" x14ac:dyDescent="0.25">
      <c r="A890" s="1">
        <v>44879</v>
      </c>
      <c r="B890">
        <v>46343698325</v>
      </c>
      <c r="C890" t="s">
        <v>101</v>
      </c>
      <c r="D890" t="s">
        <v>98</v>
      </c>
      <c r="E890">
        <v>100</v>
      </c>
      <c r="F890" t="s">
        <v>81</v>
      </c>
      <c r="G890">
        <v>2.33</v>
      </c>
      <c r="H890">
        <v>0</v>
      </c>
      <c r="I890">
        <v>232.98</v>
      </c>
    </row>
    <row r="891" spans="1:9" x14ac:dyDescent="0.25">
      <c r="A891" s="1">
        <v>44879</v>
      </c>
      <c r="B891">
        <v>46343696250</v>
      </c>
      <c r="C891" t="s">
        <v>101</v>
      </c>
      <c r="D891" t="s">
        <v>98</v>
      </c>
      <c r="E891">
        <v>100</v>
      </c>
      <c r="F891" t="s">
        <v>81</v>
      </c>
      <c r="G891">
        <v>2.3832</v>
      </c>
      <c r="H891">
        <v>0</v>
      </c>
      <c r="I891">
        <v>238.3</v>
      </c>
    </row>
    <row r="892" spans="1:9" x14ac:dyDescent="0.25">
      <c r="A892" s="1">
        <v>44879</v>
      </c>
      <c r="B892">
        <v>46343794115</v>
      </c>
      <c r="C892" t="s">
        <v>101</v>
      </c>
      <c r="D892" t="s">
        <v>98</v>
      </c>
      <c r="E892">
        <v>100</v>
      </c>
      <c r="F892" t="s">
        <v>81</v>
      </c>
      <c r="G892">
        <v>2.3763999999999998</v>
      </c>
      <c r="H892">
        <v>0</v>
      </c>
      <c r="I892">
        <v>237.62</v>
      </c>
    </row>
    <row r="893" spans="1:9" x14ac:dyDescent="0.25">
      <c r="A893" s="1">
        <v>44880</v>
      </c>
      <c r="B893">
        <v>46373400292</v>
      </c>
      <c r="C893" t="s">
        <v>101</v>
      </c>
      <c r="D893" t="s">
        <v>97</v>
      </c>
      <c r="E893">
        <v>100</v>
      </c>
      <c r="F893" t="s">
        <v>71</v>
      </c>
      <c r="G893">
        <v>3.5365000000000002</v>
      </c>
      <c r="H893">
        <v>0</v>
      </c>
      <c r="I893">
        <v>-353.65</v>
      </c>
    </row>
    <row r="894" spans="1:9" x14ac:dyDescent="0.25">
      <c r="A894" s="1">
        <v>44880</v>
      </c>
      <c r="B894">
        <v>46373928280</v>
      </c>
      <c r="C894" t="s">
        <v>101</v>
      </c>
      <c r="D894" t="s">
        <v>97</v>
      </c>
      <c r="E894">
        <v>100</v>
      </c>
      <c r="F894" t="s">
        <v>82</v>
      </c>
      <c r="G894">
        <v>1.8937999999999999</v>
      </c>
      <c r="H894">
        <v>0</v>
      </c>
      <c r="I894">
        <v>-189.38</v>
      </c>
    </row>
    <row r="895" spans="1:9" x14ac:dyDescent="0.25">
      <c r="A895" s="1">
        <v>44880</v>
      </c>
      <c r="B895">
        <v>46373932588</v>
      </c>
      <c r="C895" t="s">
        <v>101</v>
      </c>
      <c r="D895" t="s">
        <v>97</v>
      </c>
      <c r="E895">
        <v>100</v>
      </c>
      <c r="F895" t="s">
        <v>82</v>
      </c>
      <c r="G895">
        <v>1.89</v>
      </c>
      <c r="H895">
        <v>0</v>
      </c>
      <c r="I895">
        <v>-189</v>
      </c>
    </row>
    <row r="896" spans="1:9" x14ac:dyDescent="0.25">
      <c r="A896" s="1">
        <v>44880</v>
      </c>
      <c r="B896">
        <v>46374260062</v>
      </c>
      <c r="C896" t="s">
        <v>101</v>
      </c>
      <c r="D896" t="s">
        <v>98</v>
      </c>
      <c r="E896">
        <v>100</v>
      </c>
      <c r="F896" t="s">
        <v>71</v>
      </c>
      <c r="G896">
        <v>3.4499</v>
      </c>
      <c r="H896">
        <v>0</v>
      </c>
      <c r="I896">
        <v>344.97</v>
      </c>
    </row>
    <row r="897" spans="1:9" x14ac:dyDescent="0.25">
      <c r="A897" s="1">
        <v>44880</v>
      </c>
      <c r="B897">
        <v>46374232338</v>
      </c>
      <c r="C897" t="s">
        <v>101</v>
      </c>
      <c r="D897" t="s">
        <v>97</v>
      </c>
      <c r="E897">
        <v>100</v>
      </c>
      <c r="F897" t="s">
        <v>82</v>
      </c>
      <c r="G897">
        <v>1.895</v>
      </c>
      <c r="H897">
        <v>0</v>
      </c>
      <c r="I897">
        <v>-189.5</v>
      </c>
    </row>
    <row r="898" spans="1:9" x14ac:dyDescent="0.25">
      <c r="A898" s="1">
        <v>44880</v>
      </c>
      <c r="B898">
        <v>46374328202</v>
      </c>
      <c r="C898" t="s">
        <v>101</v>
      </c>
      <c r="D898" t="s">
        <v>98</v>
      </c>
      <c r="E898">
        <v>300</v>
      </c>
      <c r="F898" t="s">
        <v>82</v>
      </c>
      <c r="G898">
        <v>1.885</v>
      </c>
      <c r="H898">
        <v>0</v>
      </c>
      <c r="I898">
        <v>565.45000000000005</v>
      </c>
    </row>
    <row r="899" spans="1:9" x14ac:dyDescent="0.25">
      <c r="A899" s="1">
        <v>44881</v>
      </c>
      <c r="B899">
        <v>46401820000</v>
      </c>
      <c r="C899" t="s">
        <v>101</v>
      </c>
      <c r="D899" t="s">
        <v>97</v>
      </c>
      <c r="E899">
        <v>100</v>
      </c>
      <c r="F899" t="s">
        <v>70</v>
      </c>
      <c r="G899">
        <v>3.5649999999999999</v>
      </c>
      <c r="H899">
        <v>0</v>
      </c>
      <c r="I899">
        <v>-356.5</v>
      </c>
    </row>
    <row r="900" spans="1:9" x14ac:dyDescent="0.25">
      <c r="A900" s="1">
        <v>44881</v>
      </c>
      <c r="B900">
        <v>46401888799</v>
      </c>
      <c r="C900" t="s">
        <v>101</v>
      </c>
      <c r="D900" t="s">
        <v>97</v>
      </c>
      <c r="E900">
        <v>100</v>
      </c>
      <c r="F900" t="s">
        <v>70</v>
      </c>
      <c r="G900">
        <v>3.5249999999999999</v>
      </c>
      <c r="H900">
        <v>0</v>
      </c>
      <c r="I900">
        <v>-352.5</v>
      </c>
    </row>
    <row r="901" spans="1:9" x14ac:dyDescent="0.25">
      <c r="A901" s="1">
        <v>44881</v>
      </c>
      <c r="B901">
        <v>46401909611</v>
      </c>
      <c r="C901" t="s">
        <v>101</v>
      </c>
      <c r="D901" t="s">
        <v>97</v>
      </c>
      <c r="E901">
        <v>100</v>
      </c>
      <c r="F901" t="s">
        <v>70</v>
      </c>
      <c r="G901">
        <v>3.6497000000000002</v>
      </c>
      <c r="H901">
        <v>0</v>
      </c>
      <c r="I901">
        <v>-364.97</v>
      </c>
    </row>
    <row r="902" spans="1:9" x14ac:dyDescent="0.25">
      <c r="A902" s="1">
        <v>44881</v>
      </c>
      <c r="B902">
        <v>46401891219</v>
      </c>
      <c r="C902" t="s">
        <v>101</v>
      </c>
      <c r="D902" t="s">
        <v>98</v>
      </c>
      <c r="E902">
        <v>100</v>
      </c>
      <c r="F902" t="s">
        <v>70</v>
      </c>
      <c r="G902">
        <v>3.82</v>
      </c>
      <c r="H902">
        <v>0</v>
      </c>
      <c r="I902">
        <v>381.98</v>
      </c>
    </row>
    <row r="903" spans="1:9" x14ac:dyDescent="0.25">
      <c r="A903" s="1">
        <v>44881</v>
      </c>
      <c r="B903">
        <v>46401893514</v>
      </c>
      <c r="C903" t="s">
        <v>101</v>
      </c>
      <c r="D903" t="s">
        <v>98</v>
      </c>
      <c r="E903">
        <v>100</v>
      </c>
      <c r="F903" t="s">
        <v>70</v>
      </c>
      <c r="G903">
        <v>3.82</v>
      </c>
      <c r="H903">
        <v>0</v>
      </c>
      <c r="I903">
        <v>381.98</v>
      </c>
    </row>
    <row r="904" spans="1:9" x14ac:dyDescent="0.25">
      <c r="A904" s="1">
        <v>44881</v>
      </c>
      <c r="B904">
        <v>46401980671</v>
      </c>
      <c r="C904" t="s">
        <v>101</v>
      </c>
      <c r="D904" t="s">
        <v>98</v>
      </c>
      <c r="E904">
        <v>40</v>
      </c>
      <c r="F904" t="s">
        <v>70</v>
      </c>
      <c r="G904">
        <v>3.93</v>
      </c>
      <c r="H904">
        <v>0</v>
      </c>
      <c r="I904">
        <v>157.19</v>
      </c>
    </row>
    <row r="905" spans="1:9" x14ac:dyDescent="0.25">
      <c r="A905" s="1">
        <v>44881</v>
      </c>
      <c r="B905">
        <v>46401980693</v>
      </c>
      <c r="C905" t="s">
        <v>101</v>
      </c>
      <c r="D905" t="s">
        <v>98</v>
      </c>
      <c r="E905">
        <v>60</v>
      </c>
      <c r="F905" t="s">
        <v>70</v>
      </c>
      <c r="G905">
        <v>3.9266999999999999</v>
      </c>
      <c r="H905">
        <v>0</v>
      </c>
      <c r="I905">
        <v>235.59</v>
      </c>
    </row>
    <row r="906" spans="1:9" x14ac:dyDescent="0.25">
      <c r="A906" s="1">
        <v>44881</v>
      </c>
      <c r="B906">
        <v>46401969154</v>
      </c>
      <c r="C906" t="s">
        <v>101</v>
      </c>
      <c r="D906" t="s">
        <v>97</v>
      </c>
      <c r="E906">
        <v>100</v>
      </c>
      <c r="F906" t="s">
        <v>70</v>
      </c>
      <c r="G906">
        <v>4.0843999999999996</v>
      </c>
      <c r="H906">
        <v>0</v>
      </c>
      <c r="I906">
        <v>-408.44</v>
      </c>
    </row>
    <row r="907" spans="1:9" x14ac:dyDescent="0.25">
      <c r="A907" s="1">
        <v>44881</v>
      </c>
      <c r="B907">
        <v>46401974773</v>
      </c>
      <c r="C907" t="s">
        <v>101</v>
      </c>
      <c r="D907" t="s">
        <v>97</v>
      </c>
      <c r="E907">
        <v>100</v>
      </c>
      <c r="F907" t="s">
        <v>70</v>
      </c>
      <c r="G907">
        <v>4.0350999999999999</v>
      </c>
      <c r="H907">
        <v>0</v>
      </c>
      <c r="I907">
        <v>-403.51</v>
      </c>
    </row>
    <row r="908" spans="1:9" x14ac:dyDescent="0.25">
      <c r="A908" s="1">
        <v>44881</v>
      </c>
      <c r="B908">
        <v>46402057086</v>
      </c>
      <c r="C908" t="s">
        <v>101</v>
      </c>
      <c r="D908" t="s">
        <v>98</v>
      </c>
      <c r="E908">
        <v>100</v>
      </c>
      <c r="F908" t="s">
        <v>70</v>
      </c>
      <c r="G908">
        <v>3.98</v>
      </c>
      <c r="H908">
        <v>0</v>
      </c>
      <c r="I908">
        <v>397.98</v>
      </c>
    </row>
    <row r="909" spans="1:9" x14ac:dyDescent="0.25">
      <c r="A909" s="1">
        <v>44881</v>
      </c>
      <c r="B909">
        <v>46402154458</v>
      </c>
      <c r="C909" t="s">
        <v>101</v>
      </c>
      <c r="D909" t="s">
        <v>98</v>
      </c>
      <c r="E909">
        <v>100</v>
      </c>
      <c r="F909" t="s">
        <v>70</v>
      </c>
      <c r="G909">
        <v>3.9963000000000002</v>
      </c>
      <c r="H909">
        <v>0</v>
      </c>
      <c r="I909">
        <v>399.61</v>
      </c>
    </row>
    <row r="910" spans="1:9" x14ac:dyDescent="0.25">
      <c r="A910" s="1">
        <v>44881</v>
      </c>
      <c r="B910">
        <v>46402416988</v>
      </c>
      <c r="C910" t="s">
        <v>101</v>
      </c>
      <c r="D910" t="s">
        <v>97</v>
      </c>
      <c r="E910">
        <v>100</v>
      </c>
      <c r="F910" t="s">
        <v>70</v>
      </c>
      <c r="G910">
        <v>3.9847999999999999</v>
      </c>
      <c r="H910">
        <v>0</v>
      </c>
      <c r="I910">
        <v>-398.48</v>
      </c>
    </row>
    <row r="911" spans="1:9" x14ac:dyDescent="0.25">
      <c r="A911" s="1">
        <v>44881</v>
      </c>
      <c r="B911">
        <v>46402392530</v>
      </c>
      <c r="C911" t="s">
        <v>101</v>
      </c>
      <c r="D911" t="s">
        <v>97</v>
      </c>
      <c r="E911">
        <v>100</v>
      </c>
      <c r="F911" t="s">
        <v>70</v>
      </c>
      <c r="G911">
        <v>4.0885999999999996</v>
      </c>
      <c r="H911">
        <v>0</v>
      </c>
      <c r="I911">
        <v>-408.86</v>
      </c>
    </row>
    <row r="912" spans="1:9" x14ac:dyDescent="0.25">
      <c r="A912" s="1">
        <v>44881</v>
      </c>
      <c r="B912">
        <v>46402347998</v>
      </c>
      <c r="C912" t="s">
        <v>101</v>
      </c>
      <c r="D912" t="s">
        <v>97</v>
      </c>
      <c r="E912">
        <v>100</v>
      </c>
      <c r="F912" t="s">
        <v>70</v>
      </c>
      <c r="G912">
        <v>4.0258000000000003</v>
      </c>
      <c r="H912">
        <v>0</v>
      </c>
      <c r="I912">
        <v>-402.58</v>
      </c>
    </row>
    <row r="913" spans="1:9" x14ac:dyDescent="0.25">
      <c r="A913" s="1">
        <v>44881</v>
      </c>
      <c r="B913">
        <v>46402412061</v>
      </c>
      <c r="C913" t="s">
        <v>101</v>
      </c>
      <c r="D913" t="s">
        <v>98</v>
      </c>
      <c r="E913">
        <v>100</v>
      </c>
      <c r="F913" t="s">
        <v>70</v>
      </c>
      <c r="G913">
        <v>4.16</v>
      </c>
      <c r="H913">
        <v>0</v>
      </c>
      <c r="I913">
        <v>415.98</v>
      </c>
    </row>
    <row r="914" spans="1:9" x14ac:dyDescent="0.25">
      <c r="A914" s="1">
        <v>44881</v>
      </c>
      <c r="B914">
        <v>46402407998</v>
      </c>
      <c r="C914" t="s">
        <v>101</v>
      </c>
      <c r="D914" t="s">
        <v>98</v>
      </c>
      <c r="E914">
        <v>100</v>
      </c>
      <c r="F914" t="s">
        <v>70</v>
      </c>
      <c r="G914">
        <v>4.2012</v>
      </c>
      <c r="H914">
        <v>0</v>
      </c>
      <c r="I914">
        <v>420.1</v>
      </c>
    </row>
    <row r="915" spans="1:9" x14ac:dyDescent="0.25">
      <c r="A915" s="1">
        <v>44881</v>
      </c>
      <c r="B915">
        <v>46402492922</v>
      </c>
      <c r="C915" t="s">
        <v>101</v>
      </c>
      <c r="D915" t="s">
        <v>98</v>
      </c>
      <c r="E915">
        <v>100</v>
      </c>
      <c r="F915" t="s">
        <v>70</v>
      </c>
      <c r="G915">
        <v>4.37</v>
      </c>
      <c r="H915">
        <v>0</v>
      </c>
      <c r="I915">
        <v>436.98</v>
      </c>
    </row>
    <row r="916" spans="1:9" x14ac:dyDescent="0.25">
      <c r="A916" s="1">
        <v>44882</v>
      </c>
      <c r="B916">
        <v>46423735524</v>
      </c>
      <c r="C916" t="s">
        <v>101</v>
      </c>
      <c r="D916" t="s">
        <v>97</v>
      </c>
      <c r="E916">
        <v>25</v>
      </c>
      <c r="F916" t="s">
        <v>83</v>
      </c>
      <c r="G916">
        <v>6.9298999999999999</v>
      </c>
      <c r="H916">
        <v>0</v>
      </c>
      <c r="I916">
        <v>-173.25</v>
      </c>
    </row>
    <row r="917" spans="1:9" x14ac:dyDescent="0.25">
      <c r="A917" s="1">
        <v>44882</v>
      </c>
      <c r="B917">
        <v>46424322521</v>
      </c>
      <c r="C917" t="s">
        <v>101</v>
      </c>
      <c r="D917" t="s">
        <v>98</v>
      </c>
      <c r="E917">
        <v>25</v>
      </c>
      <c r="F917" t="s">
        <v>83</v>
      </c>
      <c r="G917">
        <v>7.24</v>
      </c>
      <c r="H917">
        <v>0</v>
      </c>
      <c r="I917">
        <v>181</v>
      </c>
    </row>
    <row r="918" spans="1:9" x14ac:dyDescent="0.25">
      <c r="A918" s="1">
        <v>44883</v>
      </c>
      <c r="B918">
        <v>46445849022</v>
      </c>
      <c r="C918" t="s">
        <v>101</v>
      </c>
      <c r="D918" t="s">
        <v>97</v>
      </c>
      <c r="E918">
        <v>200</v>
      </c>
      <c r="F918" t="s">
        <v>84</v>
      </c>
      <c r="G918">
        <v>2.4742000000000002</v>
      </c>
      <c r="H918">
        <v>0</v>
      </c>
      <c r="I918">
        <v>-494.84</v>
      </c>
    </row>
    <row r="919" spans="1:9" x14ac:dyDescent="0.25">
      <c r="A919" s="1">
        <v>44883</v>
      </c>
      <c r="B919">
        <v>46445838169</v>
      </c>
      <c r="C919" t="s">
        <v>101</v>
      </c>
      <c r="D919" t="s">
        <v>97</v>
      </c>
      <c r="E919">
        <v>200</v>
      </c>
      <c r="F919" t="s">
        <v>84</v>
      </c>
      <c r="G919">
        <v>2.5398999999999998</v>
      </c>
      <c r="H919">
        <v>0</v>
      </c>
      <c r="I919">
        <v>-507.98</v>
      </c>
    </row>
    <row r="920" spans="1:9" x14ac:dyDescent="0.25">
      <c r="A920" s="1">
        <v>44883</v>
      </c>
      <c r="B920">
        <v>46446111906</v>
      </c>
      <c r="C920" t="s">
        <v>101</v>
      </c>
      <c r="D920" t="s">
        <v>97</v>
      </c>
      <c r="E920">
        <v>100</v>
      </c>
      <c r="F920" t="s">
        <v>84</v>
      </c>
      <c r="G920">
        <v>2.5348000000000002</v>
      </c>
      <c r="H920">
        <v>0</v>
      </c>
      <c r="I920">
        <v>-253.48</v>
      </c>
    </row>
    <row r="921" spans="1:9" x14ac:dyDescent="0.25">
      <c r="A921" s="1">
        <v>44883</v>
      </c>
      <c r="B921">
        <v>46446233000</v>
      </c>
      <c r="C921" t="s">
        <v>101</v>
      </c>
      <c r="D921" t="s">
        <v>98</v>
      </c>
      <c r="E921">
        <v>200</v>
      </c>
      <c r="F921" t="s">
        <v>84</v>
      </c>
      <c r="G921">
        <v>2.42</v>
      </c>
      <c r="H921">
        <v>0</v>
      </c>
      <c r="I921">
        <v>483.96</v>
      </c>
    </row>
    <row r="922" spans="1:9" x14ac:dyDescent="0.25">
      <c r="A922" s="1">
        <v>44883</v>
      </c>
      <c r="B922">
        <v>46446235703</v>
      </c>
      <c r="C922" t="s">
        <v>101</v>
      </c>
      <c r="D922" t="s">
        <v>98</v>
      </c>
      <c r="E922">
        <v>100</v>
      </c>
      <c r="F922" t="s">
        <v>84</v>
      </c>
      <c r="G922">
        <v>2.34</v>
      </c>
      <c r="H922">
        <v>0</v>
      </c>
      <c r="I922">
        <v>233.98</v>
      </c>
    </row>
    <row r="923" spans="1:9" x14ac:dyDescent="0.25">
      <c r="A923" s="1">
        <v>44883</v>
      </c>
      <c r="B923">
        <v>46446218216</v>
      </c>
      <c r="C923" t="s">
        <v>101</v>
      </c>
      <c r="D923" t="s">
        <v>98</v>
      </c>
      <c r="E923">
        <v>200</v>
      </c>
      <c r="F923" t="s">
        <v>84</v>
      </c>
      <c r="G923">
        <v>2.3431000000000002</v>
      </c>
      <c r="H923">
        <v>0</v>
      </c>
      <c r="I923">
        <v>468.58</v>
      </c>
    </row>
    <row r="924" spans="1:9" x14ac:dyDescent="0.25">
      <c r="A924" s="1">
        <v>44883</v>
      </c>
      <c r="B924">
        <v>46446657298</v>
      </c>
      <c r="C924" t="s">
        <v>101</v>
      </c>
      <c r="D924" t="s">
        <v>97</v>
      </c>
      <c r="E924">
        <v>100</v>
      </c>
      <c r="F924" t="s">
        <v>85</v>
      </c>
      <c r="G924">
        <v>2.6797</v>
      </c>
      <c r="H924">
        <v>0</v>
      </c>
      <c r="I924">
        <v>-267.97000000000003</v>
      </c>
    </row>
    <row r="925" spans="1:9" x14ac:dyDescent="0.25">
      <c r="A925" s="1">
        <v>44883</v>
      </c>
      <c r="B925">
        <v>46446849917</v>
      </c>
      <c r="C925" t="s">
        <v>101</v>
      </c>
      <c r="D925" t="s">
        <v>97</v>
      </c>
      <c r="E925">
        <v>100</v>
      </c>
      <c r="F925" t="s">
        <v>85</v>
      </c>
      <c r="G925">
        <v>2.6720000000000002</v>
      </c>
      <c r="H925">
        <v>0</v>
      </c>
      <c r="I925">
        <v>-267.2</v>
      </c>
    </row>
    <row r="926" spans="1:9" x14ac:dyDescent="0.25">
      <c r="A926" s="1">
        <v>44883</v>
      </c>
      <c r="B926">
        <v>46446843155</v>
      </c>
      <c r="C926" t="s">
        <v>101</v>
      </c>
      <c r="D926" t="s">
        <v>98</v>
      </c>
      <c r="E926">
        <v>100</v>
      </c>
      <c r="F926" t="s">
        <v>85</v>
      </c>
      <c r="G926">
        <v>2.63</v>
      </c>
      <c r="H926">
        <v>0</v>
      </c>
      <c r="I926">
        <v>262.98</v>
      </c>
    </row>
    <row r="927" spans="1:9" x14ac:dyDescent="0.25">
      <c r="A927" s="1">
        <v>44883</v>
      </c>
      <c r="B927">
        <v>46446837012</v>
      </c>
      <c r="C927" t="s">
        <v>101</v>
      </c>
      <c r="D927" t="s">
        <v>97</v>
      </c>
      <c r="E927">
        <v>100</v>
      </c>
      <c r="F927" t="s">
        <v>85</v>
      </c>
      <c r="G927">
        <v>2.5981000000000001</v>
      </c>
      <c r="H927">
        <v>0</v>
      </c>
      <c r="I927">
        <v>-259.81</v>
      </c>
    </row>
    <row r="928" spans="1:9" x14ac:dyDescent="0.25">
      <c r="A928" s="1">
        <v>44883</v>
      </c>
      <c r="B928">
        <v>46446922055</v>
      </c>
      <c r="C928" t="s">
        <v>101</v>
      </c>
      <c r="D928" t="s">
        <v>97</v>
      </c>
      <c r="E928">
        <v>200</v>
      </c>
      <c r="F928" t="s">
        <v>84</v>
      </c>
      <c r="G928">
        <v>2.375</v>
      </c>
      <c r="H928">
        <v>0</v>
      </c>
      <c r="I928">
        <v>-475</v>
      </c>
    </row>
    <row r="929" spans="1:9" x14ac:dyDescent="0.25">
      <c r="A929" s="1">
        <v>44883</v>
      </c>
      <c r="B929">
        <v>46446934531</v>
      </c>
      <c r="C929" t="s">
        <v>101</v>
      </c>
      <c r="D929" t="s">
        <v>97</v>
      </c>
      <c r="E929">
        <v>100</v>
      </c>
      <c r="F929" t="s">
        <v>84</v>
      </c>
      <c r="G929">
        <v>2.4295</v>
      </c>
      <c r="H929">
        <v>0</v>
      </c>
      <c r="I929">
        <v>-242.95</v>
      </c>
    </row>
    <row r="930" spans="1:9" x14ac:dyDescent="0.25">
      <c r="A930" s="1">
        <v>44883</v>
      </c>
      <c r="B930">
        <v>46446934552</v>
      </c>
      <c r="C930" t="s">
        <v>101</v>
      </c>
      <c r="D930" t="s">
        <v>97</v>
      </c>
      <c r="E930">
        <v>100</v>
      </c>
      <c r="F930" t="s">
        <v>84</v>
      </c>
      <c r="G930">
        <v>2.4249999999999998</v>
      </c>
      <c r="H930">
        <v>0</v>
      </c>
      <c r="I930">
        <v>-242.5</v>
      </c>
    </row>
    <row r="931" spans="1:9" x14ac:dyDescent="0.25">
      <c r="A931" s="1">
        <v>44883</v>
      </c>
      <c r="B931">
        <v>46446979865</v>
      </c>
      <c r="C931" t="s">
        <v>101</v>
      </c>
      <c r="D931" t="s">
        <v>98</v>
      </c>
      <c r="E931">
        <v>200</v>
      </c>
      <c r="F931" t="s">
        <v>84</v>
      </c>
      <c r="G931">
        <v>2.48</v>
      </c>
      <c r="H931">
        <v>0</v>
      </c>
      <c r="I931">
        <v>495.96</v>
      </c>
    </row>
    <row r="932" spans="1:9" x14ac:dyDescent="0.25">
      <c r="A932" s="1">
        <v>44883</v>
      </c>
      <c r="B932">
        <v>46446987046</v>
      </c>
      <c r="C932" t="s">
        <v>101</v>
      </c>
      <c r="D932" t="s">
        <v>97</v>
      </c>
      <c r="E932">
        <v>200</v>
      </c>
      <c r="F932" t="s">
        <v>84</v>
      </c>
      <c r="G932">
        <v>2.3898000000000001</v>
      </c>
      <c r="H932">
        <v>0</v>
      </c>
      <c r="I932">
        <v>-477.96</v>
      </c>
    </row>
    <row r="933" spans="1:9" x14ac:dyDescent="0.25">
      <c r="A933" s="1">
        <v>44883</v>
      </c>
      <c r="B933">
        <v>46447302292</v>
      </c>
      <c r="C933" t="s">
        <v>101</v>
      </c>
      <c r="D933" t="s">
        <v>98</v>
      </c>
      <c r="E933">
        <v>200</v>
      </c>
      <c r="F933" t="s">
        <v>84</v>
      </c>
      <c r="G933">
        <v>2.2801</v>
      </c>
      <c r="H933">
        <v>0</v>
      </c>
      <c r="I933">
        <v>455.98</v>
      </c>
    </row>
    <row r="934" spans="1:9" x14ac:dyDescent="0.25">
      <c r="A934" s="1">
        <v>44883</v>
      </c>
      <c r="B934">
        <v>46447302027</v>
      </c>
      <c r="C934" t="s">
        <v>101</v>
      </c>
      <c r="D934" t="s">
        <v>98</v>
      </c>
      <c r="E934">
        <v>200</v>
      </c>
      <c r="F934" t="s">
        <v>84</v>
      </c>
      <c r="G934">
        <v>2.2755000000000001</v>
      </c>
      <c r="H934">
        <v>0</v>
      </c>
      <c r="I934">
        <v>455.06</v>
      </c>
    </row>
    <row r="935" spans="1:9" x14ac:dyDescent="0.25">
      <c r="A935" s="1">
        <v>44883</v>
      </c>
      <c r="B935">
        <v>46447388854</v>
      </c>
      <c r="C935" t="s">
        <v>101</v>
      </c>
      <c r="D935" t="s">
        <v>98</v>
      </c>
      <c r="E935">
        <v>100</v>
      </c>
      <c r="F935" t="s">
        <v>85</v>
      </c>
      <c r="G935">
        <v>2.69</v>
      </c>
      <c r="H935">
        <v>0</v>
      </c>
      <c r="I935">
        <v>268.98</v>
      </c>
    </row>
    <row r="936" spans="1:9" x14ac:dyDescent="0.25">
      <c r="A936" s="1">
        <v>44883</v>
      </c>
      <c r="B936">
        <v>46447396939</v>
      </c>
      <c r="C936" t="s">
        <v>101</v>
      </c>
      <c r="D936" t="s">
        <v>98</v>
      </c>
      <c r="E936">
        <v>100</v>
      </c>
      <c r="F936" t="s">
        <v>85</v>
      </c>
      <c r="G936">
        <v>2.69</v>
      </c>
      <c r="H936">
        <v>0</v>
      </c>
      <c r="I936">
        <v>268.98</v>
      </c>
    </row>
    <row r="937" spans="1:9" x14ac:dyDescent="0.25">
      <c r="A937" s="1">
        <v>44886</v>
      </c>
      <c r="B937">
        <v>46468164846</v>
      </c>
      <c r="C937" t="s">
        <v>101</v>
      </c>
      <c r="D937" t="s">
        <v>97</v>
      </c>
      <c r="E937">
        <v>100</v>
      </c>
      <c r="F937" t="s">
        <v>86</v>
      </c>
      <c r="G937">
        <v>9.5350000000000001</v>
      </c>
      <c r="H937">
        <v>0</v>
      </c>
      <c r="I937">
        <v>-953.5</v>
      </c>
    </row>
    <row r="938" spans="1:9" x14ac:dyDescent="0.25">
      <c r="A938" s="1">
        <v>44886</v>
      </c>
      <c r="B938">
        <v>46468640628</v>
      </c>
      <c r="C938" t="s">
        <v>101</v>
      </c>
      <c r="D938" t="s">
        <v>98</v>
      </c>
      <c r="E938">
        <v>100</v>
      </c>
      <c r="F938" t="s">
        <v>86</v>
      </c>
      <c r="G938">
        <v>8.8512000000000004</v>
      </c>
      <c r="H938">
        <v>0</v>
      </c>
      <c r="I938">
        <v>885.09</v>
      </c>
    </row>
    <row r="939" spans="1:9" x14ac:dyDescent="0.25">
      <c r="A939" s="1">
        <v>44887</v>
      </c>
      <c r="B939">
        <v>46487614314</v>
      </c>
      <c r="C939" t="s">
        <v>101</v>
      </c>
      <c r="D939" t="s">
        <v>97</v>
      </c>
      <c r="E939">
        <v>100</v>
      </c>
      <c r="F939" t="s">
        <v>87</v>
      </c>
      <c r="G939">
        <v>3.1379999999999999</v>
      </c>
      <c r="H939">
        <v>0</v>
      </c>
      <c r="I939">
        <v>-313.8</v>
      </c>
    </row>
    <row r="940" spans="1:9" x14ac:dyDescent="0.25">
      <c r="A940" s="1">
        <v>44887</v>
      </c>
      <c r="B940">
        <v>46487634479</v>
      </c>
      <c r="C940" t="s">
        <v>101</v>
      </c>
      <c r="D940" t="s">
        <v>97</v>
      </c>
      <c r="E940">
        <v>100</v>
      </c>
      <c r="F940" t="s">
        <v>87</v>
      </c>
      <c r="G940">
        <v>3.2086999999999999</v>
      </c>
      <c r="H940">
        <v>0</v>
      </c>
      <c r="I940">
        <v>-320.87</v>
      </c>
    </row>
    <row r="941" spans="1:9" x14ac:dyDescent="0.25">
      <c r="A941" s="1">
        <v>44887</v>
      </c>
      <c r="B941">
        <v>46487671798</v>
      </c>
      <c r="C941" t="s">
        <v>101</v>
      </c>
      <c r="D941" t="s">
        <v>98</v>
      </c>
      <c r="E941">
        <v>100</v>
      </c>
      <c r="F941" t="s">
        <v>87</v>
      </c>
      <c r="G941">
        <v>3.2726999999999999</v>
      </c>
      <c r="H941">
        <v>0</v>
      </c>
      <c r="I941">
        <v>327.25</v>
      </c>
    </row>
    <row r="942" spans="1:9" x14ac:dyDescent="0.25">
      <c r="A942" s="1">
        <v>44887</v>
      </c>
      <c r="B942">
        <v>46487635157</v>
      </c>
      <c r="C942" t="s">
        <v>101</v>
      </c>
      <c r="D942" t="s">
        <v>98</v>
      </c>
      <c r="E942">
        <v>100</v>
      </c>
      <c r="F942" t="s">
        <v>87</v>
      </c>
      <c r="G942">
        <v>3.2818999999999998</v>
      </c>
      <c r="H942">
        <v>0</v>
      </c>
      <c r="I942">
        <v>328.17</v>
      </c>
    </row>
    <row r="943" spans="1:9" x14ac:dyDescent="0.25">
      <c r="A943" s="1">
        <v>44887</v>
      </c>
      <c r="B943">
        <v>46488212570</v>
      </c>
      <c r="C943" t="s">
        <v>101</v>
      </c>
      <c r="D943" t="s">
        <v>97</v>
      </c>
      <c r="E943">
        <v>100</v>
      </c>
      <c r="F943" t="s">
        <v>87</v>
      </c>
      <c r="G943">
        <v>5.8000999999999996</v>
      </c>
      <c r="H943">
        <v>0</v>
      </c>
      <c r="I943">
        <v>-580.01</v>
      </c>
    </row>
    <row r="944" spans="1:9" x14ac:dyDescent="0.25">
      <c r="A944" s="1">
        <v>44887</v>
      </c>
      <c r="B944">
        <v>46488213672</v>
      </c>
      <c r="C944" t="s">
        <v>101</v>
      </c>
      <c r="D944" t="s">
        <v>98</v>
      </c>
      <c r="E944">
        <v>100</v>
      </c>
      <c r="F944" t="s">
        <v>87</v>
      </c>
      <c r="G944">
        <v>5.68</v>
      </c>
      <c r="H944">
        <v>0</v>
      </c>
      <c r="I944">
        <v>567.98</v>
      </c>
    </row>
    <row r="945" spans="1:9" x14ac:dyDescent="0.25">
      <c r="A945" s="1">
        <v>44887</v>
      </c>
      <c r="B945">
        <v>46488220917</v>
      </c>
      <c r="C945" t="s">
        <v>101</v>
      </c>
      <c r="D945" t="s">
        <v>97</v>
      </c>
      <c r="E945">
        <v>100</v>
      </c>
      <c r="F945" t="s">
        <v>87</v>
      </c>
      <c r="G945">
        <v>5.33</v>
      </c>
      <c r="H945">
        <v>0</v>
      </c>
      <c r="I945">
        <v>-533</v>
      </c>
    </row>
    <row r="946" spans="1:9" x14ac:dyDescent="0.25">
      <c r="A946" s="1">
        <v>44887</v>
      </c>
      <c r="B946">
        <v>46488266503</v>
      </c>
      <c r="C946" t="s">
        <v>101</v>
      </c>
      <c r="D946" t="s">
        <v>98</v>
      </c>
      <c r="E946">
        <v>100</v>
      </c>
      <c r="F946" t="s">
        <v>87</v>
      </c>
      <c r="G946">
        <v>5.0213000000000001</v>
      </c>
      <c r="H946">
        <v>0</v>
      </c>
      <c r="I946">
        <v>502.11</v>
      </c>
    </row>
    <row r="947" spans="1:9" x14ac:dyDescent="0.25">
      <c r="A947" s="1" t="s">
        <v>88</v>
      </c>
      <c r="C947" t="s">
        <v>101</v>
      </c>
      <c r="D947" t="s">
        <v>98</v>
      </c>
    </row>
  </sheetData>
  <autoFilter ref="A1:I947" xr:uid="{00000000-0009-0000-0000-000002000000}"/>
  <mergeCells count="2">
    <mergeCell ref="L5:L7"/>
    <mergeCell ref="L2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280"/>
  <sheetViews>
    <sheetView zoomScale="80" zoomScaleNormal="80" workbookViewId="0">
      <selection activeCell="L5" sqref="L5:L7"/>
    </sheetView>
  </sheetViews>
  <sheetFormatPr defaultRowHeight="15" x14ac:dyDescent="0.25"/>
  <cols>
    <col min="1" max="1" width="26.140625" bestFit="1" customWidth="1"/>
    <col min="3" max="3" width="11.7109375" bestFit="1" customWidth="1"/>
    <col min="4" max="4" width="18.7109375" bestFit="1" customWidth="1"/>
    <col min="5" max="5" width="8.7109375" bestFit="1" customWidth="1"/>
    <col min="6" max="6" width="7.5703125" bestFit="1" customWidth="1"/>
    <col min="7" max="7" width="9.28515625" bestFit="1" customWidth="1"/>
    <col min="8" max="8" width="13.28515625" bestFit="1" customWidth="1"/>
    <col min="9" max="9" width="11.42578125" bestFit="1" customWidth="1"/>
    <col min="12" max="12" width="52.28515625" customWidth="1"/>
  </cols>
  <sheetData>
    <row r="1" spans="1:20" ht="15" customHeight="1" x14ac:dyDescent="0.25">
      <c r="A1" s="195" t="s">
        <v>0</v>
      </c>
      <c r="B1" s="195" t="s">
        <v>1</v>
      </c>
      <c r="C1" s="195" t="s">
        <v>100</v>
      </c>
      <c r="D1" s="195" t="s">
        <v>96</v>
      </c>
      <c r="E1" s="195" t="s">
        <v>2</v>
      </c>
      <c r="F1" s="195" t="s">
        <v>3</v>
      </c>
      <c r="G1" s="195" t="s">
        <v>4</v>
      </c>
      <c r="H1" s="195" t="s">
        <v>263</v>
      </c>
      <c r="I1" s="195" t="s">
        <v>6</v>
      </c>
      <c r="L1" s="6" t="s">
        <v>307</v>
      </c>
    </row>
    <row r="2" spans="1:20" ht="15" customHeight="1" x14ac:dyDescent="0.25">
      <c r="A2" s="1">
        <v>44565</v>
      </c>
      <c r="B2" s="1"/>
      <c r="C2" s="1" t="s">
        <v>102</v>
      </c>
      <c r="D2" t="s">
        <v>98</v>
      </c>
      <c r="E2">
        <v>7</v>
      </c>
      <c r="F2" t="s">
        <v>187</v>
      </c>
      <c r="G2" s="18">
        <v>7.1436000000000002</v>
      </c>
      <c r="I2" s="18">
        <v>50.01</v>
      </c>
      <c r="L2" s="193" t="s">
        <v>349</v>
      </c>
    </row>
    <row r="3" spans="1:20" x14ac:dyDescent="0.25">
      <c r="A3" s="1">
        <v>44565</v>
      </c>
      <c r="B3" s="1"/>
      <c r="C3" s="1" t="s">
        <v>102</v>
      </c>
      <c r="D3" t="s">
        <v>97</v>
      </c>
      <c r="E3">
        <v>7</v>
      </c>
      <c r="F3" t="s">
        <v>187</v>
      </c>
      <c r="G3" s="18">
        <v>7.04</v>
      </c>
      <c r="I3" s="18">
        <v>-49.28</v>
      </c>
      <c r="L3" s="193"/>
    </row>
    <row r="4" spans="1:20" x14ac:dyDescent="0.25">
      <c r="A4" s="1">
        <v>44565</v>
      </c>
      <c r="B4" s="1"/>
      <c r="C4" s="1" t="s">
        <v>102</v>
      </c>
      <c r="D4" t="s">
        <v>98</v>
      </c>
      <c r="E4">
        <v>7</v>
      </c>
      <c r="F4" t="s">
        <v>187</v>
      </c>
      <c r="G4" s="18">
        <v>7.3181000000000003</v>
      </c>
      <c r="I4" s="18">
        <v>51.23</v>
      </c>
      <c r="L4" s="193"/>
    </row>
    <row r="5" spans="1:20" x14ac:dyDescent="0.25">
      <c r="A5" s="1">
        <v>44565</v>
      </c>
      <c r="B5" s="1"/>
      <c r="C5" s="1" t="s">
        <v>102</v>
      </c>
      <c r="D5" t="s">
        <v>97</v>
      </c>
      <c r="E5">
        <v>7</v>
      </c>
      <c r="F5" t="s">
        <v>187</v>
      </c>
      <c r="G5" s="18">
        <v>7.33</v>
      </c>
      <c r="I5" s="18">
        <v>-51.31</v>
      </c>
      <c r="L5" s="194" t="s">
        <v>345</v>
      </c>
    </row>
    <row r="6" spans="1:20" x14ac:dyDescent="0.25">
      <c r="A6" s="1">
        <v>44565</v>
      </c>
      <c r="B6" s="1"/>
      <c r="C6" s="1" t="s">
        <v>102</v>
      </c>
      <c r="D6" t="s">
        <v>98</v>
      </c>
      <c r="E6">
        <v>5</v>
      </c>
      <c r="F6" t="s">
        <v>187</v>
      </c>
      <c r="G6" s="18">
        <v>7.625</v>
      </c>
      <c r="I6" s="18">
        <v>38.130000000000003</v>
      </c>
      <c r="L6" s="194"/>
    </row>
    <row r="7" spans="1:20" x14ac:dyDescent="0.25">
      <c r="A7" s="1">
        <v>44565</v>
      </c>
      <c r="B7" s="1"/>
      <c r="C7" s="1" t="s">
        <v>102</v>
      </c>
      <c r="D7" t="s">
        <v>98</v>
      </c>
      <c r="E7">
        <v>8</v>
      </c>
      <c r="F7" t="s">
        <v>187</v>
      </c>
      <c r="G7" s="18">
        <v>7.46</v>
      </c>
      <c r="I7" s="18">
        <v>59.68</v>
      </c>
      <c r="L7" s="194"/>
    </row>
    <row r="8" spans="1:20" x14ac:dyDescent="0.25">
      <c r="A8" s="1">
        <v>44565</v>
      </c>
      <c r="B8" s="1"/>
      <c r="C8" s="1" t="s">
        <v>102</v>
      </c>
      <c r="D8" t="s">
        <v>98</v>
      </c>
      <c r="E8">
        <v>8</v>
      </c>
      <c r="F8" t="s">
        <v>187</v>
      </c>
      <c r="G8" s="18">
        <v>7.5</v>
      </c>
      <c r="I8" s="18">
        <v>60</v>
      </c>
    </row>
    <row r="9" spans="1:20" x14ac:dyDescent="0.25">
      <c r="A9" s="1">
        <v>44565</v>
      </c>
      <c r="B9" s="1"/>
      <c r="C9" s="1" t="s">
        <v>102</v>
      </c>
      <c r="D9" t="s">
        <v>97</v>
      </c>
      <c r="E9">
        <v>7</v>
      </c>
      <c r="F9" t="s">
        <v>187</v>
      </c>
      <c r="G9" s="18">
        <v>7.4</v>
      </c>
      <c r="I9" s="18">
        <v>-51.8</v>
      </c>
    </row>
    <row r="10" spans="1:20" x14ac:dyDescent="0.25">
      <c r="A10" s="1">
        <v>44565</v>
      </c>
      <c r="B10" s="1"/>
      <c r="C10" s="1" t="s">
        <v>102</v>
      </c>
      <c r="D10" t="s">
        <v>97</v>
      </c>
      <c r="E10">
        <v>14</v>
      </c>
      <c r="F10" t="s">
        <v>187</v>
      </c>
      <c r="G10" s="18">
        <v>7.3354999999999997</v>
      </c>
      <c r="I10" s="18">
        <v>-102.7</v>
      </c>
    </row>
    <row r="11" spans="1:20" x14ac:dyDescent="0.25">
      <c r="A11" s="1">
        <v>44565</v>
      </c>
      <c r="B11" s="1"/>
      <c r="C11" s="1" t="s">
        <v>102</v>
      </c>
      <c r="D11" t="s">
        <v>98</v>
      </c>
      <c r="E11">
        <v>10</v>
      </c>
      <c r="F11" t="s">
        <v>187</v>
      </c>
      <c r="G11" s="18">
        <v>7.3559999999999999</v>
      </c>
      <c r="I11" s="18">
        <v>73.56</v>
      </c>
      <c r="L11" s="103"/>
      <c r="M11" s="226"/>
      <c r="N11" s="17"/>
      <c r="O11" s="17"/>
      <c r="P11" s="17"/>
      <c r="Q11" s="17"/>
      <c r="R11" s="17"/>
      <c r="S11" s="7"/>
      <c r="T11" s="7"/>
    </row>
    <row r="12" spans="1:20" x14ac:dyDescent="0.25">
      <c r="A12" s="1">
        <v>44565</v>
      </c>
      <c r="B12" s="1"/>
      <c r="C12" s="1" t="s">
        <v>102</v>
      </c>
      <c r="D12" t="s">
        <v>97</v>
      </c>
      <c r="E12">
        <v>10</v>
      </c>
      <c r="F12" t="s">
        <v>187</v>
      </c>
      <c r="G12" s="18">
        <v>7.3949999999999996</v>
      </c>
      <c r="I12" s="18">
        <v>-73.95</v>
      </c>
      <c r="L12" s="103"/>
      <c r="M12" s="226"/>
      <c r="N12" s="17"/>
      <c r="O12" s="17"/>
      <c r="P12" s="17"/>
      <c r="Q12" s="17"/>
      <c r="R12" s="17"/>
      <c r="S12" s="7"/>
      <c r="T12" s="7"/>
    </row>
    <row r="13" spans="1:20" x14ac:dyDescent="0.25">
      <c r="A13" s="1">
        <v>44565</v>
      </c>
      <c r="B13" s="1"/>
      <c r="C13" s="1" t="s">
        <v>102</v>
      </c>
      <c r="D13" t="s">
        <v>98</v>
      </c>
      <c r="E13">
        <v>3</v>
      </c>
      <c r="F13" t="s">
        <v>261</v>
      </c>
      <c r="G13" s="18">
        <v>9.85</v>
      </c>
      <c r="I13" s="18">
        <v>29.55</v>
      </c>
      <c r="L13" s="103"/>
      <c r="M13" s="226"/>
      <c r="N13" s="17"/>
      <c r="O13" s="17"/>
      <c r="P13" s="17"/>
      <c r="Q13" s="17"/>
      <c r="R13" s="17"/>
      <c r="S13" s="7"/>
      <c r="T13" s="7"/>
    </row>
    <row r="14" spans="1:20" x14ac:dyDescent="0.25">
      <c r="A14" s="1">
        <v>44565</v>
      </c>
      <c r="B14" s="1"/>
      <c r="C14" s="1" t="s">
        <v>102</v>
      </c>
      <c r="D14" t="s">
        <v>97</v>
      </c>
      <c r="E14">
        <v>3</v>
      </c>
      <c r="F14" t="s">
        <v>261</v>
      </c>
      <c r="G14" s="18">
        <v>9.68</v>
      </c>
      <c r="I14" s="18">
        <v>-29.04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1">
        <v>44565</v>
      </c>
      <c r="B15" s="1"/>
      <c r="C15" s="1" t="s">
        <v>102</v>
      </c>
      <c r="D15" t="s">
        <v>98</v>
      </c>
      <c r="E15">
        <v>2</v>
      </c>
      <c r="F15" t="s">
        <v>261</v>
      </c>
      <c r="G15" s="18">
        <v>9.44</v>
      </c>
      <c r="I15" s="18">
        <v>18.88</v>
      </c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1">
        <v>44565</v>
      </c>
      <c r="B16" s="1"/>
      <c r="C16" s="1" t="s">
        <v>102</v>
      </c>
      <c r="D16" t="s">
        <v>97</v>
      </c>
      <c r="E16">
        <v>2</v>
      </c>
      <c r="F16" t="s">
        <v>261</v>
      </c>
      <c r="G16" s="18">
        <v>9.76</v>
      </c>
      <c r="I16" s="18">
        <v>-19.52</v>
      </c>
    </row>
    <row r="17" spans="1:9" x14ac:dyDescent="0.25">
      <c r="A17" s="1">
        <v>44566</v>
      </c>
      <c r="B17" s="1"/>
      <c r="C17" s="1" t="s">
        <v>102</v>
      </c>
      <c r="D17" t="s">
        <v>98</v>
      </c>
      <c r="E17">
        <v>1</v>
      </c>
      <c r="F17" t="s">
        <v>258</v>
      </c>
      <c r="G17" s="18">
        <v>21.725000000000001</v>
      </c>
      <c r="I17" s="18">
        <v>21.73</v>
      </c>
    </row>
    <row r="18" spans="1:9" x14ac:dyDescent="0.25">
      <c r="A18" s="1">
        <v>44566</v>
      </c>
      <c r="B18" s="1"/>
      <c r="C18" s="1" t="s">
        <v>102</v>
      </c>
      <c r="D18" t="s">
        <v>98</v>
      </c>
      <c r="E18">
        <v>2</v>
      </c>
      <c r="F18" t="s">
        <v>258</v>
      </c>
      <c r="G18" s="18">
        <v>21.43</v>
      </c>
      <c r="I18" s="18">
        <v>42.86</v>
      </c>
    </row>
    <row r="19" spans="1:9" x14ac:dyDescent="0.25">
      <c r="A19" s="1">
        <v>44566</v>
      </c>
      <c r="B19" s="1"/>
      <c r="C19" s="1" t="s">
        <v>102</v>
      </c>
      <c r="D19" t="s">
        <v>98</v>
      </c>
      <c r="E19">
        <v>2</v>
      </c>
      <c r="F19" t="s">
        <v>258</v>
      </c>
      <c r="G19" s="18">
        <v>21.6</v>
      </c>
      <c r="I19" s="18">
        <v>43.2</v>
      </c>
    </row>
    <row r="20" spans="1:9" x14ac:dyDescent="0.25">
      <c r="A20" s="1">
        <v>44566</v>
      </c>
      <c r="B20" s="1"/>
      <c r="C20" s="1" t="s">
        <v>102</v>
      </c>
      <c r="D20" t="s">
        <v>98</v>
      </c>
      <c r="E20">
        <v>14</v>
      </c>
      <c r="F20" t="s">
        <v>201</v>
      </c>
      <c r="G20" s="18">
        <v>2.6474000000000002</v>
      </c>
      <c r="I20" s="18">
        <v>37.06</v>
      </c>
    </row>
    <row r="21" spans="1:9" x14ac:dyDescent="0.25">
      <c r="A21" s="1">
        <v>44566</v>
      </c>
      <c r="B21" s="1"/>
      <c r="C21" s="1" t="s">
        <v>102</v>
      </c>
      <c r="D21" t="s">
        <v>98</v>
      </c>
      <c r="E21">
        <v>16</v>
      </c>
      <c r="F21" t="s">
        <v>201</v>
      </c>
      <c r="G21" s="18">
        <v>2.706</v>
      </c>
      <c r="I21" s="18">
        <v>43.3</v>
      </c>
    </row>
    <row r="22" spans="1:9" x14ac:dyDescent="0.25">
      <c r="A22" s="1">
        <v>44566</v>
      </c>
      <c r="B22" s="1"/>
      <c r="C22" s="1" t="s">
        <v>102</v>
      </c>
      <c r="D22" t="s">
        <v>98</v>
      </c>
      <c r="E22">
        <v>16</v>
      </c>
      <c r="F22" t="s">
        <v>201</v>
      </c>
      <c r="G22" s="18">
        <v>2.7149999999999999</v>
      </c>
      <c r="I22" s="18">
        <v>43.44</v>
      </c>
    </row>
    <row r="23" spans="1:9" x14ac:dyDescent="0.25">
      <c r="A23" s="1">
        <v>44566</v>
      </c>
      <c r="B23" s="1"/>
      <c r="C23" s="1" t="s">
        <v>102</v>
      </c>
      <c r="D23" t="s">
        <v>97</v>
      </c>
      <c r="E23">
        <v>5</v>
      </c>
      <c r="F23" t="s">
        <v>258</v>
      </c>
      <c r="G23" s="18">
        <v>20.86</v>
      </c>
      <c r="I23" s="18">
        <v>-104.3</v>
      </c>
    </row>
    <row r="24" spans="1:9" x14ac:dyDescent="0.25">
      <c r="A24" s="1">
        <v>44566</v>
      </c>
      <c r="B24" s="1"/>
      <c r="C24" s="1" t="s">
        <v>102</v>
      </c>
      <c r="D24" t="s">
        <v>97</v>
      </c>
      <c r="E24">
        <v>16</v>
      </c>
      <c r="F24" t="s">
        <v>201</v>
      </c>
      <c r="G24" s="18">
        <v>2.6593</v>
      </c>
      <c r="I24" s="18">
        <v>-42.55</v>
      </c>
    </row>
    <row r="25" spans="1:9" x14ac:dyDescent="0.25">
      <c r="A25" s="1">
        <v>44566</v>
      </c>
      <c r="B25" s="1"/>
      <c r="C25" s="1" t="s">
        <v>102</v>
      </c>
      <c r="D25" t="s">
        <v>97</v>
      </c>
      <c r="E25">
        <v>29</v>
      </c>
      <c r="F25" t="s">
        <v>201</v>
      </c>
      <c r="G25" s="18">
        <v>2.63</v>
      </c>
      <c r="I25" s="18">
        <v>-76.27</v>
      </c>
    </row>
    <row r="26" spans="1:9" x14ac:dyDescent="0.25">
      <c r="A26" s="1">
        <v>44566</v>
      </c>
      <c r="B26" s="1"/>
      <c r="C26" s="1" t="s">
        <v>102</v>
      </c>
      <c r="D26" t="s">
        <v>97</v>
      </c>
      <c r="E26">
        <v>1</v>
      </c>
      <c r="F26" t="s">
        <v>201</v>
      </c>
      <c r="G26" s="18">
        <v>2.63</v>
      </c>
      <c r="I26" s="18">
        <v>-2.63</v>
      </c>
    </row>
    <row r="27" spans="1:9" x14ac:dyDescent="0.25">
      <c r="A27" s="1">
        <v>44566</v>
      </c>
      <c r="B27" s="1"/>
      <c r="C27" s="1" t="s">
        <v>102</v>
      </c>
      <c r="D27" t="s">
        <v>98</v>
      </c>
      <c r="E27">
        <v>8</v>
      </c>
      <c r="F27" t="s">
        <v>258</v>
      </c>
      <c r="G27" s="18">
        <v>20.65</v>
      </c>
      <c r="I27" s="18">
        <v>165.2</v>
      </c>
    </row>
    <row r="28" spans="1:9" x14ac:dyDescent="0.25">
      <c r="A28" s="1">
        <v>44566</v>
      </c>
      <c r="B28" s="1"/>
      <c r="C28" s="1" t="s">
        <v>102</v>
      </c>
      <c r="D28" t="s">
        <v>98</v>
      </c>
      <c r="E28">
        <v>4</v>
      </c>
      <c r="F28" t="s">
        <v>258</v>
      </c>
      <c r="G28" s="18">
        <v>20.87</v>
      </c>
      <c r="I28" s="18">
        <v>83.48</v>
      </c>
    </row>
    <row r="29" spans="1:9" x14ac:dyDescent="0.25">
      <c r="A29" s="1">
        <v>44566</v>
      </c>
      <c r="B29" s="1"/>
      <c r="C29" s="1" t="s">
        <v>102</v>
      </c>
      <c r="D29" t="s">
        <v>97</v>
      </c>
      <c r="E29">
        <v>7</v>
      </c>
      <c r="F29" t="s">
        <v>258</v>
      </c>
      <c r="G29" s="18">
        <v>20.260000000000002</v>
      </c>
      <c r="I29" s="18">
        <v>-141.82</v>
      </c>
    </row>
    <row r="30" spans="1:9" x14ac:dyDescent="0.25">
      <c r="A30" s="1">
        <v>44566</v>
      </c>
      <c r="B30" s="1"/>
      <c r="C30" s="1" t="s">
        <v>102</v>
      </c>
      <c r="D30" t="s">
        <v>97</v>
      </c>
      <c r="E30">
        <v>1</v>
      </c>
      <c r="F30" t="s">
        <v>258</v>
      </c>
      <c r="G30" s="18">
        <v>20.260000000000002</v>
      </c>
      <c r="I30" s="18">
        <v>-20.260000000000002</v>
      </c>
    </row>
    <row r="31" spans="1:9" x14ac:dyDescent="0.25">
      <c r="A31" s="1">
        <v>44566</v>
      </c>
      <c r="B31" s="1"/>
      <c r="C31" s="1" t="s">
        <v>102</v>
      </c>
      <c r="D31" t="s">
        <v>97</v>
      </c>
      <c r="E31">
        <v>4</v>
      </c>
      <c r="F31" t="s">
        <v>258</v>
      </c>
      <c r="G31" s="18">
        <v>20.466899999999999</v>
      </c>
      <c r="I31" s="18">
        <v>-81.87</v>
      </c>
    </row>
    <row r="32" spans="1:9" x14ac:dyDescent="0.25">
      <c r="A32" s="1">
        <v>44566</v>
      </c>
      <c r="B32" s="1"/>
      <c r="C32" s="1" t="s">
        <v>102</v>
      </c>
      <c r="D32" t="s">
        <v>98</v>
      </c>
      <c r="E32">
        <v>8</v>
      </c>
      <c r="F32" t="s">
        <v>187</v>
      </c>
      <c r="G32" s="18">
        <v>6.5801999999999996</v>
      </c>
      <c r="I32" s="18">
        <v>52.64</v>
      </c>
    </row>
    <row r="33" spans="1:9" x14ac:dyDescent="0.25">
      <c r="A33" s="1">
        <v>44566</v>
      </c>
      <c r="B33" s="1"/>
      <c r="C33" s="1" t="s">
        <v>102</v>
      </c>
      <c r="D33" t="s">
        <v>98</v>
      </c>
      <c r="E33">
        <v>4</v>
      </c>
      <c r="F33" t="s">
        <v>187</v>
      </c>
      <c r="G33" s="18">
        <v>6.5815000000000001</v>
      </c>
      <c r="I33" s="18">
        <v>26.33</v>
      </c>
    </row>
    <row r="34" spans="1:9" x14ac:dyDescent="0.25">
      <c r="A34" s="1">
        <v>44566</v>
      </c>
      <c r="B34" s="1"/>
      <c r="C34" s="1" t="s">
        <v>102</v>
      </c>
      <c r="D34" t="s">
        <v>97</v>
      </c>
      <c r="E34">
        <v>8</v>
      </c>
      <c r="F34" t="s">
        <v>187</v>
      </c>
      <c r="G34" s="18">
        <v>6.74</v>
      </c>
      <c r="I34" s="18">
        <v>-53.92</v>
      </c>
    </row>
    <row r="35" spans="1:9" x14ac:dyDescent="0.25">
      <c r="A35" s="1">
        <v>44566</v>
      </c>
      <c r="B35" s="1"/>
      <c r="C35" s="1" t="s">
        <v>102</v>
      </c>
      <c r="D35" t="s">
        <v>98</v>
      </c>
      <c r="E35">
        <v>8</v>
      </c>
      <c r="F35" t="s">
        <v>187</v>
      </c>
      <c r="G35" s="18">
        <v>6.6603000000000003</v>
      </c>
      <c r="I35" s="18">
        <v>53.28</v>
      </c>
    </row>
    <row r="36" spans="1:9" x14ac:dyDescent="0.25">
      <c r="A36" s="1">
        <v>44566</v>
      </c>
      <c r="B36" s="1"/>
      <c r="C36" s="1" t="s">
        <v>102</v>
      </c>
      <c r="D36" t="s">
        <v>98</v>
      </c>
      <c r="E36">
        <v>8</v>
      </c>
      <c r="F36" t="s">
        <v>187</v>
      </c>
      <c r="G36" s="18">
        <v>6.6627000000000001</v>
      </c>
      <c r="I36" s="18">
        <v>53.3</v>
      </c>
    </row>
    <row r="37" spans="1:9" x14ac:dyDescent="0.25">
      <c r="A37" s="1">
        <v>44566</v>
      </c>
      <c r="B37" s="1"/>
      <c r="C37" s="1" t="s">
        <v>102</v>
      </c>
      <c r="D37" t="s">
        <v>97</v>
      </c>
      <c r="E37">
        <v>7</v>
      </c>
      <c r="F37" t="s">
        <v>187</v>
      </c>
      <c r="G37" s="18">
        <v>6.97</v>
      </c>
      <c r="I37" s="18">
        <v>-48.79</v>
      </c>
    </row>
    <row r="38" spans="1:9" x14ac:dyDescent="0.25">
      <c r="A38" s="1">
        <v>44566</v>
      </c>
      <c r="B38" s="1"/>
      <c r="C38" s="1" t="s">
        <v>102</v>
      </c>
      <c r="D38" t="s">
        <v>97</v>
      </c>
      <c r="E38">
        <v>1</v>
      </c>
      <c r="F38" t="s">
        <v>187</v>
      </c>
      <c r="G38" s="18">
        <v>6.97</v>
      </c>
      <c r="I38" s="18">
        <v>-6.97</v>
      </c>
    </row>
    <row r="39" spans="1:9" x14ac:dyDescent="0.25">
      <c r="A39" s="1">
        <v>44566</v>
      </c>
      <c r="B39" s="1"/>
      <c r="C39" s="1" t="s">
        <v>102</v>
      </c>
      <c r="D39" t="s">
        <v>97</v>
      </c>
      <c r="E39">
        <v>8</v>
      </c>
      <c r="F39" t="s">
        <v>187</v>
      </c>
      <c r="G39" s="18">
        <v>7.01</v>
      </c>
      <c r="I39" s="18">
        <v>-56.08</v>
      </c>
    </row>
    <row r="40" spans="1:9" x14ac:dyDescent="0.25">
      <c r="A40" s="1">
        <v>44566</v>
      </c>
      <c r="B40" s="1"/>
      <c r="C40" s="1" t="s">
        <v>102</v>
      </c>
      <c r="D40" t="s">
        <v>98</v>
      </c>
      <c r="E40">
        <v>200</v>
      </c>
      <c r="F40" t="s">
        <v>260</v>
      </c>
      <c r="G40" s="18">
        <v>0.63300000000000001</v>
      </c>
      <c r="I40" s="18">
        <v>126.6</v>
      </c>
    </row>
    <row r="41" spans="1:9" x14ac:dyDescent="0.25">
      <c r="A41" s="1">
        <v>44566</v>
      </c>
      <c r="B41" s="1"/>
      <c r="C41" s="1" t="s">
        <v>102</v>
      </c>
      <c r="D41" t="s">
        <v>97</v>
      </c>
      <c r="E41">
        <v>200</v>
      </c>
      <c r="F41" t="s">
        <v>260</v>
      </c>
      <c r="G41" s="18">
        <v>0.66439999999999999</v>
      </c>
      <c r="I41" s="18">
        <v>-132.88</v>
      </c>
    </row>
    <row r="42" spans="1:9" x14ac:dyDescent="0.25">
      <c r="A42" s="1">
        <v>44566</v>
      </c>
      <c r="B42" s="1"/>
      <c r="C42" s="1" t="s">
        <v>102</v>
      </c>
      <c r="D42" t="s">
        <v>98</v>
      </c>
      <c r="E42">
        <v>5</v>
      </c>
      <c r="F42" t="s">
        <v>187</v>
      </c>
      <c r="G42" s="18">
        <v>7.2739000000000003</v>
      </c>
      <c r="I42" s="18">
        <v>36.369999999999997</v>
      </c>
    </row>
    <row r="43" spans="1:9" x14ac:dyDescent="0.25">
      <c r="A43" s="1">
        <v>44566</v>
      </c>
      <c r="B43" s="1"/>
      <c r="C43" s="1" t="s">
        <v>102</v>
      </c>
      <c r="D43" t="s">
        <v>98</v>
      </c>
      <c r="E43">
        <v>1</v>
      </c>
      <c r="F43" t="s">
        <v>187</v>
      </c>
      <c r="G43" s="18">
        <v>7.19</v>
      </c>
      <c r="I43" s="18">
        <v>7.19</v>
      </c>
    </row>
    <row r="44" spans="1:9" x14ac:dyDescent="0.25">
      <c r="A44" s="1">
        <v>44566</v>
      </c>
      <c r="B44" s="1"/>
      <c r="C44" s="1" t="s">
        <v>102</v>
      </c>
      <c r="D44" t="s">
        <v>98</v>
      </c>
      <c r="E44">
        <v>1</v>
      </c>
      <c r="F44" t="s">
        <v>187</v>
      </c>
      <c r="G44" s="18">
        <v>7.19</v>
      </c>
      <c r="I44" s="18">
        <v>7.19</v>
      </c>
    </row>
    <row r="45" spans="1:9" x14ac:dyDescent="0.25">
      <c r="A45" s="1">
        <v>44566</v>
      </c>
      <c r="B45" s="1"/>
      <c r="C45" s="1" t="s">
        <v>102</v>
      </c>
      <c r="D45" t="s">
        <v>97</v>
      </c>
      <c r="E45">
        <v>5</v>
      </c>
      <c r="F45" t="s">
        <v>187</v>
      </c>
      <c r="G45" s="18">
        <v>6.97</v>
      </c>
      <c r="I45" s="18">
        <v>-34.85</v>
      </c>
    </row>
    <row r="46" spans="1:9" x14ac:dyDescent="0.25">
      <c r="A46" s="1">
        <v>44566</v>
      </c>
      <c r="B46" s="1"/>
      <c r="C46" s="1" t="s">
        <v>102</v>
      </c>
      <c r="D46" t="s">
        <v>97</v>
      </c>
      <c r="E46">
        <v>2</v>
      </c>
      <c r="F46" t="s">
        <v>187</v>
      </c>
      <c r="G46" s="18">
        <v>6.99</v>
      </c>
      <c r="I46" s="18">
        <v>-13.98</v>
      </c>
    </row>
    <row r="47" spans="1:9" x14ac:dyDescent="0.25">
      <c r="A47" s="1">
        <v>44566</v>
      </c>
      <c r="B47" s="1"/>
      <c r="C47" s="1" t="s">
        <v>102</v>
      </c>
      <c r="D47" t="s">
        <v>97</v>
      </c>
      <c r="E47">
        <v>2</v>
      </c>
      <c r="F47" t="s">
        <v>187</v>
      </c>
      <c r="G47" s="18">
        <v>7.01</v>
      </c>
      <c r="I47" s="18">
        <v>-14.02</v>
      </c>
    </row>
    <row r="48" spans="1:9" x14ac:dyDescent="0.25">
      <c r="A48" s="1">
        <v>44566</v>
      </c>
      <c r="B48" s="1"/>
      <c r="C48" s="1" t="s">
        <v>102</v>
      </c>
      <c r="D48" t="s">
        <v>97</v>
      </c>
      <c r="E48">
        <v>2</v>
      </c>
      <c r="F48" t="s">
        <v>187</v>
      </c>
      <c r="G48" s="18">
        <v>6.96</v>
      </c>
      <c r="I48" s="18">
        <v>-13.92</v>
      </c>
    </row>
    <row r="49" spans="1:9" x14ac:dyDescent="0.25">
      <c r="A49" s="1">
        <v>44567</v>
      </c>
      <c r="B49" s="1"/>
      <c r="C49" s="1" t="s">
        <v>102</v>
      </c>
      <c r="D49" t="s">
        <v>98</v>
      </c>
      <c r="E49">
        <v>7</v>
      </c>
      <c r="F49" t="s">
        <v>259</v>
      </c>
      <c r="G49" s="18">
        <v>6.7</v>
      </c>
      <c r="I49" s="18">
        <v>46.9</v>
      </c>
    </row>
    <row r="50" spans="1:9" x14ac:dyDescent="0.25">
      <c r="A50" s="1">
        <v>44567</v>
      </c>
      <c r="B50" s="1"/>
      <c r="C50" s="1" t="s">
        <v>102</v>
      </c>
      <c r="D50" t="s">
        <v>98</v>
      </c>
      <c r="E50">
        <v>7</v>
      </c>
      <c r="F50" t="s">
        <v>259</v>
      </c>
      <c r="G50" s="18">
        <v>6.7601000000000004</v>
      </c>
      <c r="I50" s="18">
        <v>47.32</v>
      </c>
    </row>
    <row r="51" spans="1:9" x14ac:dyDescent="0.25">
      <c r="A51" s="1">
        <v>44567</v>
      </c>
      <c r="B51" s="1"/>
      <c r="C51" s="1" t="s">
        <v>102</v>
      </c>
      <c r="D51" t="s">
        <v>97</v>
      </c>
      <c r="E51">
        <v>7</v>
      </c>
      <c r="F51" t="s">
        <v>259</v>
      </c>
      <c r="G51" s="18">
        <v>6.7876000000000003</v>
      </c>
      <c r="I51" s="18">
        <v>-47.51</v>
      </c>
    </row>
    <row r="52" spans="1:9" x14ac:dyDescent="0.25">
      <c r="A52" s="1">
        <v>44567</v>
      </c>
      <c r="B52" s="1"/>
      <c r="C52" s="1" t="s">
        <v>102</v>
      </c>
      <c r="D52" t="s">
        <v>97</v>
      </c>
      <c r="E52">
        <v>7</v>
      </c>
      <c r="F52" t="s">
        <v>259</v>
      </c>
      <c r="G52" s="18">
        <v>7.08</v>
      </c>
      <c r="I52" s="18">
        <v>-49.56</v>
      </c>
    </row>
    <row r="53" spans="1:9" x14ac:dyDescent="0.25">
      <c r="A53" s="1">
        <v>44567</v>
      </c>
      <c r="B53" s="1"/>
      <c r="C53" s="1" t="s">
        <v>102</v>
      </c>
      <c r="D53" t="s">
        <v>98</v>
      </c>
      <c r="E53">
        <v>7</v>
      </c>
      <c r="F53" t="s">
        <v>259</v>
      </c>
      <c r="G53" s="18">
        <v>7.6151</v>
      </c>
      <c r="I53" s="18">
        <v>53.31</v>
      </c>
    </row>
    <row r="54" spans="1:9" x14ac:dyDescent="0.25">
      <c r="A54" s="1">
        <v>44567</v>
      </c>
      <c r="B54" s="1"/>
      <c r="C54" s="1" t="s">
        <v>102</v>
      </c>
      <c r="D54" t="s">
        <v>98</v>
      </c>
      <c r="E54">
        <v>8</v>
      </c>
      <c r="F54" t="s">
        <v>259</v>
      </c>
      <c r="G54" s="18">
        <v>7.2870999999999997</v>
      </c>
      <c r="I54" s="18">
        <v>58.3</v>
      </c>
    </row>
    <row r="55" spans="1:9" x14ac:dyDescent="0.25">
      <c r="A55" s="1">
        <v>44567</v>
      </c>
      <c r="B55" s="1"/>
      <c r="C55" s="1" t="s">
        <v>102</v>
      </c>
      <c r="D55" t="s">
        <v>98</v>
      </c>
      <c r="E55">
        <v>7</v>
      </c>
      <c r="F55" t="s">
        <v>259</v>
      </c>
      <c r="G55" s="18">
        <v>7.2830000000000004</v>
      </c>
      <c r="I55" s="18">
        <v>50.98</v>
      </c>
    </row>
    <row r="56" spans="1:9" x14ac:dyDescent="0.25">
      <c r="A56" s="1">
        <v>44567</v>
      </c>
      <c r="B56" s="1"/>
      <c r="C56" s="1" t="s">
        <v>102</v>
      </c>
      <c r="D56" t="s">
        <v>98</v>
      </c>
      <c r="E56">
        <v>5</v>
      </c>
      <c r="F56" t="s">
        <v>258</v>
      </c>
      <c r="G56" s="18">
        <v>20.6478</v>
      </c>
      <c r="I56" s="18">
        <v>103.24</v>
      </c>
    </row>
    <row r="57" spans="1:9" x14ac:dyDescent="0.25">
      <c r="A57" s="1">
        <v>44567</v>
      </c>
      <c r="B57" s="1"/>
      <c r="C57" s="1" t="s">
        <v>102</v>
      </c>
      <c r="D57" t="s">
        <v>97</v>
      </c>
      <c r="E57">
        <v>1</v>
      </c>
      <c r="F57" t="s">
        <v>258</v>
      </c>
      <c r="G57" s="18">
        <v>21.33</v>
      </c>
      <c r="I57" s="18">
        <v>-21.33</v>
      </c>
    </row>
    <row r="58" spans="1:9" x14ac:dyDescent="0.25">
      <c r="A58" s="1">
        <v>44567</v>
      </c>
      <c r="B58" s="1"/>
      <c r="C58" s="1" t="s">
        <v>102</v>
      </c>
      <c r="D58" t="s">
        <v>97</v>
      </c>
      <c r="E58">
        <v>4</v>
      </c>
      <c r="F58" t="s">
        <v>258</v>
      </c>
      <c r="G58" s="18">
        <v>21.33</v>
      </c>
      <c r="I58" s="18">
        <v>-85.32</v>
      </c>
    </row>
    <row r="59" spans="1:9" x14ac:dyDescent="0.25">
      <c r="A59" s="1">
        <v>44567</v>
      </c>
      <c r="B59" s="1"/>
      <c r="C59" s="1" t="s">
        <v>102</v>
      </c>
      <c r="D59" t="s">
        <v>97</v>
      </c>
      <c r="E59">
        <v>7</v>
      </c>
      <c r="F59" t="s">
        <v>259</v>
      </c>
      <c r="G59" s="18">
        <v>7.4097999999999997</v>
      </c>
      <c r="I59" s="18">
        <v>-51.87</v>
      </c>
    </row>
    <row r="60" spans="1:9" x14ac:dyDescent="0.25">
      <c r="A60" s="1">
        <v>44567</v>
      </c>
      <c r="B60" s="1"/>
      <c r="C60" s="1" t="s">
        <v>102</v>
      </c>
      <c r="D60" t="s">
        <v>97</v>
      </c>
      <c r="E60">
        <v>8</v>
      </c>
      <c r="F60" t="s">
        <v>259</v>
      </c>
      <c r="G60" s="18">
        <v>7.32</v>
      </c>
      <c r="I60" s="18">
        <v>-58.56</v>
      </c>
    </row>
    <row r="61" spans="1:9" x14ac:dyDescent="0.25">
      <c r="A61" s="1">
        <v>44567</v>
      </c>
      <c r="B61" s="1"/>
      <c r="C61" s="1" t="s">
        <v>102</v>
      </c>
      <c r="D61" t="s">
        <v>97</v>
      </c>
      <c r="E61">
        <v>7</v>
      </c>
      <c r="F61" t="s">
        <v>259</v>
      </c>
      <c r="G61" s="18">
        <v>7.52</v>
      </c>
      <c r="I61" s="18">
        <v>-52.64</v>
      </c>
    </row>
    <row r="62" spans="1:9" x14ac:dyDescent="0.25">
      <c r="A62" s="1">
        <v>44567</v>
      </c>
      <c r="B62" s="1"/>
      <c r="C62" s="1" t="s">
        <v>102</v>
      </c>
      <c r="D62" t="s">
        <v>98</v>
      </c>
      <c r="E62">
        <v>2</v>
      </c>
      <c r="F62" t="s">
        <v>191</v>
      </c>
      <c r="G62" s="18">
        <v>10.4209</v>
      </c>
      <c r="I62" s="18">
        <v>20.84</v>
      </c>
    </row>
    <row r="63" spans="1:9" x14ac:dyDescent="0.25">
      <c r="A63" s="1">
        <v>44567</v>
      </c>
      <c r="B63" s="1"/>
      <c r="C63" s="1" t="s">
        <v>102</v>
      </c>
      <c r="D63" t="s">
        <v>98</v>
      </c>
      <c r="E63">
        <v>6</v>
      </c>
      <c r="F63" t="s">
        <v>259</v>
      </c>
      <c r="G63" s="18">
        <v>7.4607999999999999</v>
      </c>
      <c r="I63" s="18">
        <v>44.76</v>
      </c>
    </row>
    <row r="64" spans="1:9" x14ac:dyDescent="0.25">
      <c r="A64" s="1">
        <v>44567</v>
      </c>
      <c r="B64" s="1"/>
      <c r="C64" s="1" t="s">
        <v>102</v>
      </c>
      <c r="D64" t="s">
        <v>98</v>
      </c>
      <c r="E64">
        <v>6</v>
      </c>
      <c r="F64" t="s">
        <v>259</v>
      </c>
      <c r="G64" s="18">
        <v>7.4522000000000004</v>
      </c>
      <c r="I64" s="18">
        <v>44.71</v>
      </c>
    </row>
    <row r="65" spans="1:9" x14ac:dyDescent="0.25">
      <c r="A65" s="1">
        <v>44567</v>
      </c>
      <c r="B65" s="1"/>
      <c r="C65" s="1" t="s">
        <v>102</v>
      </c>
      <c r="D65" t="s">
        <v>98</v>
      </c>
      <c r="E65">
        <v>2</v>
      </c>
      <c r="F65" t="s">
        <v>191</v>
      </c>
      <c r="G65" s="18">
        <v>10.425000000000001</v>
      </c>
      <c r="I65" s="18">
        <v>20.85</v>
      </c>
    </row>
    <row r="66" spans="1:9" x14ac:dyDescent="0.25">
      <c r="A66" s="1">
        <v>44567</v>
      </c>
      <c r="B66" s="1"/>
      <c r="C66" s="1" t="s">
        <v>102</v>
      </c>
      <c r="D66" t="s">
        <v>97</v>
      </c>
      <c r="E66">
        <v>2</v>
      </c>
      <c r="F66" t="s">
        <v>191</v>
      </c>
      <c r="G66" s="18">
        <v>10.518700000000001</v>
      </c>
      <c r="I66" s="18">
        <v>-21.04</v>
      </c>
    </row>
    <row r="67" spans="1:9" x14ac:dyDescent="0.25">
      <c r="A67" s="1">
        <v>44567</v>
      </c>
      <c r="B67" s="1"/>
      <c r="C67" s="1" t="s">
        <v>102</v>
      </c>
      <c r="D67" t="s">
        <v>97</v>
      </c>
      <c r="E67">
        <v>2</v>
      </c>
      <c r="F67" t="s">
        <v>191</v>
      </c>
      <c r="G67" s="18">
        <v>10.685700000000001</v>
      </c>
      <c r="I67" s="18">
        <v>-21.37</v>
      </c>
    </row>
    <row r="68" spans="1:9" x14ac:dyDescent="0.25">
      <c r="A68" s="1">
        <v>44567</v>
      </c>
      <c r="B68" s="1"/>
      <c r="C68" s="1" t="s">
        <v>102</v>
      </c>
      <c r="D68" t="s">
        <v>97</v>
      </c>
      <c r="E68">
        <v>6</v>
      </c>
      <c r="F68" t="s">
        <v>259</v>
      </c>
      <c r="G68" s="18">
        <v>8.1987000000000005</v>
      </c>
      <c r="I68" s="18">
        <v>-49.19</v>
      </c>
    </row>
    <row r="69" spans="1:9" x14ac:dyDescent="0.25">
      <c r="A69" s="1">
        <v>44567</v>
      </c>
      <c r="B69" s="1"/>
      <c r="C69" s="1" t="s">
        <v>102</v>
      </c>
      <c r="D69" t="s">
        <v>97</v>
      </c>
      <c r="E69">
        <v>5</v>
      </c>
      <c r="F69" t="s">
        <v>259</v>
      </c>
      <c r="G69" s="18">
        <v>8.0500000000000007</v>
      </c>
      <c r="I69" s="18">
        <v>-40.25</v>
      </c>
    </row>
    <row r="70" spans="1:9" x14ac:dyDescent="0.25">
      <c r="A70" s="1">
        <v>44567</v>
      </c>
      <c r="B70" s="1"/>
      <c r="C70" s="1" t="s">
        <v>102</v>
      </c>
      <c r="D70" t="s">
        <v>97</v>
      </c>
      <c r="E70">
        <v>1</v>
      </c>
      <c r="F70" t="s">
        <v>259</v>
      </c>
      <c r="G70" s="18">
        <v>8.0500000000000007</v>
      </c>
      <c r="I70" s="18">
        <v>-8.0500000000000007</v>
      </c>
    </row>
    <row r="71" spans="1:9" x14ac:dyDescent="0.25">
      <c r="A71" s="1">
        <v>44568</v>
      </c>
      <c r="B71" s="1"/>
      <c r="C71" s="1" t="s">
        <v>102</v>
      </c>
      <c r="D71" t="s">
        <v>98</v>
      </c>
      <c r="E71">
        <v>5</v>
      </c>
      <c r="F71" t="s">
        <v>258</v>
      </c>
      <c r="G71" s="18">
        <v>23.625800000000002</v>
      </c>
      <c r="I71" s="18">
        <v>118.13</v>
      </c>
    </row>
    <row r="72" spans="1:9" x14ac:dyDescent="0.25">
      <c r="A72" s="1">
        <v>44568</v>
      </c>
      <c r="B72" s="1"/>
      <c r="C72" s="1" t="s">
        <v>102</v>
      </c>
      <c r="D72" t="s">
        <v>98</v>
      </c>
      <c r="E72">
        <v>5</v>
      </c>
      <c r="F72" t="s">
        <v>258</v>
      </c>
      <c r="G72" s="18">
        <v>23.635000000000002</v>
      </c>
      <c r="I72" s="18">
        <v>118.18</v>
      </c>
    </row>
    <row r="73" spans="1:9" x14ac:dyDescent="0.25">
      <c r="A73" s="1">
        <v>44568</v>
      </c>
      <c r="B73" s="1"/>
      <c r="C73" s="1" t="s">
        <v>102</v>
      </c>
      <c r="D73" t="s">
        <v>97</v>
      </c>
      <c r="E73">
        <v>5</v>
      </c>
      <c r="F73" t="s">
        <v>258</v>
      </c>
      <c r="G73" s="18">
        <v>23.49</v>
      </c>
      <c r="I73" s="18">
        <v>-117.45</v>
      </c>
    </row>
    <row r="74" spans="1:9" x14ac:dyDescent="0.25">
      <c r="A74" s="1">
        <v>44568</v>
      </c>
      <c r="B74" s="1"/>
      <c r="C74" s="1" t="s">
        <v>102</v>
      </c>
      <c r="D74" t="s">
        <v>97</v>
      </c>
      <c r="E74">
        <v>5</v>
      </c>
      <c r="F74" t="s">
        <v>258</v>
      </c>
      <c r="G74" s="18">
        <v>23.605</v>
      </c>
      <c r="I74" s="18">
        <v>-118.03</v>
      </c>
    </row>
    <row r="75" spans="1:9" x14ac:dyDescent="0.25">
      <c r="A75" s="1">
        <v>44568</v>
      </c>
      <c r="B75" s="1"/>
      <c r="C75" s="1" t="s">
        <v>102</v>
      </c>
      <c r="D75" t="s">
        <v>98</v>
      </c>
      <c r="E75">
        <v>14</v>
      </c>
      <c r="F75" t="s">
        <v>251</v>
      </c>
      <c r="G75" s="18">
        <v>6.9050000000000002</v>
      </c>
      <c r="I75" s="18">
        <v>96.67</v>
      </c>
    </row>
    <row r="76" spans="1:9" x14ac:dyDescent="0.25">
      <c r="A76" s="1">
        <v>44568</v>
      </c>
      <c r="B76" s="1"/>
      <c r="C76" s="1" t="s">
        <v>102</v>
      </c>
      <c r="D76" t="s">
        <v>98</v>
      </c>
      <c r="E76">
        <v>14</v>
      </c>
      <c r="F76" t="s">
        <v>251</v>
      </c>
      <c r="G76" s="18">
        <v>6.9016999999999999</v>
      </c>
      <c r="I76" s="18">
        <v>96.62</v>
      </c>
    </row>
    <row r="77" spans="1:9" x14ac:dyDescent="0.25">
      <c r="A77" s="1">
        <v>44568</v>
      </c>
      <c r="B77" s="1"/>
      <c r="C77" s="1" t="s">
        <v>102</v>
      </c>
      <c r="D77" t="s">
        <v>97</v>
      </c>
      <c r="E77">
        <v>14</v>
      </c>
      <c r="F77" t="s">
        <v>251</v>
      </c>
      <c r="G77" s="18">
        <v>7.02</v>
      </c>
      <c r="I77" s="18">
        <v>-98.28</v>
      </c>
    </row>
    <row r="78" spans="1:9" x14ac:dyDescent="0.25">
      <c r="A78" s="1">
        <v>44568</v>
      </c>
      <c r="B78" s="1"/>
      <c r="C78" s="1" t="s">
        <v>102</v>
      </c>
      <c r="D78" t="s">
        <v>97</v>
      </c>
      <c r="E78">
        <v>14</v>
      </c>
      <c r="F78" t="s">
        <v>251</v>
      </c>
      <c r="G78" s="18">
        <v>7.0880999999999998</v>
      </c>
      <c r="I78" s="18">
        <v>-99.23</v>
      </c>
    </row>
    <row r="79" spans="1:9" x14ac:dyDescent="0.25">
      <c r="A79" s="1">
        <v>44568</v>
      </c>
      <c r="B79" s="1"/>
      <c r="C79" s="1" t="s">
        <v>102</v>
      </c>
      <c r="D79" t="s">
        <v>98</v>
      </c>
      <c r="E79">
        <v>8</v>
      </c>
      <c r="F79" t="s">
        <v>235</v>
      </c>
      <c r="G79" s="18">
        <v>4.5199999999999996</v>
      </c>
      <c r="I79" s="18">
        <v>36.159999999999997</v>
      </c>
    </row>
    <row r="80" spans="1:9" x14ac:dyDescent="0.25">
      <c r="A80" s="1">
        <v>44568</v>
      </c>
      <c r="B80" s="1"/>
      <c r="C80" s="1" t="s">
        <v>102</v>
      </c>
      <c r="D80" t="s">
        <v>98</v>
      </c>
      <c r="E80">
        <v>20</v>
      </c>
      <c r="F80" t="s">
        <v>235</v>
      </c>
      <c r="G80" s="18">
        <v>4.5449999999999999</v>
      </c>
      <c r="I80" s="18">
        <v>90.9</v>
      </c>
    </row>
    <row r="81" spans="1:9" x14ac:dyDescent="0.25">
      <c r="A81" s="1">
        <v>44568</v>
      </c>
      <c r="B81" s="1"/>
      <c r="C81" s="1" t="s">
        <v>102</v>
      </c>
      <c r="D81" t="s">
        <v>98</v>
      </c>
      <c r="E81">
        <v>16</v>
      </c>
      <c r="F81" t="s">
        <v>235</v>
      </c>
      <c r="G81" s="18">
        <v>4.5449999999999999</v>
      </c>
      <c r="I81" s="18">
        <v>72.72</v>
      </c>
    </row>
    <row r="82" spans="1:9" x14ac:dyDescent="0.25">
      <c r="A82" s="1">
        <v>44568</v>
      </c>
      <c r="B82" s="1"/>
      <c r="C82" s="1" t="s">
        <v>102</v>
      </c>
      <c r="D82" t="s">
        <v>97</v>
      </c>
      <c r="E82">
        <v>2</v>
      </c>
      <c r="F82" t="s">
        <v>235</v>
      </c>
      <c r="G82" s="18">
        <v>4.68</v>
      </c>
      <c r="I82" s="18">
        <v>-9.36</v>
      </c>
    </row>
    <row r="83" spans="1:9" x14ac:dyDescent="0.25">
      <c r="A83" s="1">
        <v>44568</v>
      </c>
      <c r="B83" s="1"/>
      <c r="C83" s="1" t="s">
        <v>102</v>
      </c>
      <c r="D83" t="s">
        <v>97</v>
      </c>
      <c r="E83">
        <v>6</v>
      </c>
      <c r="F83" t="s">
        <v>235</v>
      </c>
      <c r="G83" s="18">
        <v>4.68</v>
      </c>
      <c r="I83" s="18">
        <v>-28.08</v>
      </c>
    </row>
    <row r="84" spans="1:9" x14ac:dyDescent="0.25">
      <c r="A84" s="1">
        <v>44568</v>
      </c>
      <c r="B84" s="1"/>
      <c r="C84" s="1" t="s">
        <v>102</v>
      </c>
      <c r="D84" t="s">
        <v>97</v>
      </c>
      <c r="E84">
        <v>20</v>
      </c>
      <c r="F84" t="s">
        <v>235</v>
      </c>
      <c r="G84" s="18">
        <v>4.8399000000000001</v>
      </c>
      <c r="I84" s="18">
        <v>-96.8</v>
      </c>
    </row>
    <row r="85" spans="1:9" x14ac:dyDescent="0.25">
      <c r="A85" s="1">
        <v>44568</v>
      </c>
      <c r="B85" s="1"/>
      <c r="C85" s="1" t="s">
        <v>102</v>
      </c>
      <c r="D85" t="s">
        <v>97</v>
      </c>
      <c r="E85">
        <v>16</v>
      </c>
      <c r="F85" t="s">
        <v>235</v>
      </c>
      <c r="G85" s="18">
        <v>4.7939999999999996</v>
      </c>
      <c r="I85" s="18">
        <v>-76.7</v>
      </c>
    </row>
    <row r="86" spans="1:9" x14ac:dyDescent="0.25">
      <c r="A86" s="1">
        <v>44568</v>
      </c>
      <c r="B86" s="1"/>
      <c r="C86" s="1" t="s">
        <v>102</v>
      </c>
      <c r="D86" t="s">
        <v>98</v>
      </c>
      <c r="E86">
        <v>8</v>
      </c>
      <c r="F86" t="s">
        <v>251</v>
      </c>
      <c r="G86" s="18">
        <v>7.34</v>
      </c>
      <c r="I86" s="18">
        <v>58.72</v>
      </c>
    </row>
    <row r="87" spans="1:9" x14ac:dyDescent="0.25">
      <c r="A87" s="1">
        <v>44568</v>
      </c>
      <c r="B87" s="1"/>
      <c r="C87" s="1" t="s">
        <v>102</v>
      </c>
      <c r="D87" t="s">
        <v>98</v>
      </c>
      <c r="E87">
        <v>8</v>
      </c>
      <c r="F87" t="s">
        <v>251</v>
      </c>
      <c r="G87" s="18">
        <v>7.3</v>
      </c>
      <c r="I87" s="18">
        <v>58.4</v>
      </c>
    </row>
    <row r="88" spans="1:9" x14ac:dyDescent="0.25">
      <c r="A88" s="1">
        <v>44568</v>
      </c>
      <c r="B88" s="1"/>
      <c r="C88" s="1" t="s">
        <v>102</v>
      </c>
      <c r="D88" t="s">
        <v>98</v>
      </c>
      <c r="E88">
        <v>8</v>
      </c>
      <c r="F88" t="s">
        <v>251</v>
      </c>
      <c r="G88" s="18">
        <v>7.2649999999999997</v>
      </c>
      <c r="I88" s="18">
        <v>58.12</v>
      </c>
    </row>
    <row r="89" spans="1:9" x14ac:dyDescent="0.25">
      <c r="A89" s="1">
        <v>44568</v>
      </c>
      <c r="B89" s="1"/>
      <c r="C89" s="1" t="s">
        <v>102</v>
      </c>
      <c r="D89" t="s">
        <v>97</v>
      </c>
      <c r="E89">
        <v>7</v>
      </c>
      <c r="F89" t="s">
        <v>251</v>
      </c>
      <c r="G89" s="18">
        <v>7.02</v>
      </c>
      <c r="I89" s="18">
        <v>-49.14</v>
      </c>
    </row>
    <row r="90" spans="1:9" x14ac:dyDescent="0.25">
      <c r="A90" s="1">
        <v>44568</v>
      </c>
      <c r="B90" s="1"/>
      <c r="C90" s="1" t="s">
        <v>102</v>
      </c>
      <c r="D90" t="s">
        <v>97</v>
      </c>
      <c r="E90">
        <v>1</v>
      </c>
      <c r="F90" t="s">
        <v>251</v>
      </c>
      <c r="G90" s="18">
        <v>7.02</v>
      </c>
      <c r="I90" s="18">
        <v>-7.02</v>
      </c>
    </row>
    <row r="91" spans="1:9" x14ac:dyDescent="0.25">
      <c r="A91" s="1">
        <v>44568</v>
      </c>
      <c r="B91" s="1"/>
      <c r="C91" s="1" t="s">
        <v>102</v>
      </c>
      <c r="D91" t="s">
        <v>97</v>
      </c>
      <c r="E91">
        <v>16</v>
      </c>
      <c r="F91" t="s">
        <v>251</v>
      </c>
      <c r="G91" s="18">
        <v>7.1395</v>
      </c>
      <c r="I91" s="18">
        <v>-114.23</v>
      </c>
    </row>
    <row r="92" spans="1:9" x14ac:dyDescent="0.25">
      <c r="A92" s="1">
        <v>44571</v>
      </c>
      <c r="B92" s="1"/>
      <c r="C92" s="1" t="s">
        <v>102</v>
      </c>
      <c r="D92" t="s">
        <v>98</v>
      </c>
      <c r="E92">
        <v>16</v>
      </c>
      <c r="F92" t="s">
        <v>187</v>
      </c>
      <c r="G92" s="18">
        <v>5.7468000000000004</v>
      </c>
      <c r="I92" s="18">
        <v>91.95</v>
      </c>
    </row>
    <row r="93" spans="1:9" x14ac:dyDescent="0.25">
      <c r="A93" s="1">
        <v>44571</v>
      </c>
      <c r="B93" s="1"/>
      <c r="C93" s="1" t="s">
        <v>102</v>
      </c>
      <c r="D93" t="s">
        <v>98</v>
      </c>
      <c r="E93">
        <v>16</v>
      </c>
      <c r="F93" t="s">
        <v>187</v>
      </c>
      <c r="G93" s="18">
        <v>5.8468999999999998</v>
      </c>
      <c r="I93" s="18">
        <v>93.55</v>
      </c>
    </row>
    <row r="94" spans="1:9" x14ac:dyDescent="0.25">
      <c r="A94" s="1">
        <v>44571</v>
      </c>
      <c r="B94" s="1"/>
      <c r="C94" s="1" t="s">
        <v>102</v>
      </c>
      <c r="D94" t="s">
        <v>97</v>
      </c>
      <c r="E94">
        <v>16</v>
      </c>
      <c r="F94" t="s">
        <v>187</v>
      </c>
      <c r="G94" s="18">
        <v>5.8884999999999996</v>
      </c>
      <c r="I94" s="18">
        <v>-94.22</v>
      </c>
    </row>
    <row r="95" spans="1:9" x14ac:dyDescent="0.25">
      <c r="A95" s="1">
        <v>44571</v>
      </c>
      <c r="B95" s="1"/>
      <c r="C95" s="1" t="s">
        <v>102</v>
      </c>
      <c r="D95" t="s">
        <v>97</v>
      </c>
      <c r="E95">
        <v>16</v>
      </c>
      <c r="F95" t="s">
        <v>187</v>
      </c>
      <c r="G95" s="18">
        <v>5.9184000000000001</v>
      </c>
      <c r="I95" s="18">
        <v>-94.69</v>
      </c>
    </row>
    <row r="96" spans="1:9" x14ac:dyDescent="0.25">
      <c r="A96" s="1">
        <v>44571</v>
      </c>
      <c r="B96" s="1"/>
      <c r="C96" s="1" t="s">
        <v>102</v>
      </c>
      <c r="D96" t="s">
        <v>98</v>
      </c>
      <c r="E96">
        <v>24</v>
      </c>
      <c r="F96" t="s">
        <v>187</v>
      </c>
      <c r="G96" s="18">
        <v>6.05</v>
      </c>
      <c r="I96" s="18">
        <v>145.19999999999999</v>
      </c>
    </row>
    <row r="97" spans="1:9" x14ac:dyDescent="0.25">
      <c r="A97" s="1">
        <v>44571</v>
      </c>
      <c r="B97" s="1"/>
      <c r="C97" s="1" t="s">
        <v>102</v>
      </c>
      <c r="D97" t="s">
        <v>98</v>
      </c>
      <c r="E97">
        <v>8</v>
      </c>
      <c r="F97" t="s">
        <v>187</v>
      </c>
      <c r="G97" s="18">
        <v>6.13</v>
      </c>
      <c r="I97" s="18">
        <v>49.04</v>
      </c>
    </row>
    <row r="98" spans="1:9" x14ac:dyDescent="0.25">
      <c r="A98" s="1">
        <v>44571</v>
      </c>
      <c r="B98" s="1"/>
      <c r="C98" s="1" t="s">
        <v>102</v>
      </c>
      <c r="D98" t="s">
        <v>97</v>
      </c>
      <c r="E98">
        <v>17</v>
      </c>
      <c r="F98" t="s">
        <v>187</v>
      </c>
      <c r="G98" s="18">
        <v>6.1670999999999996</v>
      </c>
      <c r="I98" s="18">
        <v>-104.84</v>
      </c>
    </row>
    <row r="99" spans="1:9" x14ac:dyDescent="0.25">
      <c r="A99" s="1">
        <v>44571</v>
      </c>
      <c r="B99" s="1"/>
      <c r="C99" s="1" t="s">
        <v>102</v>
      </c>
      <c r="D99" t="s">
        <v>97</v>
      </c>
      <c r="E99">
        <v>15</v>
      </c>
      <c r="F99" t="s">
        <v>187</v>
      </c>
      <c r="G99" s="18">
        <v>6.0552999999999999</v>
      </c>
      <c r="I99" s="18">
        <v>-90.83</v>
      </c>
    </row>
    <row r="100" spans="1:9" x14ac:dyDescent="0.25">
      <c r="A100" s="1">
        <v>44571</v>
      </c>
      <c r="B100" s="1"/>
      <c r="C100" s="1" t="s">
        <v>102</v>
      </c>
      <c r="D100" t="s">
        <v>98</v>
      </c>
      <c r="E100">
        <v>14</v>
      </c>
      <c r="F100" t="s">
        <v>251</v>
      </c>
      <c r="G100" s="18">
        <v>6.9859</v>
      </c>
      <c r="I100" s="18">
        <v>97.8</v>
      </c>
    </row>
    <row r="101" spans="1:9" x14ac:dyDescent="0.25">
      <c r="A101" s="1">
        <v>44571</v>
      </c>
      <c r="B101" s="1"/>
      <c r="C101" s="1" t="s">
        <v>102</v>
      </c>
      <c r="D101" t="s">
        <v>98</v>
      </c>
      <c r="E101">
        <v>14</v>
      </c>
      <c r="F101" t="s">
        <v>251</v>
      </c>
      <c r="G101" s="18">
        <v>6.9702000000000002</v>
      </c>
      <c r="I101" s="18">
        <v>97.58</v>
      </c>
    </row>
    <row r="102" spans="1:9" x14ac:dyDescent="0.25">
      <c r="A102" s="1">
        <v>44571</v>
      </c>
      <c r="B102" s="1"/>
      <c r="C102" s="1" t="s">
        <v>102</v>
      </c>
      <c r="D102" t="s">
        <v>97</v>
      </c>
      <c r="E102">
        <v>13</v>
      </c>
      <c r="F102" t="s">
        <v>251</v>
      </c>
      <c r="G102" s="18">
        <v>7.03</v>
      </c>
      <c r="I102" s="18">
        <v>-91.39</v>
      </c>
    </row>
    <row r="103" spans="1:9" x14ac:dyDescent="0.25">
      <c r="A103" s="1">
        <v>44571</v>
      </c>
      <c r="B103" s="1"/>
      <c r="C103" s="1" t="s">
        <v>102</v>
      </c>
      <c r="D103" t="s">
        <v>97</v>
      </c>
      <c r="E103">
        <v>1</v>
      </c>
      <c r="F103" t="s">
        <v>251</v>
      </c>
      <c r="G103" s="18">
        <v>7.03</v>
      </c>
      <c r="I103" s="18">
        <v>-7.03</v>
      </c>
    </row>
    <row r="104" spans="1:9" x14ac:dyDescent="0.25">
      <c r="A104" s="1">
        <v>44571</v>
      </c>
      <c r="B104" s="1"/>
      <c r="C104" s="1" t="s">
        <v>102</v>
      </c>
      <c r="D104" t="s">
        <v>97</v>
      </c>
      <c r="E104">
        <v>14</v>
      </c>
      <c r="F104" t="s">
        <v>251</v>
      </c>
      <c r="G104" s="18">
        <v>7.0979999999999999</v>
      </c>
      <c r="I104" s="18">
        <v>-99.37</v>
      </c>
    </row>
    <row r="105" spans="1:9" x14ac:dyDescent="0.25">
      <c r="A105" s="1">
        <v>44571</v>
      </c>
      <c r="B105" s="1"/>
      <c r="C105" s="1" t="s">
        <v>102</v>
      </c>
      <c r="D105" t="s">
        <v>98</v>
      </c>
      <c r="E105">
        <v>14</v>
      </c>
      <c r="F105" t="s">
        <v>8</v>
      </c>
      <c r="G105" s="18">
        <v>7.35</v>
      </c>
      <c r="I105" s="18">
        <v>102.9</v>
      </c>
    </row>
    <row r="106" spans="1:9" x14ac:dyDescent="0.25">
      <c r="A106" s="1">
        <v>44571</v>
      </c>
      <c r="B106" s="1"/>
      <c r="C106" s="1" t="s">
        <v>102</v>
      </c>
      <c r="D106" t="s">
        <v>98</v>
      </c>
      <c r="E106">
        <v>14</v>
      </c>
      <c r="F106" t="s">
        <v>8</v>
      </c>
      <c r="G106" s="18">
        <v>7.19</v>
      </c>
      <c r="I106" s="18">
        <v>100.66</v>
      </c>
    </row>
    <row r="107" spans="1:9" x14ac:dyDescent="0.25">
      <c r="A107" s="1">
        <v>44571</v>
      </c>
      <c r="B107" s="1"/>
      <c r="C107" s="1" t="s">
        <v>102</v>
      </c>
      <c r="D107" t="s">
        <v>97</v>
      </c>
      <c r="E107">
        <v>14</v>
      </c>
      <c r="F107" t="s">
        <v>8</v>
      </c>
      <c r="G107" s="18">
        <v>7.1050000000000004</v>
      </c>
      <c r="I107" s="18">
        <v>-99.47</v>
      </c>
    </row>
    <row r="108" spans="1:9" x14ac:dyDescent="0.25">
      <c r="A108" s="1">
        <v>44571</v>
      </c>
      <c r="B108" s="1"/>
      <c r="C108" s="1" t="s">
        <v>102</v>
      </c>
      <c r="D108" t="s">
        <v>97</v>
      </c>
      <c r="E108">
        <v>14</v>
      </c>
      <c r="F108" t="s">
        <v>8</v>
      </c>
      <c r="G108" s="18">
        <v>7.1093999999999999</v>
      </c>
      <c r="I108" s="18">
        <v>-99.53</v>
      </c>
    </row>
    <row r="109" spans="1:9" x14ac:dyDescent="0.25">
      <c r="A109" s="1">
        <v>44572</v>
      </c>
      <c r="B109" s="1"/>
      <c r="C109" s="1" t="s">
        <v>102</v>
      </c>
      <c r="D109" t="s">
        <v>98</v>
      </c>
      <c r="E109">
        <v>12</v>
      </c>
      <c r="F109" t="s">
        <v>251</v>
      </c>
      <c r="G109" s="18">
        <v>8.3440999999999992</v>
      </c>
      <c r="I109" s="18">
        <v>100.13</v>
      </c>
    </row>
    <row r="110" spans="1:9" x14ac:dyDescent="0.25">
      <c r="A110" s="1">
        <v>44572</v>
      </c>
      <c r="B110" s="1"/>
      <c r="C110" s="1" t="s">
        <v>102</v>
      </c>
      <c r="D110" t="s">
        <v>98</v>
      </c>
      <c r="E110">
        <v>16</v>
      </c>
      <c r="F110" t="s">
        <v>251</v>
      </c>
      <c r="G110" s="18">
        <v>8.4625000000000004</v>
      </c>
      <c r="I110" s="18">
        <v>135.4</v>
      </c>
    </row>
    <row r="111" spans="1:9" x14ac:dyDescent="0.25">
      <c r="A111" s="1">
        <v>44572</v>
      </c>
      <c r="B111" s="1"/>
      <c r="C111" s="1" t="s">
        <v>102</v>
      </c>
      <c r="D111" t="s">
        <v>97</v>
      </c>
      <c r="E111">
        <v>14</v>
      </c>
      <c r="F111" t="s">
        <v>251</v>
      </c>
      <c r="G111" s="18">
        <v>8.3919999999999995</v>
      </c>
      <c r="I111" s="18">
        <v>-117.49</v>
      </c>
    </row>
    <row r="112" spans="1:9" x14ac:dyDescent="0.25">
      <c r="A112" s="1">
        <v>44572</v>
      </c>
      <c r="B112" s="1"/>
      <c r="C112" s="1" t="s">
        <v>102</v>
      </c>
      <c r="D112" t="s">
        <v>97</v>
      </c>
      <c r="E112">
        <v>14</v>
      </c>
      <c r="F112" t="s">
        <v>251</v>
      </c>
      <c r="G112" s="18">
        <v>8.5</v>
      </c>
      <c r="I112" s="18">
        <v>-119</v>
      </c>
    </row>
    <row r="113" spans="1:9" x14ac:dyDescent="0.25">
      <c r="A113" s="1">
        <v>44572</v>
      </c>
      <c r="B113" s="1"/>
      <c r="C113" s="1" t="s">
        <v>102</v>
      </c>
      <c r="D113" t="s">
        <v>98</v>
      </c>
      <c r="E113">
        <v>1</v>
      </c>
      <c r="F113" t="s">
        <v>253</v>
      </c>
      <c r="G113" s="18">
        <v>1.84</v>
      </c>
      <c r="I113" s="18">
        <v>1.84</v>
      </c>
    </row>
    <row r="114" spans="1:9" x14ac:dyDescent="0.25">
      <c r="A114" s="1">
        <v>44572</v>
      </c>
      <c r="B114" s="1"/>
      <c r="C114" s="1" t="s">
        <v>102</v>
      </c>
      <c r="D114" t="s">
        <v>98</v>
      </c>
      <c r="E114">
        <v>3</v>
      </c>
      <c r="F114" t="s">
        <v>253</v>
      </c>
      <c r="G114" s="18">
        <v>1.84</v>
      </c>
      <c r="I114" s="18">
        <v>5.52</v>
      </c>
    </row>
    <row r="115" spans="1:9" x14ac:dyDescent="0.25">
      <c r="A115" s="1">
        <v>44572</v>
      </c>
      <c r="B115" s="1"/>
      <c r="C115" s="1" t="s">
        <v>102</v>
      </c>
      <c r="D115" t="s">
        <v>98</v>
      </c>
      <c r="E115">
        <v>16</v>
      </c>
      <c r="F115" t="s">
        <v>253</v>
      </c>
      <c r="G115" s="18">
        <v>1.8660000000000001</v>
      </c>
      <c r="I115" s="18">
        <v>29.86</v>
      </c>
    </row>
    <row r="116" spans="1:9" x14ac:dyDescent="0.25">
      <c r="A116" s="1">
        <v>44572</v>
      </c>
      <c r="B116" s="1"/>
      <c r="C116" s="1" t="s">
        <v>102</v>
      </c>
      <c r="D116" t="s">
        <v>98</v>
      </c>
      <c r="E116">
        <v>16</v>
      </c>
      <c r="F116" t="s">
        <v>253</v>
      </c>
      <c r="G116" s="18">
        <v>1.8419000000000001</v>
      </c>
      <c r="I116" s="18">
        <v>29.47</v>
      </c>
    </row>
    <row r="117" spans="1:9" x14ac:dyDescent="0.25">
      <c r="A117" s="1">
        <v>44572</v>
      </c>
      <c r="B117" s="1"/>
      <c r="C117" s="1" t="s">
        <v>102</v>
      </c>
      <c r="D117" t="s">
        <v>98</v>
      </c>
      <c r="E117">
        <v>16</v>
      </c>
      <c r="F117" t="s">
        <v>253</v>
      </c>
      <c r="G117" s="18">
        <v>1.8409</v>
      </c>
      <c r="I117" s="18">
        <v>29.45</v>
      </c>
    </row>
    <row r="118" spans="1:9" x14ac:dyDescent="0.25">
      <c r="A118" s="1">
        <v>44572</v>
      </c>
      <c r="B118" s="1"/>
      <c r="C118" s="1" t="s">
        <v>102</v>
      </c>
      <c r="D118" t="s">
        <v>98</v>
      </c>
      <c r="E118">
        <v>16</v>
      </c>
      <c r="F118" t="s">
        <v>253</v>
      </c>
      <c r="G118" s="18">
        <v>1.855</v>
      </c>
      <c r="I118" s="18">
        <v>29.68</v>
      </c>
    </row>
    <row r="119" spans="1:9" x14ac:dyDescent="0.25">
      <c r="A119" s="1">
        <v>44572</v>
      </c>
      <c r="B119" s="1"/>
      <c r="C119" s="1" t="s">
        <v>102</v>
      </c>
      <c r="D119" t="s">
        <v>98</v>
      </c>
      <c r="E119">
        <v>16</v>
      </c>
      <c r="F119" t="s">
        <v>253</v>
      </c>
      <c r="G119" s="18">
        <v>1.835</v>
      </c>
      <c r="I119" s="18">
        <v>29.36</v>
      </c>
    </row>
    <row r="120" spans="1:9" x14ac:dyDescent="0.25">
      <c r="A120" s="1">
        <v>44572</v>
      </c>
      <c r="B120" s="1"/>
      <c r="C120" s="1" t="s">
        <v>102</v>
      </c>
      <c r="D120" t="s">
        <v>97</v>
      </c>
      <c r="E120">
        <v>28</v>
      </c>
      <c r="F120" t="s">
        <v>253</v>
      </c>
      <c r="G120" s="18">
        <v>1.78</v>
      </c>
      <c r="I120" s="18">
        <v>-49.84</v>
      </c>
    </row>
    <row r="121" spans="1:9" x14ac:dyDescent="0.25">
      <c r="A121" s="1">
        <v>44572</v>
      </c>
      <c r="B121" s="1"/>
      <c r="C121" s="1" t="s">
        <v>102</v>
      </c>
      <c r="D121" t="s">
        <v>97</v>
      </c>
      <c r="E121">
        <v>9</v>
      </c>
      <c r="F121" t="s">
        <v>253</v>
      </c>
      <c r="G121" s="18">
        <v>1.78</v>
      </c>
      <c r="I121" s="18">
        <v>-16.02</v>
      </c>
    </row>
    <row r="122" spans="1:9" x14ac:dyDescent="0.25">
      <c r="A122" s="1">
        <v>44572</v>
      </c>
      <c r="B122" s="1"/>
      <c r="C122" s="1" t="s">
        <v>102</v>
      </c>
      <c r="D122" t="s">
        <v>97</v>
      </c>
      <c r="E122">
        <v>19</v>
      </c>
      <c r="F122" t="s">
        <v>253</v>
      </c>
      <c r="G122" s="18">
        <v>1.7849999999999999</v>
      </c>
      <c r="I122" s="18">
        <v>-33.92</v>
      </c>
    </row>
    <row r="123" spans="1:9" x14ac:dyDescent="0.25">
      <c r="A123" s="1">
        <v>44572</v>
      </c>
      <c r="B123" s="1"/>
      <c r="C123" s="1" t="s">
        <v>102</v>
      </c>
      <c r="D123" t="s">
        <v>97</v>
      </c>
      <c r="E123">
        <v>28</v>
      </c>
      <c r="F123" t="s">
        <v>253</v>
      </c>
      <c r="G123" s="18">
        <v>1.7699</v>
      </c>
      <c r="I123" s="18">
        <v>-49.56</v>
      </c>
    </row>
    <row r="124" spans="1:9" x14ac:dyDescent="0.25">
      <c r="A124" s="1">
        <v>44572</v>
      </c>
      <c r="B124" s="1"/>
      <c r="C124" s="1" t="s">
        <v>102</v>
      </c>
      <c r="D124" t="s">
        <v>98</v>
      </c>
      <c r="E124">
        <v>8</v>
      </c>
      <c r="F124" t="s">
        <v>253</v>
      </c>
      <c r="G124" s="18">
        <v>1.8716999999999999</v>
      </c>
      <c r="I124" s="18">
        <v>14.97</v>
      </c>
    </row>
    <row r="125" spans="1:9" x14ac:dyDescent="0.25">
      <c r="A125" s="1">
        <v>44572</v>
      </c>
      <c r="B125" s="1"/>
      <c r="C125" s="1" t="s">
        <v>102</v>
      </c>
      <c r="D125" t="s">
        <v>98</v>
      </c>
      <c r="E125">
        <v>16</v>
      </c>
      <c r="F125" t="s">
        <v>253</v>
      </c>
      <c r="G125" s="18">
        <v>1.8105</v>
      </c>
      <c r="I125" s="18">
        <v>28.97</v>
      </c>
    </row>
    <row r="126" spans="1:9" x14ac:dyDescent="0.25">
      <c r="A126" s="1">
        <v>44572</v>
      </c>
      <c r="B126" s="1"/>
      <c r="C126" s="1" t="s">
        <v>102</v>
      </c>
      <c r="D126" t="s">
        <v>98</v>
      </c>
      <c r="E126">
        <v>16</v>
      </c>
      <c r="F126" t="s">
        <v>253</v>
      </c>
      <c r="G126" s="18">
        <v>1.8049999999999999</v>
      </c>
      <c r="I126" s="18">
        <v>28.88</v>
      </c>
    </row>
    <row r="127" spans="1:9" x14ac:dyDescent="0.25">
      <c r="A127" s="1">
        <v>44572</v>
      </c>
      <c r="B127" s="1"/>
      <c r="C127" s="1" t="s">
        <v>102</v>
      </c>
      <c r="D127" t="s">
        <v>98</v>
      </c>
      <c r="E127">
        <v>16</v>
      </c>
      <c r="F127" t="s">
        <v>253</v>
      </c>
      <c r="G127" s="18">
        <v>1.56</v>
      </c>
      <c r="I127" s="18">
        <v>24.96</v>
      </c>
    </row>
    <row r="128" spans="1:9" x14ac:dyDescent="0.25">
      <c r="A128" s="1">
        <v>44572</v>
      </c>
      <c r="B128" s="1"/>
      <c r="C128" s="1" t="s">
        <v>102</v>
      </c>
      <c r="D128" t="s">
        <v>97</v>
      </c>
      <c r="E128">
        <v>28</v>
      </c>
      <c r="F128" t="s">
        <v>253</v>
      </c>
      <c r="G128" s="18">
        <v>1.68</v>
      </c>
      <c r="I128" s="18">
        <v>-47.04</v>
      </c>
    </row>
    <row r="129" spans="1:9" x14ac:dyDescent="0.25">
      <c r="A129" s="1">
        <v>44572</v>
      </c>
      <c r="B129" s="1"/>
      <c r="C129" s="1" t="s">
        <v>102</v>
      </c>
      <c r="D129" t="s">
        <v>97</v>
      </c>
      <c r="E129">
        <v>28</v>
      </c>
      <c r="F129" t="s">
        <v>253</v>
      </c>
      <c r="G129" s="18">
        <v>1.77</v>
      </c>
      <c r="I129" s="18">
        <v>-49.56</v>
      </c>
    </row>
    <row r="130" spans="1:9" x14ac:dyDescent="0.25">
      <c r="A130" s="1">
        <v>44573</v>
      </c>
      <c r="B130" s="1"/>
      <c r="C130" s="1" t="s">
        <v>102</v>
      </c>
      <c r="D130" t="s">
        <v>98</v>
      </c>
      <c r="E130">
        <v>12</v>
      </c>
      <c r="F130" t="s">
        <v>187</v>
      </c>
      <c r="G130" s="18">
        <v>6.8917000000000002</v>
      </c>
      <c r="I130" s="18">
        <v>82.7</v>
      </c>
    </row>
    <row r="131" spans="1:9" x14ac:dyDescent="0.25">
      <c r="A131" s="1">
        <v>44573</v>
      </c>
      <c r="B131" s="1"/>
      <c r="C131" s="1" t="s">
        <v>102</v>
      </c>
      <c r="D131" t="s">
        <v>98</v>
      </c>
      <c r="E131">
        <v>12</v>
      </c>
      <c r="F131" t="s">
        <v>187</v>
      </c>
      <c r="G131" s="18">
        <v>6.9108999999999998</v>
      </c>
      <c r="I131" s="18">
        <v>82.93</v>
      </c>
    </row>
    <row r="132" spans="1:9" x14ac:dyDescent="0.25">
      <c r="A132" s="1">
        <v>44573</v>
      </c>
      <c r="B132" s="1"/>
      <c r="C132" s="1" t="s">
        <v>102</v>
      </c>
      <c r="D132" t="s">
        <v>98</v>
      </c>
      <c r="E132">
        <v>2</v>
      </c>
      <c r="F132" t="s">
        <v>256</v>
      </c>
      <c r="G132" s="18">
        <v>65.16</v>
      </c>
      <c r="I132" s="18">
        <v>130.32</v>
      </c>
    </row>
    <row r="133" spans="1:9" x14ac:dyDescent="0.25">
      <c r="A133" s="1">
        <v>44573</v>
      </c>
      <c r="B133" s="1"/>
      <c r="C133" s="1" t="s">
        <v>102</v>
      </c>
      <c r="D133" t="s">
        <v>97</v>
      </c>
      <c r="E133">
        <v>12</v>
      </c>
      <c r="F133" t="s">
        <v>187</v>
      </c>
      <c r="G133" s="18">
        <v>7.1557000000000004</v>
      </c>
      <c r="I133" s="18">
        <v>-85.87</v>
      </c>
    </row>
    <row r="134" spans="1:9" x14ac:dyDescent="0.25">
      <c r="A134" s="1">
        <v>44573</v>
      </c>
      <c r="B134" s="1"/>
      <c r="C134" s="1" t="s">
        <v>102</v>
      </c>
      <c r="D134" t="s">
        <v>97</v>
      </c>
      <c r="E134">
        <v>12</v>
      </c>
      <c r="F134" t="s">
        <v>187</v>
      </c>
      <c r="G134" s="18">
        <v>7.2320000000000002</v>
      </c>
      <c r="I134" s="18">
        <v>-86.78</v>
      </c>
    </row>
    <row r="135" spans="1:9" x14ac:dyDescent="0.25">
      <c r="A135" s="1">
        <v>44573</v>
      </c>
      <c r="B135" s="1"/>
      <c r="C135" s="1" t="s">
        <v>102</v>
      </c>
      <c r="D135" t="s">
        <v>97</v>
      </c>
      <c r="E135">
        <v>2</v>
      </c>
      <c r="F135" t="s">
        <v>256</v>
      </c>
      <c r="G135" s="18">
        <v>66.439899999999994</v>
      </c>
      <c r="I135" s="18">
        <v>-132.88</v>
      </c>
    </row>
    <row r="136" spans="1:9" x14ac:dyDescent="0.25">
      <c r="A136" s="1">
        <v>44573</v>
      </c>
      <c r="B136" s="1"/>
      <c r="C136" s="1" t="s">
        <v>102</v>
      </c>
      <c r="D136" t="s">
        <v>98</v>
      </c>
      <c r="E136">
        <v>12</v>
      </c>
      <c r="F136" t="s">
        <v>187</v>
      </c>
      <c r="G136" s="18">
        <v>6.8808999999999996</v>
      </c>
      <c r="I136" s="18">
        <v>82.57</v>
      </c>
    </row>
    <row r="137" spans="1:9" x14ac:dyDescent="0.25">
      <c r="A137" s="1">
        <v>44573</v>
      </c>
      <c r="B137" s="1"/>
      <c r="C137" s="1" t="s">
        <v>102</v>
      </c>
      <c r="D137" t="s">
        <v>97</v>
      </c>
      <c r="E137">
        <v>12</v>
      </c>
      <c r="F137" t="s">
        <v>187</v>
      </c>
      <c r="G137" s="18">
        <v>7.0857999999999999</v>
      </c>
      <c r="I137" s="18">
        <v>-85.03</v>
      </c>
    </row>
    <row r="138" spans="1:9" x14ac:dyDescent="0.25">
      <c r="A138" s="1">
        <v>44573</v>
      </c>
      <c r="B138" s="1"/>
      <c r="C138" s="1" t="s">
        <v>102</v>
      </c>
      <c r="D138" t="s">
        <v>98</v>
      </c>
      <c r="E138">
        <v>21</v>
      </c>
      <c r="F138" t="s">
        <v>257</v>
      </c>
      <c r="G138" s="18">
        <v>4.4043000000000001</v>
      </c>
      <c r="I138" s="18">
        <v>92.49</v>
      </c>
    </row>
    <row r="139" spans="1:9" x14ac:dyDescent="0.25">
      <c r="A139" s="1">
        <v>44573</v>
      </c>
      <c r="B139" s="1"/>
      <c r="C139" s="1" t="s">
        <v>102</v>
      </c>
      <c r="D139" t="s">
        <v>98</v>
      </c>
      <c r="E139">
        <v>21</v>
      </c>
      <c r="F139" t="s">
        <v>257</v>
      </c>
      <c r="G139" s="18">
        <v>4.4318999999999997</v>
      </c>
      <c r="I139" s="18">
        <v>93.07</v>
      </c>
    </row>
    <row r="140" spans="1:9" x14ac:dyDescent="0.25">
      <c r="A140" s="1">
        <v>44573</v>
      </c>
      <c r="B140" s="1"/>
      <c r="C140" s="1" t="s">
        <v>102</v>
      </c>
      <c r="D140" t="s">
        <v>97</v>
      </c>
      <c r="E140">
        <v>21</v>
      </c>
      <c r="F140" t="s">
        <v>257</v>
      </c>
      <c r="G140" s="18">
        <v>4.5</v>
      </c>
      <c r="I140" s="18">
        <v>-94.5</v>
      </c>
    </row>
    <row r="141" spans="1:9" x14ac:dyDescent="0.25">
      <c r="A141" s="1">
        <v>44573</v>
      </c>
      <c r="B141" s="1"/>
      <c r="C141" s="1" t="s">
        <v>102</v>
      </c>
      <c r="D141" t="s">
        <v>98</v>
      </c>
      <c r="E141">
        <v>21</v>
      </c>
      <c r="F141" t="s">
        <v>257</v>
      </c>
      <c r="G141" s="18">
        <v>4.47</v>
      </c>
      <c r="I141" s="18">
        <v>93.87</v>
      </c>
    </row>
    <row r="142" spans="1:9" x14ac:dyDescent="0.25">
      <c r="A142" s="1">
        <v>44573</v>
      </c>
      <c r="B142" s="1"/>
      <c r="C142" s="1" t="s">
        <v>102</v>
      </c>
      <c r="D142" t="s">
        <v>97</v>
      </c>
      <c r="E142">
        <v>21</v>
      </c>
      <c r="F142" t="s">
        <v>257</v>
      </c>
      <c r="G142" s="18">
        <v>4.5763999999999996</v>
      </c>
      <c r="I142" s="18">
        <v>-96.1</v>
      </c>
    </row>
    <row r="143" spans="1:9" x14ac:dyDescent="0.25">
      <c r="A143" s="1">
        <v>44573</v>
      </c>
      <c r="B143" s="1"/>
      <c r="C143" s="1" t="s">
        <v>102</v>
      </c>
      <c r="D143" t="s">
        <v>97</v>
      </c>
      <c r="E143">
        <v>21</v>
      </c>
      <c r="F143" t="s">
        <v>257</v>
      </c>
      <c r="G143" s="18">
        <v>4.5862999999999996</v>
      </c>
      <c r="I143" s="18">
        <v>-96.31</v>
      </c>
    </row>
    <row r="144" spans="1:9" x14ac:dyDescent="0.25">
      <c r="A144" s="1">
        <v>44573</v>
      </c>
      <c r="B144" s="1"/>
      <c r="C144" s="1" t="s">
        <v>102</v>
      </c>
      <c r="D144" t="s">
        <v>98</v>
      </c>
      <c r="E144">
        <v>5</v>
      </c>
      <c r="F144" t="s">
        <v>257</v>
      </c>
      <c r="G144" s="18">
        <v>4.62</v>
      </c>
      <c r="I144" s="18">
        <v>23.1</v>
      </c>
    </row>
    <row r="145" spans="1:9" x14ac:dyDescent="0.25">
      <c r="A145" s="1">
        <v>44573</v>
      </c>
      <c r="B145" s="1"/>
      <c r="C145" s="1" t="s">
        <v>102</v>
      </c>
      <c r="D145" t="s">
        <v>97</v>
      </c>
      <c r="E145">
        <v>5</v>
      </c>
      <c r="F145" t="s">
        <v>257</v>
      </c>
      <c r="G145" s="18">
        <v>4.55</v>
      </c>
      <c r="I145" s="18">
        <v>-22.75</v>
      </c>
    </row>
    <row r="146" spans="1:9" x14ac:dyDescent="0.25">
      <c r="A146" s="1">
        <v>44574</v>
      </c>
      <c r="B146" s="1"/>
      <c r="C146" s="1" t="s">
        <v>102</v>
      </c>
      <c r="D146" t="s">
        <v>98</v>
      </c>
      <c r="E146">
        <v>16</v>
      </c>
      <c r="F146" t="s">
        <v>231</v>
      </c>
      <c r="G146" s="18">
        <v>3.1606999999999998</v>
      </c>
      <c r="I146" s="18">
        <v>50.57</v>
      </c>
    </row>
    <row r="147" spans="1:9" x14ac:dyDescent="0.25">
      <c r="A147" s="1">
        <v>44574</v>
      </c>
      <c r="B147" s="1"/>
      <c r="C147" s="1" t="s">
        <v>102</v>
      </c>
      <c r="D147" t="s">
        <v>98</v>
      </c>
      <c r="E147">
        <v>16</v>
      </c>
      <c r="F147" t="s">
        <v>231</v>
      </c>
      <c r="G147" s="18">
        <v>3.1143000000000001</v>
      </c>
      <c r="I147" s="18">
        <v>49.83</v>
      </c>
    </row>
    <row r="148" spans="1:9" x14ac:dyDescent="0.25">
      <c r="A148" s="1">
        <v>44574</v>
      </c>
      <c r="B148" s="1"/>
      <c r="C148" s="1" t="s">
        <v>102</v>
      </c>
      <c r="D148" t="s">
        <v>98</v>
      </c>
      <c r="E148">
        <v>16</v>
      </c>
      <c r="F148" t="s">
        <v>231</v>
      </c>
      <c r="G148" s="18">
        <v>3.085</v>
      </c>
      <c r="I148" s="18">
        <v>49.36</v>
      </c>
    </row>
    <row r="149" spans="1:9" x14ac:dyDescent="0.25">
      <c r="A149" s="1">
        <v>44574</v>
      </c>
      <c r="B149" s="1"/>
      <c r="C149" s="1" t="s">
        <v>102</v>
      </c>
      <c r="D149" t="s">
        <v>98</v>
      </c>
      <c r="E149">
        <v>16</v>
      </c>
      <c r="F149" t="s">
        <v>231</v>
      </c>
      <c r="G149" s="18">
        <v>3.0649999999999999</v>
      </c>
      <c r="I149" s="18">
        <v>49.04</v>
      </c>
    </row>
    <row r="150" spans="1:9" x14ac:dyDescent="0.25">
      <c r="A150" s="1">
        <v>44574</v>
      </c>
      <c r="B150" s="1"/>
      <c r="C150" s="1" t="s">
        <v>102</v>
      </c>
      <c r="D150" t="s">
        <v>98</v>
      </c>
      <c r="E150">
        <v>4</v>
      </c>
      <c r="F150" t="s">
        <v>254</v>
      </c>
      <c r="G150" s="18">
        <v>6.4710000000000001</v>
      </c>
      <c r="I150" s="18">
        <v>25.88</v>
      </c>
    </row>
    <row r="151" spans="1:9" x14ac:dyDescent="0.25">
      <c r="A151" s="1">
        <v>44574</v>
      </c>
      <c r="B151" s="1"/>
      <c r="C151" s="1" t="s">
        <v>102</v>
      </c>
      <c r="D151" t="s">
        <v>98</v>
      </c>
      <c r="E151">
        <v>3</v>
      </c>
      <c r="F151" t="s">
        <v>254</v>
      </c>
      <c r="G151" s="18">
        <v>6.74</v>
      </c>
      <c r="I151" s="18">
        <v>20.22</v>
      </c>
    </row>
    <row r="152" spans="1:9" x14ac:dyDescent="0.25">
      <c r="A152" s="1">
        <v>44574</v>
      </c>
      <c r="B152" s="1"/>
      <c r="C152" s="1" t="s">
        <v>102</v>
      </c>
      <c r="D152" t="s">
        <v>98</v>
      </c>
      <c r="E152">
        <v>14</v>
      </c>
      <c r="F152" t="s">
        <v>254</v>
      </c>
      <c r="G152" s="18">
        <v>6.6101999999999999</v>
      </c>
      <c r="I152" s="18">
        <v>92.54</v>
      </c>
    </row>
    <row r="153" spans="1:9" x14ac:dyDescent="0.25">
      <c r="A153" s="1">
        <v>44574</v>
      </c>
      <c r="B153" s="1"/>
      <c r="C153" s="1" t="s">
        <v>102</v>
      </c>
      <c r="D153" t="s">
        <v>97</v>
      </c>
      <c r="E153">
        <v>7</v>
      </c>
      <c r="F153" t="s">
        <v>254</v>
      </c>
      <c r="G153" s="18">
        <v>6.6849999999999996</v>
      </c>
      <c r="I153" s="18">
        <v>-46.8</v>
      </c>
    </row>
    <row r="154" spans="1:9" x14ac:dyDescent="0.25">
      <c r="A154" s="1">
        <v>44574</v>
      </c>
      <c r="B154" s="1"/>
      <c r="C154" s="1" t="s">
        <v>102</v>
      </c>
      <c r="D154" t="s">
        <v>97</v>
      </c>
      <c r="E154">
        <v>14</v>
      </c>
      <c r="F154" t="s">
        <v>254</v>
      </c>
      <c r="G154" s="18">
        <v>6.7667999999999999</v>
      </c>
      <c r="I154" s="18">
        <v>-94.74</v>
      </c>
    </row>
    <row r="155" spans="1:9" x14ac:dyDescent="0.25">
      <c r="A155" s="1">
        <v>44574</v>
      </c>
      <c r="B155" s="1"/>
      <c r="C155" s="1" t="s">
        <v>102</v>
      </c>
      <c r="D155" t="s">
        <v>97</v>
      </c>
      <c r="E155">
        <v>16</v>
      </c>
      <c r="F155" t="s">
        <v>231</v>
      </c>
      <c r="G155" s="18">
        <v>2.9298999999999999</v>
      </c>
      <c r="I155" s="18">
        <v>-46.88</v>
      </c>
    </row>
    <row r="156" spans="1:9" x14ac:dyDescent="0.25">
      <c r="A156" s="1">
        <v>44574</v>
      </c>
      <c r="B156" s="1"/>
      <c r="C156" s="1" t="s">
        <v>102</v>
      </c>
      <c r="D156" t="s">
        <v>98</v>
      </c>
      <c r="E156">
        <v>17</v>
      </c>
      <c r="F156" t="s">
        <v>254</v>
      </c>
      <c r="G156" s="18">
        <v>6.7744</v>
      </c>
      <c r="I156" s="18">
        <v>115.16</v>
      </c>
    </row>
    <row r="157" spans="1:9" x14ac:dyDescent="0.25">
      <c r="A157" s="1">
        <v>44574</v>
      </c>
      <c r="B157" s="1"/>
      <c r="C157" s="1" t="s">
        <v>102</v>
      </c>
      <c r="D157" t="s">
        <v>98</v>
      </c>
      <c r="E157">
        <v>17</v>
      </c>
      <c r="F157" t="s">
        <v>254</v>
      </c>
      <c r="G157" s="18">
        <v>7.07</v>
      </c>
      <c r="I157" s="18">
        <v>120.19</v>
      </c>
    </row>
    <row r="158" spans="1:9" x14ac:dyDescent="0.25">
      <c r="A158" s="1">
        <v>44574</v>
      </c>
      <c r="B158" s="1"/>
      <c r="C158" s="1" t="s">
        <v>102</v>
      </c>
      <c r="D158" t="s">
        <v>98</v>
      </c>
      <c r="E158">
        <v>16</v>
      </c>
      <c r="F158" t="s">
        <v>231</v>
      </c>
      <c r="G158" s="18">
        <v>2.9007000000000001</v>
      </c>
      <c r="I158" s="18">
        <v>46.41</v>
      </c>
    </row>
    <row r="159" spans="1:9" x14ac:dyDescent="0.25">
      <c r="A159" s="1">
        <v>44574</v>
      </c>
      <c r="B159" s="1"/>
      <c r="C159" s="1" t="s">
        <v>102</v>
      </c>
      <c r="D159" t="s">
        <v>97</v>
      </c>
      <c r="E159">
        <v>4</v>
      </c>
      <c r="F159" t="s">
        <v>254</v>
      </c>
      <c r="G159" s="18">
        <v>6.78</v>
      </c>
      <c r="I159" s="18">
        <v>-27.12</v>
      </c>
    </row>
    <row r="160" spans="1:9" x14ac:dyDescent="0.25">
      <c r="A160" s="1">
        <v>44574</v>
      </c>
      <c r="B160" s="1"/>
      <c r="C160" s="1" t="s">
        <v>102</v>
      </c>
      <c r="D160" t="s">
        <v>97</v>
      </c>
      <c r="E160">
        <v>13</v>
      </c>
      <c r="F160" t="s">
        <v>254</v>
      </c>
      <c r="G160" s="18">
        <v>6.78</v>
      </c>
      <c r="I160" s="18">
        <v>-88.14</v>
      </c>
    </row>
    <row r="161" spans="1:9" x14ac:dyDescent="0.25">
      <c r="A161" s="1">
        <v>44574</v>
      </c>
      <c r="B161" s="1"/>
      <c r="C161" s="1" t="s">
        <v>102</v>
      </c>
      <c r="D161" t="s">
        <v>97</v>
      </c>
      <c r="E161">
        <v>17</v>
      </c>
      <c r="F161" t="s">
        <v>254</v>
      </c>
      <c r="G161" s="18">
        <v>6.9164000000000003</v>
      </c>
      <c r="I161" s="18">
        <v>-117.58</v>
      </c>
    </row>
    <row r="162" spans="1:9" x14ac:dyDescent="0.25">
      <c r="A162" s="1">
        <v>44574</v>
      </c>
      <c r="B162" s="1"/>
      <c r="C162" s="1" t="s">
        <v>102</v>
      </c>
      <c r="D162" t="s">
        <v>97</v>
      </c>
      <c r="E162">
        <v>16</v>
      </c>
      <c r="F162" t="s">
        <v>231</v>
      </c>
      <c r="G162" s="18">
        <v>2.9849999999999999</v>
      </c>
      <c r="I162" s="18">
        <v>-47.76</v>
      </c>
    </row>
    <row r="163" spans="1:9" x14ac:dyDescent="0.25">
      <c r="A163" s="1">
        <v>44574</v>
      </c>
      <c r="B163" s="1"/>
      <c r="C163" s="1" t="s">
        <v>102</v>
      </c>
      <c r="D163" t="s">
        <v>98</v>
      </c>
      <c r="E163">
        <v>16</v>
      </c>
      <c r="F163" t="s">
        <v>231</v>
      </c>
      <c r="G163" s="18">
        <v>2.9449999999999998</v>
      </c>
      <c r="I163" s="18">
        <v>47.12</v>
      </c>
    </row>
    <row r="164" spans="1:9" x14ac:dyDescent="0.25">
      <c r="A164" s="1">
        <v>44574</v>
      </c>
      <c r="B164" s="1"/>
      <c r="C164" s="1" t="s">
        <v>102</v>
      </c>
      <c r="D164" t="s">
        <v>98</v>
      </c>
      <c r="E164">
        <v>16</v>
      </c>
      <c r="F164" t="s">
        <v>231</v>
      </c>
      <c r="G164" s="18">
        <v>2.9649999999999999</v>
      </c>
      <c r="I164" s="18">
        <v>47.44</v>
      </c>
    </row>
    <row r="165" spans="1:9" x14ac:dyDescent="0.25">
      <c r="A165" s="1">
        <v>44574</v>
      </c>
      <c r="B165" s="1"/>
      <c r="C165" s="1" t="s">
        <v>102</v>
      </c>
      <c r="D165" t="s">
        <v>97</v>
      </c>
      <c r="E165">
        <v>15</v>
      </c>
      <c r="F165" t="s">
        <v>231</v>
      </c>
      <c r="G165" s="18">
        <v>3.02</v>
      </c>
      <c r="I165" s="18">
        <v>-45.3</v>
      </c>
    </row>
    <row r="166" spans="1:9" x14ac:dyDescent="0.25">
      <c r="A166" s="1">
        <v>44574</v>
      </c>
      <c r="B166" s="1"/>
      <c r="C166" s="1" t="s">
        <v>102</v>
      </c>
      <c r="D166" t="s">
        <v>97</v>
      </c>
      <c r="E166">
        <v>1</v>
      </c>
      <c r="F166" t="s">
        <v>231</v>
      </c>
      <c r="G166" s="18">
        <v>3.02</v>
      </c>
      <c r="I166" s="18">
        <v>-3.02</v>
      </c>
    </row>
    <row r="167" spans="1:9" x14ac:dyDescent="0.25">
      <c r="A167" s="1">
        <v>44574</v>
      </c>
      <c r="B167" s="1"/>
      <c r="C167" s="1" t="s">
        <v>102</v>
      </c>
      <c r="D167" t="s">
        <v>97</v>
      </c>
      <c r="E167">
        <v>16</v>
      </c>
      <c r="F167" t="s">
        <v>231</v>
      </c>
      <c r="G167" s="18">
        <v>3.0583999999999998</v>
      </c>
      <c r="I167" s="18">
        <v>-48.93</v>
      </c>
    </row>
    <row r="168" spans="1:9" x14ac:dyDescent="0.25">
      <c r="A168" s="1">
        <v>44574</v>
      </c>
      <c r="B168" s="1"/>
      <c r="C168" s="1" t="s">
        <v>102</v>
      </c>
      <c r="D168" t="s">
        <v>97</v>
      </c>
      <c r="E168">
        <v>16</v>
      </c>
      <c r="F168" t="s">
        <v>231</v>
      </c>
      <c r="G168" s="18">
        <v>3.0484</v>
      </c>
      <c r="I168" s="18">
        <v>-48.77</v>
      </c>
    </row>
    <row r="169" spans="1:9" x14ac:dyDescent="0.25">
      <c r="A169" s="1">
        <v>44574</v>
      </c>
      <c r="B169" s="1"/>
      <c r="C169" s="1" t="s">
        <v>102</v>
      </c>
      <c r="D169" t="s">
        <v>97</v>
      </c>
      <c r="E169">
        <v>16</v>
      </c>
      <c r="F169" t="s">
        <v>231</v>
      </c>
      <c r="G169" s="18">
        <v>3.0750000000000002</v>
      </c>
      <c r="I169" s="18">
        <v>-49.2</v>
      </c>
    </row>
    <row r="170" spans="1:9" x14ac:dyDescent="0.25">
      <c r="A170" s="1">
        <v>44574</v>
      </c>
      <c r="B170" s="1"/>
      <c r="C170" s="1" t="s">
        <v>102</v>
      </c>
      <c r="D170" t="s">
        <v>97</v>
      </c>
      <c r="E170">
        <v>16</v>
      </c>
      <c r="F170" t="s">
        <v>231</v>
      </c>
      <c r="G170" s="18">
        <v>3.0884</v>
      </c>
      <c r="I170" s="18">
        <v>-49.41</v>
      </c>
    </row>
    <row r="171" spans="1:9" x14ac:dyDescent="0.25">
      <c r="A171" s="1">
        <v>44574</v>
      </c>
      <c r="B171" s="1"/>
      <c r="C171" s="1" t="s">
        <v>102</v>
      </c>
      <c r="D171" t="s">
        <v>98</v>
      </c>
      <c r="E171">
        <v>16</v>
      </c>
      <c r="F171" t="s">
        <v>231</v>
      </c>
      <c r="G171" s="18">
        <v>3.0383</v>
      </c>
      <c r="I171" s="18">
        <v>48.61</v>
      </c>
    </row>
    <row r="172" spans="1:9" x14ac:dyDescent="0.25">
      <c r="A172" s="1">
        <v>44574</v>
      </c>
      <c r="B172" s="1"/>
      <c r="C172" s="1" t="s">
        <v>102</v>
      </c>
      <c r="D172" t="s">
        <v>98</v>
      </c>
      <c r="E172">
        <v>16</v>
      </c>
      <c r="F172" t="s">
        <v>231</v>
      </c>
      <c r="G172" s="18">
        <v>3.0449999999999999</v>
      </c>
      <c r="I172" s="18">
        <v>48.72</v>
      </c>
    </row>
    <row r="173" spans="1:9" x14ac:dyDescent="0.25">
      <c r="A173" s="1">
        <v>44574</v>
      </c>
      <c r="B173" s="1"/>
      <c r="C173" s="1" t="s">
        <v>102</v>
      </c>
      <c r="D173" t="s">
        <v>98</v>
      </c>
      <c r="E173">
        <v>3</v>
      </c>
      <c r="F173" t="s">
        <v>255</v>
      </c>
      <c r="G173" s="18">
        <v>41.79</v>
      </c>
      <c r="I173" s="18">
        <v>125.37</v>
      </c>
    </row>
    <row r="174" spans="1:9" x14ac:dyDescent="0.25">
      <c r="A174" s="1">
        <v>44574</v>
      </c>
      <c r="B174" s="1"/>
      <c r="C174" s="1" t="s">
        <v>102</v>
      </c>
      <c r="D174" t="s">
        <v>98</v>
      </c>
      <c r="E174">
        <v>2</v>
      </c>
      <c r="F174" t="s">
        <v>255</v>
      </c>
      <c r="G174" s="18">
        <v>41.622100000000003</v>
      </c>
      <c r="I174" s="18">
        <v>83.24</v>
      </c>
    </row>
    <row r="175" spans="1:9" x14ac:dyDescent="0.25">
      <c r="A175" s="1">
        <v>44574</v>
      </c>
      <c r="B175" s="1"/>
      <c r="C175" s="1" t="s">
        <v>102</v>
      </c>
      <c r="D175" t="s">
        <v>97</v>
      </c>
      <c r="E175">
        <v>2</v>
      </c>
      <c r="F175" t="s">
        <v>255</v>
      </c>
      <c r="G175" s="18">
        <v>41.169699999999999</v>
      </c>
      <c r="I175" s="18">
        <v>-82.34</v>
      </c>
    </row>
    <row r="176" spans="1:9" x14ac:dyDescent="0.25">
      <c r="A176" s="1">
        <v>44574</v>
      </c>
      <c r="B176" s="1"/>
      <c r="C176" s="1" t="s">
        <v>102</v>
      </c>
      <c r="D176" t="s">
        <v>97</v>
      </c>
      <c r="E176">
        <v>16</v>
      </c>
      <c r="F176" t="s">
        <v>231</v>
      </c>
      <c r="G176" s="18">
        <v>3.14</v>
      </c>
      <c r="I176" s="18">
        <v>-50.24</v>
      </c>
    </row>
    <row r="177" spans="1:9" x14ac:dyDescent="0.25">
      <c r="A177" s="1">
        <v>44574</v>
      </c>
      <c r="B177" s="1"/>
      <c r="C177" s="1" t="s">
        <v>102</v>
      </c>
      <c r="D177" t="s">
        <v>97</v>
      </c>
      <c r="E177">
        <v>16</v>
      </c>
      <c r="F177" t="s">
        <v>231</v>
      </c>
      <c r="G177" s="18">
        <v>3.0950000000000002</v>
      </c>
      <c r="I177" s="18">
        <v>-49.52</v>
      </c>
    </row>
    <row r="178" spans="1:9" x14ac:dyDescent="0.25">
      <c r="A178" s="1">
        <v>44574</v>
      </c>
      <c r="B178" s="1"/>
      <c r="C178" s="1" t="s">
        <v>102</v>
      </c>
      <c r="D178" t="s">
        <v>97</v>
      </c>
      <c r="E178">
        <v>3</v>
      </c>
      <c r="F178" t="s">
        <v>255</v>
      </c>
      <c r="G178" s="18">
        <v>41.24</v>
      </c>
      <c r="I178" s="18">
        <v>-123.72</v>
      </c>
    </row>
    <row r="179" spans="1:9" x14ac:dyDescent="0.25">
      <c r="A179" s="1">
        <v>44575</v>
      </c>
      <c r="B179" s="1"/>
      <c r="C179" s="1" t="s">
        <v>102</v>
      </c>
      <c r="D179" t="s">
        <v>98</v>
      </c>
      <c r="E179">
        <v>8</v>
      </c>
      <c r="F179" t="s">
        <v>253</v>
      </c>
      <c r="G179" s="18">
        <v>2.8915999999999999</v>
      </c>
      <c r="I179" s="18">
        <v>23.13</v>
      </c>
    </row>
    <row r="180" spans="1:9" x14ac:dyDescent="0.25">
      <c r="A180" s="1">
        <v>44575</v>
      </c>
      <c r="B180" s="1"/>
      <c r="C180" s="1" t="s">
        <v>102</v>
      </c>
      <c r="D180" t="s">
        <v>98</v>
      </c>
      <c r="E180">
        <v>16</v>
      </c>
      <c r="F180" t="s">
        <v>253</v>
      </c>
      <c r="G180" s="18">
        <v>2.85</v>
      </c>
      <c r="I180" s="18">
        <v>45.6</v>
      </c>
    </row>
    <row r="181" spans="1:9" x14ac:dyDescent="0.25">
      <c r="A181" s="1">
        <v>44575</v>
      </c>
      <c r="B181" s="1"/>
      <c r="C181" s="1" t="s">
        <v>102</v>
      </c>
      <c r="D181" t="s">
        <v>98</v>
      </c>
      <c r="E181">
        <v>8</v>
      </c>
      <c r="F181" t="s">
        <v>253</v>
      </c>
      <c r="G181" s="18">
        <v>2.8363999999999998</v>
      </c>
      <c r="I181" s="18">
        <v>22.69</v>
      </c>
    </row>
    <row r="182" spans="1:9" x14ac:dyDescent="0.25">
      <c r="A182" s="1">
        <v>44575</v>
      </c>
      <c r="B182" s="1"/>
      <c r="C182" s="1" t="s">
        <v>102</v>
      </c>
      <c r="D182" t="s">
        <v>98</v>
      </c>
      <c r="E182">
        <v>8</v>
      </c>
      <c r="F182" t="s">
        <v>253</v>
      </c>
      <c r="G182" s="18">
        <v>2.85</v>
      </c>
      <c r="I182" s="18">
        <v>22.8</v>
      </c>
    </row>
    <row r="183" spans="1:9" x14ac:dyDescent="0.25">
      <c r="A183" s="1">
        <v>44575</v>
      </c>
      <c r="B183" s="1"/>
      <c r="C183" s="1" t="s">
        <v>102</v>
      </c>
      <c r="D183" t="s">
        <v>97</v>
      </c>
      <c r="E183">
        <v>10</v>
      </c>
      <c r="F183" t="s">
        <v>253</v>
      </c>
      <c r="G183" s="18">
        <v>2.77</v>
      </c>
      <c r="I183" s="18">
        <v>-27.7</v>
      </c>
    </row>
    <row r="184" spans="1:9" x14ac:dyDescent="0.25">
      <c r="A184" s="1">
        <v>44575</v>
      </c>
      <c r="B184" s="1"/>
      <c r="C184" s="1" t="s">
        <v>102</v>
      </c>
      <c r="D184" t="s">
        <v>98</v>
      </c>
      <c r="E184">
        <v>9</v>
      </c>
      <c r="F184" t="s">
        <v>231</v>
      </c>
      <c r="G184" s="18">
        <v>3.83</v>
      </c>
      <c r="I184" s="18">
        <v>34.47</v>
      </c>
    </row>
    <row r="185" spans="1:9" x14ac:dyDescent="0.25">
      <c r="A185" s="1">
        <v>44575</v>
      </c>
      <c r="B185" s="1"/>
      <c r="C185" s="1" t="s">
        <v>102</v>
      </c>
      <c r="D185" t="s">
        <v>98</v>
      </c>
      <c r="E185">
        <v>8</v>
      </c>
      <c r="F185" t="s">
        <v>231</v>
      </c>
      <c r="G185" s="18">
        <v>3.8601000000000001</v>
      </c>
      <c r="I185" s="18">
        <v>30.88</v>
      </c>
    </row>
    <row r="186" spans="1:9" x14ac:dyDescent="0.25">
      <c r="A186" s="1">
        <v>44575</v>
      </c>
      <c r="B186" s="1"/>
      <c r="C186" s="1" t="s">
        <v>102</v>
      </c>
      <c r="D186" t="s">
        <v>97</v>
      </c>
      <c r="E186">
        <v>10</v>
      </c>
      <c r="F186" t="s">
        <v>253</v>
      </c>
      <c r="G186" s="18">
        <v>2.839</v>
      </c>
      <c r="I186" s="18">
        <v>-28.39</v>
      </c>
    </row>
    <row r="187" spans="1:9" x14ac:dyDescent="0.25">
      <c r="A187" s="1">
        <v>44575</v>
      </c>
      <c r="B187" s="1"/>
      <c r="C187" s="1" t="s">
        <v>102</v>
      </c>
      <c r="D187" t="s">
        <v>97</v>
      </c>
      <c r="E187">
        <v>20</v>
      </c>
      <c r="F187" t="s">
        <v>253</v>
      </c>
      <c r="G187" s="18">
        <v>2.85</v>
      </c>
      <c r="I187" s="18">
        <v>-57</v>
      </c>
    </row>
    <row r="188" spans="1:9" x14ac:dyDescent="0.25">
      <c r="A188" s="1">
        <v>44575</v>
      </c>
      <c r="B188" s="1"/>
      <c r="C188" s="1" t="s">
        <v>102</v>
      </c>
      <c r="D188" t="s">
        <v>97</v>
      </c>
      <c r="E188">
        <v>17</v>
      </c>
      <c r="F188" t="s">
        <v>231</v>
      </c>
      <c r="G188" s="18">
        <v>3.7599</v>
      </c>
      <c r="I188" s="18">
        <v>-63.92</v>
      </c>
    </row>
    <row r="189" spans="1:9" x14ac:dyDescent="0.25">
      <c r="A189" s="1">
        <v>44575</v>
      </c>
      <c r="B189" s="1"/>
      <c r="C189" s="1" t="s">
        <v>102</v>
      </c>
      <c r="D189" t="s">
        <v>98</v>
      </c>
      <c r="E189">
        <v>12</v>
      </c>
      <c r="F189" t="s">
        <v>232</v>
      </c>
      <c r="G189" s="18">
        <v>9.875</v>
      </c>
      <c r="I189" s="18">
        <v>118.5</v>
      </c>
    </row>
    <row r="190" spans="1:9" x14ac:dyDescent="0.25">
      <c r="A190" s="1">
        <v>44575</v>
      </c>
      <c r="B190" s="1"/>
      <c r="C190" s="1" t="s">
        <v>102</v>
      </c>
      <c r="D190" t="s">
        <v>98</v>
      </c>
      <c r="E190">
        <v>10</v>
      </c>
      <c r="F190" t="s">
        <v>232</v>
      </c>
      <c r="G190" s="18">
        <v>9.8610000000000007</v>
      </c>
      <c r="I190" s="18">
        <v>98.61</v>
      </c>
    </row>
    <row r="191" spans="1:9" x14ac:dyDescent="0.25">
      <c r="A191" s="1">
        <v>44575</v>
      </c>
      <c r="B191" s="1"/>
      <c r="C191" s="1" t="s">
        <v>102</v>
      </c>
      <c r="D191" t="s">
        <v>98</v>
      </c>
      <c r="E191">
        <v>17</v>
      </c>
      <c r="F191" t="s">
        <v>253</v>
      </c>
      <c r="G191" s="18">
        <v>2.65</v>
      </c>
      <c r="I191" s="18">
        <v>45.05</v>
      </c>
    </row>
    <row r="192" spans="1:9" x14ac:dyDescent="0.25">
      <c r="A192" s="1">
        <v>44575</v>
      </c>
      <c r="B192" s="1"/>
      <c r="C192" s="1" t="s">
        <v>102</v>
      </c>
      <c r="D192" t="s">
        <v>98</v>
      </c>
      <c r="E192">
        <v>17</v>
      </c>
      <c r="F192" t="s">
        <v>253</v>
      </c>
      <c r="G192" s="18">
        <v>2.6945000000000001</v>
      </c>
      <c r="I192" s="18">
        <v>45.81</v>
      </c>
    </row>
    <row r="193" spans="1:9" x14ac:dyDescent="0.25">
      <c r="A193" s="1">
        <v>44575</v>
      </c>
      <c r="B193" s="1"/>
      <c r="C193" s="1" t="s">
        <v>102</v>
      </c>
      <c r="D193" t="s">
        <v>98</v>
      </c>
      <c r="E193">
        <v>17</v>
      </c>
      <c r="F193" t="s">
        <v>253</v>
      </c>
      <c r="G193" s="18">
        <v>2.6949999999999998</v>
      </c>
      <c r="I193" s="18">
        <v>45.82</v>
      </c>
    </row>
    <row r="194" spans="1:9" x14ac:dyDescent="0.25">
      <c r="A194" s="1">
        <v>44575</v>
      </c>
      <c r="B194" s="1"/>
      <c r="C194" s="1" t="s">
        <v>102</v>
      </c>
      <c r="D194" t="s">
        <v>98</v>
      </c>
      <c r="E194">
        <v>14</v>
      </c>
      <c r="F194" t="s">
        <v>231</v>
      </c>
      <c r="G194" s="18">
        <v>3.7431000000000001</v>
      </c>
      <c r="I194" s="18">
        <v>52.4</v>
      </c>
    </row>
    <row r="195" spans="1:9" x14ac:dyDescent="0.25">
      <c r="A195" s="1">
        <v>44575</v>
      </c>
      <c r="B195" s="1"/>
      <c r="C195" s="1" t="s">
        <v>102</v>
      </c>
      <c r="D195" t="s">
        <v>98</v>
      </c>
      <c r="E195">
        <v>14</v>
      </c>
      <c r="F195" t="s">
        <v>231</v>
      </c>
      <c r="G195" s="18">
        <v>3.665</v>
      </c>
      <c r="I195" s="18">
        <v>51.31</v>
      </c>
    </row>
    <row r="196" spans="1:9" x14ac:dyDescent="0.25">
      <c r="A196" s="1">
        <v>44575</v>
      </c>
      <c r="B196" s="1"/>
      <c r="C196" s="1" t="s">
        <v>102</v>
      </c>
      <c r="D196" t="s">
        <v>97</v>
      </c>
      <c r="E196">
        <v>17</v>
      </c>
      <c r="F196" t="s">
        <v>253</v>
      </c>
      <c r="G196" s="18">
        <v>2.7450000000000001</v>
      </c>
      <c r="I196" s="18">
        <v>-46.67</v>
      </c>
    </row>
    <row r="197" spans="1:9" x14ac:dyDescent="0.25">
      <c r="A197" s="1">
        <v>44575</v>
      </c>
      <c r="B197" s="1"/>
      <c r="C197" s="1" t="s">
        <v>102</v>
      </c>
      <c r="D197" t="s">
        <v>97</v>
      </c>
      <c r="E197">
        <v>17</v>
      </c>
      <c r="F197" t="s">
        <v>253</v>
      </c>
      <c r="G197" s="18">
        <v>2.78</v>
      </c>
      <c r="I197" s="18">
        <v>-47.26</v>
      </c>
    </row>
    <row r="198" spans="1:9" x14ac:dyDescent="0.25">
      <c r="A198" s="1">
        <v>44575</v>
      </c>
      <c r="B198" s="1"/>
      <c r="C198" s="1" t="s">
        <v>102</v>
      </c>
      <c r="D198" t="s">
        <v>98</v>
      </c>
      <c r="E198">
        <v>17</v>
      </c>
      <c r="F198" t="s">
        <v>253</v>
      </c>
      <c r="G198" s="18">
        <v>2.7401</v>
      </c>
      <c r="I198" s="18">
        <v>46.58</v>
      </c>
    </row>
    <row r="199" spans="1:9" x14ac:dyDescent="0.25">
      <c r="A199" s="1">
        <v>44575</v>
      </c>
      <c r="B199" s="1"/>
      <c r="C199" s="1" t="s">
        <v>102</v>
      </c>
      <c r="D199" t="s">
        <v>97</v>
      </c>
      <c r="E199">
        <v>17</v>
      </c>
      <c r="F199" t="s">
        <v>253</v>
      </c>
      <c r="G199" s="18">
        <v>2.85</v>
      </c>
      <c r="I199" s="18">
        <v>-48.45</v>
      </c>
    </row>
    <row r="200" spans="1:9" x14ac:dyDescent="0.25">
      <c r="A200" s="1">
        <v>44575</v>
      </c>
      <c r="B200" s="1"/>
      <c r="C200" s="1" t="s">
        <v>102</v>
      </c>
      <c r="D200" t="s">
        <v>97</v>
      </c>
      <c r="E200">
        <v>12</v>
      </c>
      <c r="F200" t="s">
        <v>232</v>
      </c>
      <c r="G200" s="18">
        <v>9.81</v>
      </c>
      <c r="I200" s="18">
        <v>-117.72</v>
      </c>
    </row>
    <row r="201" spans="1:9" x14ac:dyDescent="0.25">
      <c r="A201" s="1">
        <v>44575</v>
      </c>
      <c r="B201" s="1"/>
      <c r="C201" s="1" t="s">
        <v>102</v>
      </c>
      <c r="D201" t="s">
        <v>97</v>
      </c>
      <c r="E201">
        <v>14</v>
      </c>
      <c r="F201" t="s">
        <v>231</v>
      </c>
      <c r="G201" s="18">
        <v>3.37</v>
      </c>
      <c r="I201" s="18">
        <v>-47.18</v>
      </c>
    </row>
    <row r="202" spans="1:9" x14ac:dyDescent="0.25">
      <c r="A202" s="1">
        <v>44575</v>
      </c>
      <c r="B202" s="1"/>
      <c r="C202" s="1" t="s">
        <v>102</v>
      </c>
      <c r="D202" t="s">
        <v>98</v>
      </c>
      <c r="E202">
        <v>10</v>
      </c>
      <c r="F202" t="s">
        <v>232</v>
      </c>
      <c r="G202" s="18">
        <v>9.8407</v>
      </c>
      <c r="I202" s="18">
        <v>98.41</v>
      </c>
    </row>
    <row r="203" spans="1:9" x14ac:dyDescent="0.25">
      <c r="A203" s="1">
        <v>44575</v>
      </c>
      <c r="B203" s="1"/>
      <c r="C203" s="1" t="s">
        <v>102</v>
      </c>
      <c r="D203" t="s">
        <v>97</v>
      </c>
      <c r="E203">
        <v>17</v>
      </c>
      <c r="F203" t="s">
        <v>253</v>
      </c>
      <c r="G203" s="18">
        <v>2.82</v>
      </c>
      <c r="I203" s="18">
        <v>-47.94</v>
      </c>
    </row>
    <row r="204" spans="1:9" x14ac:dyDescent="0.25">
      <c r="A204" s="1">
        <v>44575</v>
      </c>
      <c r="B204" s="1"/>
      <c r="C204" s="1" t="s">
        <v>102</v>
      </c>
      <c r="D204" t="s">
        <v>97</v>
      </c>
      <c r="E204">
        <v>10</v>
      </c>
      <c r="F204" t="s">
        <v>232</v>
      </c>
      <c r="G204" s="18">
        <v>9.94</v>
      </c>
      <c r="I204" s="18">
        <v>-99.4</v>
      </c>
    </row>
    <row r="205" spans="1:9" x14ac:dyDescent="0.25">
      <c r="A205" s="1">
        <v>44575</v>
      </c>
      <c r="B205" s="1"/>
      <c r="C205" s="1" t="s">
        <v>102</v>
      </c>
      <c r="D205" t="s">
        <v>97</v>
      </c>
      <c r="E205">
        <v>10</v>
      </c>
      <c r="F205" t="s">
        <v>232</v>
      </c>
      <c r="G205" s="18">
        <v>9.9699000000000009</v>
      </c>
      <c r="I205" s="18">
        <v>-99.7</v>
      </c>
    </row>
    <row r="206" spans="1:9" x14ac:dyDescent="0.25">
      <c r="A206" s="1">
        <v>44575</v>
      </c>
      <c r="B206" s="1"/>
      <c r="C206" s="1" t="s">
        <v>102</v>
      </c>
      <c r="D206" t="s">
        <v>97</v>
      </c>
      <c r="E206">
        <v>13</v>
      </c>
      <c r="F206" t="s">
        <v>231</v>
      </c>
      <c r="G206" s="18">
        <v>3.45</v>
      </c>
      <c r="I206" s="18">
        <v>-44.85</v>
      </c>
    </row>
    <row r="207" spans="1:9" x14ac:dyDescent="0.25">
      <c r="A207" s="1">
        <v>44575</v>
      </c>
      <c r="B207" s="1"/>
      <c r="C207" s="1" t="s">
        <v>102</v>
      </c>
      <c r="D207" t="s">
        <v>97</v>
      </c>
      <c r="E207">
        <v>1</v>
      </c>
      <c r="F207" t="s">
        <v>231</v>
      </c>
      <c r="G207" s="18">
        <v>3.45</v>
      </c>
      <c r="I207" s="18">
        <v>-3.45</v>
      </c>
    </row>
    <row r="208" spans="1:9" x14ac:dyDescent="0.25">
      <c r="A208" s="1">
        <v>44575</v>
      </c>
      <c r="B208" s="1"/>
      <c r="C208" s="1" t="s">
        <v>102</v>
      </c>
      <c r="D208" t="s">
        <v>98</v>
      </c>
      <c r="E208">
        <v>14</v>
      </c>
      <c r="F208" t="s">
        <v>251</v>
      </c>
      <c r="G208" s="18">
        <v>7.6714000000000002</v>
      </c>
      <c r="I208" s="18">
        <v>107.4</v>
      </c>
    </row>
    <row r="209" spans="1:9" x14ac:dyDescent="0.25">
      <c r="A209" s="1">
        <v>44575</v>
      </c>
      <c r="B209" s="1"/>
      <c r="C209" s="1" t="s">
        <v>102</v>
      </c>
      <c r="D209" t="s">
        <v>98</v>
      </c>
      <c r="E209">
        <v>8</v>
      </c>
      <c r="F209" t="s">
        <v>231</v>
      </c>
      <c r="G209" s="18">
        <v>3.5242</v>
      </c>
      <c r="I209" s="18">
        <v>28.19</v>
      </c>
    </row>
    <row r="210" spans="1:9" x14ac:dyDescent="0.25">
      <c r="A210" s="1">
        <v>44575</v>
      </c>
      <c r="B210" s="1"/>
      <c r="C210" s="1" t="s">
        <v>102</v>
      </c>
      <c r="D210" t="s">
        <v>98</v>
      </c>
      <c r="E210">
        <v>8</v>
      </c>
      <c r="F210" t="s">
        <v>231</v>
      </c>
      <c r="G210" s="18">
        <v>3.5550000000000002</v>
      </c>
      <c r="I210" s="18">
        <v>28.44</v>
      </c>
    </row>
    <row r="211" spans="1:9" x14ac:dyDescent="0.25">
      <c r="A211" s="1">
        <v>44575</v>
      </c>
      <c r="B211" s="1"/>
      <c r="C211" s="1" t="s">
        <v>102</v>
      </c>
      <c r="D211" t="s">
        <v>98</v>
      </c>
      <c r="E211">
        <v>16</v>
      </c>
      <c r="F211" t="s">
        <v>231</v>
      </c>
      <c r="G211" s="18">
        <v>3.4950000000000001</v>
      </c>
      <c r="I211" s="18">
        <v>55.92</v>
      </c>
    </row>
    <row r="212" spans="1:9" x14ac:dyDescent="0.25">
      <c r="A212" s="1">
        <v>44575</v>
      </c>
      <c r="B212" s="1"/>
      <c r="C212" s="1" t="s">
        <v>102</v>
      </c>
      <c r="D212" t="s">
        <v>97</v>
      </c>
      <c r="E212">
        <v>14</v>
      </c>
      <c r="F212" t="s">
        <v>251</v>
      </c>
      <c r="G212" s="18">
        <v>7.7350000000000003</v>
      </c>
      <c r="I212" s="18">
        <v>-108.29</v>
      </c>
    </row>
    <row r="213" spans="1:9" x14ac:dyDescent="0.25">
      <c r="A213" s="1">
        <v>44575</v>
      </c>
      <c r="B213" s="1"/>
      <c r="C213" s="1" t="s">
        <v>102</v>
      </c>
      <c r="D213" t="s">
        <v>97</v>
      </c>
      <c r="E213">
        <v>16</v>
      </c>
      <c r="F213" t="s">
        <v>231</v>
      </c>
      <c r="G213" s="18">
        <v>3.5360999999999998</v>
      </c>
      <c r="I213" s="18">
        <v>-56.58</v>
      </c>
    </row>
    <row r="214" spans="1:9" x14ac:dyDescent="0.25">
      <c r="A214" s="1">
        <v>44575</v>
      </c>
      <c r="B214" s="1"/>
      <c r="C214" s="1" t="s">
        <v>102</v>
      </c>
      <c r="D214" t="s">
        <v>97</v>
      </c>
      <c r="E214">
        <v>16</v>
      </c>
      <c r="F214" t="s">
        <v>231</v>
      </c>
      <c r="G214" s="18">
        <v>3.55</v>
      </c>
      <c r="I214" s="18">
        <v>-56.8</v>
      </c>
    </row>
    <row r="215" spans="1:9" x14ac:dyDescent="0.25">
      <c r="A215" s="1">
        <v>44579</v>
      </c>
      <c r="B215" s="1"/>
      <c r="C215" s="1" t="s">
        <v>102</v>
      </c>
      <c r="D215" t="s">
        <v>98</v>
      </c>
      <c r="E215">
        <v>4</v>
      </c>
      <c r="F215" t="s">
        <v>231</v>
      </c>
      <c r="G215" s="18">
        <v>5.0860000000000003</v>
      </c>
      <c r="I215" s="18">
        <v>20.34</v>
      </c>
    </row>
    <row r="216" spans="1:9" x14ac:dyDescent="0.25">
      <c r="A216" s="1">
        <v>44579</v>
      </c>
      <c r="B216" s="1"/>
      <c r="C216" s="1" t="s">
        <v>102</v>
      </c>
      <c r="D216" t="s">
        <v>98</v>
      </c>
      <c r="E216">
        <v>20</v>
      </c>
      <c r="F216" t="s">
        <v>231</v>
      </c>
      <c r="G216" s="18">
        <v>5.0106999999999999</v>
      </c>
      <c r="I216" s="18">
        <v>100.21</v>
      </c>
    </row>
    <row r="217" spans="1:9" x14ac:dyDescent="0.25">
      <c r="A217" s="1">
        <v>44579</v>
      </c>
      <c r="B217" s="1"/>
      <c r="C217" s="1" t="s">
        <v>102</v>
      </c>
      <c r="D217" t="s">
        <v>98</v>
      </c>
      <c r="E217">
        <v>20</v>
      </c>
      <c r="F217" t="s">
        <v>231</v>
      </c>
      <c r="G217" s="18">
        <v>4.9725999999999999</v>
      </c>
      <c r="I217" s="18">
        <v>99.45</v>
      </c>
    </row>
    <row r="218" spans="1:9" x14ac:dyDescent="0.25">
      <c r="A218" s="1">
        <v>44579</v>
      </c>
      <c r="B218" s="1"/>
      <c r="C218" s="1" t="s">
        <v>102</v>
      </c>
      <c r="D218" t="s">
        <v>98</v>
      </c>
      <c r="E218">
        <v>8</v>
      </c>
      <c r="F218" t="s">
        <v>231</v>
      </c>
      <c r="G218" s="18">
        <v>4.95</v>
      </c>
      <c r="I218" s="18">
        <v>39.6</v>
      </c>
    </row>
    <row r="219" spans="1:9" x14ac:dyDescent="0.25">
      <c r="A219" s="1">
        <v>44579</v>
      </c>
      <c r="B219" s="1"/>
      <c r="C219" s="1" t="s">
        <v>102</v>
      </c>
      <c r="D219" t="s">
        <v>98</v>
      </c>
      <c r="E219">
        <v>8</v>
      </c>
      <c r="F219" t="s">
        <v>231</v>
      </c>
      <c r="G219" s="18">
        <v>4.87</v>
      </c>
      <c r="I219" s="18">
        <v>38.96</v>
      </c>
    </row>
    <row r="220" spans="1:9" x14ac:dyDescent="0.25">
      <c r="A220" s="1">
        <v>44579</v>
      </c>
      <c r="B220" s="1"/>
      <c r="C220" s="1" t="s">
        <v>102</v>
      </c>
      <c r="D220" t="s">
        <v>97</v>
      </c>
      <c r="E220">
        <v>10</v>
      </c>
      <c r="F220" t="s">
        <v>231</v>
      </c>
      <c r="G220" s="18">
        <v>4.7595999999999998</v>
      </c>
      <c r="I220" s="18">
        <v>-47.6</v>
      </c>
    </row>
    <row r="221" spans="1:9" x14ac:dyDescent="0.25">
      <c r="A221" s="1">
        <v>44579</v>
      </c>
      <c r="B221" s="1"/>
      <c r="C221" s="1" t="s">
        <v>102</v>
      </c>
      <c r="D221" t="s">
        <v>97</v>
      </c>
      <c r="E221">
        <v>20</v>
      </c>
      <c r="F221" t="s">
        <v>231</v>
      </c>
      <c r="G221" s="18">
        <v>4.67</v>
      </c>
      <c r="I221" s="18">
        <v>-93.4</v>
      </c>
    </row>
    <row r="222" spans="1:9" x14ac:dyDescent="0.25">
      <c r="A222" s="1">
        <v>44579</v>
      </c>
      <c r="B222" s="1"/>
      <c r="C222" s="1" t="s">
        <v>102</v>
      </c>
      <c r="D222" t="s">
        <v>98</v>
      </c>
      <c r="E222">
        <v>10</v>
      </c>
      <c r="F222" t="s">
        <v>251</v>
      </c>
      <c r="G222" s="18">
        <v>8.5399999999999991</v>
      </c>
      <c r="I222" s="18">
        <v>85.4</v>
      </c>
    </row>
    <row r="223" spans="1:9" x14ac:dyDescent="0.25">
      <c r="A223" s="1">
        <v>44579</v>
      </c>
      <c r="B223" s="1"/>
      <c r="C223" s="1" t="s">
        <v>102</v>
      </c>
      <c r="D223" t="s">
        <v>98</v>
      </c>
      <c r="E223">
        <v>14</v>
      </c>
      <c r="F223" t="s">
        <v>251</v>
      </c>
      <c r="G223" s="18">
        <v>8.56</v>
      </c>
      <c r="I223" s="18">
        <v>119.84</v>
      </c>
    </row>
    <row r="224" spans="1:9" x14ac:dyDescent="0.25">
      <c r="A224" s="1">
        <v>44579</v>
      </c>
      <c r="B224" s="1"/>
      <c r="C224" s="1" t="s">
        <v>102</v>
      </c>
      <c r="D224" t="s">
        <v>97</v>
      </c>
      <c r="E224">
        <v>10</v>
      </c>
      <c r="F224" t="s">
        <v>231</v>
      </c>
      <c r="G224" s="18">
        <v>4.7599</v>
      </c>
      <c r="I224" s="18">
        <v>-47.6</v>
      </c>
    </row>
    <row r="225" spans="1:9" x14ac:dyDescent="0.25">
      <c r="A225" s="1">
        <v>44579</v>
      </c>
      <c r="B225" s="1"/>
      <c r="C225" s="1" t="s">
        <v>102</v>
      </c>
      <c r="D225" t="s">
        <v>97</v>
      </c>
      <c r="E225">
        <v>7</v>
      </c>
      <c r="F225" t="s">
        <v>231</v>
      </c>
      <c r="G225" s="18">
        <v>4.9000000000000004</v>
      </c>
      <c r="I225" s="18">
        <v>-34.299999999999997</v>
      </c>
    </row>
    <row r="226" spans="1:9" x14ac:dyDescent="0.25">
      <c r="A226" s="1">
        <v>44579</v>
      </c>
      <c r="B226" s="1"/>
      <c r="C226" s="1" t="s">
        <v>102</v>
      </c>
      <c r="D226" t="s">
        <v>97</v>
      </c>
      <c r="E226">
        <v>10</v>
      </c>
      <c r="F226" t="s">
        <v>231</v>
      </c>
      <c r="G226" s="18">
        <v>4.9000000000000004</v>
      </c>
      <c r="I226" s="18">
        <v>-49</v>
      </c>
    </row>
    <row r="227" spans="1:9" x14ac:dyDescent="0.25">
      <c r="A227" s="1">
        <v>44579</v>
      </c>
      <c r="B227" s="1"/>
      <c r="C227" s="1" t="s">
        <v>102</v>
      </c>
      <c r="D227" t="s">
        <v>97</v>
      </c>
      <c r="E227">
        <v>3</v>
      </c>
      <c r="F227" t="s">
        <v>231</v>
      </c>
      <c r="G227" s="18">
        <v>4.9000000000000004</v>
      </c>
      <c r="I227" s="18">
        <v>-14.7</v>
      </c>
    </row>
    <row r="228" spans="1:9" x14ac:dyDescent="0.25">
      <c r="A228" s="1">
        <v>44579</v>
      </c>
      <c r="B228" s="1"/>
      <c r="C228" s="1" t="s">
        <v>102</v>
      </c>
      <c r="D228" t="s">
        <v>97</v>
      </c>
      <c r="E228">
        <v>9</v>
      </c>
      <c r="F228" t="s">
        <v>251</v>
      </c>
      <c r="G228" s="18">
        <v>8.69</v>
      </c>
      <c r="I228" s="18">
        <v>-78.209999999999994</v>
      </c>
    </row>
    <row r="229" spans="1:9" x14ac:dyDescent="0.25">
      <c r="A229" s="1">
        <v>44579</v>
      </c>
      <c r="B229" s="1"/>
      <c r="C229" s="1" t="s">
        <v>102</v>
      </c>
      <c r="D229" t="s">
        <v>97</v>
      </c>
      <c r="E229">
        <v>1</v>
      </c>
      <c r="F229" t="s">
        <v>251</v>
      </c>
      <c r="G229" s="18">
        <v>8.69</v>
      </c>
      <c r="I229" s="18">
        <v>-8.69</v>
      </c>
    </row>
    <row r="230" spans="1:9" x14ac:dyDescent="0.25">
      <c r="A230" s="1">
        <v>44579</v>
      </c>
      <c r="B230" s="1"/>
      <c r="C230" s="1" t="s">
        <v>102</v>
      </c>
      <c r="D230" t="s">
        <v>97</v>
      </c>
      <c r="E230">
        <v>3</v>
      </c>
      <c r="F230" t="s">
        <v>251</v>
      </c>
      <c r="G230" s="18">
        <v>8.76</v>
      </c>
      <c r="I230" s="18">
        <v>-26.28</v>
      </c>
    </row>
    <row r="231" spans="1:9" x14ac:dyDescent="0.25">
      <c r="A231" s="1">
        <v>44579</v>
      </c>
      <c r="B231" s="1"/>
      <c r="C231" s="1" t="s">
        <v>102</v>
      </c>
      <c r="D231" t="s">
        <v>97</v>
      </c>
      <c r="E231">
        <v>11</v>
      </c>
      <c r="F231" t="s">
        <v>251</v>
      </c>
      <c r="G231" s="18">
        <v>8.76</v>
      </c>
      <c r="I231" s="18">
        <v>-96.36</v>
      </c>
    </row>
    <row r="232" spans="1:9" x14ac:dyDescent="0.25">
      <c r="A232" s="1">
        <v>44579</v>
      </c>
      <c r="B232" s="1"/>
      <c r="C232" s="1" t="s">
        <v>102</v>
      </c>
      <c r="D232" t="s">
        <v>98</v>
      </c>
      <c r="E232">
        <v>6</v>
      </c>
      <c r="F232" t="s">
        <v>231</v>
      </c>
      <c r="G232" s="18">
        <v>4.7</v>
      </c>
      <c r="I232" s="18">
        <v>28.2</v>
      </c>
    </row>
    <row r="233" spans="1:9" x14ac:dyDescent="0.25">
      <c r="A233" s="1">
        <v>44579</v>
      </c>
      <c r="B233" s="1"/>
      <c r="C233" s="1" t="s">
        <v>102</v>
      </c>
      <c r="D233" t="s">
        <v>97</v>
      </c>
      <c r="E233">
        <v>6</v>
      </c>
      <c r="F233" t="s">
        <v>231</v>
      </c>
      <c r="G233" s="18">
        <v>4.59</v>
      </c>
      <c r="I233" s="18">
        <v>-27.54</v>
      </c>
    </row>
    <row r="234" spans="1:9" x14ac:dyDescent="0.25">
      <c r="A234" s="1">
        <v>44580</v>
      </c>
      <c r="B234" s="1"/>
      <c r="C234" s="1" t="s">
        <v>102</v>
      </c>
      <c r="D234" t="s">
        <v>97</v>
      </c>
      <c r="E234">
        <v>4</v>
      </c>
      <c r="F234" t="s">
        <v>231</v>
      </c>
      <c r="G234" s="18">
        <v>5.0594999999999999</v>
      </c>
      <c r="I234" s="18">
        <v>-20.239999999999998</v>
      </c>
    </row>
    <row r="235" spans="1:9" x14ac:dyDescent="0.25">
      <c r="A235" s="1">
        <v>44580</v>
      </c>
      <c r="B235" s="1"/>
      <c r="C235" s="1" t="s">
        <v>102</v>
      </c>
      <c r="D235" t="s">
        <v>98</v>
      </c>
      <c r="E235">
        <v>20</v>
      </c>
      <c r="F235" t="s">
        <v>231</v>
      </c>
      <c r="G235" s="18">
        <v>5.0616000000000003</v>
      </c>
      <c r="I235" s="18">
        <v>101.23</v>
      </c>
    </row>
    <row r="236" spans="1:9" x14ac:dyDescent="0.25">
      <c r="A236" s="1">
        <v>44580</v>
      </c>
      <c r="B236" s="1"/>
      <c r="C236" s="1" t="s">
        <v>102</v>
      </c>
      <c r="D236" t="s">
        <v>98</v>
      </c>
      <c r="E236">
        <v>20</v>
      </c>
      <c r="F236" t="s">
        <v>231</v>
      </c>
      <c r="G236" s="18">
        <v>5.0603999999999996</v>
      </c>
      <c r="I236" s="18">
        <v>101.21</v>
      </c>
    </row>
    <row r="237" spans="1:9" x14ac:dyDescent="0.25">
      <c r="A237" s="1">
        <v>44580</v>
      </c>
      <c r="B237" s="1"/>
      <c r="C237" s="1" t="s">
        <v>102</v>
      </c>
      <c r="D237" t="s">
        <v>98</v>
      </c>
      <c r="E237">
        <v>16</v>
      </c>
      <c r="F237" t="s">
        <v>231</v>
      </c>
      <c r="G237" s="18">
        <v>5.1106999999999996</v>
      </c>
      <c r="I237" s="18">
        <v>81.77</v>
      </c>
    </row>
    <row r="238" spans="1:9" x14ac:dyDescent="0.25">
      <c r="A238" s="1">
        <v>44580</v>
      </c>
      <c r="B238" s="1"/>
      <c r="C238" s="1" t="s">
        <v>102</v>
      </c>
      <c r="D238" t="s">
        <v>98</v>
      </c>
      <c r="E238">
        <v>10</v>
      </c>
      <c r="F238" t="s">
        <v>231</v>
      </c>
      <c r="G238" s="18">
        <v>5.07</v>
      </c>
      <c r="I238" s="18">
        <v>50.7</v>
      </c>
    </row>
    <row r="239" spans="1:9" x14ac:dyDescent="0.25">
      <c r="A239" s="1">
        <v>44580</v>
      </c>
      <c r="B239" s="1"/>
      <c r="C239" s="1" t="s">
        <v>102</v>
      </c>
      <c r="D239" t="s">
        <v>98</v>
      </c>
      <c r="E239">
        <v>8</v>
      </c>
      <c r="F239" t="s">
        <v>231</v>
      </c>
      <c r="G239" s="18">
        <v>4.99</v>
      </c>
      <c r="I239" s="18">
        <v>39.92</v>
      </c>
    </row>
    <row r="240" spans="1:9" x14ac:dyDescent="0.25">
      <c r="A240" s="1">
        <v>44580</v>
      </c>
      <c r="B240" s="1"/>
      <c r="C240" s="1" t="s">
        <v>102</v>
      </c>
      <c r="D240" t="s">
        <v>97</v>
      </c>
      <c r="E240">
        <v>20</v>
      </c>
      <c r="F240" t="s">
        <v>231</v>
      </c>
      <c r="G240" s="18">
        <v>4.97</v>
      </c>
      <c r="I240" s="18">
        <v>-99.4</v>
      </c>
    </row>
    <row r="241" spans="1:9" x14ac:dyDescent="0.25">
      <c r="A241" s="1">
        <v>44580</v>
      </c>
      <c r="B241" s="1"/>
      <c r="C241" s="1" t="s">
        <v>102</v>
      </c>
      <c r="D241" t="s">
        <v>98</v>
      </c>
      <c r="E241">
        <v>2</v>
      </c>
      <c r="F241" t="s">
        <v>231</v>
      </c>
      <c r="G241" s="18">
        <v>5.04</v>
      </c>
      <c r="I241" s="18">
        <v>10.08</v>
      </c>
    </row>
    <row r="242" spans="1:9" x14ac:dyDescent="0.25">
      <c r="A242" s="1">
        <v>44580</v>
      </c>
      <c r="B242" s="1"/>
      <c r="C242" s="1" t="s">
        <v>102</v>
      </c>
      <c r="D242" t="s">
        <v>98</v>
      </c>
      <c r="E242">
        <v>8</v>
      </c>
      <c r="F242" t="s">
        <v>231</v>
      </c>
      <c r="G242" s="18">
        <v>5.04</v>
      </c>
      <c r="I242" s="18">
        <v>40.32</v>
      </c>
    </row>
    <row r="243" spans="1:9" x14ac:dyDescent="0.25">
      <c r="A243" s="1">
        <v>44580</v>
      </c>
      <c r="B243" s="1"/>
      <c r="C243" s="1" t="s">
        <v>102</v>
      </c>
      <c r="D243" t="s">
        <v>97</v>
      </c>
      <c r="E243">
        <v>19</v>
      </c>
      <c r="F243" t="s">
        <v>231</v>
      </c>
      <c r="G243" s="18">
        <v>4.97</v>
      </c>
      <c r="I243" s="18">
        <v>-94.43</v>
      </c>
    </row>
    <row r="244" spans="1:9" x14ac:dyDescent="0.25">
      <c r="A244" s="1">
        <v>44580</v>
      </c>
      <c r="B244" s="1"/>
      <c r="C244" s="1" t="s">
        <v>102</v>
      </c>
      <c r="D244" t="s">
        <v>97</v>
      </c>
      <c r="E244">
        <v>1</v>
      </c>
      <c r="F244" t="s">
        <v>231</v>
      </c>
      <c r="G244" s="18">
        <v>4.97</v>
      </c>
      <c r="I244" s="18">
        <v>-4.97</v>
      </c>
    </row>
    <row r="245" spans="1:9" x14ac:dyDescent="0.25">
      <c r="A245" s="1">
        <v>44580</v>
      </c>
      <c r="B245" s="1"/>
      <c r="C245" s="1" t="s">
        <v>102</v>
      </c>
      <c r="D245" t="s">
        <v>97</v>
      </c>
      <c r="E245">
        <v>20</v>
      </c>
      <c r="F245" t="s">
        <v>231</v>
      </c>
      <c r="G245" s="18">
        <v>4.9400000000000004</v>
      </c>
      <c r="I245" s="18">
        <v>-98.8</v>
      </c>
    </row>
    <row r="246" spans="1:9" x14ac:dyDescent="0.25">
      <c r="A246" s="1">
        <v>44580</v>
      </c>
      <c r="B246" s="1"/>
      <c r="C246" s="1" t="s">
        <v>102</v>
      </c>
      <c r="D246" t="s">
        <v>98</v>
      </c>
      <c r="E246">
        <v>8</v>
      </c>
      <c r="F246" t="s">
        <v>242</v>
      </c>
      <c r="G246" s="18">
        <v>2.9437000000000002</v>
      </c>
      <c r="I246" s="18">
        <v>23.55</v>
      </c>
    </row>
    <row r="247" spans="1:9" x14ac:dyDescent="0.25">
      <c r="A247" s="1">
        <v>44580</v>
      </c>
      <c r="B247" s="1"/>
      <c r="C247" s="1" t="s">
        <v>102</v>
      </c>
      <c r="D247" t="s">
        <v>98</v>
      </c>
      <c r="E247">
        <v>16</v>
      </c>
      <c r="F247" t="s">
        <v>242</v>
      </c>
      <c r="G247" s="18">
        <v>2.9538000000000002</v>
      </c>
      <c r="I247" s="18">
        <v>47.26</v>
      </c>
    </row>
    <row r="248" spans="1:9" x14ac:dyDescent="0.25">
      <c r="A248" s="1">
        <v>44580</v>
      </c>
      <c r="B248" s="1"/>
      <c r="C248" s="1" t="s">
        <v>102</v>
      </c>
      <c r="D248" t="s">
        <v>97</v>
      </c>
      <c r="E248">
        <v>20</v>
      </c>
      <c r="F248" t="s">
        <v>231</v>
      </c>
      <c r="G248" s="18">
        <v>4.99</v>
      </c>
      <c r="I248" s="18">
        <v>-99.8</v>
      </c>
    </row>
    <row r="249" spans="1:9" x14ac:dyDescent="0.25">
      <c r="A249" s="1">
        <v>44580</v>
      </c>
      <c r="B249" s="1"/>
      <c r="C249" s="1" t="s">
        <v>102</v>
      </c>
      <c r="D249" t="s">
        <v>98</v>
      </c>
      <c r="E249">
        <v>17</v>
      </c>
      <c r="F249" t="s">
        <v>242</v>
      </c>
      <c r="G249" s="18">
        <v>3.0459999999999998</v>
      </c>
      <c r="I249" s="18">
        <v>51.78</v>
      </c>
    </row>
    <row r="250" spans="1:9" x14ac:dyDescent="0.25">
      <c r="A250" s="1">
        <v>44580</v>
      </c>
      <c r="B250" s="1"/>
      <c r="C250" s="1" t="s">
        <v>102</v>
      </c>
      <c r="D250" t="s">
        <v>98</v>
      </c>
      <c r="E250">
        <v>8</v>
      </c>
      <c r="F250" t="s">
        <v>242</v>
      </c>
      <c r="G250" s="18">
        <v>3.01</v>
      </c>
      <c r="I250" s="18">
        <v>24.08</v>
      </c>
    </row>
    <row r="251" spans="1:9" x14ac:dyDescent="0.25">
      <c r="A251" s="1">
        <v>44580</v>
      </c>
      <c r="B251" s="1"/>
      <c r="C251" s="1" t="s">
        <v>102</v>
      </c>
      <c r="D251" t="s">
        <v>98</v>
      </c>
      <c r="E251">
        <v>20</v>
      </c>
      <c r="F251" t="s">
        <v>231</v>
      </c>
      <c r="G251" s="18">
        <v>5.2843</v>
      </c>
      <c r="I251" s="18">
        <v>105.69</v>
      </c>
    </row>
    <row r="252" spans="1:9" x14ac:dyDescent="0.25">
      <c r="A252" s="1">
        <v>44580</v>
      </c>
      <c r="B252" s="1"/>
      <c r="C252" s="1" t="s">
        <v>102</v>
      </c>
      <c r="D252" t="s">
        <v>97</v>
      </c>
      <c r="E252">
        <v>15</v>
      </c>
      <c r="F252" t="s">
        <v>242</v>
      </c>
      <c r="G252" s="18">
        <v>2.97</v>
      </c>
      <c r="I252" s="18">
        <v>-44.55</v>
      </c>
    </row>
    <row r="253" spans="1:9" x14ac:dyDescent="0.25">
      <c r="A253" s="1">
        <v>44580</v>
      </c>
      <c r="B253" s="1"/>
      <c r="C253" s="1" t="s">
        <v>102</v>
      </c>
      <c r="D253" t="s">
        <v>97</v>
      </c>
      <c r="E253">
        <v>1</v>
      </c>
      <c r="F253" t="s">
        <v>242</v>
      </c>
      <c r="G253" s="18">
        <v>2.97</v>
      </c>
      <c r="I253" s="18">
        <v>-2.97</v>
      </c>
    </row>
    <row r="254" spans="1:9" x14ac:dyDescent="0.25">
      <c r="A254" s="1">
        <v>44580</v>
      </c>
      <c r="B254" s="1"/>
      <c r="C254" s="1" t="s">
        <v>102</v>
      </c>
      <c r="D254" t="s">
        <v>97</v>
      </c>
      <c r="E254">
        <v>17</v>
      </c>
      <c r="F254" t="s">
        <v>242</v>
      </c>
      <c r="G254" s="18">
        <v>2.984</v>
      </c>
      <c r="I254" s="18">
        <v>-50.73</v>
      </c>
    </row>
    <row r="255" spans="1:9" x14ac:dyDescent="0.25">
      <c r="A255" s="1">
        <v>44580</v>
      </c>
      <c r="B255" s="1"/>
      <c r="C255" s="1" t="s">
        <v>102</v>
      </c>
      <c r="D255" t="s">
        <v>97</v>
      </c>
      <c r="E255">
        <v>5</v>
      </c>
      <c r="F255" t="s">
        <v>231</v>
      </c>
      <c r="G255" s="18">
        <v>5.13</v>
      </c>
      <c r="I255" s="18">
        <v>-25.65</v>
      </c>
    </row>
    <row r="256" spans="1:9" x14ac:dyDescent="0.25">
      <c r="A256" s="1">
        <v>44580</v>
      </c>
      <c r="B256" s="1"/>
      <c r="C256" s="1" t="s">
        <v>102</v>
      </c>
      <c r="D256" t="s">
        <v>97</v>
      </c>
      <c r="E256">
        <v>15</v>
      </c>
      <c r="F256" t="s">
        <v>231</v>
      </c>
      <c r="G256" s="18">
        <v>5.13</v>
      </c>
      <c r="I256" s="18">
        <v>-76.95</v>
      </c>
    </row>
    <row r="257" spans="1:9" x14ac:dyDescent="0.25">
      <c r="A257" s="1">
        <v>44580</v>
      </c>
      <c r="B257" s="1"/>
      <c r="C257" s="1" t="s">
        <v>102</v>
      </c>
      <c r="D257" t="s">
        <v>97</v>
      </c>
      <c r="E257">
        <v>15</v>
      </c>
      <c r="F257" t="s">
        <v>242</v>
      </c>
      <c r="G257" s="18">
        <v>2.99</v>
      </c>
      <c r="I257" s="18">
        <v>-44.85</v>
      </c>
    </row>
    <row r="258" spans="1:9" x14ac:dyDescent="0.25">
      <c r="A258" s="1">
        <v>44580</v>
      </c>
      <c r="B258" s="1"/>
      <c r="C258" s="1" t="s">
        <v>102</v>
      </c>
      <c r="D258" t="s">
        <v>97</v>
      </c>
      <c r="E258">
        <v>1</v>
      </c>
      <c r="F258" t="s">
        <v>242</v>
      </c>
      <c r="G258" s="18">
        <v>2.99</v>
      </c>
      <c r="I258" s="18">
        <v>-2.99</v>
      </c>
    </row>
    <row r="259" spans="1:9" x14ac:dyDescent="0.25">
      <c r="A259" s="1">
        <v>44580</v>
      </c>
      <c r="B259" s="1"/>
      <c r="C259" s="1" t="s">
        <v>102</v>
      </c>
      <c r="D259" t="s">
        <v>98</v>
      </c>
      <c r="E259">
        <v>2</v>
      </c>
      <c r="F259" t="s">
        <v>229</v>
      </c>
      <c r="G259" s="18">
        <v>40.110599999999998</v>
      </c>
      <c r="I259" s="18">
        <v>80.22</v>
      </c>
    </row>
    <row r="260" spans="1:9" x14ac:dyDescent="0.25">
      <c r="A260" s="1">
        <v>44580</v>
      </c>
      <c r="B260" s="1"/>
      <c r="C260" s="1" t="s">
        <v>102</v>
      </c>
      <c r="D260" t="s">
        <v>98</v>
      </c>
      <c r="E260">
        <v>3</v>
      </c>
      <c r="F260" t="s">
        <v>229</v>
      </c>
      <c r="G260" s="18">
        <v>40.202800000000003</v>
      </c>
      <c r="I260" s="18">
        <v>120.61</v>
      </c>
    </row>
    <row r="261" spans="1:9" x14ac:dyDescent="0.25">
      <c r="A261" s="1">
        <v>44580</v>
      </c>
      <c r="B261" s="1"/>
      <c r="C261" s="1" t="s">
        <v>102</v>
      </c>
      <c r="D261" t="s">
        <v>97</v>
      </c>
      <c r="E261">
        <v>2</v>
      </c>
      <c r="F261" t="s">
        <v>229</v>
      </c>
      <c r="G261" s="18">
        <v>40.644399999999997</v>
      </c>
      <c r="I261" s="18">
        <v>-81.290000000000006</v>
      </c>
    </row>
    <row r="262" spans="1:9" x14ac:dyDescent="0.25">
      <c r="A262" s="1">
        <v>44580</v>
      </c>
      <c r="B262" s="1"/>
      <c r="C262" s="1" t="s">
        <v>102</v>
      </c>
      <c r="D262" t="s">
        <v>97</v>
      </c>
      <c r="E262">
        <v>2</v>
      </c>
      <c r="F262" t="s">
        <v>229</v>
      </c>
      <c r="G262" s="18">
        <v>40.770000000000003</v>
      </c>
      <c r="I262" s="18">
        <v>-81.540000000000006</v>
      </c>
    </row>
    <row r="263" spans="1:9" x14ac:dyDescent="0.25">
      <c r="A263" s="1">
        <v>44580</v>
      </c>
      <c r="B263" s="1"/>
      <c r="C263" s="1" t="s">
        <v>102</v>
      </c>
      <c r="D263" t="s">
        <v>97</v>
      </c>
      <c r="E263">
        <v>1</v>
      </c>
      <c r="F263" t="s">
        <v>229</v>
      </c>
      <c r="G263" s="18">
        <v>40.770000000000003</v>
      </c>
      <c r="I263" s="18">
        <v>-40.770000000000003</v>
      </c>
    </row>
    <row r="264" spans="1:9" x14ac:dyDescent="0.25">
      <c r="A264" s="1">
        <v>44581</v>
      </c>
      <c r="B264" s="1"/>
      <c r="C264" s="1" t="s">
        <v>102</v>
      </c>
      <c r="D264" t="s">
        <v>98</v>
      </c>
      <c r="E264">
        <v>17</v>
      </c>
      <c r="F264" t="s">
        <v>231</v>
      </c>
      <c r="G264" s="18">
        <v>4.1950000000000003</v>
      </c>
      <c r="I264" s="18">
        <v>71.319999999999993</v>
      </c>
    </row>
    <row r="265" spans="1:9" x14ac:dyDescent="0.25">
      <c r="A265" s="1">
        <v>44581</v>
      </c>
      <c r="B265" s="1"/>
      <c r="C265" s="1" t="s">
        <v>102</v>
      </c>
      <c r="D265" t="s">
        <v>98</v>
      </c>
      <c r="E265">
        <v>16</v>
      </c>
      <c r="F265" t="s">
        <v>231</v>
      </c>
      <c r="G265" s="18">
        <v>4.165</v>
      </c>
      <c r="I265" s="18">
        <v>66.64</v>
      </c>
    </row>
    <row r="266" spans="1:9" x14ac:dyDescent="0.25">
      <c r="A266" s="1">
        <v>44581</v>
      </c>
      <c r="B266" s="1"/>
      <c r="C266" s="1" t="s">
        <v>102</v>
      </c>
      <c r="D266" t="s">
        <v>98</v>
      </c>
      <c r="E266">
        <v>13</v>
      </c>
      <c r="F266" t="s">
        <v>231</v>
      </c>
      <c r="G266" s="18">
        <v>4.1406999999999998</v>
      </c>
      <c r="I266" s="18">
        <v>53.83</v>
      </c>
    </row>
    <row r="267" spans="1:9" x14ac:dyDescent="0.25">
      <c r="A267" s="1">
        <v>44581</v>
      </c>
      <c r="B267" s="1"/>
      <c r="C267" s="1" t="s">
        <v>102</v>
      </c>
      <c r="D267" t="s">
        <v>98</v>
      </c>
      <c r="E267">
        <v>16</v>
      </c>
      <c r="F267" t="s">
        <v>231</v>
      </c>
      <c r="G267" s="18">
        <v>4.0449999999999999</v>
      </c>
      <c r="I267" s="18">
        <v>64.72</v>
      </c>
    </row>
    <row r="268" spans="1:9" x14ac:dyDescent="0.25">
      <c r="A268" s="1">
        <v>44581</v>
      </c>
      <c r="B268" s="1"/>
      <c r="C268" s="1" t="s">
        <v>102</v>
      </c>
      <c r="D268" t="s">
        <v>98</v>
      </c>
      <c r="E268">
        <v>26</v>
      </c>
      <c r="F268" t="s">
        <v>231</v>
      </c>
      <c r="G268" s="18">
        <v>4.0407000000000002</v>
      </c>
      <c r="I268" s="18">
        <v>105.06</v>
      </c>
    </row>
    <row r="269" spans="1:9" x14ac:dyDescent="0.25">
      <c r="A269" s="1">
        <v>44581</v>
      </c>
      <c r="B269" s="1"/>
      <c r="C269" s="1" t="s">
        <v>102</v>
      </c>
      <c r="D269" t="s">
        <v>97</v>
      </c>
      <c r="E269">
        <v>13</v>
      </c>
      <c r="F269" t="s">
        <v>231</v>
      </c>
      <c r="G269" s="18">
        <v>3.9984000000000002</v>
      </c>
      <c r="I269" s="18">
        <v>-51.98</v>
      </c>
    </row>
    <row r="270" spans="1:9" x14ac:dyDescent="0.25">
      <c r="A270" s="1">
        <v>44581</v>
      </c>
      <c r="B270" s="1"/>
      <c r="C270" s="1" t="s">
        <v>102</v>
      </c>
      <c r="D270" t="s">
        <v>97</v>
      </c>
      <c r="E270">
        <v>13</v>
      </c>
      <c r="F270" t="s">
        <v>231</v>
      </c>
      <c r="G270" s="18">
        <v>3.9870999999999999</v>
      </c>
      <c r="I270" s="18">
        <v>-51.83</v>
      </c>
    </row>
    <row r="271" spans="1:9" x14ac:dyDescent="0.25">
      <c r="A271" s="1">
        <v>44581</v>
      </c>
      <c r="B271" s="1"/>
      <c r="C271" s="1" t="s">
        <v>102</v>
      </c>
      <c r="D271" t="s">
        <v>98</v>
      </c>
      <c r="E271">
        <v>16</v>
      </c>
      <c r="F271" t="s">
        <v>231</v>
      </c>
      <c r="G271" s="18">
        <v>3.9916</v>
      </c>
      <c r="I271" s="18">
        <v>63.87</v>
      </c>
    </row>
    <row r="272" spans="1:9" x14ac:dyDescent="0.25">
      <c r="A272" s="1">
        <v>44581</v>
      </c>
      <c r="B272" s="1"/>
      <c r="C272" s="1" t="s">
        <v>102</v>
      </c>
      <c r="D272" t="s">
        <v>97</v>
      </c>
      <c r="E272">
        <v>26</v>
      </c>
      <c r="F272" t="s">
        <v>231</v>
      </c>
      <c r="G272" s="18">
        <v>3.9098000000000002</v>
      </c>
      <c r="I272" s="18">
        <v>-101.65</v>
      </c>
    </row>
    <row r="273" spans="1:9" x14ac:dyDescent="0.25">
      <c r="A273" s="1">
        <v>44581</v>
      </c>
      <c r="B273" s="1"/>
      <c r="C273" s="1" t="s">
        <v>102</v>
      </c>
      <c r="D273" t="s">
        <v>98</v>
      </c>
      <c r="E273">
        <v>26</v>
      </c>
      <c r="F273" t="s">
        <v>231</v>
      </c>
      <c r="G273" s="18">
        <v>3.86</v>
      </c>
      <c r="I273" s="18">
        <v>100.36</v>
      </c>
    </row>
    <row r="274" spans="1:9" x14ac:dyDescent="0.25">
      <c r="A274" s="1">
        <v>44581</v>
      </c>
      <c r="B274" s="1"/>
      <c r="C274" s="1" t="s">
        <v>102</v>
      </c>
      <c r="D274" t="s">
        <v>98</v>
      </c>
      <c r="E274">
        <v>26</v>
      </c>
      <c r="F274" t="s">
        <v>231</v>
      </c>
      <c r="G274" s="18">
        <v>3.875</v>
      </c>
      <c r="I274" s="18">
        <v>100.75</v>
      </c>
    </row>
    <row r="275" spans="1:9" x14ac:dyDescent="0.25">
      <c r="A275" s="1">
        <v>44581</v>
      </c>
      <c r="B275" s="1"/>
      <c r="C275" s="1" t="s">
        <v>102</v>
      </c>
      <c r="D275" t="s">
        <v>97</v>
      </c>
      <c r="E275">
        <v>26</v>
      </c>
      <c r="F275" t="s">
        <v>231</v>
      </c>
      <c r="G275" s="18">
        <v>3.9363000000000001</v>
      </c>
      <c r="I275" s="18">
        <v>-102.34</v>
      </c>
    </row>
    <row r="276" spans="1:9" x14ac:dyDescent="0.25">
      <c r="A276" s="1">
        <v>44581</v>
      </c>
      <c r="B276" s="1"/>
      <c r="C276" s="1" t="s">
        <v>102</v>
      </c>
      <c r="D276" t="s">
        <v>97</v>
      </c>
      <c r="E276">
        <v>25</v>
      </c>
      <c r="F276" t="s">
        <v>231</v>
      </c>
      <c r="G276" s="18">
        <v>4.01</v>
      </c>
      <c r="I276" s="18">
        <v>-100.25</v>
      </c>
    </row>
    <row r="277" spans="1:9" x14ac:dyDescent="0.25">
      <c r="A277" s="1">
        <v>44581</v>
      </c>
      <c r="B277" s="1"/>
      <c r="C277" s="1" t="s">
        <v>102</v>
      </c>
      <c r="D277" t="s">
        <v>97</v>
      </c>
      <c r="E277">
        <v>1</v>
      </c>
      <c r="F277" t="s">
        <v>231</v>
      </c>
      <c r="G277" s="18">
        <v>4.01</v>
      </c>
      <c r="I277" s="18">
        <v>-4.01</v>
      </c>
    </row>
    <row r="278" spans="1:9" x14ac:dyDescent="0.25">
      <c r="A278" s="1">
        <v>44581</v>
      </c>
      <c r="B278" s="1"/>
      <c r="C278" s="1" t="s">
        <v>102</v>
      </c>
      <c r="D278" t="s">
        <v>97</v>
      </c>
      <c r="E278">
        <v>26</v>
      </c>
      <c r="F278" t="s">
        <v>231</v>
      </c>
      <c r="G278" s="18">
        <v>4.0492999999999997</v>
      </c>
      <c r="I278" s="18">
        <v>-105.28</v>
      </c>
    </row>
    <row r="279" spans="1:9" x14ac:dyDescent="0.25">
      <c r="A279" s="1">
        <v>44581</v>
      </c>
      <c r="B279" s="1"/>
      <c r="C279" s="1" t="s">
        <v>102</v>
      </c>
      <c r="D279" t="s">
        <v>98</v>
      </c>
      <c r="E279">
        <v>14</v>
      </c>
      <c r="F279" t="s">
        <v>250</v>
      </c>
      <c r="G279" s="18">
        <v>1.7359</v>
      </c>
      <c r="I279" s="18">
        <v>24.3</v>
      </c>
    </row>
    <row r="280" spans="1:9" x14ac:dyDescent="0.25">
      <c r="A280" s="1">
        <v>44581</v>
      </c>
      <c r="B280" s="1"/>
      <c r="C280" s="1" t="s">
        <v>102</v>
      </c>
      <c r="D280" t="s">
        <v>97</v>
      </c>
      <c r="E280">
        <v>26</v>
      </c>
      <c r="F280" t="s">
        <v>231</v>
      </c>
      <c r="G280" s="18">
        <v>4.0296000000000003</v>
      </c>
      <c r="I280" s="18">
        <v>-104.77</v>
      </c>
    </row>
    <row r="281" spans="1:9" x14ac:dyDescent="0.25">
      <c r="A281" s="1">
        <v>44581</v>
      </c>
      <c r="B281" s="1"/>
      <c r="C281" s="1" t="s">
        <v>102</v>
      </c>
      <c r="D281" t="s">
        <v>98</v>
      </c>
      <c r="E281">
        <v>8</v>
      </c>
      <c r="F281" t="s">
        <v>250</v>
      </c>
      <c r="G281" s="18">
        <v>1.67</v>
      </c>
      <c r="I281" s="18">
        <v>13.36</v>
      </c>
    </row>
    <row r="282" spans="1:9" x14ac:dyDescent="0.25">
      <c r="A282" s="1">
        <v>44581</v>
      </c>
      <c r="B282" s="1"/>
      <c r="C282" s="1" t="s">
        <v>102</v>
      </c>
      <c r="D282" t="s">
        <v>98</v>
      </c>
      <c r="E282">
        <v>8</v>
      </c>
      <c r="F282" t="s">
        <v>250</v>
      </c>
      <c r="G282" s="18">
        <v>1.68</v>
      </c>
      <c r="I282" s="18">
        <v>13.44</v>
      </c>
    </row>
    <row r="283" spans="1:9" x14ac:dyDescent="0.25">
      <c r="A283" s="1">
        <v>44581</v>
      </c>
      <c r="B283" s="1"/>
      <c r="C283" s="1" t="s">
        <v>102</v>
      </c>
      <c r="D283" t="s">
        <v>97</v>
      </c>
      <c r="E283">
        <v>30</v>
      </c>
      <c r="F283" t="s">
        <v>250</v>
      </c>
      <c r="G283" s="18">
        <v>1.63</v>
      </c>
      <c r="I283" s="18">
        <v>-48.9</v>
      </c>
    </row>
    <row r="284" spans="1:9" x14ac:dyDescent="0.25">
      <c r="A284" s="1">
        <v>44581</v>
      </c>
      <c r="B284" s="1"/>
      <c r="C284" s="1" t="s">
        <v>102</v>
      </c>
      <c r="D284" t="s">
        <v>98</v>
      </c>
      <c r="E284">
        <v>12</v>
      </c>
      <c r="F284" t="s">
        <v>231</v>
      </c>
      <c r="G284" s="18">
        <v>4.1501999999999999</v>
      </c>
      <c r="I284" s="18">
        <v>49.8</v>
      </c>
    </row>
    <row r="285" spans="1:9" x14ac:dyDescent="0.25">
      <c r="A285" s="1">
        <v>44581</v>
      </c>
      <c r="B285" s="1"/>
      <c r="C285" s="1" t="s">
        <v>102</v>
      </c>
      <c r="D285" t="s">
        <v>97</v>
      </c>
      <c r="E285">
        <v>12</v>
      </c>
      <c r="F285" t="s">
        <v>231</v>
      </c>
      <c r="G285" s="18">
        <v>4.32</v>
      </c>
      <c r="I285" s="18">
        <v>-51.84</v>
      </c>
    </row>
    <row r="286" spans="1:9" x14ac:dyDescent="0.25">
      <c r="A286" s="1">
        <v>44581</v>
      </c>
      <c r="B286" s="1"/>
      <c r="C286" s="1" t="s">
        <v>102</v>
      </c>
      <c r="D286" t="s">
        <v>98</v>
      </c>
      <c r="E286">
        <v>14</v>
      </c>
      <c r="F286" t="s">
        <v>231</v>
      </c>
      <c r="G286" s="18">
        <v>4.3400999999999996</v>
      </c>
      <c r="I286" s="18">
        <v>60.76</v>
      </c>
    </row>
    <row r="287" spans="1:9" x14ac:dyDescent="0.25">
      <c r="A287" s="1">
        <v>44581</v>
      </c>
      <c r="B287" s="1"/>
      <c r="C287" s="1" t="s">
        <v>102</v>
      </c>
      <c r="D287" t="s">
        <v>97</v>
      </c>
      <c r="E287">
        <v>2</v>
      </c>
      <c r="F287" t="s">
        <v>231</v>
      </c>
      <c r="G287" s="18">
        <v>4.1851000000000003</v>
      </c>
      <c r="I287" s="18">
        <v>-8.3699999999999992</v>
      </c>
    </row>
    <row r="288" spans="1:9" x14ac:dyDescent="0.25">
      <c r="A288" s="1">
        <v>44581</v>
      </c>
      <c r="B288" s="1"/>
      <c r="C288" s="1" t="s">
        <v>102</v>
      </c>
      <c r="D288" t="s">
        <v>97</v>
      </c>
      <c r="E288">
        <v>6</v>
      </c>
      <c r="F288" t="s">
        <v>231</v>
      </c>
      <c r="G288" s="18">
        <v>4.2699999999999996</v>
      </c>
      <c r="I288" s="18">
        <v>-25.62</v>
      </c>
    </row>
    <row r="289" spans="1:9" x14ac:dyDescent="0.25">
      <c r="A289" s="1">
        <v>44581</v>
      </c>
      <c r="B289" s="1"/>
      <c r="C289" s="1" t="s">
        <v>102</v>
      </c>
      <c r="D289" t="s">
        <v>97</v>
      </c>
      <c r="E289">
        <v>6</v>
      </c>
      <c r="F289" t="s">
        <v>231</v>
      </c>
      <c r="G289" s="18">
        <v>4.33</v>
      </c>
      <c r="I289" s="18">
        <v>-25.98</v>
      </c>
    </row>
    <row r="290" spans="1:9" x14ac:dyDescent="0.25">
      <c r="A290" s="1">
        <v>44582</v>
      </c>
      <c r="B290" s="1"/>
      <c r="C290" s="1" t="s">
        <v>102</v>
      </c>
      <c r="D290" t="s">
        <v>98</v>
      </c>
      <c r="E290">
        <v>11</v>
      </c>
      <c r="F290" t="s">
        <v>231</v>
      </c>
      <c r="G290" s="18">
        <v>3.4350000000000001</v>
      </c>
      <c r="I290" s="18">
        <v>37.79</v>
      </c>
    </row>
    <row r="291" spans="1:9" x14ac:dyDescent="0.25">
      <c r="A291" s="1">
        <v>44582</v>
      </c>
      <c r="B291" s="1"/>
      <c r="C291" s="1" t="s">
        <v>102</v>
      </c>
      <c r="D291" t="s">
        <v>98</v>
      </c>
      <c r="E291">
        <v>29</v>
      </c>
      <c r="F291" t="s">
        <v>231</v>
      </c>
      <c r="G291" s="18">
        <v>3.4550000000000001</v>
      </c>
      <c r="I291" s="18">
        <v>100.2</v>
      </c>
    </row>
    <row r="292" spans="1:9" x14ac:dyDescent="0.25">
      <c r="A292" s="1">
        <v>44582</v>
      </c>
      <c r="B292" s="1"/>
      <c r="C292" s="1" t="s">
        <v>102</v>
      </c>
      <c r="D292" t="s">
        <v>98</v>
      </c>
      <c r="E292">
        <v>16</v>
      </c>
      <c r="F292" t="s">
        <v>231</v>
      </c>
      <c r="G292" s="18">
        <v>3.4506999999999999</v>
      </c>
      <c r="I292" s="18">
        <v>55.21</v>
      </c>
    </row>
    <row r="293" spans="1:9" x14ac:dyDescent="0.25">
      <c r="A293" s="1">
        <v>44582</v>
      </c>
      <c r="B293" s="1"/>
      <c r="C293" s="1" t="s">
        <v>102</v>
      </c>
      <c r="D293" t="s">
        <v>98</v>
      </c>
      <c r="E293">
        <v>16</v>
      </c>
      <c r="F293" t="s">
        <v>231</v>
      </c>
      <c r="G293" s="18">
        <v>3.4607000000000001</v>
      </c>
      <c r="I293" s="18">
        <v>55.37</v>
      </c>
    </row>
    <row r="294" spans="1:9" x14ac:dyDescent="0.25">
      <c r="A294" s="1">
        <v>44582</v>
      </c>
      <c r="B294" s="1"/>
      <c r="C294" s="1" t="s">
        <v>102</v>
      </c>
      <c r="D294" t="s">
        <v>97</v>
      </c>
      <c r="E294">
        <v>14</v>
      </c>
      <c r="F294" t="s">
        <v>231</v>
      </c>
      <c r="G294" s="18">
        <v>3.3849999999999998</v>
      </c>
      <c r="I294" s="18">
        <v>-47.39</v>
      </c>
    </row>
    <row r="295" spans="1:9" x14ac:dyDescent="0.25">
      <c r="A295" s="1">
        <v>44582</v>
      </c>
      <c r="B295" s="1"/>
      <c r="C295" s="1" t="s">
        <v>102</v>
      </c>
      <c r="D295" t="s">
        <v>97</v>
      </c>
      <c r="E295">
        <v>29</v>
      </c>
      <c r="F295" t="s">
        <v>231</v>
      </c>
      <c r="G295" s="18">
        <v>3.42</v>
      </c>
      <c r="I295" s="18">
        <v>-99.18</v>
      </c>
    </row>
    <row r="296" spans="1:9" x14ac:dyDescent="0.25">
      <c r="A296" s="1">
        <v>44582</v>
      </c>
      <c r="B296" s="1"/>
      <c r="C296" s="1" t="s">
        <v>102</v>
      </c>
      <c r="D296" t="s">
        <v>97</v>
      </c>
      <c r="E296">
        <v>29</v>
      </c>
      <c r="F296" t="s">
        <v>231</v>
      </c>
      <c r="G296" s="18">
        <v>3.4293</v>
      </c>
      <c r="I296" s="18">
        <v>-99.45</v>
      </c>
    </row>
    <row r="297" spans="1:9" x14ac:dyDescent="0.25">
      <c r="A297" s="1">
        <v>44582</v>
      </c>
      <c r="B297" s="1"/>
      <c r="C297" s="1" t="s">
        <v>102</v>
      </c>
      <c r="D297" t="s">
        <v>98</v>
      </c>
      <c r="E297">
        <v>3</v>
      </c>
      <c r="F297" t="s">
        <v>231</v>
      </c>
      <c r="G297" s="18">
        <v>3.4601000000000002</v>
      </c>
      <c r="I297" s="18">
        <v>10.38</v>
      </c>
    </row>
    <row r="298" spans="1:9" x14ac:dyDescent="0.25">
      <c r="A298" s="1">
        <v>44582</v>
      </c>
      <c r="B298" s="1"/>
      <c r="C298" s="1" t="s">
        <v>102</v>
      </c>
      <c r="D298" t="s">
        <v>98</v>
      </c>
      <c r="E298">
        <v>30</v>
      </c>
      <c r="F298" t="s">
        <v>231</v>
      </c>
      <c r="G298" s="18">
        <v>3.4901</v>
      </c>
      <c r="I298" s="18">
        <v>104.7</v>
      </c>
    </row>
    <row r="299" spans="1:9" x14ac:dyDescent="0.25">
      <c r="A299" s="1">
        <v>44582</v>
      </c>
      <c r="B299" s="1"/>
      <c r="C299" s="1" t="s">
        <v>102</v>
      </c>
      <c r="D299" t="s">
        <v>98</v>
      </c>
      <c r="E299">
        <v>5</v>
      </c>
      <c r="F299" t="s">
        <v>231</v>
      </c>
      <c r="G299" s="18">
        <v>3.4901</v>
      </c>
      <c r="I299" s="18">
        <v>17.45</v>
      </c>
    </row>
    <row r="300" spans="1:9" x14ac:dyDescent="0.25">
      <c r="A300" s="1">
        <v>44582</v>
      </c>
      <c r="B300" s="1"/>
      <c r="C300" s="1" t="s">
        <v>102</v>
      </c>
      <c r="D300" t="s">
        <v>98</v>
      </c>
      <c r="E300">
        <v>35</v>
      </c>
      <c r="F300" t="s">
        <v>231</v>
      </c>
      <c r="G300" s="18">
        <v>3.5049999999999999</v>
      </c>
      <c r="I300" s="18">
        <v>122.68</v>
      </c>
    </row>
    <row r="301" spans="1:9" x14ac:dyDescent="0.25">
      <c r="A301" s="1">
        <v>44582</v>
      </c>
      <c r="B301" s="1"/>
      <c r="C301" s="1" t="s">
        <v>102</v>
      </c>
      <c r="D301" t="s">
        <v>98</v>
      </c>
      <c r="E301">
        <v>16</v>
      </c>
      <c r="F301" t="s">
        <v>231</v>
      </c>
      <c r="G301" s="18">
        <v>3.58</v>
      </c>
      <c r="I301" s="18">
        <v>57.28</v>
      </c>
    </row>
    <row r="302" spans="1:9" x14ac:dyDescent="0.25">
      <c r="A302" s="1">
        <v>44582</v>
      </c>
      <c r="B302" s="1"/>
      <c r="C302" s="1" t="s">
        <v>102</v>
      </c>
      <c r="D302" t="s">
        <v>97</v>
      </c>
      <c r="E302">
        <v>30</v>
      </c>
      <c r="F302" t="s">
        <v>231</v>
      </c>
      <c r="G302" s="18">
        <v>3.43</v>
      </c>
      <c r="I302" s="18">
        <v>-102.9</v>
      </c>
    </row>
    <row r="303" spans="1:9" x14ac:dyDescent="0.25">
      <c r="A303" s="1">
        <v>44582</v>
      </c>
      <c r="B303" s="1"/>
      <c r="C303" s="1" t="s">
        <v>102</v>
      </c>
      <c r="D303" t="s">
        <v>97</v>
      </c>
      <c r="E303">
        <v>30</v>
      </c>
      <c r="F303" t="s">
        <v>231</v>
      </c>
      <c r="G303" s="18">
        <v>3.4550000000000001</v>
      </c>
      <c r="I303" s="18">
        <v>-103.65</v>
      </c>
    </row>
    <row r="304" spans="1:9" x14ac:dyDescent="0.25">
      <c r="A304" s="1">
        <v>44582</v>
      </c>
      <c r="B304" s="1"/>
      <c r="C304" s="1" t="s">
        <v>102</v>
      </c>
      <c r="D304" t="s">
        <v>97</v>
      </c>
      <c r="E304">
        <v>29</v>
      </c>
      <c r="F304" t="s">
        <v>231</v>
      </c>
      <c r="G304" s="18">
        <v>3.4693000000000001</v>
      </c>
      <c r="I304" s="18">
        <v>-100.61</v>
      </c>
    </row>
    <row r="305" spans="1:9" x14ac:dyDescent="0.25">
      <c r="A305" s="1">
        <v>44582</v>
      </c>
      <c r="B305" s="1"/>
      <c r="C305" s="1" t="s">
        <v>102</v>
      </c>
      <c r="D305" t="s">
        <v>98</v>
      </c>
      <c r="E305">
        <v>13</v>
      </c>
      <c r="F305" t="s">
        <v>231</v>
      </c>
      <c r="G305" s="18">
        <v>3.4016000000000002</v>
      </c>
      <c r="I305" s="18">
        <v>44.22</v>
      </c>
    </row>
    <row r="306" spans="1:9" x14ac:dyDescent="0.25">
      <c r="A306" s="1">
        <v>44582</v>
      </c>
      <c r="B306" s="1"/>
      <c r="C306" s="1" t="s">
        <v>102</v>
      </c>
      <c r="D306" t="s">
        <v>98</v>
      </c>
      <c r="E306">
        <v>26</v>
      </c>
      <c r="F306" t="s">
        <v>231</v>
      </c>
      <c r="G306" s="18">
        <v>3.2006999999999999</v>
      </c>
      <c r="I306" s="18">
        <v>83.22</v>
      </c>
    </row>
    <row r="307" spans="1:9" x14ac:dyDescent="0.25">
      <c r="A307" s="1">
        <v>44582</v>
      </c>
      <c r="B307" s="1"/>
      <c r="C307" s="1" t="s">
        <v>102</v>
      </c>
      <c r="D307" t="s">
        <v>98</v>
      </c>
      <c r="E307">
        <v>14</v>
      </c>
      <c r="F307" t="s">
        <v>231</v>
      </c>
      <c r="G307" s="18">
        <v>3.2042000000000002</v>
      </c>
      <c r="I307" s="18">
        <v>44.86</v>
      </c>
    </row>
    <row r="308" spans="1:9" x14ac:dyDescent="0.25">
      <c r="A308" s="1">
        <v>44582</v>
      </c>
      <c r="B308" s="1"/>
      <c r="C308" s="1" t="s">
        <v>102</v>
      </c>
      <c r="D308" t="s">
        <v>98</v>
      </c>
      <c r="E308">
        <v>26</v>
      </c>
      <c r="F308" t="s">
        <v>231</v>
      </c>
      <c r="G308" s="18">
        <v>3.2040999999999999</v>
      </c>
      <c r="I308" s="18">
        <v>83.31</v>
      </c>
    </row>
    <row r="309" spans="1:9" x14ac:dyDescent="0.25">
      <c r="A309" s="1">
        <v>44582</v>
      </c>
      <c r="B309" s="1"/>
      <c r="C309" s="1" t="s">
        <v>102</v>
      </c>
      <c r="D309" t="s">
        <v>97</v>
      </c>
      <c r="E309">
        <v>29</v>
      </c>
      <c r="F309" t="s">
        <v>231</v>
      </c>
      <c r="G309" s="18">
        <v>3.2993000000000001</v>
      </c>
      <c r="I309" s="18">
        <v>-95.68</v>
      </c>
    </row>
    <row r="310" spans="1:9" x14ac:dyDescent="0.25">
      <c r="A310" s="1">
        <v>44582</v>
      </c>
      <c r="B310" s="1"/>
      <c r="C310" s="1" t="s">
        <v>102</v>
      </c>
      <c r="D310" t="s">
        <v>97</v>
      </c>
      <c r="E310">
        <v>26</v>
      </c>
      <c r="F310" t="s">
        <v>231</v>
      </c>
      <c r="G310" s="18">
        <v>3.3450000000000002</v>
      </c>
      <c r="I310" s="18">
        <v>-86.97</v>
      </c>
    </row>
    <row r="311" spans="1:9" x14ac:dyDescent="0.25">
      <c r="A311" s="1">
        <v>44582</v>
      </c>
      <c r="B311" s="1"/>
      <c r="C311" s="1" t="s">
        <v>102</v>
      </c>
      <c r="D311" t="s">
        <v>98</v>
      </c>
      <c r="E311">
        <v>13</v>
      </c>
      <c r="F311" t="s">
        <v>231</v>
      </c>
      <c r="G311" s="18">
        <v>3.3849999999999998</v>
      </c>
      <c r="I311" s="18">
        <v>44.01</v>
      </c>
    </row>
    <row r="312" spans="1:9" x14ac:dyDescent="0.25">
      <c r="A312" s="1">
        <v>44582</v>
      </c>
      <c r="B312" s="1"/>
      <c r="C312" s="1" t="s">
        <v>102</v>
      </c>
      <c r="D312" t="s">
        <v>98</v>
      </c>
      <c r="E312">
        <v>16</v>
      </c>
      <c r="F312" t="s">
        <v>231</v>
      </c>
      <c r="G312" s="18">
        <v>3.4740000000000002</v>
      </c>
      <c r="I312" s="18">
        <v>55.58</v>
      </c>
    </row>
    <row r="313" spans="1:9" x14ac:dyDescent="0.25">
      <c r="A313" s="1">
        <v>44582</v>
      </c>
      <c r="B313" s="1"/>
      <c r="C313" s="1" t="s">
        <v>102</v>
      </c>
      <c r="D313" t="s">
        <v>98</v>
      </c>
      <c r="E313">
        <v>16</v>
      </c>
      <c r="F313" t="s">
        <v>249</v>
      </c>
      <c r="G313" s="18">
        <v>2.87</v>
      </c>
      <c r="I313" s="18">
        <v>45.92</v>
      </c>
    </row>
    <row r="314" spans="1:9" x14ac:dyDescent="0.25">
      <c r="A314" s="1">
        <v>44582</v>
      </c>
      <c r="B314" s="1"/>
      <c r="C314" s="1" t="s">
        <v>102</v>
      </c>
      <c r="D314" t="s">
        <v>98</v>
      </c>
      <c r="E314">
        <v>13</v>
      </c>
      <c r="F314" t="s">
        <v>231</v>
      </c>
      <c r="G314" s="18">
        <v>3.4815999999999998</v>
      </c>
      <c r="I314" s="18">
        <v>45.26</v>
      </c>
    </row>
    <row r="315" spans="1:9" x14ac:dyDescent="0.25">
      <c r="A315" s="1">
        <v>44582</v>
      </c>
      <c r="B315" s="1"/>
      <c r="C315" s="1" t="s">
        <v>102</v>
      </c>
      <c r="D315" t="s">
        <v>97</v>
      </c>
      <c r="E315">
        <v>26</v>
      </c>
      <c r="F315" t="s">
        <v>231</v>
      </c>
      <c r="G315" s="18">
        <v>3.53</v>
      </c>
      <c r="I315" s="18">
        <v>-91.78</v>
      </c>
    </row>
    <row r="316" spans="1:9" x14ac:dyDescent="0.25">
      <c r="A316" s="1">
        <v>44582</v>
      </c>
      <c r="B316" s="1"/>
      <c r="C316" s="1" t="s">
        <v>102</v>
      </c>
      <c r="D316" t="s">
        <v>97</v>
      </c>
      <c r="E316">
        <v>14</v>
      </c>
      <c r="F316" t="s">
        <v>231</v>
      </c>
      <c r="G316" s="18">
        <v>3.5992000000000002</v>
      </c>
      <c r="I316" s="18">
        <v>-50.39</v>
      </c>
    </row>
    <row r="317" spans="1:9" x14ac:dyDescent="0.25">
      <c r="A317" s="1">
        <v>44582</v>
      </c>
      <c r="B317" s="1"/>
      <c r="C317" s="1" t="s">
        <v>102</v>
      </c>
      <c r="D317" t="s">
        <v>97</v>
      </c>
      <c r="E317">
        <v>13</v>
      </c>
      <c r="F317" t="s">
        <v>231</v>
      </c>
      <c r="G317" s="18">
        <v>3.61</v>
      </c>
      <c r="I317" s="18">
        <v>-46.93</v>
      </c>
    </row>
    <row r="318" spans="1:9" x14ac:dyDescent="0.25">
      <c r="A318" s="1">
        <v>44582</v>
      </c>
      <c r="B318" s="1"/>
      <c r="C318" s="1" t="s">
        <v>102</v>
      </c>
      <c r="D318" t="s">
        <v>97</v>
      </c>
      <c r="E318">
        <v>16</v>
      </c>
      <c r="F318" t="s">
        <v>249</v>
      </c>
      <c r="G318" s="18">
        <v>2.9649999999999999</v>
      </c>
      <c r="I318" s="18">
        <v>-47.44</v>
      </c>
    </row>
    <row r="319" spans="1:9" x14ac:dyDescent="0.25">
      <c r="A319" s="1">
        <v>44582</v>
      </c>
      <c r="B319" s="1"/>
      <c r="C319" s="1" t="s">
        <v>102</v>
      </c>
      <c r="D319" t="s">
        <v>97</v>
      </c>
      <c r="E319">
        <v>13</v>
      </c>
      <c r="F319" t="s">
        <v>231</v>
      </c>
      <c r="G319" s="18">
        <v>3.6850000000000001</v>
      </c>
      <c r="I319" s="18">
        <v>-47.91</v>
      </c>
    </row>
    <row r="320" spans="1:9" x14ac:dyDescent="0.25">
      <c r="A320" s="1">
        <v>44582</v>
      </c>
      <c r="B320" s="1"/>
      <c r="C320" s="1" t="s">
        <v>102</v>
      </c>
      <c r="D320" t="s">
        <v>98</v>
      </c>
      <c r="E320">
        <v>1</v>
      </c>
      <c r="F320" t="s">
        <v>249</v>
      </c>
      <c r="G320" s="18">
        <v>3.0095000000000001</v>
      </c>
      <c r="I320" s="18">
        <v>3.01</v>
      </c>
    </row>
    <row r="321" spans="1:9" x14ac:dyDescent="0.25">
      <c r="A321" s="1">
        <v>44582</v>
      </c>
      <c r="B321" s="1"/>
      <c r="C321" s="1" t="s">
        <v>102</v>
      </c>
      <c r="D321" t="s">
        <v>98</v>
      </c>
      <c r="E321">
        <v>16</v>
      </c>
      <c r="F321" t="s">
        <v>249</v>
      </c>
      <c r="G321" s="18">
        <v>2.9624000000000001</v>
      </c>
      <c r="I321" s="18">
        <v>47.4</v>
      </c>
    </row>
    <row r="322" spans="1:9" x14ac:dyDescent="0.25">
      <c r="A322" s="1">
        <v>44582</v>
      </c>
      <c r="B322" s="1"/>
      <c r="C322" s="1" t="s">
        <v>102</v>
      </c>
      <c r="D322" t="s">
        <v>98</v>
      </c>
      <c r="E322">
        <v>17</v>
      </c>
      <c r="F322" t="s">
        <v>249</v>
      </c>
      <c r="G322" s="18">
        <v>2.9592999999999998</v>
      </c>
      <c r="I322" s="18">
        <v>50.31</v>
      </c>
    </row>
    <row r="323" spans="1:9" x14ac:dyDescent="0.25">
      <c r="A323" s="1">
        <v>44582</v>
      </c>
      <c r="B323" s="1"/>
      <c r="C323" s="1" t="s">
        <v>102</v>
      </c>
      <c r="D323" t="s">
        <v>97</v>
      </c>
      <c r="E323">
        <v>17</v>
      </c>
      <c r="F323" t="s">
        <v>249</v>
      </c>
      <c r="G323" s="18">
        <v>3.01</v>
      </c>
      <c r="I323" s="18">
        <v>-51.17</v>
      </c>
    </row>
    <row r="324" spans="1:9" x14ac:dyDescent="0.25">
      <c r="A324" s="1">
        <v>44582</v>
      </c>
      <c r="B324" s="1"/>
      <c r="C324" s="1" t="s">
        <v>102</v>
      </c>
      <c r="D324" t="s">
        <v>97</v>
      </c>
      <c r="E324">
        <v>17</v>
      </c>
      <c r="F324" t="s">
        <v>249</v>
      </c>
      <c r="G324" s="18">
        <v>3.04</v>
      </c>
      <c r="I324" s="18">
        <v>-51.68</v>
      </c>
    </row>
    <row r="325" spans="1:9" x14ac:dyDescent="0.25">
      <c r="A325" s="1">
        <v>44582</v>
      </c>
      <c r="B325" s="1"/>
      <c r="C325" s="1" t="s">
        <v>102</v>
      </c>
      <c r="D325" t="s">
        <v>98</v>
      </c>
      <c r="E325">
        <v>9</v>
      </c>
      <c r="F325" t="s">
        <v>231</v>
      </c>
      <c r="G325" s="18">
        <v>3.8906999999999998</v>
      </c>
      <c r="I325" s="18">
        <v>35.020000000000003</v>
      </c>
    </row>
    <row r="326" spans="1:9" x14ac:dyDescent="0.25">
      <c r="A326" s="1">
        <v>44582</v>
      </c>
      <c r="B326" s="1"/>
      <c r="C326" s="1" t="s">
        <v>102</v>
      </c>
      <c r="D326" t="s">
        <v>98</v>
      </c>
      <c r="E326">
        <v>4</v>
      </c>
      <c r="F326" t="s">
        <v>231</v>
      </c>
      <c r="G326" s="18">
        <v>3.8340000000000001</v>
      </c>
      <c r="I326" s="18">
        <v>15.34</v>
      </c>
    </row>
    <row r="327" spans="1:9" x14ac:dyDescent="0.25">
      <c r="A327" s="1">
        <v>44582</v>
      </c>
      <c r="B327" s="1"/>
      <c r="C327" s="1" t="s">
        <v>102</v>
      </c>
      <c r="D327" t="s">
        <v>97</v>
      </c>
      <c r="E327">
        <v>13</v>
      </c>
      <c r="F327" t="s">
        <v>231</v>
      </c>
      <c r="G327" s="18">
        <v>3.75</v>
      </c>
      <c r="I327" s="18">
        <v>-48.75</v>
      </c>
    </row>
    <row r="328" spans="1:9" x14ac:dyDescent="0.25">
      <c r="A328" s="1">
        <v>44582</v>
      </c>
      <c r="B328" s="1"/>
      <c r="C328" s="1" t="s">
        <v>102</v>
      </c>
      <c r="D328" t="s">
        <v>98</v>
      </c>
      <c r="E328">
        <v>3</v>
      </c>
      <c r="F328" t="s">
        <v>236</v>
      </c>
      <c r="G328" s="18">
        <v>14.51</v>
      </c>
      <c r="I328" s="18">
        <v>43.53</v>
      </c>
    </row>
    <row r="329" spans="1:9" x14ac:dyDescent="0.25">
      <c r="A329" s="1">
        <v>44582</v>
      </c>
      <c r="B329" s="1"/>
      <c r="C329" s="1" t="s">
        <v>102</v>
      </c>
      <c r="D329" t="s">
        <v>98</v>
      </c>
      <c r="E329">
        <v>3</v>
      </c>
      <c r="F329" t="s">
        <v>236</v>
      </c>
      <c r="G329" s="18">
        <v>14.5036</v>
      </c>
      <c r="I329" s="18">
        <v>43.51</v>
      </c>
    </row>
    <row r="330" spans="1:9" x14ac:dyDescent="0.25">
      <c r="A330" s="1">
        <v>44582</v>
      </c>
      <c r="B330" s="1"/>
      <c r="C330" s="1" t="s">
        <v>102</v>
      </c>
      <c r="D330" t="s">
        <v>97</v>
      </c>
      <c r="E330">
        <v>2</v>
      </c>
      <c r="F330" t="s">
        <v>236</v>
      </c>
      <c r="G330" s="18">
        <v>14.74</v>
      </c>
      <c r="I330" s="18">
        <v>-29.48</v>
      </c>
    </row>
    <row r="331" spans="1:9" x14ac:dyDescent="0.25">
      <c r="A331" s="1">
        <v>44582</v>
      </c>
      <c r="B331" s="1"/>
      <c r="C331" s="1" t="s">
        <v>102</v>
      </c>
      <c r="D331" t="s">
        <v>97</v>
      </c>
      <c r="E331">
        <v>1</v>
      </c>
      <c r="F331" t="s">
        <v>236</v>
      </c>
      <c r="G331" s="18">
        <v>14.74</v>
      </c>
      <c r="I331" s="18">
        <v>-14.74</v>
      </c>
    </row>
    <row r="332" spans="1:9" x14ac:dyDescent="0.25">
      <c r="A332" s="1">
        <v>44582</v>
      </c>
      <c r="B332" s="1"/>
      <c r="C332" s="1" t="s">
        <v>102</v>
      </c>
      <c r="D332" t="s">
        <v>97</v>
      </c>
      <c r="E332">
        <v>3</v>
      </c>
      <c r="F332" t="s">
        <v>236</v>
      </c>
      <c r="G332" s="18">
        <v>14.72</v>
      </c>
      <c r="I332" s="18">
        <v>-44.16</v>
      </c>
    </row>
    <row r="333" spans="1:9" x14ac:dyDescent="0.25">
      <c r="A333" s="1">
        <v>44586</v>
      </c>
      <c r="B333" s="1"/>
      <c r="C333" s="1" t="s">
        <v>102</v>
      </c>
      <c r="D333" t="s">
        <v>98</v>
      </c>
      <c r="E333">
        <v>14</v>
      </c>
      <c r="F333" t="s">
        <v>231</v>
      </c>
      <c r="G333" s="18">
        <v>3.1606999999999998</v>
      </c>
      <c r="I333" s="18">
        <v>44.25</v>
      </c>
    </row>
    <row r="334" spans="1:9" x14ac:dyDescent="0.25">
      <c r="A334" s="1">
        <v>44586</v>
      </c>
      <c r="B334" s="1"/>
      <c r="C334" s="1" t="s">
        <v>102</v>
      </c>
      <c r="D334" t="s">
        <v>98</v>
      </c>
      <c r="E334">
        <v>4</v>
      </c>
      <c r="F334" t="s">
        <v>236</v>
      </c>
      <c r="G334" s="18">
        <v>12.984999999999999</v>
      </c>
      <c r="I334" s="18">
        <v>51.94</v>
      </c>
    </row>
    <row r="335" spans="1:9" x14ac:dyDescent="0.25">
      <c r="A335" s="1">
        <v>44586</v>
      </c>
      <c r="B335" s="1"/>
      <c r="C335" s="1" t="s">
        <v>102</v>
      </c>
      <c r="D335" t="s">
        <v>98</v>
      </c>
      <c r="E335">
        <v>8</v>
      </c>
      <c r="F335" t="s">
        <v>236</v>
      </c>
      <c r="G335" s="18">
        <v>12.984999999999999</v>
      </c>
      <c r="I335" s="18">
        <v>103.88</v>
      </c>
    </row>
    <row r="336" spans="1:9" x14ac:dyDescent="0.25">
      <c r="A336" s="1">
        <v>44586</v>
      </c>
      <c r="B336" s="1"/>
      <c r="C336" s="1" t="s">
        <v>102</v>
      </c>
      <c r="D336" t="s">
        <v>98</v>
      </c>
      <c r="E336">
        <v>8</v>
      </c>
      <c r="F336" t="s">
        <v>231</v>
      </c>
      <c r="G336" s="18">
        <v>3.17</v>
      </c>
      <c r="I336" s="18">
        <v>25.36</v>
      </c>
    </row>
    <row r="337" spans="1:9" x14ac:dyDescent="0.25">
      <c r="A337" s="1">
        <v>44586</v>
      </c>
      <c r="B337" s="1"/>
      <c r="C337" s="1" t="s">
        <v>102</v>
      </c>
      <c r="D337" t="s">
        <v>98</v>
      </c>
      <c r="E337">
        <v>16</v>
      </c>
      <c r="F337" t="s">
        <v>231</v>
      </c>
      <c r="G337" s="18">
        <v>3.1800999999999999</v>
      </c>
      <c r="I337" s="18">
        <v>50.88</v>
      </c>
    </row>
    <row r="338" spans="1:9" x14ac:dyDescent="0.25">
      <c r="A338" s="1">
        <v>44586</v>
      </c>
      <c r="B338" s="1"/>
      <c r="C338" s="1" t="s">
        <v>102</v>
      </c>
      <c r="D338" t="s">
        <v>98</v>
      </c>
      <c r="E338">
        <v>16</v>
      </c>
      <c r="F338" t="s">
        <v>231</v>
      </c>
      <c r="G338" s="18">
        <v>3.15</v>
      </c>
      <c r="I338" s="18">
        <v>50.4</v>
      </c>
    </row>
    <row r="339" spans="1:9" x14ac:dyDescent="0.25">
      <c r="A339" s="1">
        <v>44586</v>
      </c>
      <c r="B339" s="1"/>
      <c r="C339" s="1" t="s">
        <v>102</v>
      </c>
      <c r="D339" t="s">
        <v>98</v>
      </c>
      <c r="E339">
        <v>4</v>
      </c>
      <c r="F339" t="s">
        <v>236</v>
      </c>
      <c r="G339" s="18">
        <v>13.08</v>
      </c>
      <c r="I339" s="18">
        <v>52.32</v>
      </c>
    </row>
    <row r="340" spans="1:9" x14ac:dyDescent="0.25">
      <c r="A340" s="1">
        <v>44586</v>
      </c>
      <c r="B340" s="1"/>
      <c r="C340" s="1" t="s">
        <v>102</v>
      </c>
      <c r="D340" t="s">
        <v>97</v>
      </c>
      <c r="E340">
        <v>22</v>
      </c>
      <c r="F340" t="s">
        <v>231</v>
      </c>
      <c r="G340" s="18">
        <v>3.1095000000000002</v>
      </c>
      <c r="I340" s="18">
        <v>-68.41</v>
      </c>
    </row>
    <row r="341" spans="1:9" x14ac:dyDescent="0.25">
      <c r="A341" s="1">
        <v>44586</v>
      </c>
      <c r="B341" s="1"/>
      <c r="C341" s="1" t="s">
        <v>102</v>
      </c>
      <c r="D341" t="s">
        <v>98</v>
      </c>
      <c r="E341">
        <v>16</v>
      </c>
      <c r="F341" t="s">
        <v>231</v>
      </c>
      <c r="G341" s="18">
        <v>3.1107</v>
      </c>
      <c r="I341" s="18">
        <v>49.77</v>
      </c>
    </row>
    <row r="342" spans="1:9" x14ac:dyDescent="0.25">
      <c r="A342" s="1">
        <v>44586</v>
      </c>
      <c r="B342" s="1"/>
      <c r="C342" s="1" t="s">
        <v>102</v>
      </c>
      <c r="D342" t="s">
        <v>97</v>
      </c>
      <c r="E342">
        <v>8</v>
      </c>
      <c r="F342" t="s">
        <v>236</v>
      </c>
      <c r="G342" s="18">
        <v>12.9795</v>
      </c>
      <c r="I342" s="18">
        <v>-103.84</v>
      </c>
    </row>
    <row r="343" spans="1:9" x14ac:dyDescent="0.25">
      <c r="A343" s="1">
        <v>44586</v>
      </c>
      <c r="B343" s="1"/>
      <c r="C343" s="1" t="s">
        <v>102</v>
      </c>
      <c r="D343" t="s">
        <v>97</v>
      </c>
      <c r="E343">
        <v>32</v>
      </c>
      <c r="F343" t="s">
        <v>231</v>
      </c>
      <c r="G343" s="18">
        <v>3.0767000000000002</v>
      </c>
      <c r="I343" s="18">
        <v>-98.45</v>
      </c>
    </row>
    <row r="344" spans="1:9" x14ac:dyDescent="0.25">
      <c r="A344" s="1">
        <v>44586</v>
      </c>
      <c r="B344" s="1"/>
      <c r="C344" s="1" t="s">
        <v>102</v>
      </c>
      <c r="D344" t="s">
        <v>97</v>
      </c>
      <c r="E344">
        <v>8</v>
      </c>
      <c r="F344" t="s">
        <v>236</v>
      </c>
      <c r="G344" s="18">
        <v>13.016400000000001</v>
      </c>
      <c r="I344" s="18">
        <v>-104.13</v>
      </c>
    </row>
    <row r="345" spans="1:9" x14ac:dyDescent="0.25">
      <c r="A345" s="1">
        <v>44586</v>
      </c>
      <c r="B345" s="1"/>
      <c r="C345" s="1" t="s">
        <v>102</v>
      </c>
      <c r="D345" t="s">
        <v>97</v>
      </c>
      <c r="E345">
        <v>16</v>
      </c>
      <c r="F345" t="s">
        <v>231</v>
      </c>
      <c r="G345" s="18">
        <v>3.07</v>
      </c>
      <c r="I345" s="18">
        <v>-49.12</v>
      </c>
    </row>
    <row r="346" spans="1:9" x14ac:dyDescent="0.25">
      <c r="A346" s="1">
        <v>44586</v>
      </c>
      <c r="B346" s="1"/>
      <c r="C346" s="1" t="s">
        <v>102</v>
      </c>
      <c r="D346" t="s">
        <v>98</v>
      </c>
      <c r="E346">
        <v>5</v>
      </c>
      <c r="F346" t="s">
        <v>236</v>
      </c>
      <c r="G346" s="18">
        <v>13.09</v>
      </c>
      <c r="I346" s="18">
        <v>65.45</v>
      </c>
    </row>
    <row r="347" spans="1:9" x14ac:dyDescent="0.25">
      <c r="A347" s="1">
        <v>44586</v>
      </c>
      <c r="B347" s="1"/>
      <c r="C347" s="1" t="s">
        <v>102</v>
      </c>
      <c r="D347" t="s">
        <v>98</v>
      </c>
      <c r="E347">
        <v>5</v>
      </c>
      <c r="F347" t="s">
        <v>236</v>
      </c>
      <c r="G347" s="18">
        <v>13.280799999999999</v>
      </c>
      <c r="I347" s="18">
        <v>66.400000000000006</v>
      </c>
    </row>
    <row r="348" spans="1:9" x14ac:dyDescent="0.25">
      <c r="A348" s="1">
        <v>44586</v>
      </c>
      <c r="B348" s="1"/>
      <c r="C348" s="1" t="s">
        <v>102</v>
      </c>
      <c r="D348" t="s">
        <v>97</v>
      </c>
      <c r="E348">
        <v>5</v>
      </c>
      <c r="F348" t="s">
        <v>236</v>
      </c>
      <c r="G348" s="18">
        <v>13.2158</v>
      </c>
      <c r="I348" s="18">
        <v>-66.08</v>
      </c>
    </row>
    <row r="349" spans="1:9" x14ac:dyDescent="0.25">
      <c r="A349" s="1">
        <v>44586</v>
      </c>
      <c r="B349" s="1"/>
      <c r="C349" s="1" t="s">
        <v>102</v>
      </c>
      <c r="D349" t="s">
        <v>97</v>
      </c>
      <c r="E349">
        <v>5</v>
      </c>
      <c r="F349" t="s">
        <v>236</v>
      </c>
      <c r="G349" s="18">
        <v>13.334199999999999</v>
      </c>
      <c r="I349" s="18">
        <v>-66.67</v>
      </c>
    </row>
    <row r="350" spans="1:9" x14ac:dyDescent="0.25">
      <c r="A350" s="1">
        <v>44586</v>
      </c>
      <c r="B350" s="1"/>
      <c r="C350" s="1" t="s">
        <v>102</v>
      </c>
      <c r="D350" t="s">
        <v>98</v>
      </c>
      <c r="E350">
        <v>5</v>
      </c>
      <c r="F350" t="s">
        <v>236</v>
      </c>
      <c r="G350" s="18">
        <v>13.085000000000001</v>
      </c>
      <c r="I350" s="18">
        <v>65.430000000000007</v>
      </c>
    </row>
    <row r="351" spans="1:9" x14ac:dyDescent="0.25">
      <c r="A351" s="1">
        <v>44586</v>
      </c>
      <c r="B351" s="1"/>
      <c r="C351" s="1" t="s">
        <v>102</v>
      </c>
      <c r="D351" t="s">
        <v>97</v>
      </c>
      <c r="E351">
        <v>5</v>
      </c>
      <c r="F351" t="s">
        <v>236</v>
      </c>
      <c r="G351" s="18">
        <v>12.88</v>
      </c>
      <c r="I351" s="18">
        <v>-64.400000000000006</v>
      </c>
    </row>
    <row r="352" spans="1:9" x14ac:dyDescent="0.25">
      <c r="A352" s="1">
        <v>44587</v>
      </c>
      <c r="B352" s="1"/>
      <c r="C352" s="1" t="s">
        <v>102</v>
      </c>
      <c r="D352" t="s">
        <v>98</v>
      </c>
      <c r="E352">
        <v>30</v>
      </c>
      <c r="F352" t="s">
        <v>231</v>
      </c>
      <c r="G352" s="18">
        <v>3.2050000000000001</v>
      </c>
      <c r="I352" s="18">
        <v>96.15</v>
      </c>
    </row>
    <row r="353" spans="1:9" x14ac:dyDescent="0.25">
      <c r="A353" s="1">
        <v>44587</v>
      </c>
      <c r="B353" s="1"/>
      <c r="C353" s="1" t="s">
        <v>102</v>
      </c>
      <c r="D353" t="s">
        <v>98</v>
      </c>
      <c r="E353">
        <v>65</v>
      </c>
      <c r="F353" t="s">
        <v>231</v>
      </c>
      <c r="G353" s="18">
        <v>3.2201</v>
      </c>
      <c r="I353" s="18">
        <v>209.31</v>
      </c>
    </row>
    <row r="354" spans="1:9" x14ac:dyDescent="0.25">
      <c r="A354" s="1">
        <v>44587</v>
      </c>
      <c r="B354" s="1"/>
      <c r="C354" s="1" t="s">
        <v>102</v>
      </c>
      <c r="D354" t="s">
        <v>97</v>
      </c>
      <c r="E354">
        <v>30</v>
      </c>
      <c r="F354" t="s">
        <v>231</v>
      </c>
      <c r="G354" s="18">
        <v>3.2650000000000001</v>
      </c>
      <c r="I354" s="18">
        <v>-97.95</v>
      </c>
    </row>
    <row r="355" spans="1:9" x14ac:dyDescent="0.25">
      <c r="A355" s="1">
        <v>44587</v>
      </c>
      <c r="B355" s="1"/>
      <c r="C355" s="1" t="s">
        <v>102</v>
      </c>
      <c r="D355" t="s">
        <v>97</v>
      </c>
      <c r="E355">
        <v>30</v>
      </c>
      <c r="F355" t="s">
        <v>231</v>
      </c>
      <c r="G355" s="18">
        <v>3.3250000000000002</v>
      </c>
      <c r="I355" s="18">
        <v>-99.75</v>
      </c>
    </row>
    <row r="356" spans="1:9" x14ac:dyDescent="0.25">
      <c r="A356" s="1">
        <v>44587</v>
      </c>
      <c r="B356" s="1"/>
      <c r="C356" s="1" t="s">
        <v>102</v>
      </c>
      <c r="D356" t="s">
        <v>97</v>
      </c>
      <c r="E356">
        <v>14</v>
      </c>
      <c r="F356" t="s">
        <v>231</v>
      </c>
      <c r="G356" s="18">
        <v>3.2664</v>
      </c>
      <c r="I356" s="18">
        <v>-45.73</v>
      </c>
    </row>
    <row r="357" spans="1:9" x14ac:dyDescent="0.25">
      <c r="A357" s="1">
        <v>44587</v>
      </c>
      <c r="B357" s="1"/>
      <c r="C357" s="1" t="s">
        <v>102</v>
      </c>
      <c r="D357" t="s">
        <v>97</v>
      </c>
      <c r="E357">
        <v>14</v>
      </c>
      <c r="F357" t="s">
        <v>231</v>
      </c>
      <c r="G357" s="18">
        <v>3.2949999999999999</v>
      </c>
      <c r="I357" s="18">
        <v>-46.13</v>
      </c>
    </row>
    <row r="358" spans="1:9" x14ac:dyDescent="0.25">
      <c r="A358" s="1">
        <v>44587</v>
      </c>
      <c r="B358" s="1"/>
      <c r="C358" s="1" t="s">
        <v>102</v>
      </c>
      <c r="D358" t="s">
        <v>97</v>
      </c>
      <c r="E358">
        <v>7</v>
      </c>
      <c r="F358" t="s">
        <v>231</v>
      </c>
      <c r="G358" s="18">
        <v>3.47</v>
      </c>
      <c r="I358" s="18">
        <v>-24.29</v>
      </c>
    </row>
    <row r="359" spans="1:9" x14ac:dyDescent="0.25">
      <c r="A359" s="1">
        <v>44589</v>
      </c>
      <c r="B359" s="1"/>
      <c r="C359" s="1" t="s">
        <v>102</v>
      </c>
      <c r="D359" t="s">
        <v>98</v>
      </c>
      <c r="E359">
        <v>6</v>
      </c>
      <c r="F359" t="s">
        <v>55</v>
      </c>
      <c r="G359" s="18">
        <v>6.8708</v>
      </c>
      <c r="I359" s="18">
        <v>41.22</v>
      </c>
    </row>
    <row r="360" spans="1:9" x14ac:dyDescent="0.25">
      <c r="A360" s="1">
        <v>44589</v>
      </c>
      <c r="B360" s="1"/>
      <c r="C360" s="1" t="s">
        <v>102</v>
      </c>
      <c r="D360" t="s">
        <v>98</v>
      </c>
      <c r="E360">
        <v>8</v>
      </c>
      <c r="F360" t="s">
        <v>55</v>
      </c>
      <c r="G360" s="18">
        <v>6.97</v>
      </c>
      <c r="I360" s="18">
        <v>55.76</v>
      </c>
    </row>
    <row r="361" spans="1:9" x14ac:dyDescent="0.25">
      <c r="A361" s="1">
        <v>44589</v>
      </c>
      <c r="B361" s="1"/>
      <c r="C361" s="1" t="s">
        <v>102</v>
      </c>
      <c r="D361" t="s">
        <v>98</v>
      </c>
      <c r="E361">
        <v>14</v>
      </c>
      <c r="F361" t="s">
        <v>55</v>
      </c>
      <c r="G361" s="18">
        <v>6.85</v>
      </c>
      <c r="I361" s="18">
        <v>95.9</v>
      </c>
    </row>
    <row r="362" spans="1:9" x14ac:dyDescent="0.25">
      <c r="A362" s="1">
        <v>44589</v>
      </c>
      <c r="B362" s="1"/>
      <c r="C362" s="1" t="s">
        <v>102</v>
      </c>
      <c r="D362" t="s">
        <v>97</v>
      </c>
      <c r="E362">
        <v>14</v>
      </c>
      <c r="F362" t="s">
        <v>55</v>
      </c>
      <c r="G362" s="18">
        <v>6.87</v>
      </c>
      <c r="I362" s="18">
        <v>-96.18</v>
      </c>
    </row>
    <row r="363" spans="1:9" x14ac:dyDescent="0.25">
      <c r="A363" s="1">
        <v>44589</v>
      </c>
      <c r="B363" s="1"/>
      <c r="C363" s="1" t="s">
        <v>102</v>
      </c>
      <c r="D363" t="s">
        <v>97</v>
      </c>
      <c r="E363">
        <v>14</v>
      </c>
      <c r="F363" t="s">
        <v>55</v>
      </c>
      <c r="G363" s="18">
        <v>7.0864000000000003</v>
      </c>
      <c r="I363" s="18">
        <v>-99.21</v>
      </c>
    </row>
    <row r="364" spans="1:9" x14ac:dyDescent="0.25">
      <c r="A364" s="1">
        <v>44589</v>
      </c>
      <c r="B364" s="1"/>
      <c r="C364" s="1" t="s">
        <v>102</v>
      </c>
      <c r="D364" t="s">
        <v>98</v>
      </c>
      <c r="E364">
        <v>54</v>
      </c>
      <c r="F364" t="s">
        <v>231</v>
      </c>
      <c r="G364" s="18">
        <v>2.73</v>
      </c>
      <c r="I364" s="18">
        <v>147.41999999999999</v>
      </c>
    </row>
    <row r="365" spans="1:9" x14ac:dyDescent="0.25">
      <c r="A365" s="1">
        <v>44589</v>
      </c>
      <c r="B365" s="1"/>
      <c r="C365" s="1" t="s">
        <v>102</v>
      </c>
      <c r="D365" t="s">
        <v>97</v>
      </c>
      <c r="E365">
        <v>18</v>
      </c>
      <c r="F365" t="s">
        <v>231</v>
      </c>
      <c r="G365" s="18">
        <v>2.7349999999999999</v>
      </c>
      <c r="I365" s="18">
        <v>-49.23</v>
      </c>
    </row>
    <row r="366" spans="1:9" x14ac:dyDescent="0.25">
      <c r="A366" s="1">
        <v>44589</v>
      </c>
      <c r="B366" s="1"/>
      <c r="C366" s="1" t="s">
        <v>102</v>
      </c>
      <c r="D366" t="s">
        <v>98</v>
      </c>
      <c r="E366">
        <v>1</v>
      </c>
      <c r="F366" t="s">
        <v>190</v>
      </c>
      <c r="G366" s="18">
        <v>11.486000000000001</v>
      </c>
      <c r="I366" s="18">
        <v>11.49</v>
      </c>
    </row>
    <row r="367" spans="1:9" x14ac:dyDescent="0.25">
      <c r="A367" s="1">
        <v>44589</v>
      </c>
      <c r="B367" s="1"/>
      <c r="C367" s="1" t="s">
        <v>102</v>
      </c>
      <c r="D367" t="s">
        <v>98</v>
      </c>
      <c r="E367">
        <v>5</v>
      </c>
      <c r="F367" t="s">
        <v>190</v>
      </c>
      <c r="G367" s="18">
        <v>11.451599999999999</v>
      </c>
      <c r="I367" s="18">
        <v>57.26</v>
      </c>
    </row>
    <row r="368" spans="1:9" x14ac:dyDescent="0.25">
      <c r="A368" s="1">
        <v>44589</v>
      </c>
      <c r="B368" s="1"/>
      <c r="C368" s="1" t="s">
        <v>102</v>
      </c>
      <c r="D368" t="s">
        <v>98</v>
      </c>
      <c r="E368">
        <v>5</v>
      </c>
      <c r="F368" t="s">
        <v>190</v>
      </c>
      <c r="G368" s="18">
        <v>11.407500000000001</v>
      </c>
      <c r="I368" s="18">
        <v>57.04</v>
      </c>
    </row>
    <row r="369" spans="1:9" x14ac:dyDescent="0.25">
      <c r="A369" s="1">
        <v>44589</v>
      </c>
      <c r="B369" s="1"/>
      <c r="C369" s="1" t="s">
        <v>102</v>
      </c>
      <c r="D369" t="s">
        <v>98</v>
      </c>
      <c r="E369">
        <v>4</v>
      </c>
      <c r="F369" t="s">
        <v>190</v>
      </c>
      <c r="G369" s="18">
        <v>11.16</v>
      </c>
      <c r="I369" s="18">
        <v>44.64</v>
      </c>
    </row>
    <row r="370" spans="1:9" x14ac:dyDescent="0.25">
      <c r="A370" s="1">
        <v>44589</v>
      </c>
      <c r="B370" s="1"/>
      <c r="C370" s="1" t="s">
        <v>102</v>
      </c>
      <c r="D370" t="s">
        <v>97</v>
      </c>
      <c r="E370">
        <v>18</v>
      </c>
      <c r="F370" t="s">
        <v>231</v>
      </c>
      <c r="G370" s="18">
        <v>2.754</v>
      </c>
      <c r="I370" s="18">
        <v>-49.57</v>
      </c>
    </row>
    <row r="371" spans="1:9" x14ac:dyDescent="0.25">
      <c r="A371" s="1">
        <v>44589</v>
      </c>
      <c r="B371" s="1"/>
      <c r="C371" s="1" t="s">
        <v>102</v>
      </c>
      <c r="D371" t="s">
        <v>97</v>
      </c>
      <c r="E371">
        <v>5</v>
      </c>
      <c r="F371" t="s">
        <v>190</v>
      </c>
      <c r="G371" s="18">
        <v>10.986599999999999</v>
      </c>
      <c r="I371" s="18">
        <v>-54.93</v>
      </c>
    </row>
    <row r="372" spans="1:9" x14ac:dyDescent="0.25">
      <c r="A372" s="1">
        <v>44589</v>
      </c>
      <c r="B372" s="1"/>
      <c r="C372" s="1" t="s">
        <v>102</v>
      </c>
      <c r="D372" t="s">
        <v>97</v>
      </c>
      <c r="E372">
        <v>18</v>
      </c>
      <c r="F372" t="s">
        <v>231</v>
      </c>
      <c r="G372" s="18">
        <v>2.7092999999999998</v>
      </c>
      <c r="I372" s="18">
        <v>-48.77</v>
      </c>
    </row>
    <row r="373" spans="1:9" x14ac:dyDescent="0.25">
      <c r="A373" s="1">
        <v>44589</v>
      </c>
      <c r="B373" s="1"/>
      <c r="C373" s="1" t="s">
        <v>102</v>
      </c>
      <c r="D373" t="s">
        <v>97</v>
      </c>
      <c r="E373">
        <v>5</v>
      </c>
      <c r="F373" t="s">
        <v>190</v>
      </c>
      <c r="G373" s="18">
        <v>11.03</v>
      </c>
      <c r="I373" s="18">
        <v>-55.15</v>
      </c>
    </row>
    <row r="374" spans="1:9" x14ac:dyDescent="0.25">
      <c r="A374" s="1">
        <v>44589</v>
      </c>
      <c r="B374" s="1"/>
      <c r="C374" s="1" t="s">
        <v>102</v>
      </c>
      <c r="D374" t="s">
        <v>97</v>
      </c>
      <c r="E374">
        <v>5</v>
      </c>
      <c r="F374" t="s">
        <v>190</v>
      </c>
      <c r="G374" s="18">
        <v>11.0892</v>
      </c>
      <c r="I374" s="18">
        <v>-55.45</v>
      </c>
    </row>
    <row r="375" spans="1:9" x14ac:dyDescent="0.25">
      <c r="A375" s="1">
        <v>44589</v>
      </c>
      <c r="B375" s="1"/>
      <c r="C375" s="1" t="s">
        <v>102</v>
      </c>
      <c r="D375" t="s">
        <v>98</v>
      </c>
      <c r="E375">
        <v>16</v>
      </c>
      <c r="F375" t="s">
        <v>55</v>
      </c>
      <c r="G375" s="18">
        <v>7.3003999999999998</v>
      </c>
      <c r="I375" s="18">
        <v>116.81</v>
      </c>
    </row>
    <row r="376" spans="1:9" x14ac:dyDescent="0.25">
      <c r="A376" s="1">
        <v>44589</v>
      </c>
      <c r="B376" s="1"/>
      <c r="C376" s="1" t="s">
        <v>102</v>
      </c>
      <c r="D376" t="s">
        <v>97</v>
      </c>
      <c r="E376">
        <v>16</v>
      </c>
      <c r="F376" t="s">
        <v>55</v>
      </c>
      <c r="G376" s="18">
        <v>7.14</v>
      </c>
      <c r="I376" s="18">
        <v>-114.24</v>
      </c>
    </row>
    <row r="377" spans="1:9" x14ac:dyDescent="0.25">
      <c r="A377" s="1">
        <v>44589</v>
      </c>
      <c r="B377" s="1"/>
      <c r="C377" s="1" t="s">
        <v>102</v>
      </c>
      <c r="D377" t="s">
        <v>98</v>
      </c>
      <c r="E377">
        <v>16</v>
      </c>
      <c r="F377" t="s">
        <v>55</v>
      </c>
      <c r="G377" s="18">
        <v>6.8586</v>
      </c>
      <c r="I377" s="18">
        <v>109.74</v>
      </c>
    </row>
    <row r="378" spans="1:9" x14ac:dyDescent="0.25">
      <c r="A378" s="1">
        <v>44589</v>
      </c>
      <c r="B378" s="1"/>
      <c r="C378" s="1" t="s">
        <v>102</v>
      </c>
      <c r="D378" t="s">
        <v>97</v>
      </c>
      <c r="E378">
        <v>16</v>
      </c>
      <c r="F378" t="s">
        <v>55</v>
      </c>
      <c r="G378" s="18">
        <v>6.97</v>
      </c>
      <c r="I378" s="18">
        <v>-111.52</v>
      </c>
    </row>
    <row r="379" spans="1:9" x14ac:dyDescent="0.25">
      <c r="A379" s="1">
        <v>44589</v>
      </c>
      <c r="B379" s="1"/>
      <c r="C379" s="1" t="s">
        <v>102</v>
      </c>
      <c r="D379" t="s">
        <v>98</v>
      </c>
      <c r="E379">
        <v>10</v>
      </c>
      <c r="F379" t="s">
        <v>190</v>
      </c>
      <c r="G379" s="18">
        <v>10.864699999999999</v>
      </c>
      <c r="I379" s="18">
        <v>108.65</v>
      </c>
    </row>
    <row r="380" spans="1:9" x14ac:dyDescent="0.25">
      <c r="A380" s="1">
        <v>44589</v>
      </c>
      <c r="B380" s="1"/>
      <c r="C380" s="1" t="s">
        <v>102</v>
      </c>
      <c r="D380" t="s">
        <v>97</v>
      </c>
      <c r="E380">
        <v>10</v>
      </c>
      <c r="F380" t="s">
        <v>190</v>
      </c>
      <c r="G380" s="18">
        <v>10.5962</v>
      </c>
      <c r="I380" s="18">
        <v>-105.96</v>
      </c>
    </row>
    <row r="381" spans="1:9" x14ac:dyDescent="0.25">
      <c r="A381" s="1">
        <v>44589</v>
      </c>
      <c r="B381" s="1"/>
      <c r="C381" s="1" t="s">
        <v>102</v>
      </c>
      <c r="D381" t="s">
        <v>98</v>
      </c>
      <c r="E381">
        <v>3</v>
      </c>
      <c r="F381" t="s">
        <v>55</v>
      </c>
      <c r="G381" s="18">
        <v>6.43</v>
      </c>
      <c r="I381" s="18">
        <v>19.29</v>
      </c>
    </row>
    <row r="382" spans="1:9" x14ac:dyDescent="0.25">
      <c r="A382" s="1">
        <v>44589</v>
      </c>
      <c r="B382" s="1"/>
      <c r="C382" s="1" t="s">
        <v>102</v>
      </c>
      <c r="D382" t="s">
        <v>98</v>
      </c>
      <c r="E382">
        <v>1</v>
      </c>
      <c r="F382" t="s">
        <v>55</v>
      </c>
      <c r="G382" s="18">
        <v>6.43</v>
      </c>
      <c r="I382" s="18">
        <v>6.43</v>
      </c>
    </row>
    <row r="383" spans="1:9" x14ac:dyDescent="0.25">
      <c r="A383" s="1">
        <v>44589</v>
      </c>
      <c r="B383" s="1"/>
      <c r="C383" s="1" t="s">
        <v>102</v>
      </c>
      <c r="D383" t="s">
        <v>98</v>
      </c>
      <c r="E383">
        <v>4</v>
      </c>
      <c r="F383" t="s">
        <v>55</v>
      </c>
      <c r="G383" s="18">
        <v>6.1</v>
      </c>
      <c r="I383" s="18">
        <v>24.4</v>
      </c>
    </row>
    <row r="384" spans="1:9" x14ac:dyDescent="0.25">
      <c r="A384" s="1">
        <v>44589</v>
      </c>
      <c r="B384" s="1"/>
      <c r="C384" s="1" t="s">
        <v>102</v>
      </c>
      <c r="D384" t="s">
        <v>97</v>
      </c>
      <c r="E384">
        <v>4</v>
      </c>
      <c r="F384" t="s">
        <v>55</v>
      </c>
      <c r="G384" s="18">
        <v>6.1</v>
      </c>
      <c r="I384" s="18">
        <v>-24.4</v>
      </c>
    </row>
    <row r="385" spans="1:9" x14ac:dyDescent="0.25">
      <c r="A385" s="1">
        <v>44589</v>
      </c>
      <c r="B385" s="1"/>
      <c r="C385" s="1" t="s">
        <v>102</v>
      </c>
      <c r="D385" t="s">
        <v>97</v>
      </c>
      <c r="E385">
        <v>4</v>
      </c>
      <c r="F385" t="s">
        <v>55</v>
      </c>
      <c r="G385" s="18">
        <v>5.92</v>
      </c>
      <c r="I385" s="18">
        <v>-23.68</v>
      </c>
    </row>
    <row r="386" spans="1:9" x14ac:dyDescent="0.25">
      <c r="A386" s="1">
        <v>44593</v>
      </c>
      <c r="B386" s="1"/>
      <c r="C386" s="1" t="s">
        <v>102</v>
      </c>
      <c r="D386" t="s">
        <v>98</v>
      </c>
      <c r="E386">
        <v>13</v>
      </c>
      <c r="F386" t="s">
        <v>231</v>
      </c>
      <c r="G386" s="18">
        <v>3.1936</v>
      </c>
      <c r="I386" s="18">
        <v>41.52</v>
      </c>
    </row>
    <row r="387" spans="1:9" x14ac:dyDescent="0.25">
      <c r="A387" s="1">
        <v>44593</v>
      </c>
      <c r="B387" s="1"/>
      <c r="C387" s="1" t="s">
        <v>102</v>
      </c>
      <c r="D387" t="s">
        <v>98</v>
      </c>
      <c r="E387">
        <v>16</v>
      </c>
      <c r="F387" t="s">
        <v>231</v>
      </c>
      <c r="G387" s="18">
        <v>3.1800999999999999</v>
      </c>
      <c r="I387" s="18">
        <v>50.88</v>
      </c>
    </row>
    <row r="388" spans="1:9" x14ac:dyDescent="0.25">
      <c r="A388" s="1">
        <v>44593</v>
      </c>
      <c r="B388" s="1"/>
      <c r="C388" s="1" t="s">
        <v>102</v>
      </c>
      <c r="D388" t="s">
        <v>98</v>
      </c>
      <c r="E388">
        <v>16</v>
      </c>
      <c r="F388" t="s">
        <v>231</v>
      </c>
      <c r="G388" s="18">
        <v>3.1549999999999998</v>
      </c>
      <c r="I388" s="18">
        <v>50.48</v>
      </c>
    </row>
    <row r="389" spans="1:9" x14ac:dyDescent="0.25">
      <c r="A389" s="1">
        <v>44593</v>
      </c>
      <c r="B389" s="1"/>
      <c r="C389" s="1" t="s">
        <v>102</v>
      </c>
      <c r="D389" t="s">
        <v>97</v>
      </c>
      <c r="E389">
        <v>15</v>
      </c>
      <c r="F389" t="s">
        <v>231</v>
      </c>
      <c r="G389" s="18">
        <v>3.1349999999999998</v>
      </c>
      <c r="I389" s="18">
        <v>-47.03</v>
      </c>
    </row>
    <row r="390" spans="1:9" x14ac:dyDescent="0.25">
      <c r="A390" s="1">
        <v>44593</v>
      </c>
      <c r="B390" s="1"/>
      <c r="C390" s="1" t="s">
        <v>102</v>
      </c>
      <c r="D390" t="s">
        <v>97</v>
      </c>
      <c r="E390">
        <v>15</v>
      </c>
      <c r="F390" t="s">
        <v>231</v>
      </c>
      <c r="G390" s="18">
        <v>3.12</v>
      </c>
      <c r="I390" s="18">
        <v>-46.8</v>
      </c>
    </row>
    <row r="391" spans="1:9" x14ac:dyDescent="0.25">
      <c r="A391" s="1">
        <v>44593</v>
      </c>
      <c r="B391" s="1"/>
      <c r="C391" s="1" t="s">
        <v>102</v>
      </c>
      <c r="D391" t="s">
        <v>97</v>
      </c>
      <c r="E391">
        <v>15</v>
      </c>
      <c r="F391" t="s">
        <v>231</v>
      </c>
      <c r="G391" s="18">
        <v>3.1494</v>
      </c>
      <c r="I391" s="18">
        <v>-47.24</v>
      </c>
    </row>
    <row r="392" spans="1:9" x14ac:dyDescent="0.25">
      <c r="A392" s="1">
        <v>44593</v>
      </c>
      <c r="B392" s="1"/>
      <c r="C392" s="1" t="s">
        <v>102</v>
      </c>
      <c r="D392" t="s">
        <v>98</v>
      </c>
      <c r="E392">
        <v>8</v>
      </c>
      <c r="F392" t="s">
        <v>236</v>
      </c>
      <c r="G392" s="18">
        <v>12.66</v>
      </c>
      <c r="I392" s="18">
        <v>101.28</v>
      </c>
    </row>
    <row r="393" spans="1:9" x14ac:dyDescent="0.25">
      <c r="A393" s="1">
        <v>44593</v>
      </c>
      <c r="B393" s="1"/>
      <c r="C393" s="1" t="s">
        <v>102</v>
      </c>
      <c r="D393" t="s">
        <v>98</v>
      </c>
      <c r="E393">
        <v>8</v>
      </c>
      <c r="F393" t="s">
        <v>236</v>
      </c>
      <c r="G393" s="18">
        <v>12.68</v>
      </c>
      <c r="I393" s="18">
        <v>101.44</v>
      </c>
    </row>
    <row r="394" spans="1:9" x14ac:dyDescent="0.25">
      <c r="A394" s="1">
        <v>44593</v>
      </c>
      <c r="B394" s="1"/>
      <c r="C394" s="1" t="s">
        <v>102</v>
      </c>
      <c r="D394" t="s">
        <v>97</v>
      </c>
      <c r="E394">
        <v>8</v>
      </c>
      <c r="F394" t="s">
        <v>236</v>
      </c>
      <c r="G394" s="18">
        <v>12.749700000000001</v>
      </c>
      <c r="I394" s="18">
        <v>-102</v>
      </c>
    </row>
    <row r="395" spans="1:9" x14ac:dyDescent="0.25">
      <c r="A395" s="1">
        <v>44593</v>
      </c>
      <c r="B395" s="1"/>
      <c r="C395" s="1" t="s">
        <v>102</v>
      </c>
      <c r="D395" t="s">
        <v>97</v>
      </c>
      <c r="E395">
        <v>8</v>
      </c>
      <c r="F395" t="s">
        <v>236</v>
      </c>
      <c r="G395" s="18">
        <v>12.81</v>
      </c>
      <c r="I395" s="18">
        <v>-102.48</v>
      </c>
    </row>
    <row r="396" spans="1:9" x14ac:dyDescent="0.25">
      <c r="A396" s="1">
        <v>44593</v>
      </c>
      <c r="B396" s="1"/>
      <c r="C396" s="1" t="s">
        <v>102</v>
      </c>
      <c r="D396" t="s">
        <v>98</v>
      </c>
      <c r="E396">
        <v>2</v>
      </c>
      <c r="F396" t="s">
        <v>236</v>
      </c>
      <c r="G396" s="18">
        <v>12.9</v>
      </c>
      <c r="I396" s="18">
        <v>25.8</v>
      </c>
    </row>
    <row r="397" spans="1:9" x14ac:dyDescent="0.25">
      <c r="A397" s="1">
        <v>44593</v>
      </c>
      <c r="B397" s="1"/>
      <c r="C397" s="1" t="s">
        <v>102</v>
      </c>
      <c r="D397" t="s">
        <v>98</v>
      </c>
      <c r="E397">
        <v>2</v>
      </c>
      <c r="F397" t="s">
        <v>236</v>
      </c>
      <c r="G397" s="18">
        <v>12.89</v>
      </c>
      <c r="I397" s="18">
        <v>25.78</v>
      </c>
    </row>
    <row r="398" spans="1:9" x14ac:dyDescent="0.25">
      <c r="A398" s="1">
        <v>44593</v>
      </c>
      <c r="B398" s="1"/>
      <c r="C398" s="1" t="s">
        <v>102</v>
      </c>
      <c r="D398" t="s">
        <v>97</v>
      </c>
      <c r="E398">
        <v>4</v>
      </c>
      <c r="F398" t="s">
        <v>236</v>
      </c>
      <c r="G398" s="18">
        <v>12.719900000000001</v>
      </c>
      <c r="I398" s="18">
        <v>-50.88</v>
      </c>
    </row>
    <row r="399" spans="1:9" x14ac:dyDescent="0.25">
      <c r="A399" s="1">
        <v>44594</v>
      </c>
      <c r="B399" s="1"/>
      <c r="C399" s="1" t="s">
        <v>102</v>
      </c>
      <c r="D399" t="s">
        <v>98</v>
      </c>
      <c r="E399">
        <v>46</v>
      </c>
      <c r="F399" t="s">
        <v>231</v>
      </c>
      <c r="G399" s="18">
        <v>3.3801000000000001</v>
      </c>
      <c r="I399" s="18">
        <v>155.47999999999999</v>
      </c>
    </row>
    <row r="400" spans="1:9" x14ac:dyDescent="0.25">
      <c r="A400" s="1">
        <v>44594</v>
      </c>
      <c r="B400" s="1"/>
      <c r="C400" s="1" t="s">
        <v>102</v>
      </c>
      <c r="D400" t="s">
        <v>98</v>
      </c>
      <c r="E400">
        <v>94</v>
      </c>
      <c r="F400" t="s">
        <v>231</v>
      </c>
      <c r="G400" s="18">
        <v>3.4039000000000001</v>
      </c>
      <c r="I400" s="18">
        <v>319.97000000000003</v>
      </c>
    </row>
    <row r="401" spans="1:9" x14ac:dyDescent="0.25">
      <c r="A401" s="1">
        <v>44594</v>
      </c>
      <c r="B401" s="1"/>
      <c r="C401" s="1" t="s">
        <v>102</v>
      </c>
      <c r="D401" t="s">
        <v>97</v>
      </c>
      <c r="E401">
        <v>10</v>
      </c>
      <c r="F401" t="s">
        <v>231</v>
      </c>
      <c r="G401" s="18">
        <v>3.3650000000000002</v>
      </c>
      <c r="I401" s="18">
        <v>-33.65</v>
      </c>
    </row>
    <row r="402" spans="1:9" x14ac:dyDescent="0.25">
      <c r="A402" s="1">
        <v>44594</v>
      </c>
      <c r="B402" s="1"/>
      <c r="C402" s="1" t="s">
        <v>102</v>
      </c>
      <c r="D402" t="s">
        <v>97</v>
      </c>
      <c r="E402">
        <v>16</v>
      </c>
      <c r="F402" t="s">
        <v>231</v>
      </c>
      <c r="G402" s="18">
        <v>3.3898999999999999</v>
      </c>
      <c r="I402" s="18">
        <v>-54.24</v>
      </c>
    </row>
    <row r="403" spans="1:9" x14ac:dyDescent="0.25">
      <c r="A403" s="1">
        <v>44594</v>
      </c>
      <c r="B403" s="1"/>
      <c r="C403" s="1" t="s">
        <v>102</v>
      </c>
      <c r="D403" t="s">
        <v>97</v>
      </c>
      <c r="E403">
        <v>20</v>
      </c>
      <c r="F403" t="s">
        <v>231</v>
      </c>
      <c r="G403" s="18">
        <v>3.3671000000000002</v>
      </c>
      <c r="I403" s="18">
        <v>-67.34</v>
      </c>
    </row>
    <row r="404" spans="1:9" x14ac:dyDescent="0.25">
      <c r="A404" s="1">
        <v>44594</v>
      </c>
      <c r="B404" s="1"/>
      <c r="C404" s="1" t="s">
        <v>102</v>
      </c>
      <c r="D404" t="s">
        <v>98</v>
      </c>
      <c r="E404">
        <v>20</v>
      </c>
      <c r="F404" t="s">
        <v>248</v>
      </c>
      <c r="G404" s="18">
        <v>4.2805999999999997</v>
      </c>
      <c r="I404" s="18">
        <v>85.61</v>
      </c>
    </row>
    <row r="405" spans="1:9" x14ac:dyDescent="0.25">
      <c r="A405" s="1">
        <v>44594</v>
      </c>
      <c r="B405" s="1"/>
      <c r="C405" s="1" t="s">
        <v>102</v>
      </c>
      <c r="D405" t="s">
        <v>98</v>
      </c>
      <c r="E405">
        <v>19</v>
      </c>
      <c r="F405" t="s">
        <v>248</v>
      </c>
      <c r="G405" s="18">
        <v>4.3236999999999997</v>
      </c>
      <c r="I405" s="18">
        <v>82.15</v>
      </c>
    </row>
    <row r="406" spans="1:9" x14ac:dyDescent="0.25">
      <c r="A406" s="1">
        <v>44594</v>
      </c>
      <c r="B406" s="1"/>
      <c r="C406" s="1" t="s">
        <v>102</v>
      </c>
      <c r="D406" t="s">
        <v>98</v>
      </c>
      <c r="E406">
        <v>1</v>
      </c>
      <c r="F406" t="s">
        <v>248</v>
      </c>
      <c r="G406" s="18">
        <v>4.32</v>
      </c>
      <c r="I406" s="18">
        <v>4.32</v>
      </c>
    </row>
    <row r="407" spans="1:9" x14ac:dyDescent="0.25">
      <c r="A407" s="1">
        <v>44594</v>
      </c>
      <c r="B407" s="1"/>
      <c r="C407" s="1" t="s">
        <v>102</v>
      </c>
      <c r="D407" t="s">
        <v>97</v>
      </c>
      <c r="E407">
        <v>20</v>
      </c>
      <c r="F407" t="s">
        <v>248</v>
      </c>
      <c r="G407" s="18">
        <v>4.3994999999999997</v>
      </c>
      <c r="I407" s="18">
        <v>-87.99</v>
      </c>
    </row>
    <row r="408" spans="1:9" x14ac:dyDescent="0.25">
      <c r="A408" s="1">
        <v>44594</v>
      </c>
      <c r="B408" s="1"/>
      <c r="C408" s="1" t="s">
        <v>102</v>
      </c>
      <c r="D408" t="s">
        <v>97</v>
      </c>
      <c r="E408">
        <v>31</v>
      </c>
      <c r="F408" t="s">
        <v>231</v>
      </c>
      <c r="G408" s="18">
        <v>3.43</v>
      </c>
      <c r="I408" s="18">
        <v>-106.33</v>
      </c>
    </row>
    <row r="409" spans="1:9" x14ac:dyDescent="0.25">
      <c r="A409" s="1">
        <v>44594</v>
      </c>
      <c r="B409" s="1"/>
      <c r="C409" s="1" t="s">
        <v>102</v>
      </c>
      <c r="D409" t="s">
        <v>97</v>
      </c>
      <c r="E409">
        <v>1</v>
      </c>
      <c r="F409" t="s">
        <v>231</v>
      </c>
      <c r="G409" s="18">
        <v>3.43</v>
      </c>
      <c r="I409" s="18">
        <v>-3.43</v>
      </c>
    </row>
    <row r="410" spans="1:9" x14ac:dyDescent="0.25">
      <c r="A410" s="1">
        <v>44594</v>
      </c>
      <c r="B410" s="1"/>
      <c r="C410" s="1" t="s">
        <v>102</v>
      </c>
      <c r="D410" t="s">
        <v>97</v>
      </c>
      <c r="E410">
        <v>20</v>
      </c>
      <c r="F410" t="s">
        <v>248</v>
      </c>
      <c r="G410" s="18">
        <v>4.5266999999999999</v>
      </c>
      <c r="I410" s="18">
        <v>-90.53</v>
      </c>
    </row>
    <row r="411" spans="1:9" x14ac:dyDescent="0.25">
      <c r="A411" s="1">
        <v>44594</v>
      </c>
      <c r="B411" s="1"/>
      <c r="C411" s="1" t="s">
        <v>102</v>
      </c>
      <c r="D411" t="s">
        <v>98</v>
      </c>
      <c r="E411">
        <v>16</v>
      </c>
      <c r="F411" t="s">
        <v>231</v>
      </c>
      <c r="G411" s="18">
        <v>3.4853000000000001</v>
      </c>
      <c r="I411" s="18">
        <v>55.76</v>
      </c>
    </row>
    <row r="412" spans="1:9" x14ac:dyDescent="0.25">
      <c r="A412" s="1">
        <v>44594</v>
      </c>
      <c r="B412" s="1"/>
      <c r="C412" s="1" t="s">
        <v>102</v>
      </c>
      <c r="D412" t="s">
        <v>97</v>
      </c>
      <c r="E412">
        <v>30</v>
      </c>
      <c r="F412" t="s">
        <v>231</v>
      </c>
      <c r="G412" s="18">
        <v>3.415</v>
      </c>
      <c r="I412" s="18">
        <v>-102.45</v>
      </c>
    </row>
    <row r="413" spans="1:9" x14ac:dyDescent="0.25">
      <c r="A413" s="1">
        <v>44594</v>
      </c>
      <c r="B413" s="1"/>
      <c r="C413" s="1" t="s">
        <v>102</v>
      </c>
      <c r="D413" t="s">
        <v>97</v>
      </c>
      <c r="E413">
        <v>24</v>
      </c>
      <c r="F413" t="s">
        <v>231</v>
      </c>
      <c r="G413" s="18">
        <v>3.3250000000000002</v>
      </c>
      <c r="I413" s="18">
        <v>-79.8</v>
      </c>
    </row>
    <row r="414" spans="1:9" x14ac:dyDescent="0.25">
      <c r="A414" s="1">
        <v>44594</v>
      </c>
      <c r="B414" s="1"/>
      <c r="C414" s="1" t="s">
        <v>102</v>
      </c>
      <c r="D414" t="s">
        <v>98</v>
      </c>
      <c r="E414">
        <v>6</v>
      </c>
      <c r="F414" t="s">
        <v>231</v>
      </c>
      <c r="G414" s="18">
        <v>3.3001</v>
      </c>
      <c r="I414" s="18">
        <v>19.8</v>
      </c>
    </row>
    <row r="415" spans="1:9" x14ac:dyDescent="0.25">
      <c r="A415" s="1">
        <v>44594</v>
      </c>
      <c r="B415" s="1"/>
      <c r="C415" s="1" t="s">
        <v>102</v>
      </c>
      <c r="D415" t="s">
        <v>98</v>
      </c>
      <c r="E415">
        <v>18</v>
      </c>
      <c r="F415" t="s">
        <v>231</v>
      </c>
      <c r="G415" s="18">
        <v>3.3001</v>
      </c>
      <c r="I415" s="18">
        <v>59.4</v>
      </c>
    </row>
    <row r="416" spans="1:9" x14ac:dyDescent="0.25">
      <c r="A416" s="1">
        <v>44594</v>
      </c>
      <c r="B416" s="1"/>
      <c r="C416" s="1" t="s">
        <v>102</v>
      </c>
      <c r="D416" t="s">
        <v>97</v>
      </c>
      <c r="E416">
        <v>4</v>
      </c>
      <c r="F416" t="s">
        <v>231</v>
      </c>
      <c r="G416" s="18">
        <v>3.36</v>
      </c>
      <c r="I416" s="18">
        <v>-13.44</v>
      </c>
    </row>
    <row r="417" spans="1:9" x14ac:dyDescent="0.25">
      <c r="A417" s="1">
        <v>44594</v>
      </c>
      <c r="B417" s="1"/>
      <c r="C417" s="1" t="s">
        <v>102</v>
      </c>
      <c r="D417" t="s">
        <v>97</v>
      </c>
      <c r="E417">
        <v>12</v>
      </c>
      <c r="F417" t="s">
        <v>231</v>
      </c>
      <c r="G417" s="18">
        <v>3.36</v>
      </c>
      <c r="I417" s="18">
        <v>-40.32</v>
      </c>
    </row>
    <row r="418" spans="1:9" x14ac:dyDescent="0.25">
      <c r="A418" s="1">
        <v>44594</v>
      </c>
      <c r="B418" s="1"/>
      <c r="C418" s="1" t="s">
        <v>102</v>
      </c>
      <c r="D418" t="s">
        <v>97</v>
      </c>
      <c r="E418">
        <v>16</v>
      </c>
      <c r="F418" t="s">
        <v>231</v>
      </c>
      <c r="G418" s="18">
        <v>3.36</v>
      </c>
      <c r="I418" s="18">
        <v>-53.76</v>
      </c>
    </row>
    <row r="419" spans="1:9" x14ac:dyDescent="0.25">
      <c r="A419" s="1">
        <v>44594</v>
      </c>
      <c r="B419" s="1"/>
      <c r="C419" s="1" t="s">
        <v>102</v>
      </c>
      <c r="D419" t="s">
        <v>97</v>
      </c>
      <c r="E419">
        <v>1</v>
      </c>
      <c r="F419" t="s">
        <v>231</v>
      </c>
      <c r="G419" s="18">
        <v>3.33</v>
      </c>
      <c r="I419" s="18">
        <v>-3.33</v>
      </c>
    </row>
    <row r="420" spans="1:9" x14ac:dyDescent="0.25">
      <c r="A420" s="1">
        <v>44594</v>
      </c>
      <c r="B420" s="1"/>
      <c r="C420" s="1" t="s">
        <v>102</v>
      </c>
      <c r="D420" t="s">
        <v>97</v>
      </c>
      <c r="E420">
        <v>3</v>
      </c>
      <c r="F420" t="s">
        <v>231</v>
      </c>
      <c r="G420" s="18">
        <v>3.33</v>
      </c>
      <c r="I420" s="18">
        <v>-9.99</v>
      </c>
    </row>
    <row r="421" spans="1:9" x14ac:dyDescent="0.25">
      <c r="A421" s="1">
        <v>44594</v>
      </c>
      <c r="B421" s="1"/>
      <c r="C421" s="1" t="s">
        <v>102</v>
      </c>
      <c r="D421" t="s">
        <v>97</v>
      </c>
      <c r="E421">
        <v>12</v>
      </c>
      <c r="F421" t="s">
        <v>231</v>
      </c>
      <c r="G421" s="18">
        <v>3.35</v>
      </c>
      <c r="I421" s="18">
        <v>-40.200000000000003</v>
      </c>
    </row>
    <row r="422" spans="1:9" x14ac:dyDescent="0.25">
      <c r="A422" s="1">
        <v>44594</v>
      </c>
      <c r="B422" s="1"/>
      <c r="C422" s="1" t="s">
        <v>102</v>
      </c>
      <c r="D422" t="s">
        <v>98</v>
      </c>
      <c r="E422">
        <v>11</v>
      </c>
      <c r="F422" t="s">
        <v>248</v>
      </c>
      <c r="G422" s="18">
        <v>4.6154000000000002</v>
      </c>
      <c r="I422" s="18">
        <v>50.77</v>
      </c>
    </row>
    <row r="423" spans="1:9" x14ac:dyDescent="0.25">
      <c r="A423" s="1">
        <v>44594</v>
      </c>
      <c r="B423" s="1"/>
      <c r="C423" s="1" t="s">
        <v>102</v>
      </c>
      <c r="D423" t="s">
        <v>97</v>
      </c>
      <c r="E423">
        <v>11</v>
      </c>
      <c r="F423" t="s">
        <v>248</v>
      </c>
      <c r="G423" s="18">
        <v>4.72</v>
      </c>
      <c r="I423" s="18">
        <v>-51.92</v>
      </c>
    </row>
    <row r="424" spans="1:9" x14ac:dyDescent="0.25">
      <c r="A424" s="1">
        <v>44595</v>
      </c>
      <c r="B424" s="1"/>
      <c r="C424" s="1" t="s">
        <v>102</v>
      </c>
      <c r="D424" t="s">
        <v>98</v>
      </c>
      <c r="E424">
        <v>45</v>
      </c>
      <c r="F424" t="s">
        <v>231</v>
      </c>
      <c r="G424" s="18">
        <v>3.2050000000000001</v>
      </c>
      <c r="I424" s="18">
        <v>144.22999999999999</v>
      </c>
    </row>
    <row r="425" spans="1:9" x14ac:dyDescent="0.25">
      <c r="A425" s="1">
        <v>44595</v>
      </c>
      <c r="B425" s="1"/>
      <c r="C425" s="1" t="s">
        <v>102</v>
      </c>
      <c r="D425" t="s">
        <v>98</v>
      </c>
      <c r="E425">
        <v>5</v>
      </c>
      <c r="F425" t="s">
        <v>246</v>
      </c>
      <c r="G425" s="18">
        <v>9.82</v>
      </c>
      <c r="I425" s="18">
        <v>49.1</v>
      </c>
    </row>
    <row r="426" spans="1:9" x14ac:dyDescent="0.25">
      <c r="A426" s="1">
        <v>44595</v>
      </c>
      <c r="B426" s="1"/>
      <c r="C426" s="1" t="s">
        <v>102</v>
      </c>
      <c r="D426" t="s">
        <v>98</v>
      </c>
      <c r="E426">
        <v>4</v>
      </c>
      <c r="F426" t="s">
        <v>246</v>
      </c>
      <c r="G426" s="18">
        <v>9.7533999999999992</v>
      </c>
      <c r="I426" s="18">
        <v>39.01</v>
      </c>
    </row>
    <row r="427" spans="1:9" x14ac:dyDescent="0.25">
      <c r="A427" s="1">
        <v>44595</v>
      </c>
      <c r="B427" s="1"/>
      <c r="C427" s="1" t="s">
        <v>102</v>
      </c>
      <c r="D427" t="s">
        <v>98</v>
      </c>
      <c r="E427">
        <v>4</v>
      </c>
      <c r="F427" t="s">
        <v>246</v>
      </c>
      <c r="G427" s="18">
        <v>10</v>
      </c>
      <c r="I427" s="18">
        <v>40</v>
      </c>
    </row>
    <row r="428" spans="1:9" x14ac:dyDescent="0.25">
      <c r="A428" s="1">
        <v>44595</v>
      </c>
      <c r="B428" s="1"/>
      <c r="C428" s="1" t="s">
        <v>102</v>
      </c>
      <c r="D428" t="s">
        <v>97</v>
      </c>
      <c r="E428">
        <v>4</v>
      </c>
      <c r="F428" t="s">
        <v>246</v>
      </c>
      <c r="G428" s="18">
        <v>9.9891000000000005</v>
      </c>
      <c r="I428" s="18">
        <v>-39.96</v>
      </c>
    </row>
    <row r="429" spans="1:9" x14ac:dyDescent="0.25">
      <c r="A429" s="1">
        <v>44595</v>
      </c>
      <c r="B429" s="1"/>
      <c r="C429" s="1" t="s">
        <v>102</v>
      </c>
      <c r="D429" t="s">
        <v>97</v>
      </c>
      <c r="E429">
        <v>5</v>
      </c>
      <c r="F429" t="s">
        <v>246</v>
      </c>
      <c r="G429" s="18">
        <v>9.9390999999999998</v>
      </c>
      <c r="I429" s="18">
        <v>-49.7</v>
      </c>
    </row>
    <row r="430" spans="1:9" x14ac:dyDescent="0.25">
      <c r="A430" s="1">
        <v>44595</v>
      </c>
      <c r="B430" s="1"/>
      <c r="C430" s="1" t="s">
        <v>102</v>
      </c>
      <c r="D430" t="s">
        <v>98</v>
      </c>
      <c r="E430">
        <v>4</v>
      </c>
      <c r="F430" t="s">
        <v>246</v>
      </c>
      <c r="G430" s="18">
        <v>9.7899999999999991</v>
      </c>
      <c r="I430" s="18">
        <v>39.159999999999997</v>
      </c>
    </row>
    <row r="431" spans="1:9" x14ac:dyDescent="0.25">
      <c r="A431" s="1">
        <v>44595</v>
      </c>
      <c r="B431" s="1"/>
      <c r="C431" s="1" t="s">
        <v>102</v>
      </c>
      <c r="D431" t="s">
        <v>98</v>
      </c>
      <c r="E431">
        <v>3</v>
      </c>
      <c r="F431" t="s">
        <v>246</v>
      </c>
      <c r="G431" s="18">
        <v>9.8000000000000007</v>
      </c>
      <c r="I431" s="18">
        <v>29.4</v>
      </c>
    </row>
    <row r="432" spans="1:9" x14ac:dyDescent="0.25">
      <c r="A432" s="1">
        <v>44595</v>
      </c>
      <c r="B432" s="1"/>
      <c r="C432" s="1" t="s">
        <v>102</v>
      </c>
      <c r="D432" t="s">
        <v>98</v>
      </c>
      <c r="E432">
        <v>1</v>
      </c>
      <c r="F432" t="s">
        <v>246</v>
      </c>
      <c r="G432" s="18">
        <v>9.8000000000000007</v>
      </c>
      <c r="I432" s="18">
        <v>9.8000000000000007</v>
      </c>
    </row>
    <row r="433" spans="1:9" x14ac:dyDescent="0.25">
      <c r="A433" s="1">
        <v>44595</v>
      </c>
      <c r="B433" s="1"/>
      <c r="C433" s="1" t="s">
        <v>102</v>
      </c>
      <c r="D433" t="s">
        <v>97</v>
      </c>
      <c r="E433">
        <v>15</v>
      </c>
      <c r="F433" t="s">
        <v>231</v>
      </c>
      <c r="G433" s="18">
        <v>3.2292999999999998</v>
      </c>
      <c r="I433" s="18">
        <v>-48.44</v>
      </c>
    </row>
    <row r="434" spans="1:9" x14ac:dyDescent="0.25">
      <c r="A434" s="1">
        <v>44595</v>
      </c>
      <c r="B434" s="1"/>
      <c r="C434" s="1" t="s">
        <v>102</v>
      </c>
      <c r="D434" t="s">
        <v>97</v>
      </c>
      <c r="E434">
        <v>6</v>
      </c>
      <c r="F434" t="s">
        <v>246</v>
      </c>
      <c r="G434" s="18">
        <v>9.5500000000000007</v>
      </c>
      <c r="I434" s="18">
        <v>-57.3</v>
      </c>
    </row>
    <row r="435" spans="1:9" x14ac:dyDescent="0.25">
      <c r="A435" s="1">
        <v>44595</v>
      </c>
      <c r="B435" s="1"/>
      <c r="C435" s="1" t="s">
        <v>102</v>
      </c>
      <c r="D435" t="s">
        <v>97</v>
      </c>
      <c r="E435">
        <v>6</v>
      </c>
      <c r="F435" t="s">
        <v>246</v>
      </c>
      <c r="G435" s="18">
        <v>9.6201000000000008</v>
      </c>
      <c r="I435" s="18">
        <v>-57.72</v>
      </c>
    </row>
    <row r="436" spans="1:9" x14ac:dyDescent="0.25">
      <c r="A436" s="1">
        <v>44595</v>
      </c>
      <c r="B436" s="1"/>
      <c r="C436" s="1" t="s">
        <v>102</v>
      </c>
      <c r="D436" t="s">
        <v>97</v>
      </c>
      <c r="E436">
        <v>15</v>
      </c>
      <c r="F436" t="s">
        <v>231</v>
      </c>
      <c r="G436" s="18">
        <v>3.22</v>
      </c>
      <c r="I436" s="18">
        <v>-48.3</v>
      </c>
    </row>
    <row r="437" spans="1:9" x14ac:dyDescent="0.25">
      <c r="A437" s="1">
        <v>44595</v>
      </c>
      <c r="B437" s="1"/>
      <c r="C437" s="1" t="s">
        <v>102</v>
      </c>
      <c r="D437" t="s">
        <v>97</v>
      </c>
      <c r="E437">
        <v>15</v>
      </c>
      <c r="F437" t="s">
        <v>231</v>
      </c>
      <c r="G437" s="18">
        <v>3.2593000000000001</v>
      </c>
      <c r="I437" s="18">
        <v>-48.89</v>
      </c>
    </row>
    <row r="438" spans="1:9" x14ac:dyDescent="0.25">
      <c r="A438" s="1">
        <v>44595</v>
      </c>
      <c r="B438" s="1"/>
      <c r="C438" s="1" t="s">
        <v>102</v>
      </c>
      <c r="D438" t="s">
        <v>98</v>
      </c>
      <c r="E438">
        <v>10</v>
      </c>
      <c r="F438" t="s">
        <v>246</v>
      </c>
      <c r="G438" s="18">
        <v>10.3</v>
      </c>
      <c r="I438" s="18">
        <v>103</v>
      </c>
    </row>
    <row r="439" spans="1:9" x14ac:dyDescent="0.25">
      <c r="A439" s="1">
        <v>44595</v>
      </c>
      <c r="B439" s="1"/>
      <c r="C439" s="1" t="s">
        <v>102</v>
      </c>
      <c r="D439" t="s">
        <v>97</v>
      </c>
      <c r="E439">
        <v>10</v>
      </c>
      <c r="F439" t="s">
        <v>246</v>
      </c>
      <c r="G439" s="18">
        <v>10.39</v>
      </c>
      <c r="I439" s="18">
        <v>-103.9</v>
      </c>
    </row>
    <row r="440" spans="1:9" x14ac:dyDescent="0.25">
      <c r="A440" s="1">
        <v>44595</v>
      </c>
      <c r="B440" s="1"/>
      <c r="C440" s="1" t="s">
        <v>102</v>
      </c>
      <c r="D440" t="s">
        <v>98</v>
      </c>
      <c r="E440">
        <v>34</v>
      </c>
      <c r="F440" t="s">
        <v>247</v>
      </c>
      <c r="G440" s="18">
        <v>2.16</v>
      </c>
      <c r="I440" s="18">
        <v>73.44</v>
      </c>
    </row>
    <row r="441" spans="1:9" x14ac:dyDescent="0.25">
      <c r="A441" s="1">
        <v>44595</v>
      </c>
      <c r="B441" s="1"/>
      <c r="C441" s="1" t="s">
        <v>102</v>
      </c>
      <c r="D441" t="s">
        <v>98</v>
      </c>
      <c r="E441">
        <v>13</v>
      </c>
      <c r="F441" t="s">
        <v>231</v>
      </c>
      <c r="G441" s="18">
        <v>3.2902999999999998</v>
      </c>
      <c r="I441" s="18">
        <v>42.77</v>
      </c>
    </row>
    <row r="442" spans="1:9" x14ac:dyDescent="0.25">
      <c r="A442" s="1">
        <v>44595</v>
      </c>
      <c r="B442" s="1"/>
      <c r="C442" s="1" t="s">
        <v>102</v>
      </c>
      <c r="D442" t="s">
        <v>98</v>
      </c>
      <c r="E442">
        <v>16</v>
      </c>
      <c r="F442" t="s">
        <v>231</v>
      </c>
      <c r="G442" s="18">
        <v>3.2707000000000002</v>
      </c>
      <c r="I442" s="18">
        <v>52.33</v>
      </c>
    </row>
    <row r="443" spans="1:9" x14ac:dyDescent="0.25">
      <c r="A443" s="1">
        <v>44595</v>
      </c>
      <c r="B443" s="1"/>
      <c r="C443" s="1" t="s">
        <v>102</v>
      </c>
      <c r="D443" t="s">
        <v>98</v>
      </c>
      <c r="E443">
        <v>16</v>
      </c>
      <c r="F443" t="s">
        <v>231</v>
      </c>
      <c r="G443" s="18">
        <v>3.2707000000000002</v>
      </c>
      <c r="I443" s="18">
        <v>52.33</v>
      </c>
    </row>
    <row r="444" spans="1:9" x14ac:dyDescent="0.25">
      <c r="A444" s="1">
        <v>44595</v>
      </c>
      <c r="B444" s="1"/>
      <c r="C444" s="1" t="s">
        <v>102</v>
      </c>
      <c r="D444" t="s">
        <v>98</v>
      </c>
      <c r="E444">
        <v>16</v>
      </c>
      <c r="F444" t="s">
        <v>247</v>
      </c>
      <c r="G444" s="18">
        <v>2.2017000000000002</v>
      </c>
      <c r="I444" s="18">
        <v>35.229999999999997</v>
      </c>
    </row>
    <row r="445" spans="1:9" x14ac:dyDescent="0.25">
      <c r="A445" s="1">
        <v>44595</v>
      </c>
      <c r="B445" s="1"/>
      <c r="C445" s="1" t="s">
        <v>102</v>
      </c>
      <c r="D445" t="s">
        <v>97</v>
      </c>
      <c r="E445">
        <v>25</v>
      </c>
      <c r="F445" t="s">
        <v>247</v>
      </c>
      <c r="G445" s="18">
        <v>2.177</v>
      </c>
      <c r="I445" s="18">
        <v>-54.43</v>
      </c>
    </row>
    <row r="446" spans="1:9" x14ac:dyDescent="0.25">
      <c r="A446" s="1">
        <v>44595</v>
      </c>
      <c r="B446" s="1"/>
      <c r="C446" s="1" t="s">
        <v>102</v>
      </c>
      <c r="D446" t="s">
        <v>97</v>
      </c>
      <c r="E446">
        <v>25</v>
      </c>
      <c r="F446" t="s">
        <v>247</v>
      </c>
      <c r="G446" s="18">
        <v>2.14</v>
      </c>
      <c r="I446" s="18">
        <v>-53.5</v>
      </c>
    </row>
    <row r="447" spans="1:9" x14ac:dyDescent="0.25">
      <c r="A447" s="1">
        <v>44595</v>
      </c>
      <c r="B447" s="1"/>
      <c r="C447" s="1" t="s">
        <v>102</v>
      </c>
      <c r="D447" t="s">
        <v>97</v>
      </c>
      <c r="E447">
        <v>30</v>
      </c>
      <c r="F447" t="s">
        <v>231</v>
      </c>
      <c r="G447" s="18">
        <v>3.2296999999999998</v>
      </c>
      <c r="I447" s="18">
        <v>-96.89</v>
      </c>
    </row>
    <row r="448" spans="1:9" x14ac:dyDescent="0.25">
      <c r="A448" s="1">
        <v>44595</v>
      </c>
      <c r="B448" s="1"/>
      <c r="C448" s="1" t="s">
        <v>102</v>
      </c>
      <c r="D448" t="s">
        <v>98</v>
      </c>
      <c r="E448">
        <v>1</v>
      </c>
      <c r="F448" t="s">
        <v>247</v>
      </c>
      <c r="G448" s="18">
        <v>2.2023000000000001</v>
      </c>
      <c r="I448" s="18">
        <v>2.2000000000000002</v>
      </c>
    </row>
    <row r="449" spans="1:9" x14ac:dyDescent="0.25">
      <c r="A449" s="1">
        <v>44595</v>
      </c>
      <c r="B449" s="1"/>
      <c r="C449" s="1" t="s">
        <v>102</v>
      </c>
      <c r="D449" t="s">
        <v>98</v>
      </c>
      <c r="E449">
        <v>16</v>
      </c>
      <c r="F449" t="s">
        <v>247</v>
      </c>
      <c r="G449" s="18">
        <v>2.2201</v>
      </c>
      <c r="I449" s="18">
        <v>35.520000000000003</v>
      </c>
    </row>
    <row r="450" spans="1:9" x14ac:dyDescent="0.25">
      <c r="A450" s="1">
        <v>44595</v>
      </c>
      <c r="B450" s="1"/>
      <c r="C450" s="1" t="s">
        <v>102</v>
      </c>
      <c r="D450" t="s">
        <v>98</v>
      </c>
      <c r="E450">
        <v>8</v>
      </c>
      <c r="F450" t="s">
        <v>247</v>
      </c>
      <c r="G450" s="18">
        <v>2.15</v>
      </c>
      <c r="I450" s="18">
        <v>17.2</v>
      </c>
    </row>
    <row r="451" spans="1:9" x14ac:dyDescent="0.25">
      <c r="A451" s="1">
        <v>44595</v>
      </c>
      <c r="B451" s="1"/>
      <c r="C451" s="1" t="s">
        <v>102</v>
      </c>
      <c r="D451" t="s">
        <v>97</v>
      </c>
      <c r="E451">
        <v>15</v>
      </c>
      <c r="F451" t="s">
        <v>231</v>
      </c>
      <c r="G451" s="18">
        <v>3.2050000000000001</v>
      </c>
      <c r="I451" s="18">
        <v>-48.08</v>
      </c>
    </row>
    <row r="452" spans="1:9" x14ac:dyDescent="0.25">
      <c r="A452" s="1">
        <v>44595</v>
      </c>
      <c r="B452" s="1"/>
      <c r="C452" s="1" t="s">
        <v>102</v>
      </c>
      <c r="D452" t="s">
        <v>97</v>
      </c>
      <c r="E452">
        <v>25</v>
      </c>
      <c r="F452" t="s">
        <v>247</v>
      </c>
      <c r="G452" s="18">
        <v>2.0895000000000001</v>
      </c>
      <c r="I452" s="18">
        <v>-52.24</v>
      </c>
    </row>
    <row r="453" spans="1:9" x14ac:dyDescent="0.25">
      <c r="A453" s="1">
        <v>44595</v>
      </c>
      <c r="B453" s="1"/>
      <c r="C453" s="1" t="s">
        <v>102</v>
      </c>
      <c r="D453" t="s">
        <v>98</v>
      </c>
      <c r="E453">
        <v>2</v>
      </c>
      <c r="F453" t="s">
        <v>246</v>
      </c>
      <c r="G453" s="18">
        <v>10.455</v>
      </c>
      <c r="I453" s="18">
        <v>20.91</v>
      </c>
    </row>
    <row r="454" spans="1:9" x14ac:dyDescent="0.25">
      <c r="A454" s="1">
        <v>44595</v>
      </c>
      <c r="B454" s="1"/>
      <c r="C454" s="1" t="s">
        <v>102</v>
      </c>
      <c r="D454" t="s">
        <v>98</v>
      </c>
      <c r="E454">
        <v>3</v>
      </c>
      <c r="F454" t="s">
        <v>246</v>
      </c>
      <c r="G454" s="18">
        <v>9.8101000000000003</v>
      </c>
      <c r="I454" s="18">
        <v>29.43</v>
      </c>
    </row>
    <row r="455" spans="1:9" x14ac:dyDescent="0.25">
      <c r="A455" s="1">
        <v>44595</v>
      </c>
      <c r="B455" s="1"/>
      <c r="C455" s="1" t="s">
        <v>102</v>
      </c>
      <c r="D455" t="s">
        <v>97</v>
      </c>
      <c r="E455">
        <v>5</v>
      </c>
      <c r="F455" t="s">
        <v>246</v>
      </c>
      <c r="G455" s="18">
        <v>10.050000000000001</v>
      </c>
      <c r="I455" s="18">
        <v>-50.25</v>
      </c>
    </row>
    <row r="456" spans="1:9" x14ac:dyDescent="0.25">
      <c r="A456" s="1">
        <v>44596</v>
      </c>
      <c r="B456" s="1"/>
      <c r="C456" s="1" t="s">
        <v>102</v>
      </c>
      <c r="D456" t="s">
        <v>98</v>
      </c>
      <c r="E456">
        <v>48</v>
      </c>
      <c r="F456" t="s">
        <v>10</v>
      </c>
      <c r="G456" s="18">
        <v>2.6307</v>
      </c>
      <c r="I456" s="18">
        <v>126.27</v>
      </c>
    </row>
    <row r="457" spans="1:9" x14ac:dyDescent="0.25">
      <c r="A457" s="1">
        <v>44596</v>
      </c>
      <c r="B457" s="1"/>
      <c r="C457" s="1" t="s">
        <v>102</v>
      </c>
      <c r="D457" t="s">
        <v>98</v>
      </c>
      <c r="E457">
        <v>16</v>
      </c>
      <c r="F457" t="s">
        <v>10</v>
      </c>
      <c r="G457" s="18">
        <v>2.6408</v>
      </c>
      <c r="I457" s="18">
        <v>42.25</v>
      </c>
    </row>
    <row r="458" spans="1:9" x14ac:dyDescent="0.25">
      <c r="A458" s="1">
        <v>44596</v>
      </c>
      <c r="B458" s="1"/>
      <c r="C458" s="1" t="s">
        <v>102</v>
      </c>
      <c r="D458" t="s">
        <v>98</v>
      </c>
      <c r="E458">
        <v>16</v>
      </c>
      <c r="F458" t="s">
        <v>10</v>
      </c>
      <c r="G458" s="18">
        <v>2.645</v>
      </c>
      <c r="I458" s="18">
        <v>42.32</v>
      </c>
    </row>
    <row r="459" spans="1:9" x14ac:dyDescent="0.25">
      <c r="A459" s="1">
        <v>44596</v>
      </c>
      <c r="B459" s="1"/>
      <c r="C459" s="1" t="s">
        <v>102</v>
      </c>
      <c r="D459" t="s">
        <v>97</v>
      </c>
      <c r="E459">
        <v>40</v>
      </c>
      <c r="F459" t="s">
        <v>10</v>
      </c>
      <c r="G459" s="18">
        <v>2.6294</v>
      </c>
      <c r="I459" s="18">
        <v>-105.18</v>
      </c>
    </row>
    <row r="460" spans="1:9" x14ac:dyDescent="0.25">
      <c r="A460" s="1">
        <v>44596</v>
      </c>
      <c r="B460" s="1"/>
      <c r="C460" s="1" t="s">
        <v>102</v>
      </c>
      <c r="D460" t="s">
        <v>97</v>
      </c>
      <c r="E460">
        <v>40</v>
      </c>
      <c r="F460" t="s">
        <v>10</v>
      </c>
      <c r="G460" s="18">
        <v>2.6162000000000001</v>
      </c>
      <c r="I460" s="18">
        <v>-104.65</v>
      </c>
    </row>
    <row r="461" spans="1:9" x14ac:dyDescent="0.25">
      <c r="A461" s="1">
        <v>44596</v>
      </c>
      <c r="B461" s="1"/>
      <c r="C461" s="1" t="s">
        <v>102</v>
      </c>
      <c r="D461" t="s">
        <v>98</v>
      </c>
      <c r="E461">
        <v>40</v>
      </c>
      <c r="F461" t="s">
        <v>10</v>
      </c>
      <c r="G461" s="18">
        <v>2.6015000000000001</v>
      </c>
      <c r="I461" s="18">
        <v>104.06</v>
      </c>
    </row>
    <row r="462" spans="1:9" x14ac:dyDescent="0.25">
      <c r="A462" s="1">
        <v>44596</v>
      </c>
      <c r="B462" s="1"/>
      <c r="C462" s="1" t="s">
        <v>102</v>
      </c>
      <c r="D462" t="s">
        <v>97</v>
      </c>
      <c r="E462">
        <v>20</v>
      </c>
      <c r="F462" t="s">
        <v>10</v>
      </c>
      <c r="G462" s="18">
        <v>2.6389999999999998</v>
      </c>
      <c r="I462" s="18">
        <v>-52.78</v>
      </c>
    </row>
    <row r="463" spans="1:9" x14ac:dyDescent="0.25">
      <c r="A463" s="1">
        <v>44596</v>
      </c>
      <c r="B463" s="1"/>
      <c r="C463" s="1" t="s">
        <v>102</v>
      </c>
      <c r="D463" t="s">
        <v>97</v>
      </c>
      <c r="E463">
        <v>20</v>
      </c>
      <c r="F463" t="s">
        <v>10</v>
      </c>
      <c r="G463" s="18">
        <v>2.6484999999999999</v>
      </c>
      <c r="I463" s="18">
        <v>-52.97</v>
      </c>
    </row>
    <row r="464" spans="1:9" x14ac:dyDescent="0.25">
      <c r="A464" s="1">
        <v>44596</v>
      </c>
      <c r="B464" s="1"/>
      <c r="C464" s="1" t="s">
        <v>102</v>
      </c>
      <c r="D464" t="s">
        <v>98</v>
      </c>
      <c r="E464">
        <v>1</v>
      </c>
      <c r="F464" t="s">
        <v>245</v>
      </c>
      <c r="G464" s="18">
        <v>15.451700000000001</v>
      </c>
      <c r="I464" s="18">
        <v>15.45</v>
      </c>
    </row>
    <row r="465" spans="1:9" x14ac:dyDescent="0.25">
      <c r="A465" s="1">
        <v>44596</v>
      </c>
      <c r="B465" s="1"/>
      <c r="C465" s="1" t="s">
        <v>102</v>
      </c>
      <c r="D465" t="s">
        <v>98</v>
      </c>
      <c r="E465">
        <v>2</v>
      </c>
      <c r="F465" t="s">
        <v>245</v>
      </c>
      <c r="G465" s="18">
        <v>15.3933</v>
      </c>
      <c r="I465" s="18">
        <v>30.79</v>
      </c>
    </row>
    <row r="466" spans="1:9" x14ac:dyDescent="0.25">
      <c r="A466" s="1">
        <v>44596</v>
      </c>
      <c r="B466" s="1"/>
      <c r="C466" s="1" t="s">
        <v>102</v>
      </c>
      <c r="D466" t="s">
        <v>98</v>
      </c>
      <c r="E466">
        <v>2</v>
      </c>
      <c r="F466" t="s">
        <v>245</v>
      </c>
      <c r="G466" s="18">
        <v>15.4101</v>
      </c>
      <c r="I466" s="18">
        <v>30.82</v>
      </c>
    </row>
    <row r="467" spans="1:9" x14ac:dyDescent="0.25">
      <c r="A467" s="1">
        <v>44596</v>
      </c>
      <c r="B467" s="1"/>
      <c r="C467" s="1" t="s">
        <v>102</v>
      </c>
      <c r="D467" t="s">
        <v>97</v>
      </c>
      <c r="E467">
        <v>5</v>
      </c>
      <c r="F467" t="s">
        <v>245</v>
      </c>
      <c r="G467" s="18">
        <v>15.298400000000001</v>
      </c>
      <c r="I467" s="18">
        <v>-76.489999999999995</v>
      </c>
    </row>
    <row r="468" spans="1:9" x14ac:dyDescent="0.25">
      <c r="A468" s="1">
        <v>44596</v>
      </c>
      <c r="B468" s="1"/>
      <c r="C468" s="1" t="s">
        <v>102</v>
      </c>
      <c r="D468" t="s">
        <v>98</v>
      </c>
      <c r="E468">
        <v>10</v>
      </c>
      <c r="F468" t="s">
        <v>245</v>
      </c>
      <c r="G468" s="18">
        <v>15.1503</v>
      </c>
      <c r="I468" s="18">
        <v>151.5</v>
      </c>
    </row>
    <row r="469" spans="1:9" x14ac:dyDescent="0.25">
      <c r="A469" s="1">
        <v>44596</v>
      </c>
      <c r="B469" s="1"/>
      <c r="C469" s="1" t="s">
        <v>102</v>
      </c>
      <c r="D469" t="s">
        <v>97</v>
      </c>
      <c r="E469">
        <v>5</v>
      </c>
      <c r="F469" t="s">
        <v>245</v>
      </c>
      <c r="G469" s="18">
        <v>15.01</v>
      </c>
      <c r="I469" s="18">
        <v>-75.05</v>
      </c>
    </row>
    <row r="470" spans="1:9" x14ac:dyDescent="0.25">
      <c r="A470" s="1">
        <v>44596</v>
      </c>
      <c r="B470" s="1"/>
      <c r="C470" s="1" t="s">
        <v>102</v>
      </c>
      <c r="D470" t="s">
        <v>97</v>
      </c>
      <c r="E470">
        <v>5</v>
      </c>
      <c r="F470" t="s">
        <v>245</v>
      </c>
      <c r="G470" s="18">
        <v>14.964</v>
      </c>
      <c r="I470" s="18">
        <v>-74.819999999999993</v>
      </c>
    </row>
    <row r="471" spans="1:9" x14ac:dyDescent="0.25">
      <c r="A471" s="1">
        <v>44596</v>
      </c>
      <c r="B471" s="1"/>
      <c r="C471" s="1" t="s">
        <v>102</v>
      </c>
      <c r="D471" t="s">
        <v>98</v>
      </c>
      <c r="E471">
        <v>12</v>
      </c>
      <c r="F471" t="s">
        <v>10</v>
      </c>
      <c r="G471" s="18">
        <v>2.835</v>
      </c>
      <c r="I471" s="18">
        <v>34.020000000000003</v>
      </c>
    </row>
    <row r="472" spans="1:9" x14ac:dyDescent="0.25">
      <c r="A472" s="1">
        <v>44596</v>
      </c>
      <c r="B472" s="1"/>
      <c r="C472" s="1" t="s">
        <v>102</v>
      </c>
      <c r="D472" t="s">
        <v>98</v>
      </c>
      <c r="E472">
        <v>8</v>
      </c>
      <c r="F472" t="s">
        <v>10</v>
      </c>
      <c r="G472" s="18">
        <v>2.78</v>
      </c>
      <c r="I472" s="18">
        <v>22.24</v>
      </c>
    </row>
    <row r="473" spans="1:9" x14ac:dyDescent="0.25">
      <c r="A473" s="1">
        <v>44596</v>
      </c>
      <c r="B473" s="1"/>
      <c r="C473" s="1" t="s">
        <v>102</v>
      </c>
      <c r="D473" t="s">
        <v>97</v>
      </c>
      <c r="E473">
        <v>20</v>
      </c>
      <c r="F473" t="s">
        <v>10</v>
      </c>
      <c r="G473" s="18">
        <v>2.7498</v>
      </c>
      <c r="I473" s="18">
        <v>-55</v>
      </c>
    </row>
    <row r="474" spans="1:9" x14ac:dyDescent="0.25">
      <c r="A474" s="1">
        <v>44596</v>
      </c>
      <c r="B474" s="1"/>
      <c r="C474" s="1" t="s">
        <v>102</v>
      </c>
      <c r="D474" t="s">
        <v>98</v>
      </c>
      <c r="E474">
        <v>2</v>
      </c>
      <c r="F474" t="s">
        <v>246</v>
      </c>
      <c r="G474" s="18">
        <v>8.9192999999999998</v>
      </c>
      <c r="I474" s="18">
        <v>17.84</v>
      </c>
    </row>
    <row r="475" spans="1:9" x14ac:dyDescent="0.25">
      <c r="A475" s="1">
        <v>44596</v>
      </c>
      <c r="B475" s="1"/>
      <c r="C475" s="1" t="s">
        <v>102</v>
      </c>
      <c r="D475" t="s">
        <v>97</v>
      </c>
      <c r="E475">
        <v>2</v>
      </c>
      <c r="F475" t="s">
        <v>246</v>
      </c>
      <c r="G475" s="18">
        <v>9.1145999999999994</v>
      </c>
      <c r="I475" s="18">
        <v>-18.23</v>
      </c>
    </row>
    <row r="476" spans="1:9" x14ac:dyDescent="0.25">
      <c r="A476" s="1">
        <v>44600</v>
      </c>
      <c r="B476" s="1"/>
      <c r="C476" s="1" t="s">
        <v>102</v>
      </c>
      <c r="D476" t="s">
        <v>98</v>
      </c>
      <c r="E476">
        <v>60</v>
      </c>
      <c r="F476" t="s">
        <v>243</v>
      </c>
      <c r="G476" s="18">
        <v>3.0739000000000001</v>
      </c>
      <c r="I476" s="18">
        <v>184.43</v>
      </c>
    </row>
    <row r="477" spans="1:9" x14ac:dyDescent="0.25">
      <c r="A477" s="1">
        <v>44600</v>
      </c>
      <c r="B477" s="1"/>
      <c r="C477" s="1" t="s">
        <v>102</v>
      </c>
      <c r="D477" t="s">
        <v>98</v>
      </c>
      <c r="E477">
        <v>14</v>
      </c>
      <c r="F477" t="s">
        <v>244</v>
      </c>
      <c r="G477" s="18">
        <v>7.02</v>
      </c>
      <c r="I477" s="18">
        <v>98.28</v>
      </c>
    </row>
    <row r="478" spans="1:9" x14ac:dyDescent="0.25">
      <c r="A478" s="1">
        <v>44600</v>
      </c>
      <c r="B478" s="1"/>
      <c r="C478" s="1" t="s">
        <v>102</v>
      </c>
      <c r="D478" t="s">
        <v>97</v>
      </c>
      <c r="E478">
        <v>14</v>
      </c>
      <c r="F478" t="s">
        <v>244</v>
      </c>
      <c r="G478" s="18">
        <v>7.0895000000000001</v>
      </c>
      <c r="I478" s="18">
        <v>-99.25</v>
      </c>
    </row>
    <row r="479" spans="1:9" x14ac:dyDescent="0.25">
      <c r="A479" s="1">
        <v>44600</v>
      </c>
      <c r="B479" s="1"/>
      <c r="C479" s="1" t="s">
        <v>102</v>
      </c>
      <c r="D479" t="s">
        <v>97</v>
      </c>
      <c r="E479">
        <v>30</v>
      </c>
      <c r="F479" t="s">
        <v>243</v>
      </c>
      <c r="G479" s="18">
        <v>3.21</v>
      </c>
      <c r="I479" s="18">
        <v>-96.3</v>
      </c>
    </row>
    <row r="480" spans="1:9" x14ac:dyDescent="0.25">
      <c r="A480" s="1">
        <v>44600</v>
      </c>
      <c r="B480" s="1"/>
      <c r="C480" s="1" t="s">
        <v>102</v>
      </c>
      <c r="D480" t="s">
        <v>97</v>
      </c>
      <c r="E480">
        <v>30</v>
      </c>
      <c r="F480" t="s">
        <v>243</v>
      </c>
      <c r="G480" s="18">
        <v>3.27</v>
      </c>
      <c r="I480" s="18">
        <v>-98.1</v>
      </c>
    </row>
    <row r="481" spans="1:9" x14ac:dyDescent="0.25">
      <c r="A481" s="1">
        <v>44600</v>
      </c>
      <c r="B481" s="1"/>
      <c r="C481" s="1" t="s">
        <v>102</v>
      </c>
      <c r="D481" t="s">
        <v>98</v>
      </c>
      <c r="E481">
        <v>6</v>
      </c>
      <c r="F481" t="s">
        <v>244</v>
      </c>
      <c r="G481" s="18">
        <v>6.6875999999999998</v>
      </c>
      <c r="I481" s="18">
        <v>40.130000000000003</v>
      </c>
    </row>
    <row r="482" spans="1:9" x14ac:dyDescent="0.25">
      <c r="A482" s="1">
        <v>44600</v>
      </c>
      <c r="B482" s="1"/>
      <c r="C482" s="1" t="s">
        <v>102</v>
      </c>
      <c r="D482" t="s">
        <v>98</v>
      </c>
      <c r="E482">
        <v>13</v>
      </c>
      <c r="F482" t="s">
        <v>243</v>
      </c>
      <c r="G482" s="18">
        <v>3.09</v>
      </c>
      <c r="I482" s="18">
        <v>40.17</v>
      </c>
    </row>
    <row r="483" spans="1:9" x14ac:dyDescent="0.25">
      <c r="A483" s="1">
        <v>44600</v>
      </c>
      <c r="B483" s="1"/>
      <c r="C483" s="1" t="s">
        <v>102</v>
      </c>
      <c r="D483" t="s">
        <v>98</v>
      </c>
      <c r="E483">
        <v>26</v>
      </c>
      <c r="F483" t="s">
        <v>243</v>
      </c>
      <c r="G483" s="18">
        <v>3.17</v>
      </c>
      <c r="I483" s="18">
        <v>82.42</v>
      </c>
    </row>
    <row r="484" spans="1:9" x14ac:dyDescent="0.25">
      <c r="A484" s="1">
        <v>44600</v>
      </c>
      <c r="B484" s="1"/>
      <c r="C484" s="1" t="s">
        <v>102</v>
      </c>
      <c r="D484" t="s">
        <v>97</v>
      </c>
      <c r="E484">
        <v>13</v>
      </c>
      <c r="F484" t="s">
        <v>243</v>
      </c>
      <c r="G484" s="18">
        <v>3.3889</v>
      </c>
      <c r="I484" s="18">
        <v>-44.06</v>
      </c>
    </row>
    <row r="485" spans="1:9" x14ac:dyDescent="0.25">
      <c r="A485" s="1">
        <v>44600</v>
      </c>
      <c r="B485" s="1"/>
      <c r="C485" s="1" t="s">
        <v>102</v>
      </c>
      <c r="D485" t="s">
        <v>97</v>
      </c>
      <c r="E485">
        <v>13</v>
      </c>
      <c r="F485" t="s">
        <v>243</v>
      </c>
      <c r="G485" s="18">
        <v>3.81</v>
      </c>
      <c r="I485" s="18">
        <v>-49.53</v>
      </c>
    </row>
    <row r="486" spans="1:9" x14ac:dyDescent="0.25">
      <c r="A486" s="1">
        <v>44600</v>
      </c>
      <c r="B486" s="1"/>
      <c r="C486" s="1" t="s">
        <v>102</v>
      </c>
      <c r="D486" t="s">
        <v>98</v>
      </c>
      <c r="E486">
        <v>20</v>
      </c>
      <c r="F486" t="s">
        <v>182</v>
      </c>
      <c r="G486" s="18">
        <v>5.45</v>
      </c>
      <c r="I486" s="18">
        <v>109</v>
      </c>
    </row>
    <row r="487" spans="1:9" x14ac:dyDescent="0.25">
      <c r="A487" s="1">
        <v>44600</v>
      </c>
      <c r="B487" s="1"/>
      <c r="C487" s="1" t="s">
        <v>102</v>
      </c>
      <c r="D487" t="s">
        <v>97</v>
      </c>
      <c r="E487">
        <v>10</v>
      </c>
      <c r="F487" t="s">
        <v>182</v>
      </c>
      <c r="G487" s="18">
        <v>4.9682000000000004</v>
      </c>
      <c r="I487" s="18">
        <v>-49.68</v>
      </c>
    </row>
    <row r="488" spans="1:9" x14ac:dyDescent="0.25">
      <c r="A488" s="1">
        <v>44600</v>
      </c>
      <c r="B488" s="1"/>
      <c r="C488" s="1" t="s">
        <v>102</v>
      </c>
      <c r="D488" t="s">
        <v>97</v>
      </c>
      <c r="E488">
        <v>13</v>
      </c>
      <c r="F488" t="s">
        <v>243</v>
      </c>
      <c r="G488" s="18">
        <v>3.8140000000000001</v>
      </c>
      <c r="I488" s="18">
        <v>-49.58</v>
      </c>
    </row>
    <row r="489" spans="1:9" x14ac:dyDescent="0.25">
      <c r="A489" s="1">
        <v>44600</v>
      </c>
      <c r="B489" s="1"/>
      <c r="C489" s="1" t="s">
        <v>102</v>
      </c>
      <c r="D489" t="s">
        <v>97</v>
      </c>
      <c r="E489">
        <v>10</v>
      </c>
      <c r="F489" t="s">
        <v>182</v>
      </c>
      <c r="G489" s="18">
        <v>5.3090999999999999</v>
      </c>
      <c r="I489" s="18">
        <v>-53.09</v>
      </c>
    </row>
    <row r="490" spans="1:9" x14ac:dyDescent="0.25">
      <c r="A490" s="1">
        <v>44600</v>
      </c>
      <c r="B490" s="1"/>
      <c r="C490" s="1" t="s">
        <v>102</v>
      </c>
      <c r="D490" t="s">
        <v>98</v>
      </c>
      <c r="E490">
        <v>6</v>
      </c>
      <c r="F490" t="s">
        <v>182</v>
      </c>
      <c r="G490" s="18">
        <v>4.7675000000000001</v>
      </c>
      <c r="I490" s="18">
        <v>28.61</v>
      </c>
    </row>
    <row r="491" spans="1:9" x14ac:dyDescent="0.25">
      <c r="A491" s="1">
        <v>44600</v>
      </c>
      <c r="B491" s="1"/>
      <c r="C491" s="1" t="s">
        <v>102</v>
      </c>
      <c r="D491" t="s">
        <v>98</v>
      </c>
      <c r="E491">
        <v>5</v>
      </c>
      <c r="F491" t="s">
        <v>182</v>
      </c>
      <c r="G491" s="18">
        <v>4.72</v>
      </c>
      <c r="I491" s="18">
        <v>23.6</v>
      </c>
    </row>
    <row r="492" spans="1:9" x14ac:dyDescent="0.25">
      <c r="A492" s="1">
        <v>44600</v>
      </c>
      <c r="B492" s="1"/>
      <c r="C492" s="1" t="s">
        <v>102</v>
      </c>
      <c r="D492" t="s">
        <v>98</v>
      </c>
      <c r="E492">
        <v>1</v>
      </c>
      <c r="F492" t="s">
        <v>182</v>
      </c>
      <c r="G492" s="18">
        <v>4.72</v>
      </c>
      <c r="I492" s="18">
        <v>4.72</v>
      </c>
    </row>
    <row r="493" spans="1:9" x14ac:dyDescent="0.25">
      <c r="A493" s="1">
        <v>44600</v>
      </c>
      <c r="B493" s="1"/>
      <c r="C493" s="1" t="s">
        <v>102</v>
      </c>
      <c r="D493" t="s">
        <v>97</v>
      </c>
      <c r="E493">
        <v>6</v>
      </c>
      <c r="F493" t="s">
        <v>182</v>
      </c>
      <c r="G493" s="18">
        <v>4.5172999999999996</v>
      </c>
      <c r="I493" s="18">
        <v>-27.1</v>
      </c>
    </row>
    <row r="494" spans="1:9" x14ac:dyDescent="0.25">
      <c r="A494" s="1">
        <v>44600</v>
      </c>
      <c r="B494" s="1"/>
      <c r="C494" s="1" t="s">
        <v>102</v>
      </c>
      <c r="D494" t="s">
        <v>97</v>
      </c>
      <c r="E494">
        <v>6</v>
      </c>
      <c r="F494" t="s">
        <v>182</v>
      </c>
      <c r="G494" s="18">
        <v>4.431</v>
      </c>
      <c r="I494" s="18">
        <v>-26.59</v>
      </c>
    </row>
    <row r="495" spans="1:9" x14ac:dyDescent="0.25">
      <c r="A495" s="1">
        <v>44600</v>
      </c>
      <c r="B495" s="1"/>
      <c r="C495" s="1" t="s">
        <v>102</v>
      </c>
      <c r="D495" t="s">
        <v>97</v>
      </c>
      <c r="E495">
        <v>3</v>
      </c>
      <c r="F495" t="s">
        <v>244</v>
      </c>
      <c r="G495" s="18">
        <v>7.7251000000000003</v>
      </c>
      <c r="I495" s="18">
        <v>-23.18</v>
      </c>
    </row>
    <row r="496" spans="1:9" x14ac:dyDescent="0.25">
      <c r="A496" s="1">
        <v>44600</v>
      </c>
      <c r="B496" s="1"/>
      <c r="C496" s="1" t="s">
        <v>102</v>
      </c>
      <c r="D496" t="s">
        <v>97</v>
      </c>
      <c r="E496">
        <v>3</v>
      </c>
      <c r="F496" t="s">
        <v>244</v>
      </c>
      <c r="G496" s="18">
        <v>8.36</v>
      </c>
      <c r="I496" s="18">
        <v>-25.08</v>
      </c>
    </row>
    <row r="497" spans="1:9" x14ac:dyDescent="0.25">
      <c r="A497" s="1">
        <v>44601</v>
      </c>
      <c r="B497" s="1"/>
      <c r="C497" s="1" t="s">
        <v>102</v>
      </c>
      <c r="D497" t="s">
        <v>98</v>
      </c>
      <c r="E497">
        <v>15</v>
      </c>
      <c r="F497" t="s">
        <v>197</v>
      </c>
      <c r="G497" s="18">
        <v>1.59</v>
      </c>
      <c r="I497" s="18">
        <v>23.85</v>
      </c>
    </row>
    <row r="498" spans="1:9" x14ac:dyDescent="0.25">
      <c r="A498" s="1">
        <v>44601</v>
      </c>
      <c r="B498" s="1"/>
      <c r="C498" s="1" t="s">
        <v>102</v>
      </c>
      <c r="D498" t="s">
        <v>98</v>
      </c>
      <c r="E498">
        <v>25</v>
      </c>
      <c r="F498" t="s">
        <v>197</v>
      </c>
      <c r="G498" s="18">
        <v>1.59</v>
      </c>
      <c r="I498" s="18">
        <v>39.75</v>
      </c>
    </row>
    <row r="499" spans="1:9" x14ac:dyDescent="0.25">
      <c r="A499" s="1">
        <v>44601</v>
      </c>
      <c r="B499" s="1"/>
      <c r="C499" s="1" t="s">
        <v>102</v>
      </c>
      <c r="D499" t="s">
        <v>98</v>
      </c>
      <c r="E499">
        <v>62</v>
      </c>
      <c r="F499" t="s">
        <v>197</v>
      </c>
      <c r="G499" s="18">
        <v>1.5301</v>
      </c>
      <c r="I499" s="18">
        <v>94.87</v>
      </c>
    </row>
    <row r="500" spans="1:9" x14ac:dyDescent="0.25">
      <c r="A500" s="1">
        <v>44601</v>
      </c>
      <c r="B500" s="1"/>
      <c r="C500" s="1" t="s">
        <v>102</v>
      </c>
      <c r="D500" t="s">
        <v>98</v>
      </c>
      <c r="E500">
        <v>67</v>
      </c>
      <c r="F500" t="s">
        <v>197</v>
      </c>
      <c r="G500" s="18">
        <v>1.5349999999999999</v>
      </c>
      <c r="I500" s="18">
        <v>102.85</v>
      </c>
    </row>
    <row r="501" spans="1:9" x14ac:dyDescent="0.25">
      <c r="A501" s="1">
        <v>44601</v>
      </c>
      <c r="B501" s="1"/>
      <c r="C501" s="1" t="s">
        <v>102</v>
      </c>
      <c r="D501" t="s">
        <v>98</v>
      </c>
      <c r="E501">
        <v>65</v>
      </c>
      <c r="F501" t="s">
        <v>197</v>
      </c>
      <c r="G501" s="18">
        <v>1.5449999999999999</v>
      </c>
      <c r="I501" s="18">
        <v>100.43</v>
      </c>
    </row>
    <row r="502" spans="1:9" x14ac:dyDescent="0.25">
      <c r="A502" s="1">
        <v>44601</v>
      </c>
      <c r="B502" s="1"/>
      <c r="C502" s="1" t="s">
        <v>102</v>
      </c>
      <c r="D502" t="s">
        <v>97</v>
      </c>
      <c r="E502">
        <v>62</v>
      </c>
      <c r="F502" t="s">
        <v>197</v>
      </c>
      <c r="G502" s="18">
        <v>1.58</v>
      </c>
      <c r="I502" s="18">
        <v>-97.96</v>
      </c>
    </row>
    <row r="503" spans="1:9" x14ac:dyDescent="0.25">
      <c r="A503" s="1">
        <v>44601</v>
      </c>
      <c r="B503" s="1"/>
      <c r="C503" s="1" t="s">
        <v>102</v>
      </c>
      <c r="D503" t="s">
        <v>97</v>
      </c>
      <c r="E503">
        <v>67</v>
      </c>
      <c r="F503" t="s">
        <v>197</v>
      </c>
      <c r="G503" s="18">
        <v>1.5199</v>
      </c>
      <c r="I503" s="18">
        <v>-101.83</v>
      </c>
    </row>
    <row r="504" spans="1:9" x14ac:dyDescent="0.25">
      <c r="A504" s="1">
        <v>44601</v>
      </c>
      <c r="B504" s="1"/>
      <c r="C504" s="1" t="s">
        <v>102</v>
      </c>
      <c r="D504" t="s">
        <v>98</v>
      </c>
      <c r="E504">
        <v>32</v>
      </c>
      <c r="F504" t="s">
        <v>231</v>
      </c>
      <c r="G504" s="18">
        <v>3.0935000000000001</v>
      </c>
      <c r="I504" s="18">
        <v>98.99</v>
      </c>
    </row>
    <row r="505" spans="1:9" x14ac:dyDescent="0.25">
      <c r="A505" s="1">
        <v>44601</v>
      </c>
      <c r="B505" s="1"/>
      <c r="C505" s="1" t="s">
        <v>102</v>
      </c>
      <c r="D505" t="s">
        <v>98</v>
      </c>
      <c r="E505">
        <v>9</v>
      </c>
      <c r="F505" t="s">
        <v>241</v>
      </c>
      <c r="G505" s="18">
        <v>1.9351</v>
      </c>
      <c r="I505" s="18">
        <v>17.420000000000002</v>
      </c>
    </row>
    <row r="506" spans="1:9" x14ac:dyDescent="0.25">
      <c r="A506" s="1">
        <v>44601</v>
      </c>
      <c r="B506" s="1"/>
      <c r="C506" s="1" t="s">
        <v>102</v>
      </c>
      <c r="D506" t="s">
        <v>98</v>
      </c>
      <c r="E506">
        <v>9</v>
      </c>
      <c r="F506" t="s">
        <v>241</v>
      </c>
      <c r="G506" s="18">
        <v>1.9550000000000001</v>
      </c>
      <c r="I506" s="18">
        <v>17.600000000000001</v>
      </c>
    </row>
    <row r="507" spans="1:9" x14ac:dyDescent="0.25">
      <c r="A507" s="1">
        <v>44601</v>
      </c>
      <c r="B507" s="1"/>
      <c r="C507" s="1" t="s">
        <v>102</v>
      </c>
      <c r="D507" t="s">
        <v>97</v>
      </c>
      <c r="E507">
        <v>65</v>
      </c>
      <c r="F507" t="s">
        <v>197</v>
      </c>
      <c r="G507" s="18">
        <v>1.5499000000000001</v>
      </c>
      <c r="I507" s="18">
        <v>-100.74</v>
      </c>
    </row>
    <row r="508" spans="1:9" x14ac:dyDescent="0.25">
      <c r="A508" s="1">
        <v>44601</v>
      </c>
      <c r="B508" s="1"/>
      <c r="C508" s="1" t="s">
        <v>102</v>
      </c>
      <c r="D508" t="s">
        <v>98</v>
      </c>
      <c r="E508">
        <v>16</v>
      </c>
      <c r="F508" t="s">
        <v>231</v>
      </c>
      <c r="G508" s="18">
        <v>3.1215999999999999</v>
      </c>
      <c r="I508" s="18">
        <v>49.95</v>
      </c>
    </row>
    <row r="509" spans="1:9" x14ac:dyDescent="0.25">
      <c r="A509" s="1">
        <v>44601</v>
      </c>
      <c r="B509" s="1"/>
      <c r="C509" s="1" t="s">
        <v>102</v>
      </c>
      <c r="D509" t="s">
        <v>98</v>
      </c>
      <c r="E509">
        <v>8</v>
      </c>
      <c r="F509" t="s">
        <v>241</v>
      </c>
      <c r="G509" s="18">
        <v>1.95</v>
      </c>
      <c r="I509" s="18">
        <v>15.6</v>
      </c>
    </row>
    <row r="510" spans="1:9" x14ac:dyDescent="0.25">
      <c r="A510" s="1">
        <v>44601</v>
      </c>
      <c r="B510" s="1"/>
      <c r="C510" s="1" t="s">
        <v>102</v>
      </c>
      <c r="D510" t="s">
        <v>98</v>
      </c>
      <c r="E510">
        <v>8</v>
      </c>
      <c r="F510" t="s">
        <v>231</v>
      </c>
      <c r="G510" s="18">
        <v>3.12</v>
      </c>
      <c r="I510" s="18">
        <v>24.96</v>
      </c>
    </row>
    <row r="511" spans="1:9" x14ac:dyDescent="0.25">
      <c r="A511" s="1">
        <v>44601</v>
      </c>
      <c r="B511" s="1"/>
      <c r="C511" s="1" t="s">
        <v>102</v>
      </c>
      <c r="D511" t="s">
        <v>97</v>
      </c>
      <c r="E511">
        <v>26</v>
      </c>
      <c r="F511" t="s">
        <v>241</v>
      </c>
      <c r="G511" s="18">
        <v>1.9273</v>
      </c>
      <c r="I511" s="18">
        <v>-50.11</v>
      </c>
    </row>
    <row r="512" spans="1:9" x14ac:dyDescent="0.25">
      <c r="A512" s="1">
        <v>44601</v>
      </c>
      <c r="B512" s="1"/>
      <c r="C512" s="1" t="s">
        <v>102</v>
      </c>
      <c r="D512" t="s">
        <v>97</v>
      </c>
      <c r="E512">
        <v>26</v>
      </c>
      <c r="F512" t="s">
        <v>231</v>
      </c>
      <c r="G512" s="18">
        <v>3.0950000000000002</v>
      </c>
      <c r="I512" s="18">
        <v>-80.47</v>
      </c>
    </row>
    <row r="513" spans="1:9" x14ac:dyDescent="0.25">
      <c r="A513" s="1">
        <v>44601</v>
      </c>
      <c r="B513" s="1"/>
      <c r="C513" s="1" t="s">
        <v>102</v>
      </c>
      <c r="D513" t="s">
        <v>98</v>
      </c>
      <c r="E513">
        <v>28</v>
      </c>
      <c r="F513" t="s">
        <v>182</v>
      </c>
      <c r="G513" s="18">
        <v>3.53</v>
      </c>
      <c r="I513" s="18">
        <v>98.84</v>
      </c>
    </row>
    <row r="514" spans="1:9" x14ac:dyDescent="0.25">
      <c r="A514" s="1">
        <v>44601</v>
      </c>
      <c r="B514" s="1"/>
      <c r="C514" s="1" t="s">
        <v>102</v>
      </c>
      <c r="D514" t="s">
        <v>97</v>
      </c>
      <c r="E514">
        <v>30</v>
      </c>
      <c r="F514" t="s">
        <v>231</v>
      </c>
      <c r="G514" s="18">
        <v>3.105</v>
      </c>
      <c r="I514" s="18">
        <v>-93.15</v>
      </c>
    </row>
    <row r="515" spans="1:9" x14ac:dyDescent="0.25">
      <c r="A515" s="1">
        <v>44601</v>
      </c>
      <c r="B515" s="1"/>
      <c r="C515" s="1" t="s">
        <v>102</v>
      </c>
      <c r="D515" t="s">
        <v>97</v>
      </c>
      <c r="E515">
        <v>14</v>
      </c>
      <c r="F515" t="s">
        <v>182</v>
      </c>
      <c r="G515" s="18">
        <v>3.62</v>
      </c>
      <c r="I515" s="18">
        <v>-50.68</v>
      </c>
    </row>
    <row r="516" spans="1:9" x14ac:dyDescent="0.25">
      <c r="A516" s="1">
        <v>44601</v>
      </c>
      <c r="B516" s="1"/>
      <c r="C516" s="1" t="s">
        <v>102</v>
      </c>
      <c r="D516" t="s">
        <v>98</v>
      </c>
      <c r="E516">
        <v>14</v>
      </c>
      <c r="F516" t="s">
        <v>242</v>
      </c>
      <c r="G516" s="18">
        <v>3.4333999999999998</v>
      </c>
      <c r="I516" s="18">
        <v>48.07</v>
      </c>
    </row>
    <row r="517" spans="1:9" x14ac:dyDescent="0.25">
      <c r="A517" s="1">
        <v>44601</v>
      </c>
      <c r="B517" s="1"/>
      <c r="C517" s="1" t="s">
        <v>102</v>
      </c>
      <c r="D517" t="s">
        <v>98</v>
      </c>
      <c r="E517">
        <v>14</v>
      </c>
      <c r="F517" t="s">
        <v>242</v>
      </c>
      <c r="G517" s="18">
        <v>3.4314</v>
      </c>
      <c r="I517" s="18">
        <v>48.04</v>
      </c>
    </row>
    <row r="518" spans="1:9" x14ac:dyDescent="0.25">
      <c r="A518" s="1">
        <v>44601</v>
      </c>
      <c r="B518" s="1"/>
      <c r="C518" s="1" t="s">
        <v>102</v>
      </c>
      <c r="D518" t="s">
        <v>97</v>
      </c>
      <c r="E518">
        <v>14</v>
      </c>
      <c r="F518" t="s">
        <v>182</v>
      </c>
      <c r="G518" s="18">
        <v>3.55</v>
      </c>
      <c r="I518" s="18">
        <v>-49.7</v>
      </c>
    </row>
    <row r="519" spans="1:9" x14ac:dyDescent="0.25">
      <c r="A519" s="1">
        <v>44601</v>
      </c>
      <c r="B519" s="1"/>
      <c r="C519" s="1" t="s">
        <v>102</v>
      </c>
      <c r="D519" t="s">
        <v>97</v>
      </c>
      <c r="E519">
        <v>14</v>
      </c>
      <c r="F519" t="s">
        <v>242</v>
      </c>
      <c r="G519" s="18">
        <v>3.5245000000000002</v>
      </c>
      <c r="I519" s="18">
        <v>-49.34</v>
      </c>
    </row>
    <row r="520" spans="1:9" x14ac:dyDescent="0.25">
      <c r="A520" s="1">
        <v>44601</v>
      </c>
      <c r="B520" s="1"/>
      <c r="C520" s="1" t="s">
        <v>102</v>
      </c>
      <c r="D520" t="s">
        <v>97</v>
      </c>
      <c r="E520">
        <v>14</v>
      </c>
      <c r="F520" t="s">
        <v>242</v>
      </c>
      <c r="G520" s="18">
        <v>3.5859999999999999</v>
      </c>
      <c r="I520" s="18">
        <v>-50.2</v>
      </c>
    </row>
    <row r="521" spans="1:9" x14ac:dyDescent="0.25">
      <c r="A521" s="1">
        <v>44602</v>
      </c>
      <c r="B521" s="1"/>
      <c r="C521" s="1" t="s">
        <v>102</v>
      </c>
      <c r="D521" t="s">
        <v>98</v>
      </c>
      <c r="E521">
        <v>13</v>
      </c>
      <c r="F521" t="s">
        <v>182</v>
      </c>
      <c r="G521" s="18">
        <v>3.94</v>
      </c>
      <c r="I521" s="18">
        <v>51.22</v>
      </c>
    </row>
    <row r="522" spans="1:9" x14ac:dyDescent="0.25">
      <c r="A522" s="1">
        <v>44602</v>
      </c>
      <c r="B522" s="1"/>
      <c r="C522" s="1" t="s">
        <v>102</v>
      </c>
      <c r="D522" t="s">
        <v>98</v>
      </c>
      <c r="E522">
        <v>40</v>
      </c>
      <c r="F522" t="s">
        <v>182</v>
      </c>
      <c r="G522" s="18">
        <v>3.9901</v>
      </c>
      <c r="I522" s="18">
        <v>159.6</v>
      </c>
    </row>
    <row r="523" spans="1:9" x14ac:dyDescent="0.25">
      <c r="A523" s="1">
        <v>44602</v>
      </c>
      <c r="B523" s="1"/>
      <c r="C523" s="1" t="s">
        <v>102</v>
      </c>
      <c r="D523" t="s">
        <v>98</v>
      </c>
      <c r="E523">
        <v>30</v>
      </c>
      <c r="F523" t="s">
        <v>231</v>
      </c>
      <c r="G523" s="18">
        <v>3.6850000000000001</v>
      </c>
      <c r="I523" s="18">
        <v>110.55</v>
      </c>
    </row>
    <row r="524" spans="1:9" x14ac:dyDescent="0.25">
      <c r="A524" s="1">
        <v>44602</v>
      </c>
      <c r="B524" s="1"/>
      <c r="C524" s="1" t="s">
        <v>102</v>
      </c>
      <c r="D524" t="s">
        <v>97</v>
      </c>
      <c r="E524">
        <v>14</v>
      </c>
      <c r="F524" t="s">
        <v>182</v>
      </c>
      <c r="G524" s="18">
        <v>4.12</v>
      </c>
      <c r="I524" s="18">
        <v>-57.68</v>
      </c>
    </row>
    <row r="525" spans="1:9" x14ac:dyDescent="0.25">
      <c r="A525" s="1">
        <v>44602</v>
      </c>
      <c r="B525" s="1"/>
      <c r="C525" s="1" t="s">
        <v>102</v>
      </c>
      <c r="D525" t="s">
        <v>97</v>
      </c>
      <c r="E525">
        <v>15</v>
      </c>
      <c r="F525" t="s">
        <v>182</v>
      </c>
      <c r="G525" s="18">
        <v>4.1356000000000002</v>
      </c>
      <c r="I525" s="18">
        <v>-62.03</v>
      </c>
    </row>
    <row r="526" spans="1:9" x14ac:dyDescent="0.25">
      <c r="A526" s="1">
        <v>44602</v>
      </c>
      <c r="B526" s="1"/>
      <c r="C526" s="1" t="s">
        <v>102</v>
      </c>
      <c r="D526" t="s">
        <v>98</v>
      </c>
      <c r="E526">
        <v>4</v>
      </c>
      <c r="F526" t="s">
        <v>182</v>
      </c>
      <c r="G526" s="18">
        <v>4.08</v>
      </c>
      <c r="I526" s="18">
        <v>16.32</v>
      </c>
    </row>
    <row r="527" spans="1:9" x14ac:dyDescent="0.25">
      <c r="A527" s="1">
        <v>44602</v>
      </c>
      <c r="B527" s="1"/>
      <c r="C527" s="1" t="s">
        <v>102</v>
      </c>
      <c r="D527" t="s">
        <v>97</v>
      </c>
      <c r="E527">
        <v>14</v>
      </c>
      <c r="F527" t="s">
        <v>182</v>
      </c>
      <c r="G527" s="18">
        <v>4.0082000000000004</v>
      </c>
      <c r="I527" s="18">
        <v>-56.11</v>
      </c>
    </row>
    <row r="528" spans="1:9" x14ac:dyDescent="0.25">
      <c r="A528" s="1">
        <v>44602</v>
      </c>
      <c r="B528" s="1"/>
      <c r="C528" s="1" t="s">
        <v>102</v>
      </c>
      <c r="D528" t="s">
        <v>97</v>
      </c>
      <c r="E528">
        <v>14</v>
      </c>
      <c r="F528" t="s">
        <v>182</v>
      </c>
      <c r="G528" s="18">
        <v>4.1001000000000003</v>
      </c>
      <c r="I528" s="18">
        <v>-57.4</v>
      </c>
    </row>
    <row r="529" spans="1:9" x14ac:dyDescent="0.25">
      <c r="A529" s="1">
        <v>44602</v>
      </c>
      <c r="B529" s="1"/>
      <c r="C529" s="1" t="s">
        <v>102</v>
      </c>
      <c r="D529" t="s">
        <v>97</v>
      </c>
      <c r="E529">
        <v>30</v>
      </c>
      <c r="F529" t="s">
        <v>231</v>
      </c>
      <c r="G529" s="18">
        <v>3.6549999999999998</v>
      </c>
      <c r="I529" s="18">
        <v>-109.65</v>
      </c>
    </row>
    <row r="530" spans="1:9" x14ac:dyDescent="0.25">
      <c r="A530" s="1">
        <v>44602</v>
      </c>
      <c r="B530" s="1"/>
      <c r="C530" s="1" t="s">
        <v>102</v>
      </c>
      <c r="D530" t="s">
        <v>98</v>
      </c>
      <c r="E530">
        <v>10</v>
      </c>
      <c r="F530" t="s">
        <v>182</v>
      </c>
      <c r="G530" s="18">
        <v>4.0774999999999997</v>
      </c>
      <c r="I530" s="18">
        <v>40.78</v>
      </c>
    </row>
    <row r="531" spans="1:9" x14ac:dyDescent="0.25">
      <c r="A531" s="1">
        <v>44602</v>
      </c>
      <c r="B531" s="1"/>
      <c r="C531" s="1" t="s">
        <v>102</v>
      </c>
      <c r="D531" t="s">
        <v>98</v>
      </c>
      <c r="E531">
        <v>8</v>
      </c>
      <c r="F531" t="s">
        <v>182</v>
      </c>
      <c r="G531" s="18">
        <v>4.08</v>
      </c>
      <c r="I531" s="18">
        <v>32.64</v>
      </c>
    </row>
    <row r="532" spans="1:9" x14ac:dyDescent="0.25">
      <c r="A532" s="1">
        <v>44602</v>
      </c>
      <c r="B532" s="1"/>
      <c r="C532" s="1" t="s">
        <v>102</v>
      </c>
      <c r="D532" t="s">
        <v>98</v>
      </c>
      <c r="E532">
        <v>7</v>
      </c>
      <c r="F532" t="s">
        <v>182</v>
      </c>
      <c r="G532" s="18">
        <v>4.03</v>
      </c>
      <c r="I532" s="18">
        <v>28.21</v>
      </c>
    </row>
    <row r="533" spans="1:9" x14ac:dyDescent="0.25">
      <c r="A533" s="1">
        <v>44602</v>
      </c>
      <c r="B533" s="1"/>
      <c r="C533" s="1" t="s">
        <v>102</v>
      </c>
      <c r="D533" t="s">
        <v>98</v>
      </c>
      <c r="E533">
        <v>1</v>
      </c>
      <c r="F533" t="s">
        <v>182</v>
      </c>
      <c r="G533" s="18">
        <v>4.03</v>
      </c>
      <c r="I533" s="18">
        <v>4.03</v>
      </c>
    </row>
    <row r="534" spans="1:9" x14ac:dyDescent="0.25">
      <c r="A534" s="1">
        <v>44602</v>
      </c>
      <c r="B534" s="1"/>
      <c r="C534" s="1" t="s">
        <v>102</v>
      </c>
      <c r="D534" t="s">
        <v>97</v>
      </c>
      <c r="E534">
        <v>13</v>
      </c>
      <c r="F534" t="s">
        <v>182</v>
      </c>
      <c r="G534" s="18">
        <v>3.9996999999999998</v>
      </c>
      <c r="I534" s="18">
        <v>-52</v>
      </c>
    </row>
    <row r="535" spans="1:9" x14ac:dyDescent="0.25">
      <c r="A535" s="1">
        <v>44602</v>
      </c>
      <c r="B535" s="1"/>
      <c r="C535" s="1" t="s">
        <v>102</v>
      </c>
      <c r="D535" t="s">
        <v>97</v>
      </c>
      <c r="E535">
        <v>13</v>
      </c>
      <c r="F535" t="s">
        <v>182</v>
      </c>
      <c r="G535" s="18">
        <v>3.9449999999999998</v>
      </c>
      <c r="I535" s="18">
        <v>-51.29</v>
      </c>
    </row>
    <row r="536" spans="1:9" x14ac:dyDescent="0.25">
      <c r="A536" s="1">
        <v>44602</v>
      </c>
      <c r="B536" s="1"/>
      <c r="C536" s="1" t="s">
        <v>102</v>
      </c>
      <c r="D536" t="s">
        <v>98</v>
      </c>
      <c r="E536">
        <v>8</v>
      </c>
      <c r="F536" t="s">
        <v>182</v>
      </c>
      <c r="G536" s="18">
        <v>4.01</v>
      </c>
      <c r="I536" s="18">
        <v>32.08</v>
      </c>
    </row>
    <row r="537" spans="1:9" x14ac:dyDescent="0.25">
      <c r="A537" s="1">
        <v>44602</v>
      </c>
      <c r="B537" s="1"/>
      <c r="C537" s="1" t="s">
        <v>102</v>
      </c>
      <c r="D537" t="s">
        <v>98</v>
      </c>
      <c r="E537">
        <v>16</v>
      </c>
      <c r="F537" t="s">
        <v>182</v>
      </c>
      <c r="G537" s="18">
        <v>4.05</v>
      </c>
      <c r="I537" s="18">
        <v>64.8</v>
      </c>
    </row>
    <row r="538" spans="1:9" x14ac:dyDescent="0.25">
      <c r="A538" s="1">
        <v>44602</v>
      </c>
      <c r="B538" s="1"/>
      <c r="C538" s="1" t="s">
        <v>102</v>
      </c>
      <c r="D538" t="s">
        <v>97</v>
      </c>
      <c r="E538">
        <v>12</v>
      </c>
      <c r="F538" t="s">
        <v>182</v>
      </c>
      <c r="G538" s="18">
        <v>3.9666999999999999</v>
      </c>
      <c r="I538" s="18">
        <v>-47.6</v>
      </c>
    </row>
    <row r="539" spans="1:9" x14ac:dyDescent="0.25">
      <c r="A539" s="1">
        <v>44602</v>
      </c>
      <c r="B539" s="1"/>
      <c r="C539" s="1" t="s">
        <v>102</v>
      </c>
      <c r="D539" t="s">
        <v>97</v>
      </c>
      <c r="E539">
        <v>12</v>
      </c>
      <c r="F539" t="s">
        <v>182</v>
      </c>
      <c r="G539" s="18">
        <v>3.96</v>
      </c>
      <c r="I539" s="18">
        <v>-47.52</v>
      </c>
    </row>
    <row r="540" spans="1:9" x14ac:dyDescent="0.25">
      <c r="A540" s="1">
        <v>44602</v>
      </c>
      <c r="B540" s="1"/>
      <c r="C540" s="1" t="s">
        <v>102</v>
      </c>
      <c r="D540" t="s">
        <v>97</v>
      </c>
      <c r="E540">
        <v>20</v>
      </c>
      <c r="F540" t="s">
        <v>197</v>
      </c>
      <c r="G540" s="18">
        <v>1.44</v>
      </c>
      <c r="I540" s="18">
        <v>-28.8</v>
      </c>
    </row>
    <row r="541" spans="1:9" x14ac:dyDescent="0.25">
      <c r="A541" s="1">
        <v>44602</v>
      </c>
      <c r="B541" s="1"/>
      <c r="C541" s="1" t="s">
        <v>102</v>
      </c>
      <c r="D541" t="s">
        <v>97</v>
      </c>
      <c r="E541">
        <v>15</v>
      </c>
      <c r="F541" t="s">
        <v>197</v>
      </c>
      <c r="G541" s="18">
        <v>1.45</v>
      </c>
      <c r="I541" s="18">
        <v>-21.75</v>
      </c>
    </row>
    <row r="542" spans="1:9" x14ac:dyDescent="0.25">
      <c r="A542" s="1">
        <v>44602</v>
      </c>
      <c r="B542" s="1"/>
      <c r="C542" s="1" t="s">
        <v>102</v>
      </c>
      <c r="D542" t="s">
        <v>97</v>
      </c>
      <c r="E542">
        <v>5</v>
      </c>
      <c r="F542" t="s">
        <v>197</v>
      </c>
      <c r="G542" s="18">
        <v>1.45</v>
      </c>
      <c r="I542" s="18">
        <v>-7.25</v>
      </c>
    </row>
    <row r="543" spans="1:9" x14ac:dyDescent="0.25">
      <c r="A543" s="1">
        <v>44603</v>
      </c>
      <c r="B543" s="1"/>
      <c r="C543" s="1" t="s">
        <v>102</v>
      </c>
      <c r="D543" t="s">
        <v>98</v>
      </c>
      <c r="E543">
        <v>40</v>
      </c>
      <c r="F543" t="s">
        <v>240</v>
      </c>
      <c r="G543" s="18">
        <v>2.3235999999999999</v>
      </c>
      <c r="I543" s="18">
        <v>92.94</v>
      </c>
    </row>
    <row r="544" spans="1:9" x14ac:dyDescent="0.25">
      <c r="A544" s="1">
        <v>44603</v>
      </c>
      <c r="B544" s="1"/>
      <c r="C544" s="1" t="s">
        <v>102</v>
      </c>
      <c r="D544" t="s">
        <v>98</v>
      </c>
      <c r="E544">
        <v>20</v>
      </c>
      <c r="F544" t="s">
        <v>228</v>
      </c>
      <c r="G544" s="18">
        <v>2.6000999999999999</v>
      </c>
      <c r="I544" s="18">
        <v>52</v>
      </c>
    </row>
    <row r="545" spans="1:9" x14ac:dyDescent="0.25">
      <c r="A545" s="1">
        <v>44603</v>
      </c>
      <c r="B545" s="1"/>
      <c r="C545" s="1" t="s">
        <v>102</v>
      </c>
      <c r="D545" t="s">
        <v>97</v>
      </c>
      <c r="E545">
        <v>20</v>
      </c>
      <c r="F545" t="s">
        <v>228</v>
      </c>
      <c r="G545" s="18">
        <v>2.6663000000000001</v>
      </c>
      <c r="I545" s="18">
        <v>-53.33</v>
      </c>
    </row>
    <row r="546" spans="1:9" x14ac:dyDescent="0.25">
      <c r="A546" s="1">
        <v>44603</v>
      </c>
      <c r="B546" s="1"/>
      <c r="C546" s="1" t="s">
        <v>102</v>
      </c>
      <c r="D546" t="s">
        <v>98</v>
      </c>
      <c r="E546">
        <v>4</v>
      </c>
      <c r="F546" t="s">
        <v>228</v>
      </c>
      <c r="G546" s="18">
        <v>2.6949999999999998</v>
      </c>
      <c r="I546" s="18">
        <v>10.78</v>
      </c>
    </row>
    <row r="547" spans="1:9" x14ac:dyDescent="0.25">
      <c r="A547" s="1">
        <v>44603</v>
      </c>
      <c r="B547" s="1"/>
      <c r="C547" s="1" t="s">
        <v>102</v>
      </c>
      <c r="D547" t="s">
        <v>98</v>
      </c>
      <c r="E547">
        <v>20</v>
      </c>
      <c r="F547" t="s">
        <v>228</v>
      </c>
      <c r="G547" s="18">
        <v>2.7349999999999999</v>
      </c>
      <c r="I547" s="18">
        <v>54.7</v>
      </c>
    </row>
    <row r="548" spans="1:9" x14ac:dyDescent="0.25">
      <c r="A548" s="1">
        <v>44603</v>
      </c>
      <c r="B548" s="1"/>
      <c r="C548" s="1" t="s">
        <v>102</v>
      </c>
      <c r="D548" t="s">
        <v>98</v>
      </c>
      <c r="E548">
        <v>16</v>
      </c>
      <c r="F548" t="s">
        <v>228</v>
      </c>
      <c r="G548" s="18">
        <v>2.9232999999999998</v>
      </c>
      <c r="I548" s="18">
        <v>46.77</v>
      </c>
    </row>
    <row r="549" spans="1:9" x14ac:dyDescent="0.25">
      <c r="A549" s="1">
        <v>44603</v>
      </c>
      <c r="B549" s="1"/>
      <c r="C549" s="1" t="s">
        <v>102</v>
      </c>
      <c r="D549" t="s">
        <v>97</v>
      </c>
      <c r="E549">
        <v>20</v>
      </c>
      <c r="F549" t="s">
        <v>228</v>
      </c>
      <c r="G549" s="18">
        <v>2.8498999999999999</v>
      </c>
      <c r="I549" s="18">
        <v>-57</v>
      </c>
    </row>
    <row r="550" spans="1:9" x14ac:dyDescent="0.25">
      <c r="A550" s="1">
        <v>44603</v>
      </c>
      <c r="B550" s="1"/>
      <c r="C550" s="1" t="s">
        <v>102</v>
      </c>
      <c r="D550" t="s">
        <v>97</v>
      </c>
      <c r="E550">
        <v>40</v>
      </c>
      <c r="F550" t="s">
        <v>240</v>
      </c>
      <c r="G550" s="18">
        <v>2.4300000000000002</v>
      </c>
      <c r="I550" s="18">
        <v>-97.2</v>
      </c>
    </row>
    <row r="551" spans="1:9" x14ac:dyDescent="0.25">
      <c r="A551" s="1">
        <v>44603</v>
      </c>
      <c r="B551" s="1"/>
      <c r="C551" s="1" t="s">
        <v>102</v>
      </c>
      <c r="D551" t="s">
        <v>97</v>
      </c>
      <c r="E551">
        <v>20</v>
      </c>
      <c r="F551" t="s">
        <v>228</v>
      </c>
      <c r="G551" s="18">
        <v>2.7755000000000001</v>
      </c>
      <c r="I551" s="18">
        <v>-55.51</v>
      </c>
    </row>
    <row r="552" spans="1:9" x14ac:dyDescent="0.25">
      <c r="A552" s="1">
        <v>44603</v>
      </c>
      <c r="B552" s="1"/>
      <c r="C552" s="1" t="s">
        <v>102</v>
      </c>
      <c r="D552" t="s">
        <v>98</v>
      </c>
      <c r="E552">
        <v>8</v>
      </c>
      <c r="F552" t="s">
        <v>228</v>
      </c>
      <c r="G552" s="18">
        <v>2.5773000000000001</v>
      </c>
      <c r="I552" s="18">
        <v>20.62</v>
      </c>
    </row>
    <row r="553" spans="1:9" x14ac:dyDescent="0.25">
      <c r="A553" s="1">
        <v>44603</v>
      </c>
      <c r="B553" s="1"/>
      <c r="C553" s="1" t="s">
        <v>102</v>
      </c>
      <c r="D553" t="s">
        <v>98</v>
      </c>
      <c r="E553">
        <v>7</v>
      </c>
      <c r="F553" t="s">
        <v>237</v>
      </c>
      <c r="G553" s="18">
        <v>7.2516999999999996</v>
      </c>
      <c r="I553" s="18">
        <v>50.76</v>
      </c>
    </row>
    <row r="554" spans="1:9" x14ac:dyDescent="0.25">
      <c r="A554" s="1">
        <v>44603</v>
      </c>
      <c r="B554" s="1"/>
      <c r="C554" s="1" t="s">
        <v>102</v>
      </c>
      <c r="D554" t="s">
        <v>98</v>
      </c>
      <c r="E554">
        <v>4</v>
      </c>
      <c r="F554" t="s">
        <v>228</v>
      </c>
      <c r="G554" s="18">
        <v>2.5299999999999998</v>
      </c>
      <c r="I554" s="18">
        <v>10.119999999999999</v>
      </c>
    </row>
    <row r="555" spans="1:9" x14ac:dyDescent="0.25">
      <c r="A555" s="1">
        <v>44603</v>
      </c>
      <c r="B555" s="1"/>
      <c r="C555" s="1" t="s">
        <v>102</v>
      </c>
      <c r="D555" t="s">
        <v>98</v>
      </c>
      <c r="E555">
        <v>8</v>
      </c>
      <c r="F555" t="s">
        <v>228</v>
      </c>
      <c r="G555" s="18">
        <v>2.48</v>
      </c>
      <c r="I555" s="18">
        <v>19.84</v>
      </c>
    </row>
    <row r="556" spans="1:9" x14ac:dyDescent="0.25">
      <c r="A556" s="1">
        <v>44603</v>
      </c>
      <c r="B556" s="1"/>
      <c r="C556" s="1" t="s">
        <v>102</v>
      </c>
      <c r="D556" t="s">
        <v>97</v>
      </c>
      <c r="E556">
        <v>7</v>
      </c>
      <c r="F556" t="s">
        <v>237</v>
      </c>
      <c r="G556" s="18">
        <v>7.4589999999999996</v>
      </c>
      <c r="I556" s="18">
        <v>-52.21</v>
      </c>
    </row>
    <row r="557" spans="1:9" x14ac:dyDescent="0.25">
      <c r="A557" s="1">
        <v>44603</v>
      </c>
      <c r="B557" s="1"/>
      <c r="C557" s="1" t="s">
        <v>102</v>
      </c>
      <c r="D557" t="s">
        <v>97</v>
      </c>
      <c r="E557">
        <v>20</v>
      </c>
      <c r="F557" t="s">
        <v>228</v>
      </c>
      <c r="G557" s="18">
        <v>2.42</v>
      </c>
      <c r="I557" s="18">
        <v>-48.4</v>
      </c>
    </row>
    <row r="558" spans="1:9" x14ac:dyDescent="0.25">
      <c r="A558" s="1">
        <v>44607</v>
      </c>
      <c r="B558" s="1"/>
      <c r="C558" s="1" t="s">
        <v>102</v>
      </c>
      <c r="D558" t="s">
        <v>98</v>
      </c>
      <c r="E558">
        <v>16</v>
      </c>
      <c r="F558" t="s">
        <v>228</v>
      </c>
      <c r="G558" s="18">
        <v>3.2145000000000001</v>
      </c>
      <c r="I558" s="18">
        <v>51.43</v>
      </c>
    </row>
    <row r="559" spans="1:9" x14ac:dyDescent="0.25">
      <c r="A559" s="1">
        <v>44607</v>
      </c>
      <c r="B559" s="1"/>
      <c r="C559" s="1" t="s">
        <v>102</v>
      </c>
      <c r="D559" t="s">
        <v>98</v>
      </c>
      <c r="E559">
        <v>8</v>
      </c>
      <c r="F559" t="s">
        <v>228</v>
      </c>
      <c r="G559" s="18">
        <v>3.21</v>
      </c>
      <c r="I559" s="18">
        <v>25.68</v>
      </c>
    </row>
    <row r="560" spans="1:9" x14ac:dyDescent="0.25">
      <c r="A560" s="1">
        <v>44607</v>
      </c>
      <c r="B560" s="1"/>
      <c r="C560" s="1" t="s">
        <v>102</v>
      </c>
      <c r="D560" t="s">
        <v>98</v>
      </c>
      <c r="E560">
        <v>16</v>
      </c>
      <c r="F560" t="s">
        <v>228</v>
      </c>
      <c r="G560" s="18">
        <v>3.1808000000000001</v>
      </c>
      <c r="I560" s="18">
        <v>50.89</v>
      </c>
    </row>
    <row r="561" spans="1:9" x14ac:dyDescent="0.25">
      <c r="A561" s="1">
        <v>44607</v>
      </c>
      <c r="B561" s="1"/>
      <c r="C561" s="1" t="s">
        <v>102</v>
      </c>
      <c r="D561" t="s">
        <v>97</v>
      </c>
      <c r="E561">
        <v>40</v>
      </c>
      <c r="F561" t="s">
        <v>228</v>
      </c>
      <c r="G561" s="18">
        <v>3.1558999999999999</v>
      </c>
      <c r="I561" s="18">
        <v>-126.24</v>
      </c>
    </row>
    <row r="562" spans="1:9" x14ac:dyDescent="0.25">
      <c r="A562" s="1">
        <v>44607</v>
      </c>
      <c r="B562" s="1"/>
      <c r="C562" s="1" t="s">
        <v>102</v>
      </c>
      <c r="D562" t="s">
        <v>98</v>
      </c>
      <c r="E562">
        <v>28</v>
      </c>
      <c r="F562" t="s">
        <v>228</v>
      </c>
      <c r="G562" s="18">
        <v>3.1760000000000002</v>
      </c>
      <c r="I562" s="18">
        <v>88.93</v>
      </c>
    </row>
    <row r="563" spans="1:9" x14ac:dyDescent="0.25">
      <c r="A563" s="1">
        <v>44607</v>
      </c>
      <c r="B563" s="1"/>
      <c r="C563" s="1" t="s">
        <v>102</v>
      </c>
      <c r="D563" t="s">
        <v>98</v>
      </c>
      <c r="E563">
        <v>16</v>
      </c>
      <c r="F563" t="s">
        <v>228</v>
      </c>
      <c r="G563" s="18">
        <v>3.1808000000000001</v>
      </c>
      <c r="I563" s="18">
        <v>50.89</v>
      </c>
    </row>
    <row r="564" spans="1:9" x14ac:dyDescent="0.25">
      <c r="A564" s="1">
        <v>44607</v>
      </c>
      <c r="B564" s="1"/>
      <c r="C564" s="1" t="s">
        <v>102</v>
      </c>
      <c r="D564" t="s">
        <v>98</v>
      </c>
      <c r="E564">
        <v>20</v>
      </c>
      <c r="F564" t="s">
        <v>228</v>
      </c>
      <c r="G564" s="18">
        <v>3.1600999999999999</v>
      </c>
      <c r="I564" s="18">
        <v>63.2</v>
      </c>
    </row>
    <row r="565" spans="1:9" x14ac:dyDescent="0.25">
      <c r="A565" s="1">
        <v>44607</v>
      </c>
      <c r="B565" s="1"/>
      <c r="C565" s="1" t="s">
        <v>102</v>
      </c>
      <c r="D565" t="s">
        <v>97</v>
      </c>
      <c r="E565">
        <v>1</v>
      </c>
      <c r="F565" t="s">
        <v>228</v>
      </c>
      <c r="G565" s="18">
        <v>3.1461000000000001</v>
      </c>
      <c r="I565" s="18">
        <v>-3.15</v>
      </c>
    </row>
    <row r="566" spans="1:9" x14ac:dyDescent="0.25">
      <c r="A566" s="1">
        <v>44607</v>
      </c>
      <c r="B566" s="1"/>
      <c r="C566" s="1" t="s">
        <v>102</v>
      </c>
      <c r="D566" t="s">
        <v>97</v>
      </c>
      <c r="E566">
        <v>7</v>
      </c>
      <c r="F566" t="s">
        <v>228</v>
      </c>
      <c r="G566" s="18">
        <v>3.1482999999999999</v>
      </c>
      <c r="I566" s="18">
        <v>-22.04</v>
      </c>
    </row>
    <row r="567" spans="1:9" x14ac:dyDescent="0.25">
      <c r="A567" s="1">
        <v>44607</v>
      </c>
      <c r="B567" s="1"/>
      <c r="C567" s="1" t="s">
        <v>102</v>
      </c>
      <c r="D567" t="s">
        <v>98</v>
      </c>
      <c r="E567">
        <v>88</v>
      </c>
      <c r="F567" t="s">
        <v>239</v>
      </c>
      <c r="G567" s="18">
        <v>2.2599999999999998</v>
      </c>
      <c r="I567" s="18">
        <v>198.88</v>
      </c>
    </row>
    <row r="568" spans="1:9" x14ac:dyDescent="0.25">
      <c r="A568" s="1">
        <v>44607</v>
      </c>
      <c r="B568" s="1"/>
      <c r="C568" s="1" t="s">
        <v>102</v>
      </c>
      <c r="D568" t="s">
        <v>98</v>
      </c>
      <c r="E568">
        <v>16</v>
      </c>
      <c r="F568" t="s">
        <v>239</v>
      </c>
      <c r="G568" s="18">
        <v>2.2616999999999998</v>
      </c>
      <c r="I568" s="18">
        <v>36.19</v>
      </c>
    </row>
    <row r="569" spans="1:9" x14ac:dyDescent="0.25">
      <c r="A569" s="1">
        <v>44607</v>
      </c>
      <c r="B569" s="1"/>
      <c r="C569" s="1" t="s">
        <v>102</v>
      </c>
      <c r="D569" t="s">
        <v>98</v>
      </c>
      <c r="E569">
        <v>16</v>
      </c>
      <c r="F569" t="s">
        <v>239</v>
      </c>
      <c r="G569" s="18">
        <v>2.2637</v>
      </c>
      <c r="I569" s="18">
        <v>36.22</v>
      </c>
    </row>
    <row r="570" spans="1:9" x14ac:dyDescent="0.25">
      <c r="A570" s="1">
        <v>44607</v>
      </c>
      <c r="B570" s="1"/>
      <c r="C570" s="1" t="s">
        <v>102</v>
      </c>
      <c r="D570" t="s">
        <v>97</v>
      </c>
      <c r="E570">
        <v>40</v>
      </c>
      <c r="F570" t="s">
        <v>239</v>
      </c>
      <c r="G570" s="18">
        <v>2.1981999999999999</v>
      </c>
      <c r="I570" s="18">
        <v>-87.93</v>
      </c>
    </row>
    <row r="571" spans="1:9" x14ac:dyDescent="0.25">
      <c r="A571" s="1">
        <v>44607</v>
      </c>
      <c r="B571" s="1"/>
      <c r="C571" s="1" t="s">
        <v>102</v>
      </c>
      <c r="D571" t="s">
        <v>97</v>
      </c>
      <c r="E571">
        <v>40</v>
      </c>
      <c r="F571" t="s">
        <v>239</v>
      </c>
      <c r="G571" s="18">
        <v>2.1667999999999998</v>
      </c>
      <c r="I571" s="18">
        <v>-86.67</v>
      </c>
    </row>
    <row r="572" spans="1:9" x14ac:dyDescent="0.25">
      <c r="A572" s="1">
        <v>44607</v>
      </c>
      <c r="B572" s="1"/>
      <c r="C572" s="1" t="s">
        <v>102</v>
      </c>
      <c r="D572" t="s">
        <v>97</v>
      </c>
      <c r="E572">
        <v>40</v>
      </c>
      <c r="F572" t="s">
        <v>239</v>
      </c>
      <c r="G572" s="18">
        <v>2.1772999999999998</v>
      </c>
      <c r="I572" s="18">
        <v>-87.09</v>
      </c>
    </row>
    <row r="573" spans="1:9" x14ac:dyDescent="0.25">
      <c r="A573" s="1">
        <v>44607</v>
      </c>
      <c r="B573" s="1"/>
      <c r="C573" s="1" t="s">
        <v>102</v>
      </c>
      <c r="D573" t="s">
        <v>97</v>
      </c>
      <c r="E573">
        <v>30</v>
      </c>
      <c r="F573" t="s">
        <v>228</v>
      </c>
      <c r="G573" s="18">
        <v>3.08</v>
      </c>
      <c r="I573" s="18">
        <v>-92.4</v>
      </c>
    </row>
    <row r="574" spans="1:9" x14ac:dyDescent="0.25">
      <c r="A574" s="1">
        <v>44607</v>
      </c>
      <c r="B574" s="1"/>
      <c r="C574" s="1" t="s">
        <v>102</v>
      </c>
      <c r="D574" t="s">
        <v>98</v>
      </c>
      <c r="E574">
        <v>2</v>
      </c>
      <c r="F574" t="s">
        <v>232</v>
      </c>
      <c r="G574" s="18">
        <v>9.4006000000000007</v>
      </c>
      <c r="I574" s="18">
        <v>18.8</v>
      </c>
    </row>
    <row r="575" spans="1:9" x14ac:dyDescent="0.25">
      <c r="A575" s="1">
        <v>44607</v>
      </c>
      <c r="B575" s="1"/>
      <c r="C575" s="1" t="s">
        <v>102</v>
      </c>
      <c r="D575" t="s">
        <v>97</v>
      </c>
      <c r="E575">
        <v>15</v>
      </c>
      <c r="F575" t="s">
        <v>228</v>
      </c>
      <c r="G575" s="18">
        <v>3.18</v>
      </c>
      <c r="I575" s="18">
        <v>-47.7</v>
      </c>
    </row>
    <row r="576" spans="1:9" x14ac:dyDescent="0.25">
      <c r="A576" s="1">
        <v>44607</v>
      </c>
      <c r="B576" s="1"/>
      <c r="C576" s="1" t="s">
        <v>102</v>
      </c>
      <c r="D576" t="s">
        <v>98</v>
      </c>
      <c r="E576">
        <v>7</v>
      </c>
      <c r="F576" t="s">
        <v>228</v>
      </c>
      <c r="G576" s="18">
        <v>3.1947000000000001</v>
      </c>
      <c r="I576" s="18">
        <v>22.36</v>
      </c>
    </row>
    <row r="577" spans="1:9" x14ac:dyDescent="0.25">
      <c r="A577" s="1">
        <v>44607</v>
      </c>
      <c r="B577" s="1"/>
      <c r="C577" s="1" t="s">
        <v>102</v>
      </c>
      <c r="D577" t="s">
        <v>97</v>
      </c>
      <c r="E577">
        <v>2</v>
      </c>
      <c r="F577" t="s">
        <v>228</v>
      </c>
      <c r="G577" s="18">
        <v>3.21</v>
      </c>
      <c r="I577" s="18">
        <v>-6.42</v>
      </c>
    </row>
    <row r="578" spans="1:9" x14ac:dyDescent="0.25">
      <c r="A578" s="1">
        <v>44607</v>
      </c>
      <c r="B578" s="1"/>
      <c r="C578" s="1" t="s">
        <v>102</v>
      </c>
      <c r="D578" t="s">
        <v>97</v>
      </c>
      <c r="E578">
        <v>2</v>
      </c>
      <c r="F578" t="s">
        <v>228</v>
      </c>
      <c r="G578" s="18">
        <v>3.23</v>
      </c>
      <c r="I578" s="18">
        <v>-6.46</v>
      </c>
    </row>
    <row r="579" spans="1:9" x14ac:dyDescent="0.25">
      <c r="A579" s="1">
        <v>44607</v>
      </c>
      <c r="B579" s="1"/>
      <c r="C579" s="1" t="s">
        <v>102</v>
      </c>
      <c r="D579" t="s">
        <v>97</v>
      </c>
      <c r="E579">
        <v>7</v>
      </c>
      <c r="F579" t="s">
        <v>228</v>
      </c>
      <c r="G579" s="18">
        <v>3.2591000000000001</v>
      </c>
      <c r="I579" s="18">
        <v>-22.81</v>
      </c>
    </row>
    <row r="580" spans="1:9" x14ac:dyDescent="0.25">
      <c r="A580" s="1">
        <v>44607</v>
      </c>
      <c r="B580" s="1"/>
      <c r="C580" s="1" t="s">
        <v>102</v>
      </c>
      <c r="D580" t="s">
        <v>97</v>
      </c>
      <c r="E580">
        <v>7</v>
      </c>
      <c r="F580" t="s">
        <v>228</v>
      </c>
      <c r="G580" s="18">
        <v>3.4091999999999998</v>
      </c>
      <c r="I580" s="18">
        <v>-23.86</v>
      </c>
    </row>
    <row r="581" spans="1:9" x14ac:dyDescent="0.25">
      <c r="A581" s="1">
        <v>44607</v>
      </c>
      <c r="B581" s="1"/>
      <c r="C581" s="1" t="s">
        <v>102</v>
      </c>
      <c r="D581" t="s">
        <v>97</v>
      </c>
      <c r="E581">
        <v>2</v>
      </c>
      <c r="F581" t="s">
        <v>232</v>
      </c>
      <c r="G581" s="18">
        <v>9.2050000000000001</v>
      </c>
      <c r="I581" s="18">
        <v>-18.41</v>
      </c>
    </row>
    <row r="582" spans="1:9" x14ac:dyDescent="0.25">
      <c r="A582" s="1">
        <v>44608</v>
      </c>
      <c r="B582" s="1"/>
      <c r="C582" s="1" t="s">
        <v>102</v>
      </c>
      <c r="D582" t="s">
        <v>98</v>
      </c>
      <c r="E582">
        <v>13</v>
      </c>
      <c r="F582" t="s">
        <v>236</v>
      </c>
      <c r="G582" s="18">
        <v>12.891999999999999</v>
      </c>
      <c r="I582" s="18">
        <v>167.6</v>
      </c>
    </row>
    <row r="583" spans="1:9" x14ac:dyDescent="0.25">
      <c r="A583" s="1">
        <v>44608</v>
      </c>
      <c r="B583" s="1"/>
      <c r="C583" s="1" t="s">
        <v>102</v>
      </c>
      <c r="D583" t="s">
        <v>98</v>
      </c>
      <c r="E583">
        <v>10</v>
      </c>
      <c r="F583" t="s">
        <v>237</v>
      </c>
      <c r="G583" s="18">
        <v>8.8377999999999997</v>
      </c>
      <c r="I583" s="18">
        <v>88.38</v>
      </c>
    </row>
    <row r="584" spans="1:9" x14ac:dyDescent="0.25">
      <c r="A584" s="1">
        <v>44608</v>
      </c>
      <c r="B584" s="1"/>
      <c r="C584" s="1" t="s">
        <v>102</v>
      </c>
      <c r="D584" t="s">
        <v>98</v>
      </c>
      <c r="E584">
        <v>4</v>
      </c>
      <c r="F584" t="s">
        <v>237</v>
      </c>
      <c r="G584" s="18">
        <v>8.7799999999999994</v>
      </c>
      <c r="I584" s="18">
        <v>35.119999999999997</v>
      </c>
    </row>
    <row r="585" spans="1:9" x14ac:dyDescent="0.25">
      <c r="A585" s="1">
        <v>44608</v>
      </c>
      <c r="B585" s="1"/>
      <c r="C585" s="1" t="s">
        <v>102</v>
      </c>
      <c r="D585" t="s">
        <v>97</v>
      </c>
      <c r="E585">
        <v>13</v>
      </c>
      <c r="F585" t="s">
        <v>236</v>
      </c>
      <c r="G585" s="18">
        <v>12.8081</v>
      </c>
      <c r="I585" s="18">
        <v>-166.51</v>
      </c>
    </row>
    <row r="586" spans="1:9" x14ac:dyDescent="0.25">
      <c r="A586" s="1">
        <v>44608</v>
      </c>
      <c r="B586" s="1"/>
      <c r="C586" s="1" t="s">
        <v>102</v>
      </c>
      <c r="D586" t="s">
        <v>97</v>
      </c>
      <c r="E586">
        <v>7</v>
      </c>
      <c r="F586" t="s">
        <v>237</v>
      </c>
      <c r="G586" s="18">
        <v>8.6</v>
      </c>
      <c r="I586" s="18">
        <v>-60.2</v>
      </c>
    </row>
    <row r="587" spans="1:9" x14ac:dyDescent="0.25">
      <c r="A587" s="1">
        <v>44608</v>
      </c>
      <c r="B587" s="1"/>
      <c r="C587" s="1" t="s">
        <v>102</v>
      </c>
      <c r="D587" t="s">
        <v>97</v>
      </c>
      <c r="E587">
        <v>7</v>
      </c>
      <c r="F587" t="s">
        <v>237</v>
      </c>
      <c r="G587" s="18">
        <v>8.7040000000000006</v>
      </c>
      <c r="I587" s="18">
        <v>-60.93</v>
      </c>
    </row>
    <row r="588" spans="1:9" x14ac:dyDescent="0.25">
      <c r="A588" s="1">
        <v>44608</v>
      </c>
      <c r="B588" s="1"/>
      <c r="C588" s="1" t="s">
        <v>102</v>
      </c>
      <c r="D588" t="s">
        <v>98</v>
      </c>
      <c r="E588">
        <v>16</v>
      </c>
      <c r="F588" t="s">
        <v>236</v>
      </c>
      <c r="G588" s="18">
        <v>12.74</v>
      </c>
      <c r="I588" s="18">
        <v>203.84</v>
      </c>
    </row>
    <row r="589" spans="1:9" x14ac:dyDescent="0.25">
      <c r="A589" s="1">
        <v>44608</v>
      </c>
      <c r="B589" s="1"/>
      <c r="C589" s="1" t="s">
        <v>102</v>
      </c>
      <c r="D589" t="s">
        <v>98</v>
      </c>
      <c r="E589">
        <v>13</v>
      </c>
      <c r="F589" t="s">
        <v>237</v>
      </c>
      <c r="G589" s="18">
        <v>8.4720999999999993</v>
      </c>
      <c r="I589" s="18">
        <v>110.14</v>
      </c>
    </row>
    <row r="590" spans="1:9" x14ac:dyDescent="0.25">
      <c r="A590" s="1">
        <v>44608</v>
      </c>
      <c r="B590" s="1"/>
      <c r="C590" s="1" t="s">
        <v>102</v>
      </c>
      <c r="D590" t="s">
        <v>98</v>
      </c>
      <c r="E590">
        <v>7</v>
      </c>
      <c r="F590" t="s">
        <v>237</v>
      </c>
      <c r="G590" s="18">
        <v>8.3800000000000008</v>
      </c>
      <c r="I590" s="18">
        <v>58.66</v>
      </c>
    </row>
    <row r="591" spans="1:9" x14ac:dyDescent="0.25">
      <c r="A591" s="1">
        <v>44608</v>
      </c>
      <c r="B591" s="1"/>
      <c r="C591" s="1" t="s">
        <v>102</v>
      </c>
      <c r="D591" t="s">
        <v>98</v>
      </c>
      <c r="E591">
        <v>1</v>
      </c>
      <c r="F591" t="s">
        <v>237</v>
      </c>
      <c r="G591" s="18">
        <v>8.3800000000000008</v>
      </c>
      <c r="I591" s="18">
        <v>8.3800000000000008</v>
      </c>
    </row>
    <row r="592" spans="1:9" x14ac:dyDescent="0.25">
      <c r="A592" s="1">
        <v>44608</v>
      </c>
      <c r="B592" s="1"/>
      <c r="C592" s="1" t="s">
        <v>102</v>
      </c>
      <c r="D592" t="s">
        <v>97</v>
      </c>
      <c r="E592">
        <v>6</v>
      </c>
      <c r="F592" t="s">
        <v>237</v>
      </c>
      <c r="G592" s="18">
        <v>8.1883999999999997</v>
      </c>
      <c r="I592" s="18">
        <v>-49.13</v>
      </c>
    </row>
    <row r="593" spans="1:9" x14ac:dyDescent="0.25">
      <c r="A593" s="1">
        <v>44608</v>
      </c>
      <c r="B593" s="1"/>
      <c r="C593" s="1" t="s">
        <v>102</v>
      </c>
      <c r="D593" t="s">
        <v>97</v>
      </c>
      <c r="E593">
        <v>6</v>
      </c>
      <c r="F593" t="s">
        <v>237</v>
      </c>
      <c r="G593" s="18">
        <v>8.2296999999999993</v>
      </c>
      <c r="I593" s="18">
        <v>-49.38</v>
      </c>
    </row>
    <row r="594" spans="1:9" x14ac:dyDescent="0.25">
      <c r="A594" s="1">
        <v>44608</v>
      </c>
      <c r="B594" s="1"/>
      <c r="C594" s="1" t="s">
        <v>102</v>
      </c>
      <c r="D594" t="s">
        <v>97</v>
      </c>
      <c r="E594">
        <v>8</v>
      </c>
      <c r="F594" t="s">
        <v>236</v>
      </c>
      <c r="G594" s="18">
        <v>12.869</v>
      </c>
      <c r="I594" s="18">
        <v>-102.95</v>
      </c>
    </row>
    <row r="595" spans="1:9" x14ac:dyDescent="0.25">
      <c r="A595" s="1">
        <v>44608</v>
      </c>
      <c r="B595" s="1"/>
      <c r="C595" s="1" t="s">
        <v>102</v>
      </c>
      <c r="D595" t="s">
        <v>97</v>
      </c>
      <c r="E595">
        <v>5</v>
      </c>
      <c r="F595" t="s">
        <v>237</v>
      </c>
      <c r="G595" s="18">
        <v>8.1300000000000008</v>
      </c>
      <c r="I595" s="18">
        <v>-40.65</v>
      </c>
    </row>
    <row r="596" spans="1:9" x14ac:dyDescent="0.25">
      <c r="A596" s="1">
        <v>44608</v>
      </c>
      <c r="B596" s="1"/>
      <c r="C596" s="1" t="s">
        <v>102</v>
      </c>
      <c r="D596" t="s">
        <v>97</v>
      </c>
      <c r="E596">
        <v>1</v>
      </c>
      <c r="F596" t="s">
        <v>237</v>
      </c>
      <c r="G596" s="18">
        <v>8.1300000000000008</v>
      </c>
      <c r="I596" s="18">
        <v>-8.1300000000000008</v>
      </c>
    </row>
    <row r="597" spans="1:9" x14ac:dyDescent="0.25">
      <c r="A597" s="1">
        <v>44608</v>
      </c>
      <c r="B597" s="1"/>
      <c r="C597" s="1" t="s">
        <v>102</v>
      </c>
      <c r="D597" t="s">
        <v>97</v>
      </c>
      <c r="E597">
        <v>4</v>
      </c>
      <c r="F597" t="s">
        <v>236</v>
      </c>
      <c r="G597" s="18">
        <v>12.8499</v>
      </c>
      <c r="I597" s="18">
        <v>-51.4</v>
      </c>
    </row>
    <row r="598" spans="1:9" x14ac:dyDescent="0.25">
      <c r="A598" s="1">
        <v>44608</v>
      </c>
      <c r="B598" s="1"/>
      <c r="C598" s="1" t="s">
        <v>102</v>
      </c>
      <c r="D598" t="s">
        <v>97</v>
      </c>
      <c r="E598">
        <v>2</v>
      </c>
      <c r="F598" t="s">
        <v>237</v>
      </c>
      <c r="G598" s="18">
        <v>8.14</v>
      </c>
      <c r="I598" s="18">
        <v>-16.28</v>
      </c>
    </row>
    <row r="599" spans="1:9" x14ac:dyDescent="0.25">
      <c r="A599" s="1">
        <v>44608</v>
      </c>
      <c r="B599" s="1"/>
      <c r="C599" s="1" t="s">
        <v>102</v>
      </c>
      <c r="D599" t="s">
        <v>97</v>
      </c>
      <c r="E599">
        <v>1</v>
      </c>
      <c r="F599" t="s">
        <v>237</v>
      </c>
      <c r="G599" s="18">
        <v>8.14</v>
      </c>
      <c r="I599" s="18">
        <v>-8.14</v>
      </c>
    </row>
    <row r="600" spans="1:9" x14ac:dyDescent="0.25">
      <c r="A600" s="1">
        <v>44608</v>
      </c>
      <c r="B600" s="1"/>
      <c r="C600" s="1" t="s">
        <v>102</v>
      </c>
      <c r="D600" t="s">
        <v>97</v>
      </c>
      <c r="E600">
        <v>2</v>
      </c>
      <c r="F600" t="s">
        <v>236</v>
      </c>
      <c r="G600" s="18">
        <v>12.87</v>
      </c>
      <c r="I600" s="18">
        <v>-25.74</v>
      </c>
    </row>
    <row r="601" spans="1:9" x14ac:dyDescent="0.25">
      <c r="A601" s="1">
        <v>44608</v>
      </c>
      <c r="B601" s="1"/>
      <c r="C601" s="1" t="s">
        <v>102</v>
      </c>
      <c r="D601" t="s">
        <v>97</v>
      </c>
      <c r="E601">
        <v>2</v>
      </c>
      <c r="F601" t="s">
        <v>236</v>
      </c>
      <c r="G601" s="18">
        <v>13.068</v>
      </c>
      <c r="I601" s="18">
        <v>-26.14</v>
      </c>
    </row>
    <row r="602" spans="1:9" x14ac:dyDescent="0.25">
      <c r="A602" s="1">
        <v>44609</v>
      </c>
      <c r="B602" s="1"/>
      <c r="C602" s="1" t="s">
        <v>102</v>
      </c>
      <c r="D602" t="s">
        <v>98</v>
      </c>
      <c r="E602">
        <v>12</v>
      </c>
      <c r="F602" t="s">
        <v>235</v>
      </c>
      <c r="G602" s="18">
        <v>4.0763999999999996</v>
      </c>
      <c r="I602" s="18">
        <v>48.92</v>
      </c>
    </row>
    <row r="603" spans="1:9" x14ac:dyDescent="0.25">
      <c r="A603" s="1">
        <v>44609</v>
      </c>
      <c r="B603" s="1"/>
      <c r="C603" s="1" t="s">
        <v>102</v>
      </c>
      <c r="D603" t="s">
        <v>98</v>
      </c>
      <c r="E603">
        <v>24</v>
      </c>
      <c r="F603" t="s">
        <v>235</v>
      </c>
      <c r="G603" s="18">
        <v>4.0549999999999997</v>
      </c>
      <c r="I603" s="18">
        <v>97.32</v>
      </c>
    </row>
    <row r="604" spans="1:9" x14ac:dyDescent="0.25">
      <c r="A604" s="1">
        <v>44609</v>
      </c>
      <c r="B604" s="1"/>
      <c r="C604" s="1" t="s">
        <v>102</v>
      </c>
      <c r="D604" t="s">
        <v>97</v>
      </c>
      <c r="E604">
        <v>12</v>
      </c>
      <c r="F604" t="s">
        <v>235</v>
      </c>
      <c r="G604" s="18">
        <v>4.125</v>
      </c>
      <c r="I604" s="18">
        <v>-49.5</v>
      </c>
    </row>
    <row r="605" spans="1:9" x14ac:dyDescent="0.25">
      <c r="A605" s="1">
        <v>44609</v>
      </c>
      <c r="B605" s="1"/>
      <c r="C605" s="1" t="s">
        <v>102</v>
      </c>
      <c r="D605" t="s">
        <v>98</v>
      </c>
      <c r="E605">
        <v>16</v>
      </c>
      <c r="F605" t="s">
        <v>235</v>
      </c>
      <c r="G605" s="18">
        <v>4.1900000000000004</v>
      </c>
      <c r="I605" s="18">
        <v>67.040000000000006</v>
      </c>
    </row>
    <row r="606" spans="1:9" x14ac:dyDescent="0.25">
      <c r="A606" s="1">
        <v>44609</v>
      </c>
      <c r="B606" s="1"/>
      <c r="C606" s="1" t="s">
        <v>102</v>
      </c>
      <c r="D606" t="s">
        <v>97</v>
      </c>
      <c r="E606">
        <v>24</v>
      </c>
      <c r="F606" t="s">
        <v>235</v>
      </c>
      <c r="G606" s="18">
        <v>4.1349999999999998</v>
      </c>
      <c r="I606" s="18">
        <v>-99.24</v>
      </c>
    </row>
    <row r="607" spans="1:9" x14ac:dyDescent="0.25">
      <c r="A607" s="1">
        <v>44609</v>
      </c>
      <c r="B607" s="1"/>
      <c r="C607" s="1" t="s">
        <v>102</v>
      </c>
      <c r="D607" t="s">
        <v>98</v>
      </c>
      <c r="E607">
        <v>40</v>
      </c>
      <c r="F607" t="s">
        <v>235</v>
      </c>
      <c r="G607" s="18">
        <v>4.0530999999999997</v>
      </c>
      <c r="I607" s="18">
        <v>162.12</v>
      </c>
    </row>
    <row r="608" spans="1:9" x14ac:dyDescent="0.25">
      <c r="A608" s="1">
        <v>44609</v>
      </c>
      <c r="B608" s="1"/>
      <c r="C608" s="1" t="s">
        <v>102</v>
      </c>
      <c r="D608" t="s">
        <v>98</v>
      </c>
      <c r="E608">
        <v>4</v>
      </c>
      <c r="F608" t="s">
        <v>235</v>
      </c>
      <c r="G608" s="18">
        <v>4.1500000000000004</v>
      </c>
      <c r="I608" s="18">
        <v>16.600000000000001</v>
      </c>
    </row>
    <row r="609" spans="1:9" x14ac:dyDescent="0.25">
      <c r="A609" s="1">
        <v>44609</v>
      </c>
      <c r="B609" s="1"/>
      <c r="C609" s="1" t="s">
        <v>102</v>
      </c>
      <c r="D609" t="s">
        <v>98</v>
      </c>
      <c r="E609">
        <v>12</v>
      </c>
      <c r="F609" t="s">
        <v>235</v>
      </c>
      <c r="G609" s="18">
        <v>4.1500000000000004</v>
      </c>
      <c r="I609" s="18">
        <v>49.8</v>
      </c>
    </row>
    <row r="610" spans="1:9" x14ac:dyDescent="0.25">
      <c r="A610" s="1">
        <v>44609</v>
      </c>
      <c r="B610" s="1"/>
      <c r="C610" s="1" t="s">
        <v>102</v>
      </c>
      <c r="D610" t="s">
        <v>97</v>
      </c>
      <c r="E610">
        <v>24</v>
      </c>
      <c r="F610" t="s">
        <v>235</v>
      </c>
      <c r="G610" s="18">
        <v>4.0999999999999996</v>
      </c>
      <c r="I610" s="18">
        <v>-98.4</v>
      </c>
    </row>
    <row r="611" spans="1:9" x14ac:dyDescent="0.25">
      <c r="A611" s="1">
        <v>44609</v>
      </c>
      <c r="B611" s="1"/>
      <c r="C611" s="1" t="s">
        <v>102</v>
      </c>
      <c r="D611" t="s">
        <v>98</v>
      </c>
      <c r="E611">
        <v>5</v>
      </c>
      <c r="F611" t="s">
        <v>236</v>
      </c>
      <c r="G611" s="18">
        <v>12.84</v>
      </c>
      <c r="I611" s="18">
        <v>64.2</v>
      </c>
    </row>
    <row r="612" spans="1:9" x14ac:dyDescent="0.25">
      <c r="A612" s="1">
        <v>44609</v>
      </c>
      <c r="B612" s="1"/>
      <c r="C612" s="1" t="s">
        <v>102</v>
      </c>
      <c r="D612" t="s">
        <v>98</v>
      </c>
      <c r="E612">
        <v>5</v>
      </c>
      <c r="F612" t="s">
        <v>236</v>
      </c>
      <c r="G612" s="18">
        <v>12.8401</v>
      </c>
      <c r="I612" s="18">
        <v>64.2</v>
      </c>
    </row>
    <row r="613" spans="1:9" x14ac:dyDescent="0.25">
      <c r="A613" s="1">
        <v>44609</v>
      </c>
      <c r="B613" s="1"/>
      <c r="C613" s="1" t="s">
        <v>102</v>
      </c>
      <c r="D613" t="s">
        <v>97</v>
      </c>
      <c r="E613">
        <v>36</v>
      </c>
      <c r="F613" t="s">
        <v>235</v>
      </c>
      <c r="G613" s="18">
        <v>4.0994999999999999</v>
      </c>
      <c r="I613" s="18">
        <v>-147.58000000000001</v>
      </c>
    </row>
    <row r="614" spans="1:9" x14ac:dyDescent="0.25">
      <c r="A614" s="1">
        <v>44609</v>
      </c>
      <c r="B614" s="1"/>
      <c r="C614" s="1" t="s">
        <v>102</v>
      </c>
      <c r="D614" t="s">
        <v>97</v>
      </c>
      <c r="E614">
        <v>5</v>
      </c>
      <c r="F614" t="s">
        <v>236</v>
      </c>
      <c r="G614" s="18">
        <v>13.0799</v>
      </c>
      <c r="I614" s="18">
        <v>-65.400000000000006</v>
      </c>
    </row>
    <row r="615" spans="1:9" x14ac:dyDescent="0.25">
      <c r="A615" s="1">
        <v>44609</v>
      </c>
      <c r="B615" s="1"/>
      <c r="C615" s="1" t="s">
        <v>102</v>
      </c>
      <c r="D615" t="s">
        <v>98</v>
      </c>
      <c r="E615">
        <v>72</v>
      </c>
      <c r="F615" t="s">
        <v>235</v>
      </c>
      <c r="G615" s="18">
        <v>3.9603999999999999</v>
      </c>
      <c r="I615" s="18">
        <v>285.14999999999998</v>
      </c>
    </row>
    <row r="616" spans="1:9" x14ac:dyDescent="0.25">
      <c r="A616" s="1">
        <v>44609</v>
      </c>
      <c r="B616" s="1"/>
      <c r="C616" s="1" t="s">
        <v>102</v>
      </c>
      <c r="D616" t="s">
        <v>97</v>
      </c>
      <c r="E616">
        <v>5</v>
      </c>
      <c r="F616" t="s">
        <v>236</v>
      </c>
      <c r="G616" s="18">
        <v>13.045</v>
      </c>
      <c r="I616" s="18">
        <v>-65.23</v>
      </c>
    </row>
    <row r="617" spans="1:9" x14ac:dyDescent="0.25">
      <c r="A617" s="1">
        <v>44609</v>
      </c>
      <c r="B617" s="1"/>
      <c r="C617" s="1" t="s">
        <v>102</v>
      </c>
      <c r="D617" t="s">
        <v>97</v>
      </c>
      <c r="E617">
        <v>12</v>
      </c>
      <c r="F617" t="s">
        <v>235</v>
      </c>
      <c r="G617" s="18">
        <v>4.0839999999999996</v>
      </c>
      <c r="I617" s="18">
        <v>-49.01</v>
      </c>
    </row>
    <row r="618" spans="1:9" x14ac:dyDescent="0.25">
      <c r="A618" s="1">
        <v>44609</v>
      </c>
      <c r="B618" s="1"/>
      <c r="C618" s="1" t="s">
        <v>102</v>
      </c>
      <c r="D618" t="s">
        <v>97</v>
      </c>
      <c r="E618">
        <v>24</v>
      </c>
      <c r="F618" t="s">
        <v>235</v>
      </c>
      <c r="G618" s="18">
        <v>4.08</v>
      </c>
      <c r="I618" s="18">
        <v>-97.92</v>
      </c>
    </row>
    <row r="619" spans="1:9" x14ac:dyDescent="0.25">
      <c r="A619" s="1">
        <v>44609</v>
      </c>
      <c r="B619" s="1"/>
      <c r="C619" s="1" t="s">
        <v>102</v>
      </c>
      <c r="D619" t="s">
        <v>97</v>
      </c>
      <c r="E619">
        <v>24</v>
      </c>
      <c r="F619" t="s">
        <v>235</v>
      </c>
      <c r="G619" s="18">
        <v>4.1875</v>
      </c>
      <c r="I619" s="18">
        <v>-100.5</v>
      </c>
    </row>
    <row r="620" spans="1:9" x14ac:dyDescent="0.25">
      <c r="A620" s="1">
        <v>44609</v>
      </c>
      <c r="B620" s="1"/>
      <c r="C620" s="1" t="s">
        <v>102</v>
      </c>
      <c r="D620" t="s">
        <v>97</v>
      </c>
      <c r="E620">
        <v>12</v>
      </c>
      <c r="F620" t="s">
        <v>235</v>
      </c>
      <c r="G620" s="18">
        <v>4.1100000000000003</v>
      </c>
      <c r="I620" s="18">
        <v>-49.32</v>
      </c>
    </row>
    <row r="621" spans="1:9" x14ac:dyDescent="0.25">
      <c r="A621" s="1">
        <v>44609</v>
      </c>
      <c r="B621" s="1"/>
      <c r="C621" s="1" t="s">
        <v>102</v>
      </c>
      <c r="D621" t="s">
        <v>97</v>
      </c>
      <c r="E621">
        <v>12</v>
      </c>
      <c r="F621" t="s">
        <v>235</v>
      </c>
      <c r="G621" s="18">
        <v>4.2175000000000002</v>
      </c>
      <c r="I621" s="18">
        <v>-50.61</v>
      </c>
    </row>
    <row r="622" spans="1:9" x14ac:dyDescent="0.25">
      <c r="A622" s="1">
        <v>44610</v>
      </c>
      <c r="B622" s="1"/>
      <c r="C622" s="1" t="s">
        <v>102</v>
      </c>
      <c r="D622" t="s">
        <v>98</v>
      </c>
      <c r="E622">
        <v>32</v>
      </c>
      <c r="F622" t="s">
        <v>233</v>
      </c>
      <c r="G622" s="18">
        <v>3.1124000000000001</v>
      </c>
      <c r="I622" s="18">
        <v>99.6</v>
      </c>
    </row>
    <row r="623" spans="1:9" x14ac:dyDescent="0.25">
      <c r="A623" s="1">
        <v>44610</v>
      </c>
      <c r="B623" s="1"/>
      <c r="C623" s="1" t="s">
        <v>102</v>
      </c>
      <c r="D623" t="s">
        <v>97</v>
      </c>
      <c r="E623">
        <v>1</v>
      </c>
      <c r="F623" t="s">
        <v>233</v>
      </c>
      <c r="G623" s="18">
        <v>3.11</v>
      </c>
      <c r="I623" s="18">
        <v>-3.11</v>
      </c>
    </row>
    <row r="624" spans="1:9" x14ac:dyDescent="0.25">
      <c r="A624" s="1">
        <v>44610</v>
      </c>
      <c r="B624" s="1"/>
      <c r="C624" s="1" t="s">
        <v>102</v>
      </c>
      <c r="D624" t="s">
        <v>98</v>
      </c>
      <c r="E624">
        <v>2</v>
      </c>
      <c r="F624" t="s">
        <v>233</v>
      </c>
      <c r="G624" s="18">
        <v>3.13</v>
      </c>
      <c r="I624" s="18">
        <v>6.26</v>
      </c>
    </row>
    <row r="625" spans="1:9" x14ac:dyDescent="0.25">
      <c r="A625" s="1">
        <v>44610</v>
      </c>
      <c r="B625" s="1"/>
      <c r="C625" s="1" t="s">
        <v>102</v>
      </c>
      <c r="D625" t="s">
        <v>98</v>
      </c>
      <c r="E625">
        <v>6</v>
      </c>
      <c r="F625" t="s">
        <v>233</v>
      </c>
      <c r="G625" s="18">
        <v>3.13</v>
      </c>
      <c r="I625" s="18">
        <v>18.78</v>
      </c>
    </row>
    <row r="626" spans="1:9" x14ac:dyDescent="0.25">
      <c r="A626" s="1">
        <v>44610</v>
      </c>
      <c r="B626" s="1"/>
      <c r="C626" s="1" t="s">
        <v>102</v>
      </c>
      <c r="D626" t="s">
        <v>98</v>
      </c>
      <c r="E626">
        <v>10</v>
      </c>
      <c r="F626" t="s">
        <v>233</v>
      </c>
      <c r="G626" s="18">
        <v>3.2307999999999999</v>
      </c>
      <c r="I626" s="18">
        <v>32.31</v>
      </c>
    </row>
    <row r="627" spans="1:9" x14ac:dyDescent="0.25">
      <c r="A627" s="1">
        <v>44610</v>
      </c>
      <c r="B627" s="1"/>
      <c r="C627" s="1" t="s">
        <v>102</v>
      </c>
      <c r="D627" t="s">
        <v>97</v>
      </c>
      <c r="E627">
        <v>15</v>
      </c>
      <c r="F627" t="s">
        <v>233</v>
      </c>
      <c r="G627" s="18">
        <v>3.07</v>
      </c>
      <c r="I627" s="18">
        <v>-46.05</v>
      </c>
    </row>
    <row r="628" spans="1:9" x14ac:dyDescent="0.25">
      <c r="A628" s="1">
        <v>44610</v>
      </c>
      <c r="B628" s="1"/>
      <c r="C628" s="1" t="s">
        <v>102</v>
      </c>
      <c r="D628" t="s">
        <v>97</v>
      </c>
      <c r="E628">
        <v>4</v>
      </c>
      <c r="F628" t="s">
        <v>233</v>
      </c>
      <c r="G628" s="18">
        <v>3.0449999999999999</v>
      </c>
      <c r="I628" s="18">
        <v>-12.18</v>
      </c>
    </row>
    <row r="629" spans="1:9" x14ac:dyDescent="0.25">
      <c r="A629" s="1">
        <v>44610</v>
      </c>
      <c r="B629" s="1"/>
      <c r="C629" s="1" t="s">
        <v>102</v>
      </c>
      <c r="D629" t="s">
        <v>97</v>
      </c>
      <c r="E629">
        <v>15</v>
      </c>
      <c r="F629" t="s">
        <v>233</v>
      </c>
      <c r="G629" s="18">
        <v>3.0350000000000001</v>
      </c>
      <c r="I629" s="18">
        <v>-45.53</v>
      </c>
    </row>
    <row r="630" spans="1:9" x14ac:dyDescent="0.25">
      <c r="A630" s="1">
        <v>44610</v>
      </c>
      <c r="B630" s="1"/>
      <c r="C630" s="1" t="s">
        <v>102</v>
      </c>
      <c r="D630" t="s">
        <v>97</v>
      </c>
      <c r="E630">
        <v>15</v>
      </c>
      <c r="F630" t="s">
        <v>233</v>
      </c>
      <c r="G630" s="18">
        <v>3.01</v>
      </c>
      <c r="I630" s="18">
        <v>-45.15</v>
      </c>
    </row>
    <row r="631" spans="1:9" x14ac:dyDescent="0.25">
      <c r="A631" s="1">
        <v>44610</v>
      </c>
      <c r="B631" s="1"/>
      <c r="C631" s="1" t="s">
        <v>102</v>
      </c>
      <c r="D631" t="s">
        <v>98</v>
      </c>
      <c r="E631">
        <v>30</v>
      </c>
      <c r="F631" t="s">
        <v>233</v>
      </c>
      <c r="G631" s="18">
        <v>3.87</v>
      </c>
      <c r="I631" s="18">
        <v>116.1</v>
      </c>
    </row>
    <row r="632" spans="1:9" x14ac:dyDescent="0.25">
      <c r="A632" s="1">
        <v>44610</v>
      </c>
      <c r="B632" s="1"/>
      <c r="C632" s="1" t="s">
        <v>102</v>
      </c>
      <c r="D632" t="s">
        <v>98</v>
      </c>
      <c r="E632">
        <v>30</v>
      </c>
      <c r="F632" t="s">
        <v>233</v>
      </c>
      <c r="G632" s="18">
        <v>3.7250000000000001</v>
      </c>
      <c r="I632" s="18">
        <v>111.75</v>
      </c>
    </row>
    <row r="633" spans="1:9" x14ac:dyDescent="0.25">
      <c r="A633" s="1">
        <v>44610</v>
      </c>
      <c r="B633" s="1"/>
      <c r="C633" s="1" t="s">
        <v>102</v>
      </c>
      <c r="D633" t="s">
        <v>97</v>
      </c>
      <c r="E633">
        <v>30</v>
      </c>
      <c r="F633" t="s">
        <v>233</v>
      </c>
      <c r="G633" s="18">
        <v>3.5617000000000001</v>
      </c>
      <c r="I633" s="18">
        <v>-106.85</v>
      </c>
    </row>
    <row r="634" spans="1:9" x14ac:dyDescent="0.25">
      <c r="A634" s="1">
        <v>44610</v>
      </c>
      <c r="B634" s="1"/>
      <c r="C634" s="1" t="s">
        <v>102</v>
      </c>
      <c r="D634" t="s">
        <v>98</v>
      </c>
      <c r="E634">
        <v>50</v>
      </c>
      <c r="F634" t="s">
        <v>234</v>
      </c>
      <c r="G634" s="18">
        <v>2.3601000000000001</v>
      </c>
      <c r="I634" s="18">
        <v>118.01</v>
      </c>
    </row>
    <row r="635" spans="1:9" x14ac:dyDescent="0.25">
      <c r="A635" s="1">
        <v>44610</v>
      </c>
      <c r="B635" s="1"/>
      <c r="C635" s="1" t="s">
        <v>102</v>
      </c>
      <c r="D635" t="s">
        <v>97</v>
      </c>
      <c r="E635">
        <v>30</v>
      </c>
      <c r="F635" t="s">
        <v>233</v>
      </c>
      <c r="G635" s="18">
        <v>3.65</v>
      </c>
      <c r="I635" s="18">
        <v>-109.5</v>
      </c>
    </row>
    <row r="636" spans="1:9" x14ac:dyDescent="0.25">
      <c r="A636" s="1">
        <v>44610</v>
      </c>
      <c r="B636" s="1"/>
      <c r="C636" s="1" t="s">
        <v>102</v>
      </c>
      <c r="D636" t="s">
        <v>98</v>
      </c>
      <c r="E636">
        <v>60</v>
      </c>
      <c r="F636" t="s">
        <v>233</v>
      </c>
      <c r="G636" s="18">
        <v>3.5503</v>
      </c>
      <c r="I636" s="18">
        <v>213.02</v>
      </c>
    </row>
    <row r="637" spans="1:9" x14ac:dyDescent="0.25">
      <c r="A637" s="1">
        <v>44610</v>
      </c>
      <c r="B637" s="1"/>
      <c r="C637" s="1" t="s">
        <v>102</v>
      </c>
      <c r="D637" t="s">
        <v>97</v>
      </c>
      <c r="E637">
        <v>50</v>
      </c>
      <c r="F637" t="s">
        <v>234</v>
      </c>
      <c r="G637" s="18">
        <v>2.2850000000000001</v>
      </c>
      <c r="I637" s="18">
        <v>-114.25</v>
      </c>
    </row>
    <row r="638" spans="1:9" x14ac:dyDescent="0.25">
      <c r="A638" s="1">
        <v>44610</v>
      </c>
      <c r="B638" s="1"/>
      <c r="C638" s="1" t="s">
        <v>102</v>
      </c>
      <c r="D638" t="s">
        <v>97</v>
      </c>
      <c r="E638">
        <v>20</v>
      </c>
      <c r="F638" t="s">
        <v>233</v>
      </c>
      <c r="G638" s="18">
        <v>3.7991000000000001</v>
      </c>
      <c r="I638" s="18">
        <v>-75.98</v>
      </c>
    </row>
    <row r="639" spans="1:9" x14ac:dyDescent="0.25">
      <c r="A639" s="1">
        <v>44610</v>
      </c>
      <c r="B639" s="1"/>
      <c r="C639" s="1" t="s">
        <v>102</v>
      </c>
      <c r="D639" t="s">
        <v>98</v>
      </c>
      <c r="E639">
        <v>10</v>
      </c>
      <c r="F639" t="s">
        <v>233</v>
      </c>
      <c r="G639" s="18">
        <v>4.16</v>
      </c>
      <c r="I639" s="18">
        <v>41.6</v>
      </c>
    </row>
    <row r="640" spans="1:9" x14ac:dyDescent="0.25">
      <c r="A640" s="1">
        <v>44610</v>
      </c>
      <c r="B640" s="1"/>
      <c r="C640" s="1" t="s">
        <v>102</v>
      </c>
      <c r="D640" t="s">
        <v>97</v>
      </c>
      <c r="E640">
        <v>25</v>
      </c>
      <c r="F640" t="s">
        <v>233</v>
      </c>
      <c r="G640" s="18">
        <v>3.8599000000000001</v>
      </c>
      <c r="I640" s="18">
        <v>-96.5</v>
      </c>
    </row>
    <row r="641" spans="1:9" x14ac:dyDescent="0.25">
      <c r="A641" s="1">
        <v>44610</v>
      </c>
      <c r="B641" s="1"/>
      <c r="C641" s="1" t="s">
        <v>102</v>
      </c>
      <c r="D641" t="s">
        <v>97</v>
      </c>
      <c r="E641">
        <v>25</v>
      </c>
      <c r="F641" t="s">
        <v>233</v>
      </c>
      <c r="G641" s="18">
        <v>3.9872000000000001</v>
      </c>
      <c r="I641" s="18">
        <v>-99.68</v>
      </c>
    </row>
    <row r="642" spans="1:9" x14ac:dyDescent="0.25">
      <c r="A642" s="1">
        <v>44610</v>
      </c>
      <c r="B642" s="1"/>
      <c r="C642" s="1" t="s">
        <v>102</v>
      </c>
      <c r="D642" t="s">
        <v>98</v>
      </c>
      <c r="E642">
        <v>16</v>
      </c>
      <c r="F642" t="s">
        <v>234</v>
      </c>
      <c r="G642" s="18">
        <v>2.37</v>
      </c>
      <c r="I642" s="18">
        <v>37.92</v>
      </c>
    </row>
    <row r="643" spans="1:9" x14ac:dyDescent="0.25">
      <c r="A643" s="1">
        <v>44610</v>
      </c>
      <c r="B643" s="1"/>
      <c r="C643" s="1" t="s">
        <v>102</v>
      </c>
      <c r="D643" t="s">
        <v>98</v>
      </c>
      <c r="E643">
        <v>18</v>
      </c>
      <c r="F643" t="s">
        <v>234</v>
      </c>
      <c r="G643" s="18">
        <v>2.3201999999999998</v>
      </c>
      <c r="I643" s="18">
        <v>41.76</v>
      </c>
    </row>
    <row r="644" spans="1:9" x14ac:dyDescent="0.25">
      <c r="A644" s="1">
        <v>44610</v>
      </c>
      <c r="B644" s="1"/>
      <c r="C644" s="1" t="s">
        <v>102</v>
      </c>
      <c r="D644" t="s">
        <v>98</v>
      </c>
      <c r="E644">
        <v>16</v>
      </c>
      <c r="F644" t="s">
        <v>234</v>
      </c>
      <c r="G644" s="18">
        <v>2.3168000000000002</v>
      </c>
      <c r="I644" s="18">
        <v>37.07</v>
      </c>
    </row>
    <row r="645" spans="1:9" x14ac:dyDescent="0.25">
      <c r="A645" s="1">
        <v>44610</v>
      </c>
      <c r="B645" s="1"/>
      <c r="C645" s="1" t="s">
        <v>102</v>
      </c>
      <c r="D645" t="s">
        <v>97</v>
      </c>
      <c r="E645">
        <v>50</v>
      </c>
      <c r="F645" t="s">
        <v>234</v>
      </c>
      <c r="G645" s="18">
        <v>2.2791999999999999</v>
      </c>
      <c r="I645" s="18">
        <v>-113.96</v>
      </c>
    </row>
    <row r="646" spans="1:9" x14ac:dyDescent="0.25">
      <c r="A646" s="1">
        <v>44610</v>
      </c>
      <c r="B646" s="1"/>
      <c r="C646" s="1" t="s">
        <v>102</v>
      </c>
      <c r="D646" t="s">
        <v>98</v>
      </c>
      <c r="E646">
        <v>43</v>
      </c>
      <c r="F646" t="s">
        <v>234</v>
      </c>
      <c r="G646" s="18">
        <v>2.2317</v>
      </c>
      <c r="I646" s="18">
        <v>95.96</v>
      </c>
    </row>
    <row r="647" spans="1:9" x14ac:dyDescent="0.25">
      <c r="A647" s="1">
        <v>44610</v>
      </c>
      <c r="B647" s="1"/>
      <c r="C647" s="1" t="s">
        <v>102</v>
      </c>
      <c r="D647" t="s">
        <v>98</v>
      </c>
      <c r="E647">
        <v>16</v>
      </c>
      <c r="F647" t="s">
        <v>234</v>
      </c>
      <c r="G647" s="18">
        <v>2.2650000000000001</v>
      </c>
      <c r="I647" s="18">
        <v>36.24</v>
      </c>
    </row>
    <row r="648" spans="1:9" x14ac:dyDescent="0.25">
      <c r="A648" s="1">
        <v>44610</v>
      </c>
      <c r="B648" s="1"/>
      <c r="C648" s="1" t="s">
        <v>102</v>
      </c>
      <c r="D648" t="s">
        <v>97</v>
      </c>
      <c r="E648">
        <v>25</v>
      </c>
      <c r="F648" t="s">
        <v>234</v>
      </c>
      <c r="G648" s="18">
        <v>2.19</v>
      </c>
      <c r="I648" s="18">
        <v>-54.75</v>
      </c>
    </row>
    <row r="649" spans="1:9" x14ac:dyDescent="0.25">
      <c r="A649" s="1">
        <v>44610</v>
      </c>
      <c r="B649" s="1"/>
      <c r="C649" s="1" t="s">
        <v>102</v>
      </c>
      <c r="D649" t="s">
        <v>98</v>
      </c>
      <c r="E649">
        <v>16</v>
      </c>
      <c r="F649" t="s">
        <v>234</v>
      </c>
      <c r="G649" s="18">
        <v>2.2328000000000001</v>
      </c>
      <c r="I649" s="18">
        <v>35.72</v>
      </c>
    </row>
    <row r="650" spans="1:9" x14ac:dyDescent="0.25">
      <c r="A650" s="1">
        <v>44610</v>
      </c>
      <c r="B650" s="1"/>
      <c r="C650" s="1" t="s">
        <v>102</v>
      </c>
      <c r="D650" t="s">
        <v>97</v>
      </c>
      <c r="E650">
        <v>50</v>
      </c>
      <c r="F650" t="s">
        <v>234</v>
      </c>
      <c r="G650" s="18">
        <v>2.15</v>
      </c>
      <c r="I650" s="18">
        <v>-107.5</v>
      </c>
    </row>
    <row r="651" spans="1:9" x14ac:dyDescent="0.25">
      <c r="A651" s="1">
        <v>44616</v>
      </c>
      <c r="B651" s="1"/>
      <c r="C651" s="1" t="s">
        <v>102</v>
      </c>
      <c r="D651" t="s">
        <v>98</v>
      </c>
      <c r="E651">
        <v>120</v>
      </c>
      <c r="F651" t="s">
        <v>217</v>
      </c>
      <c r="G651" s="18">
        <v>0.89080000000000004</v>
      </c>
      <c r="I651" s="18">
        <v>106.9</v>
      </c>
    </row>
    <row r="652" spans="1:9" x14ac:dyDescent="0.25">
      <c r="A652" s="1">
        <v>44616</v>
      </c>
      <c r="B652" s="1"/>
      <c r="C652" s="1" t="s">
        <v>102</v>
      </c>
      <c r="D652" t="s">
        <v>98</v>
      </c>
      <c r="E652">
        <v>84</v>
      </c>
      <c r="F652" t="s">
        <v>217</v>
      </c>
      <c r="G652" s="18">
        <v>0.89680000000000004</v>
      </c>
      <c r="I652" s="18">
        <v>75.33</v>
      </c>
    </row>
    <row r="653" spans="1:9" x14ac:dyDescent="0.25">
      <c r="A653" s="1">
        <v>44616</v>
      </c>
      <c r="B653" s="1"/>
      <c r="C653" s="1" t="s">
        <v>102</v>
      </c>
      <c r="D653" t="s">
        <v>97</v>
      </c>
      <c r="E653">
        <v>84</v>
      </c>
      <c r="F653" t="s">
        <v>217</v>
      </c>
      <c r="G653" s="18">
        <v>0.87980000000000003</v>
      </c>
      <c r="I653" s="18">
        <v>-73.900000000000006</v>
      </c>
    </row>
    <row r="654" spans="1:9" x14ac:dyDescent="0.25">
      <c r="A654" s="1">
        <v>44616</v>
      </c>
      <c r="B654" s="1"/>
      <c r="C654" s="1" t="s">
        <v>102</v>
      </c>
      <c r="D654" t="s">
        <v>98</v>
      </c>
      <c r="E654">
        <v>61</v>
      </c>
      <c r="F654" t="s">
        <v>231</v>
      </c>
      <c r="G654" s="18">
        <v>2.5249999999999999</v>
      </c>
      <c r="I654" s="18">
        <v>154.03</v>
      </c>
    </row>
    <row r="655" spans="1:9" x14ac:dyDescent="0.25">
      <c r="A655" s="1">
        <v>44616</v>
      </c>
      <c r="B655" s="1"/>
      <c r="C655" s="1" t="s">
        <v>102</v>
      </c>
      <c r="D655" t="s">
        <v>98</v>
      </c>
      <c r="E655">
        <v>16</v>
      </c>
      <c r="F655" t="s">
        <v>217</v>
      </c>
      <c r="G655" s="18">
        <v>0.89939999999999998</v>
      </c>
      <c r="I655" s="18">
        <v>14.39</v>
      </c>
    </row>
    <row r="656" spans="1:9" x14ac:dyDescent="0.25">
      <c r="A656" s="1">
        <v>44616</v>
      </c>
      <c r="B656" s="1"/>
      <c r="C656" s="1" t="s">
        <v>102</v>
      </c>
      <c r="D656" t="s">
        <v>98</v>
      </c>
      <c r="E656">
        <v>16</v>
      </c>
      <c r="F656" t="s">
        <v>217</v>
      </c>
      <c r="G656" s="18">
        <v>0.89780000000000004</v>
      </c>
      <c r="I656" s="18">
        <v>14.36</v>
      </c>
    </row>
    <row r="657" spans="1:9" x14ac:dyDescent="0.25">
      <c r="A657" s="1">
        <v>44616</v>
      </c>
      <c r="B657" s="1"/>
      <c r="C657" s="1" t="s">
        <v>102</v>
      </c>
      <c r="D657" t="s">
        <v>98</v>
      </c>
      <c r="E657">
        <v>16</v>
      </c>
      <c r="F657" t="s">
        <v>217</v>
      </c>
      <c r="G657" s="18">
        <v>0.88370000000000004</v>
      </c>
      <c r="I657" s="18">
        <v>14.14</v>
      </c>
    </row>
    <row r="658" spans="1:9" x14ac:dyDescent="0.25">
      <c r="A658" s="1">
        <v>44616</v>
      </c>
      <c r="B658" s="1"/>
      <c r="C658" s="1" t="s">
        <v>102</v>
      </c>
      <c r="D658" t="s">
        <v>97</v>
      </c>
      <c r="E658">
        <v>84</v>
      </c>
      <c r="F658" t="s">
        <v>217</v>
      </c>
      <c r="G658" s="18">
        <v>0.8448</v>
      </c>
      <c r="I658" s="18">
        <v>-70.959999999999994</v>
      </c>
    </row>
    <row r="659" spans="1:9" x14ac:dyDescent="0.25">
      <c r="A659" s="1">
        <v>44616</v>
      </c>
      <c r="B659" s="1"/>
      <c r="C659" s="1" t="s">
        <v>102</v>
      </c>
      <c r="D659" t="s">
        <v>97</v>
      </c>
      <c r="E659">
        <v>84</v>
      </c>
      <c r="F659" t="s">
        <v>217</v>
      </c>
      <c r="G659" s="18">
        <v>0.83309999999999995</v>
      </c>
      <c r="I659" s="18">
        <v>-69.98</v>
      </c>
    </row>
    <row r="660" spans="1:9" x14ac:dyDescent="0.25">
      <c r="A660" s="1">
        <v>44616</v>
      </c>
      <c r="B660" s="1"/>
      <c r="C660" s="1" t="s">
        <v>102</v>
      </c>
      <c r="D660" t="s">
        <v>97</v>
      </c>
      <c r="E660">
        <v>61</v>
      </c>
      <c r="F660" t="s">
        <v>231</v>
      </c>
      <c r="G660" s="18">
        <v>2.4599000000000002</v>
      </c>
      <c r="I660" s="18">
        <v>-150.05000000000001</v>
      </c>
    </row>
    <row r="661" spans="1:9" x14ac:dyDescent="0.25">
      <c r="A661" s="1">
        <v>44616</v>
      </c>
      <c r="B661" s="1"/>
      <c r="C661" s="1" t="s">
        <v>102</v>
      </c>
      <c r="D661" t="s">
        <v>98</v>
      </c>
      <c r="E661">
        <v>12</v>
      </c>
      <c r="F661" t="s">
        <v>232</v>
      </c>
      <c r="G661" s="18">
        <v>8.07</v>
      </c>
      <c r="I661" s="18">
        <v>96.84</v>
      </c>
    </row>
    <row r="662" spans="1:9" x14ac:dyDescent="0.25">
      <c r="A662" s="1">
        <v>44616</v>
      </c>
      <c r="B662" s="1"/>
      <c r="C662" s="1" t="s">
        <v>102</v>
      </c>
      <c r="D662" t="s">
        <v>98</v>
      </c>
      <c r="E662">
        <v>8</v>
      </c>
      <c r="F662" t="s">
        <v>232</v>
      </c>
      <c r="G662" s="18">
        <v>8.0500000000000007</v>
      </c>
      <c r="I662" s="18">
        <v>64.400000000000006</v>
      </c>
    </row>
    <row r="663" spans="1:9" x14ac:dyDescent="0.25">
      <c r="A663" s="1">
        <v>44616</v>
      </c>
      <c r="B663" s="1"/>
      <c r="C663" s="1" t="s">
        <v>102</v>
      </c>
      <c r="D663" t="s">
        <v>97</v>
      </c>
      <c r="E663">
        <v>10</v>
      </c>
      <c r="F663" t="s">
        <v>232</v>
      </c>
      <c r="G663" s="18">
        <v>8.0096000000000007</v>
      </c>
      <c r="I663" s="18">
        <v>-80.099999999999994</v>
      </c>
    </row>
    <row r="664" spans="1:9" x14ac:dyDescent="0.25">
      <c r="A664" s="1">
        <v>44616</v>
      </c>
      <c r="B664" s="1"/>
      <c r="C664" s="1" t="s">
        <v>102</v>
      </c>
      <c r="D664" t="s">
        <v>97</v>
      </c>
      <c r="E664">
        <v>10</v>
      </c>
      <c r="F664" t="s">
        <v>232</v>
      </c>
      <c r="G664" s="18">
        <v>7.9992999999999999</v>
      </c>
      <c r="I664" s="18">
        <v>-79.989999999999995</v>
      </c>
    </row>
    <row r="665" spans="1:9" x14ac:dyDescent="0.25">
      <c r="A665" s="1">
        <v>44617</v>
      </c>
      <c r="B665" s="1"/>
      <c r="C665" s="1" t="s">
        <v>102</v>
      </c>
      <c r="D665" t="s">
        <v>98</v>
      </c>
      <c r="E665">
        <v>33</v>
      </c>
      <c r="F665" t="s">
        <v>230</v>
      </c>
      <c r="G665" s="18">
        <v>5.9467999999999996</v>
      </c>
      <c r="I665" s="18">
        <v>196.24</v>
      </c>
    </row>
    <row r="666" spans="1:9" x14ac:dyDescent="0.25">
      <c r="A666" s="1">
        <v>44617</v>
      </c>
      <c r="B666" s="1"/>
      <c r="C666" s="1" t="s">
        <v>102</v>
      </c>
      <c r="D666" t="s">
        <v>97</v>
      </c>
      <c r="E666">
        <v>33</v>
      </c>
      <c r="F666" t="s">
        <v>230</v>
      </c>
      <c r="G666" s="18">
        <v>6.13</v>
      </c>
      <c r="I666" s="18">
        <v>-202.29</v>
      </c>
    </row>
    <row r="667" spans="1:9" x14ac:dyDescent="0.25">
      <c r="A667" s="1">
        <v>44617</v>
      </c>
      <c r="B667" s="1"/>
      <c r="C667" s="1" t="s">
        <v>102</v>
      </c>
      <c r="D667" t="s">
        <v>98</v>
      </c>
      <c r="E667">
        <v>24</v>
      </c>
      <c r="F667" t="s">
        <v>230</v>
      </c>
      <c r="G667" s="18">
        <v>5.8179999999999996</v>
      </c>
      <c r="I667" s="18">
        <v>139.63</v>
      </c>
    </row>
    <row r="668" spans="1:9" x14ac:dyDescent="0.25">
      <c r="A668" s="1">
        <v>44617</v>
      </c>
      <c r="B668" s="1"/>
      <c r="C668" s="1" t="s">
        <v>102</v>
      </c>
      <c r="D668" t="s">
        <v>97</v>
      </c>
      <c r="E668">
        <v>16</v>
      </c>
      <c r="F668" t="s">
        <v>230</v>
      </c>
      <c r="G668" s="18">
        <v>5.9123000000000001</v>
      </c>
      <c r="I668" s="18">
        <v>-94.6</v>
      </c>
    </row>
    <row r="669" spans="1:9" x14ac:dyDescent="0.25">
      <c r="A669" s="1">
        <v>44617</v>
      </c>
      <c r="B669" s="1"/>
      <c r="C669" s="1" t="s">
        <v>102</v>
      </c>
      <c r="D669" t="s">
        <v>97</v>
      </c>
      <c r="E669">
        <v>8</v>
      </c>
      <c r="F669" t="s">
        <v>230</v>
      </c>
      <c r="G669" s="18">
        <v>6.06</v>
      </c>
      <c r="I669" s="18">
        <v>-48.48</v>
      </c>
    </row>
    <row r="670" spans="1:9" x14ac:dyDescent="0.25">
      <c r="A670" s="1">
        <v>44617</v>
      </c>
      <c r="B670" s="1"/>
      <c r="C670" s="1" t="s">
        <v>102</v>
      </c>
      <c r="D670" t="s">
        <v>98</v>
      </c>
      <c r="E670">
        <v>20</v>
      </c>
      <c r="F670" t="s">
        <v>230</v>
      </c>
      <c r="G670" s="18">
        <v>5.9539999999999997</v>
      </c>
      <c r="I670" s="18">
        <v>119.08</v>
      </c>
    </row>
    <row r="671" spans="1:9" x14ac:dyDescent="0.25">
      <c r="A671" s="1">
        <v>44617</v>
      </c>
      <c r="B671" s="1"/>
      <c r="C671" s="1" t="s">
        <v>102</v>
      </c>
      <c r="D671" t="s">
        <v>97</v>
      </c>
      <c r="E671">
        <v>20</v>
      </c>
      <c r="F671" t="s">
        <v>230</v>
      </c>
      <c r="G671" s="18">
        <v>6.08</v>
      </c>
      <c r="I671" s="18">
        <v>-121.6</v>
      </c>
    </row>
    <row r="672" spans="1:9" x14ac:dyDescent="0.25">
      <c r="A672" s="1">
        <v>44617</v>
      </c>
      <c r="B672" s="1"/>
      <c r="C672" s="1" t="s">
        <v>102</v>
      </c>
      <c r="D672" t="s">
        <v>98</v>
      </c>
      <c r="E672">
        <v>15</v>
      </c>
      <c r="F672" t="s">
        <v>230</v>
      </c>
      <c r="G672" s="18">
        <v>6.32</v>
      </c>
      <c r="I672" s="18">
        <v>94.8</v>
      </c>
    </row>
    <row r="673" spans="1:9" x14ac:dyDescent="0.25">
      <c r="A673" s="1">
        <v>44617</v>
      </c>
      <c r="B673" s="1"/>
      <c r="C673" s="1" t="s">
        <v>102</v>
      </c>
      <c r="D673" t="s">
        <v>98</v>
      </c>
      <c r="E673">
        <v>15</v>
      </c>
      <c r="F673" t="s">
        <v>230</v>
      </c>
      <c r="G673" s="18">
        <v>6.3311000000000002</v>
      </c>
      <c r="I673" s="18">
        <v>94.97</v>
      </c>
    </row>
    <row r="674" spans="1:9" x14ac:dyDescent="0.25">
      <c r="A674" s="1">
        <v>44617</v>
      </c>
      <c r="B674" s="1"/>
      <c r="C674" s="1" t="s">
        <v>102</v>
      </c>
      <c r="D674" t="s">
        <v>97</v>
      </c>
      <c r="E674">
        <v>15</v>
      </c>
      <c r="F674" t="s">
        <v>230</v>
      </c>
      <c r="G674" s="18">
        <v>6.5650000000000004</v>
      </c>
      <c r="I674" s="18">
        <v>-98.48</v>
      </c>
    </row>
    <row r="675" spans="1:9" x14ac:dyDescent="0.25">
      <c r="A675" s="1">
        <v>44617</v>
      </c>
      <c r="B675" s="1"/>
      <c r="C675" s="1" t="s">
        <v>102</v>
      </c>
      <c r="D675" t="s">
        <v>97</v>
      </c>
      <c r="E675">
        <v>15</v>
      </c>
      <c r="F675" t="s">
        <v>230</v>
      </c>
      <c r="G675" s="18">
        <v>6.6289999999999996</v>
      </c>
      <c r="I675" s="18">
        <v>-99.44</v>
      </c>
    </row>
    <row r="676" spans="1:9" x14ac:dyDescent="0.25">
      <c r="A676" s="1">
        <v>44617</v>
      </c>
      <c r="B676" s="1"/>
      <c r="C676" s="1" t="s">
        <v>102</v>
      </c>
      <c r="D676" t="s">
        <v>98</v>
      </c>
      <c r="E676">
        <v>2</v>
      </c>
      <c r="F676" t="s">
        <v>230</v>
      </c>
      <c r="G676" s="18">
        <v>6.63</v>
      </c>
      <c r="I676" s="18">
        <v>13.26</v>
      </c>
    </row>
    <row r="677" spans="1:9" x14ac:dyDescent="0.25">
      <c r="A677" s="1">
        <v>44617</v>
      </c>
      <c r="B677" s="1"/>
      <c r="C677" s="1" t="s">
        <v>102</v>
      </c>
      <c r="D677" t="s">
        <v>98</v>
      </c>
      <c r="E677">
        <v>16</v>
      </c>
      <c r="F677" t="s">
        <v>230</v>
      </c>
      <c r="G677" s="18">
        <v>6.53</v>
      </c>
      <c r="I677" s="18">
        <v>104.48</v>
      </c>
    </row>
    <row r="678" spans="1:9" x14ac:dyDescent="0.25">
      <c r="A678" s="1">
        <v>44617</v>
      </c>
      <c r="B678" s="1"/>
      <c r="C678" s="1" t="s">
        <v>102</v>
      </c>
      <c r="D678" t="s">
        <v>98</v>
      </c>
      <c r="E678">
        <v>16</v>
      </c>
      <c r="F678" t="s">
        <v>230</v>
      </c>
      <c r="G678" s="18">
        <v>6.3749000000000002</v>
      </c>
      <c r="I678" s="18">
        <v>102</v>
      </c>
    </row>
    <row r="679" spans="1:9" x14ac:dyDescent="0.25">
      <c r="A679" s="1">
        <v>44617</v>
      </c>
      <c r="B679" s="1"/>
      <c r="C679" s="1" t="s">
        <v>102</v>
      </c>
      <c r="D679" t="s">
        <v>98</v>
      </c>
      <c r="E679">
        <v>16</v>
      </c>
      <c r="F679" t="s">
        <v>230</v>
      </c>
      <c r="G679" s="18">
        <v>6.3559000000000001</v>
      </c>
      <c r="I679" s="18">
        <v>101.69</v>
      </c>
    </row>
    <row r="680" spans="1:9" x14ac:dyDescent="0.25">
      <c r="A680" s="1">
        <v>44617</v>
      </c>
      <c r="B680" s="1"/>
      <c r="C680" s="1" t="s">
        <v>102</v>
      </c>
      <c r="D680" t="s">
        <v>97</v>
      </c>
      <c r="E680">
        <v>20</v>
      </c>
      <c r="F680" t="s">
        <v>230</v>
      </c>
      <c r="G680" s="18">
        <v>6.37</v>
      </c>
      <c r="I680" s="18">
        <v>-127.4</v>
      </c>
    </row>
    <row r="681" spans="1:9" x14ac:dyDescent="0.25">
      <c r="A681" s="1">
        <v>44617</v>
      </c>
      <c r="B681" s="1"/>
      <c r="C681" s="1" t="s">
        <v>102</v>
      </c>
      <c r="D681" t="s">
        <v>97</v>
      </c>
      <c r="E681">
        <v>20</v>
      </c>
      <c r="F681" t="s">
        <v>230</v>
      </c>
      <c r="G681" s="18">
        <v>6.28</v>
      </c>
      <c r="I681" s="18">
        <v>-125.6</v>
      </c>
    </row>
    <row r="682" spans="1:9" x14ac:dyDescent="0.25">
      <c r="A682" s="1">
        <v>44617</v>
      </c>
      <c r="B682" s="1"/>
      <c r="C682" s="1" t="s">
        <v>102</v>
      </c>
      <c r="D682" t="s">
        <v>97</v>
      </c>
      <c r="E682">
        <v>2</v>
      </c>
      <c r="F682" t="s">
        <v>230</v>
      </c>
      <c r="G682" s="18">
        <v>6.17</v>
      </c>
      <c r="I682" s="18">
        <v>-12.34</v>
      </c>
    </row>
    <row r="683" spans="1:9" x14ac:dyDescent="0.25">
      <c r="A683" s="1">
        <v>44617</v>
      </c>
      <c r="B683" s="1"/>
      <c r="C683" s="1" t="s">
        <v>102</v>
      </c>
      <c r="D683" t="s">
        <v>97</v>
      </c>
      <c r="E683">
        <v>8</v>
      </c>
      <c r="F683" t="s">
        <v>230</v>
      </c>
      <c r="G683" s="18">
        <v>6.17</v>
      </c>
      <c r="I683" s="18">
        <v>-49.36</v>
      </c>
    </row>
    <row r="684" spans="1:9" x14ac:dyDescent="0.25">
      <c r="A684" s="1">
        <v>44617</v>
      </c>
      <c r="B684" s="1"/>
      <c r="C684" s="1" t="s">
        <v>102</v>
      </c>
      <c r="D684" t="s">
        <v>98</v>
      </c>
      <c r="E684">
        <v>10</v>
      </c>
      <c r="F684" t="s">
        <v>230</v>
      </c>
      <c r="G684" s="18">
        <v>6.2069999999999999</v>
      </c>
      <c r="I684" s="18">
        <v>62.07</v>
      </c>
    </row>
    <row r="685" spans="1:9" x14ac:dyDescent="0.25">
      <c r="A685" s="1">
        <v>44617</v>
      </c>
      <c r="B685" s="1"/>
      <c r="C685" s="1" t="s">
        <v>102</v>
      </c>
      <c r="D685" t="s">
        <v>98</v>
      </c>
      <c r="E685">
        <v>20</v>
      </c>
      <c r="F685" t="s">
        <v>230</v>
      </c>
      <c r="G685" s="18">
        <v>6.2850000000000001</v>
      </c>
      <c r="I685" s="18">
        <v>125.7</v>
      </c>
    </row>
    <row r="686" spans="1:9" x14ac:dyDescent="0.25">
      <c r="A686" s="1">
        <v>44617</v>
      </c>
      <c r="B686" s="1"/>
      <c r="C686" s="1" t="s">
        <v>102</v>
      </c>
      <c r="D686" t="s">
        <v>97</v>
      </c>
      <c r="E686">
        <v>10</v>
      </c>
      <c r="F686" t="s">
        <v>230</v>
      </c>
      <c r="G686" s="18">
        <v>6.46</v>
      </c>
      <c r="I686" s="18">
        <v>-64.599999999999994</v>
      </c>
    </row>
    <row r="687" spans="1:9" x14ac:dyDescent="0.25">
      <c r="A687" s="1">
        <v>44617</v>
      </c>
      <c r="B687" s="1"/>
      <c r="C687" s="1" t="s">
        <v>102</v>
      </c>
      <c r="D687" t="s">
        <v>97</v>
      </c>
      <c r="E687">
        <v>20</v>
      </c>
      <c r="F687" t="s">
        <v>230</v>
      </c>
      <c r="G687" s="18">
        <v>6.5399000000000003</v>
      </c>
      <c r="I687" s="18">
        <v>-130.80000000000001</v>
      </c>
    </row>
    <row r="688" spans="1:9" x14ac:dyDescent="0.25">
      <c r="A688" s="1">
        <v>44617</v>
      </c>
      <c r="B688" s="1"/>
      <c r="C688" s="1" t="s">
        <v>102</v>
      </c>
      <c r="D688" t="s">
        <v>98</v>
      </c>
      <c r="E688">
        <v>10</v>
      </c>
      <c r="F688" t="s">
        <v>230</v>
      </c>
      <c r="G688" s="18">
        <v>6.2649999999999997</v>
      </c>
      <c r="I688" s="18">
        <v>62.65</v>
      </c>
    </row>
    <row r="689" spans="1:9" x14ac:dyDescent="0.25">
      <c r="A689" s="1">
        <v>44617</v>
      </c>
      <c r="B689" s="1"/>
      <c r="C689" s="1" t="s">
        <v>102</v>
      </c>
      <c r="D689" t="s">
        <v>97</v>
      </c>
      <c r="E689">
        <v>10</v>
      </c>
      <c r="F689" t="s">
        <v>230</v>
      </c>
      <c r="G689" s="18">
        <v>6.0549999999999997</v>
      </c>
      <c r="I689" s="18">
        <v>-60.55</v>
      </c>
    </row>
    <row r="690" spans="1:9" x14ac:dyDescent="0.25">
      <c r="A690" s="1">
        <v>44617</v>
      </c>
      <c r="B690" s="1"/>
      <c r="C690" s="1" t="s">
        <v>102</v>
      </c>
      <c r="D690" t="s">
        <v>98</v>
      </c>
      <c r="E690">
        <v>10</v>
      </c>
      <c r="F690" t="s">
        <v>230</v>
      </c>
      <c r="G690" s="18">
        <v>6.4200999999999997</v>
      </c>
      <c r="I690" s="18">
        <v>64.2</v>
      </c>
    </row>
    <row r="691" spans="1:9" x14ac:dyDescent="0.25">
      <c r="A691" s="1">
        <v>44617</v>
      </c>
      <c r="B691" s="1"/>
      <c r="C691" s="1" t="s">
        <v>102</v>
      </c>
      <c r="D691" t="s">
        <v>97</v>
      </c>
      <c r="E691">
        <v>10</v>
      </c>
      <c r="F691" t="s">
        <v>230</v>
      </c>
      <c r="G691" s="18">
        <v>6.6</v>
      </c>
      <c r="I691" s="18">
        <v>-66</v>
      </c>
    </row>
    <row r="692" spans="1:9" x14ac:dyDescent="0.25">
      <c r="A692" s="1">
        <v>44621</v>
      </c>
      <c r="B692" s="1"/>
      <c r="C692" s="1" t="s">
        <v>102</v>
      </c>
      <c r="D692" t="s">
        <v>98</v>
      </c>
      <c r="E692">
        <v>60</v>
      </c>
      <c r="F692" t="s">
        <v>228</v>
      </c>
      <c r="G692" s="18">
        <v>3.1518999999999999</v>
      </c>
      <c r="I692" s="18">
        <v>189.11</v>
      </c>
    </row>
    <row r="693" spans="1:9" x14ac:dyDescent="0.25">
      <c r="A693" s="1">
        <v>44621</v>
      </c>
      <c r="B693" s="1"/>
      <c r="C693" s="1" t="s">
        <v>102</v>
      </c>
      <c r="D693" t="s">
        <v>97</v>
      </c>
      <c r="E693">
        <v>30</v>
      </c>
      <c r="F693" t="s">
        <v>228</v>
      </c>
      <c r="G693" s="18">
        <v>3.17</v>
      </c>
      <c r="I693" s="18">
        <v>-95.1</v>
      </c>
    </row>
    <row r="694" spans="1:9" x14ac:dyDescent="0.25">
      <c r="A694" s="1">
        <v>44621</v>
      </c>
      <c r="B694" s="1"/>
      <c r="C694" s="1" t="s">
        <v>102</v>
      </c>
      <c r="D694" t="s">
        <v>97</v>
      </c>
      <c r="E694">
        <v>30</v>
      </c>
      <c r="F694" t="s">
        <v>228</v>
      </c>
      <c r="G694" s="18">
        <v>3.14</v>
      </c>
      <c r="I694" s="18">
        <v>-94.2</v>
      </c>
    </row>
    <row r="695" spans="1:9" x14ac:dyDescent="0.25">
      <c r="A695" s="1">
        <v>44621</v>
      </c>
      <c r="B695" s="1"/>
      <c r="C695" s="1" t="s">
        <v>102</v>
      </c>
      <c r="D695" t="s">
        <v>98</v>
      </c>
      <c r="E695">
        <v>90</v>
      </c>
      <c r="F695" t="s">
        <v>228</v>
      </c>
      <c r="G695" s="18">
        <v>3.1139999999999999</v>
      </c>
      <c r="I695" s="18">
        <v>280.26</v>
      </c>
    </row>
    <row r="696" spans="1:9" x14ac:dyDescent="0.25">
      <c r="A696" s="1">
        <v>44621</v>
      </c>
      <c r="B696" s="1"/>
      <c r="C696" s="1" t="s">
        <v>102</v>
      </c>
      <c r="D696" t="s">
        <v>97</v>
      </c>
      <c r="E696">
        <v>30</v>
      </c>
      <c r="F696" t="s">
        <v>228</v>
      </c>
      <c r="G696" s="18">
        <v>3.1638999999999999</v>
      </c>
      <c r="I696" s="18">
        <v>-94.92</v>
      </c>
    </row>
    <row r="697" spans="1:9" x14ac:dyDescent="0.25">
      <c r="A697" s="1">
        <v>44621</v>
      </c>
      <c r="B697" s="1"/>
      <c r="C697" s="1" t="s">
        <v>102</v>
      </c>
      <c r="D697" t="s">
        <v>97</v>
      </c>
      <c r="E697">
        <v>30</v>
      </c>
      <c r="F697" t="s">
        <v>228</v>
      </c>
      <c r="G697" s="18">
        <v>3.2199</v>
      </c>
      <c r="I697" s="18">
        <v>-96.6</v>
      </c>
    </row>
    <row r="698" spans="1:9" x14ac:dyDescent="0.25">
      <c r="A698" s="1">
        <v>44621</v>
      </c>
      <c r="B698" s="1"/>
      <c r="C698" s="1" t="s">
        <v>102</v>
      </c>
      <c r="D698" t="s">
        <v>97</v>
      </c>
      <c r="E698">
        <v>30</v>
      </c>
      <c r="F698" t="s">
        <v>228</v>
      </c>
      <c r="G698" s="18">
        <v>3.27</v>
      </c>
      <c r="I698" s="18">
        <v>-98.1</v>
      </c>
    </row>
    <row r="699" spans="1:9" x14ac:dyDescent="0.25">
      <c r="A699" s="1">
        <v>44621</v>
      </c>
      <c r="B699" s="1"/>
      <c r="C699" s="1" t="s">
        <v>102</v>
      </c>
      <c r="D699" t="s">
        <v>98</v>
      </c>
      <c r="E699">
        <v>26</v>
      </c>
      <c r="F699" t="s">
        <v>228</v>
      </c>
      <c r="G699" s="18">
        <v>3.3300999999999998</v>
      </c>
      <c r="I699" s="18">
        <v>86.58</v>
      </c>
    </row>
    <row r="700" spans="1:9" x14ac:dyDescent="0.25">
      <c r="A700" s="1">
        <v>44621</v>
      </c>
      <c r="B700" s="1"/>
      <c r="C700" s="1" t="s">
        <v>102</v>
      </c>
      <c r="D700" t="s">
        <v>98</v>
      </c>
      <c r="E700">
        <v>19</v>
      </c>
      <c r="F700" t="s">
        <v>228</v>
      </c>
      <c r="G700" s="18">
        <v>3.3300999999999998</v>
      </c>
      <c r="I700" s="18">
        <v>63.27</v>
      </c>
    </row>
    <row r="701" spans="1:9" x14ac:dyDescent="0.25">
      <c r="A701" s="1">
        <v>44621</v>
      </c>
      <c r="B701" s="1"/>
      <c r="C701" s="1" t="s">
        <v>102</v>
      </c>
      <c r="D701" t="s">
        <v>97</v>
      </c>
      <c r="E701">
        <v>30</v>
      </c>
      <c r="F701" t="s">
        <v>228</v>
      </c>
      <c r="G701" s="18">
        <v>3.3889999999999998</v>
      </c>
      <c r="I701" s="18">
        <v>-101.67</v>
      </c>
    </row>
    <row r="702" spans="1:9" x14ac:dyDescent="0.25">
      <c r="A702" s="1">
        <v>44621</v>
      </c>
      <c r="B702" s="1"/>
      <c r="C702" s="1" t="s">
        <v>102</v>
      </c>
      <c r="D702" t="s">
        <v>98</v>
      </c>
      <c r="E702">
        <v>3</v>
      </c>
      <c r="F702" t="s">
        <v>228</v>
      </c>
      <c r="G702" s="18">
        <v>3.44</v>
      </c>
      <c r="I702" s="18">
        <v>10.32</v>
      </c>
    </row>
    <row r="703" spans="1:9" x14ac:dyDescent="0.25">
      <c r="A703" s="1">
        <v>44621</v>
      </c>
      <c r="B703" s="1"/>
      <c r="C703" s="1" t="s">
        <v>102</v>
      </c>
      <c r="D703" t="s">
        <v>98</v>
      </c>
      <c r="E703">
        <v>12</v>
      </c>
      <c r="F703" t="s">
        <v>228</v>
      </c>
      <c r="G703" s="18">
        <v>3.44</v>
      </c>
      <c r="I703" s="18">
        <v>41.28</v>
      </c>
    </row>
    <row r="704" spans="1:9" x14ac:dyDescent="0.25">
      <c r="A704" s="1">
        <v>44621</v>
      </c>
      <c r="B704" s="1"/>
      <c r="C704" s="1" t="s">
        <v>102</v>
      </c>
      <c r="D704" t="s">
        <v>97</v>
      </c>
      <c r="E704">
        <v>30</v>
      </c>
      <c r="F704" t="s">
        <v>228</v>
      </c>
      <c r="G704" s="18">
        <v>3.35</v>
      </c>
      <c r="I704" s="18">
        <v>-100.5</v>
      </c>
    </row>
    <row r="705" spans="1:9" x14ac:dyDescent="0.25">
      <c r="A705" s="1">
        <v>44621</v>
      </c>
      <c r="B705" s="1"/>
      <c r="C705" s="1" t="s">
        <v>102</v>
      </c>
      <c r="D705" t="s">
        <v>98</v>
      </c>
      <c r="E705">
        <v>6</v>
      </c>
      <c r="F705" t="s">
        <v>229</v>
      </c>
      <c r="G705" s="18">
        <v>24.474799999999998</v>
      </c>
      <c r="I705" s="18">
        <v>146.85</v>
      </c>
    </row>
    <row r="706" spans="1:9" x14ac:dyDescent="0.25">
      <c r="A706" s="1">
        <v>44621</v>
      </c>
      <c r="B706" s="1"/>
      <c r="C706" s="1" t="s">
        <v>102</v>
      </c>
      <c r="D706" t="s">
        <v>98</v>
      </c>
      <c r="E706">
        <v>74</v>
      </c>
      <c r="F706" t="s">
        <v>228</v>
      </c>
      <c r="G706" s="18">
        <v>3.2717000000000001</v>
      </c>
      <c r="I706" s="18">
        <v>242.11</v>
      </c>
    </row>
    <row r="707" spans="1:9" x14ac:dyDescent="0.25">
      <c r="A707" s="1">
        <v>44621</v>
      </c>
      <c r="B707" s="1"/>
      <c r="C707" s="1" t="s">
        <v>102</v>
      </c>
      <c r="D707" t="s">
        <v>98</v>
      </c>
      <c r="E707">
        <v>4</v>
      </c>
      <c r="F707" t="s">
        <v>229</v>
      </c>
      <c r="G707" s="18">
        <v>24.3643</v>
      </c>
      <c r="I707" s="18">
        <v>97.46</v>
      </c>
    </row>
    <row r="708" spans="1:9" x14ac:dyDescent="0.25">
      <c r="A708" s="1">
        <v>44621</v>
      </c>
      <c r="B708" s="1"/>
      <c r="C708" s="1" t="s">
        <v>102</v>
      </c>
      <c r="D708" t="s">
        <v>97</v>
      </c>
      <c r="E708">
        <v>30</v>
      </c>
      <c r="F708" t="s">
        <v>228</v>
      </c>
      <c r="G708" s="18">
        <v>3.4085999999999999</v>
      </c>
      <c r="I708" s="18">
        <v>-102.26</v>
      </c>
    </row>
    <row r="709" spans="1:9" x14ac:dyDescent="0.25">
      <c r="A709" s="1">
        <v>44621</v>
      </c>
      <c r="B709" s="1"/>
      <c r="C709" s="1" t="s">
        <v>102</v>
      </c>
      <c r="D709" t="s">
        <v>98</v>
      </c>
      <c r="E709">
        <v>16</v>
      </c>
      <c r="F709" t="s">
        <v>228</v>
      </c>
      <c r="G709" s="18">
        <v>3.3108</v>
      </c>
      <c r="I709" s="18">
        <v>52.97</v>
      </c>
    </row>
    <row r="710" spans="1:9" x14ac:dyDescent="0.25">
      <c r="A710" s="1">
        <v>44621</v>
      </c>
      <c r="B710" s="1"/>
      <c r="C710" s="1" t="s">
        <v>102</v>
      </c>
      <c r="D710" t="s">
        <v>97</v>
      </c>
      <c r="E710">
        <v>4</v>
      </c>
      <c r="F710" t="s">
        <v>229</v>
      </c>
      <c r="G710" s="18">
        <v>24.04</v>
      </c>
      <c r="I710" s="18">
        <v>-96.16</v>
      </c>
    </row>
    <row r="711" spans="1:9" x14ac:dyDescent="0.25">
      <c r="A711" s="1">
        <v>44621</v>
      </c>
      <c r="B711" s="1"/>
      <c r="C711" s="1" t="s">
        <v>102</v>
      </c>
      <c r="D711" t="s">
        <v>97</v>
      </c>
      <c r="E711">
        <v>30</v>
      </c>
      <c r="F711" t="s">
        <v>228</v>
      </c>
      <c r="G711" s="18">
        <v>3.4</v>
      </c>
      <c r="I711" s="18">
        <v>-102</v>
      </c>
    </row>
    <row r="712" spans="1:9" x14ac:dyDescent="0.25">
      <c r="A712" s="1">
        <v>44621</v>
      </c>
      <c r="B712" s="1"/>
      <c r="C712" s="1" t="s">
        <v>102</v>
      </c>
      <c r="D712" t="s">
        <v>97</v>
      </c>
      <c r="E712">
        <v>30</v>
      </c>
      <c r="F712" t="s">
        <v>228</v>
      </c>
      <c r="G712" s="18">
        <v>3.49</v>
      </c>
      <c r="I712" s="18">
        <v>-104.7</v>
      </c>
    </row>
    <row r="713" spans="1:9" x14ac:dyDescent="0.25">
      <c r="A713" s="1">
        <v>44621</v>
      </c>
      <c r="B713" s="1"/>
      <c r="C713" s="1" t="s">
        <v>102</v>
      </c>
      <c r="D713" t="s">
        <v>97</v>
      </c>
      <c r="E713">
        <v>2</v>
      </c>
      <c r="F713" t="s">
        <v>229</v>
      </c>
      <c r="G713" s="18">
        <v>24.060099999999998</v>
      </c>
      <c r="I713" s="18">
        <v>-48.12</v>
      </c>
    </row>
    <row r="714" spans="1:9" x14ac:dyDescent="0.25">
      <c r="A714" s="1">
        <v>44621</v>
      </c>
      <c r="B714" s="1"/>
      <c r="C714" s="1" t="s">
        <v>102</v>
      </c>
      <c r="D714" t="s">
        <v>97</v>
      </c>
      <c r="E714">
        <v>2</v>
      </c>
      <c r="F714" t="s">
        <v>229</v>
      </c>
      <c r="G714" s="18">
        <v>24.2072</v>
      </c>
      <c r="I714" s="18">
        <v>-48.41</v>
      </c>
    </row>
    <row r="715" spans="1:9" x14ac:dyDescent="0.25">
      <c r="A715" s="1">
        <v>44621</v>
      </c>
      <c r="B715" s="1"/>
      <c r="C715" s="1" t="s">
        <v>102</v>
      </c>
      <c r="D715" t="s">
        <v>97</v>
      </c>
      <c r="E715">
        <v>2</v>
      </c>
      <c r="F715" t="s">
        <v>229</v>
      </c>
      <c r="G715" s="18">
        <v>24.319299999999998</v>
      </c>
      <c r="I715" s="18">
        <v>-48.64</v>
      </c>
    </row>
    <row r="716" spans="1:9" x14ac:dyDescent="0.25">
      <c r="A716" s="1">
        <v>44622</v>
      </c>
      <c r="B716" s="1"/>
      <c r="C716" s="1" t="s">
        <v>102</v>
      </c>
      <c r="D716" t="s">
        <v>98</v>
      </c>
      <c r="E716">
        <v>22</v>
      </c>
      <c r="F716" t="s">
        <v>179</v>
      </c>
      <c r="G716" s="18">
        <v>1.9601</v>
      </c>
      <c r="I716" s="18">
        <v>43.12</v>
      </c>
    </row>
    <row r="717" spans="1:9" x14ac:dyDescent="0.25">
      <c r="A717" s="1">
        <v>44622</v>
      </c>
      <c r="B717" s="1"/>
      <c r="C717" s="1" t="s">
        <v>102</v>
      </c>
      <c r="D717" t="s">
        <v>98</v>
      </c>
      <c r="E717">
        <v>50</v>
      </c>
      <c r="F717" t="s">
        <v>179</v>
      </c>
      <c r="G717" s="18">
        <v>1.9108000000000001</v>
      </c>
      <c r="I717" s="18">
        <v>95.54</v>
      </c>
    </row>
    <row r="718" spans="1:9" x14ac:dyDescent="0.25">
      <c r="A718" s="1">
        <v>44622</v>
      </c>
      <c r="B718" s="1"/>
      <c r="C718" s="1" t="s">
        <v>102</v>
      </c>
      <c r="D718" t="s">
        <v>98</v>
      </c>
      <c r="E718">
        <v>8</v>
      </c>
      <c r="F718" t="s">
        <v>179</v>
      </c>
      <c r="G718" s="18">
        <v>1.94</v>
      </c>
      <c r="I718" s="18">
        <v>15.52</v>
      </c>
    </row>
    <row r="719" spans="1:9" x14ac:dyDescent="0.25">
      <c r="A719" s="1">
        <v>44622</v>
      </c>
      <c r="B719" s="1"/>
      <c r="C719" s="1" t="s">
        <v>102</v>
      </c>
      <c r="D719" t="s">
        <v>98</v>
      </c>
      <c r="E719">
        <v>4</v>
      </c>
      <c r="F719" t="s">
        <v>179</v>
      </c>
      <c r="G719" s="18">
        <v>1.92</v>
      </c>
      <c r="I719" s="18">
        <v>7.68</v>
      </c>
    </row>
    <row r="720" spans="1:9" x14ac:dyDescent="0.25">
      <c r="A720" s="1">
        <v>44622</v>
      </c>
      <c r="B720" s="1"/>
      <c r="C720" s="1" t="s">
        <v>102</v>
      </c>
      <c r="D720" t="s">
        <v>98</v>
      </c>
      <c r="E720">
        <v>8</v>
      </c>
      <c r="F720" t="s">
        <v>179</v>
      </c>
      <c r="G720" s="18">
        <v>1.92</v>
      </c>
      <c r="I720" s="18">
        <v>15.36</v>
      </c>
    </row>
    <row r="721" spans="1:9" x14ac:dyDescent="0.25">
      <c r="A721" s="1">
        <v>44622</v>
      </c>
      <c r="B721" s="1"/>
      <c r="C721" s="1" t="s">
        <v>102</v>
      </c>
      <c r="D721" t="s">
        <v>98</v>
      </c>
      <c r="E721">
        <v>8</v>
      </c>
      <c r="F721" t="s">
        <v>179</v>
      </c>
      <c r="G721" s="18">
        <v>1.92</v>
      </c>
      <c r="I721" s="18">
        <v>15.36</v>
      </c>
    </row>
    <row r="722" spans="1:9" x14ac:dyDescent="0.25">
      <c r="A722" s="1">
        <v>44622</v>
      </c>
      <c r="B722" s="1"/>
      <c r="C722" s="1" t="s">
        <v>102</v>
      </c>
      <c r="D722" t="s">
        <v>97</v>
      </c>
      <c r="E722">
        <v>50</v>
      </c>
      <c r="F722" t="s">
        <v>179</v>
      </c>
      <c r="G722" s="18">
        <v>1.8853</v>
      </c>
      <c r="I722" s="18">
        <v>-94.27</v>
      </c>
    </row>
    <row r="723" spans="1:9" x14ac:dyDescent="0.25">
      <c r="A723" s="1">
        <v>44622</v>
      </c>
      <c r="B723" s="1"/>
      <c r="C723" s="1" t="s">
        <v>102</v>
      </c>
      <c r="D723" t="s">
        <v>97</v>
      </c>
      <c r="E723">
        <v>50</v>
      </c>
      <c r="F723" t="s">
        <v>179</v>
      </c>
      <c r="G723" s="18">
        <v>1.895</v>
      </c>
      <c r="I723" s="18">
        <v>-94.75</v>
      </c>
    </row>
    <row r="724" spans="1:9" x14ac:dyDescent="0.25">
      <c r="A724" s="1">
        <v>44622</v>
      </c>
      <c r="B724" s="1"/>
      <c r="C724" s="1" t="s">
        <v>102</v>
      </c>
      <c r="D724" t="s">
        <v>98</v>
      </c>
      <c r="E724">
        <v>20</v>
      </c>
      <c r="F724" t="s">
        <v>179</v>
      </c>
      <c r="G724" s="18">
        <v>1.92</v>
      </c>
      <c r="I724" s="18">
        <v>38.4</v>
      </c>
    </row>
    <row r="725" spans="1:9" x14ac:dyDescent="0.25">
      <c r="A725" s="1">
        <v>44622</v>
      </c>
      <c r="B725" s="1"/>
      <c r="C725" s="1" t="s">
        <v>102</v>
      </c>
      <c r="D725" t="s">
        <v>98</v>
      </c>
      <c r="E725">
        <v>30</v>
      </c>
      <c r="F725" t="s">
        <v>179</v>
      </c>
      <c r="G725" s="18">
        <v>1.92</v>
      </c>
      <c r="I725" s="18">
        <v>57.6</v>
      </c>
    </row>
    <row r="726" spans="1:9" x14ac:dyDescent="0.25">
      <c r="A726" s="1">
        <v>44622</v>
      </c>
      <c r="B726" s="1"/>
      <c r="C726" s="1" t="s">
        <v>102</v>
      </c>
      <c r="D726" t="s">
        <v>97</v>
      </c>
      <c r="E726">
        <v>50</v>
      </c>
      <c r="F726" t="s">
        <v>179</v>
      </c>
      <c r="G726" s="18">
        <v>1.9291</v>
      </c>
      <c r="I726" s="18">
        <v>-96.46</v>
      </c>
    </row>
    <row r="727" spans="1:9" x14ac:dyDescent="0.25">
      <c r="A727" s="1">
        <v>44622</v>
      </c>
      <c r="B727" s="1"/>
      <c r="C727" s="1" t="s">
        <v>102</v>
      </c>
      <c r="D727" t="s">
        <v>98</v>
      </c>
      <c r="E727">
        <v>50</v>
      </c>
      <c r="F727" t="s">
        <v>179</v>
      </c>
      <c r="G727" s="18">
        <v>1.9741</v>
      </c>
      <c r="I727" s="18">
        <v>98.71</v>
      </c>
    </row>
    <row r="728" spans="1:9" x14ac:dyDescent="0.25">
      <c r="A728" s="1">
        <v>44622</v>
      </c>
      <c r="B728" s="1"/>
      <c r="C728" s="1" t="s">
        <v>102</v>
      </c>
      <c r="D728" t="s">
        <v>97</v>
      </c>
      <c r="E728">
        <v>50</v>
      </c>
      <c r="F728" t="s">
        <v>179</v>
      </c>
      <c r="G728" s="18">
        <v>2.0091999999999999</v>
      </c>
      <c r="I728" s="18">
        <v>-100.46</v>
      </c>
    </row>
    <row r="729" spans="1:9" x14ac:dyDescent="0.25">
      <c r="A729" s="1">
        <v>44622</v>
      </c>
      <c r="B729" s="1"/>
      <c r="C729" s="1" t="s">
        <v>102</v>
      </c>
      <c r="D729" t="s">
        <v>98</v>
      </c>
      <c r="E729">
        <v>42</v>
      </c>
      <c r="F729" t="s">
        <v>179</v>
      </c>
      <c r="G729" s="18">
        <v>2.0308000000000002</v>
      </c>
      <c r="I729" s="18">
        <v>85.29</v>
      </c>
    </row>
    <row r="730" spans="1:9" x14ac:dyDescent="0.25">
      <c r="A730" s="1">
        <v>44622</v>
      </c>
      <c r="B730" s="1"/>
      <c r="C730" s="1" t="s">
        <v>102</v>
      </c>
      <c r="D730" t="s">
        <v>98</v>
      </c>
      <c r="E730">
        <v>8</v>
      </c>
      <c r="F730" t="s">
        <v>179</v>
      </c>
      <c r="G730" s="18">
        <v>2.02</v>
      </c>
      <c r="I730" s="18">
        <v>16.16</v>
      </c>
    </row>
    <row r="731" spans="1:9" x14ac:dyDescent="0.25">
      <c r="A731" s="1">
        <v>44622</v>
      </c>
      <c r="B731" s="1"/>
      <c r="C731" s="1" t="s">
        <v>102</v>
      </c>
      <c r="D731" t="s">
        <v>97</v>
      </c>
      <c r="E731">
        <v>50</v>
      </c>
      <c r="F731" t="s">
        <v>179</v>
      </c>
      <c r="G731" s="18">
        <v>1.9799</v>
      </c>
      <c r="I731" s="18">
        <v>-99</v>
      </c>
    </row>
    <row r="732" spans="1:9" x14ac:dyDescent="0.25">
      <c r="A732" s="1">
        <v>44622</v>
      </c>
      <c r="B732" s="1"/>
      <c r="C732" s="1" t="s">
        <v>102</v>
      </c>
      <c r="D732" t="s">
        <v>98</v>
      </c>
      <c r="E732">
        <v>50</v>
      </c>
      <c r="F732" t="s">
        <v>179</v>
      </c>
      <c r="G732" s="18">
        <v>2.0249999999999999</v>
      </c>
      <c r="I732" s="18">
        <v>101.25</v>
      </c>
    </row>
    <row r="733" spans="1:9" x14ac:dyDescent="0.25">
      <c r="A733" s="1">
        <v>44622</v>
      </c>
      <c r="B733" s="1"/>
      <c r="C733" s="1" t="s">
        <v>102</v>
      </c>
      <c r="D733" t="s">
        <v>97</v>
      </c>
      <c r="E733">
        <v>50</v>
      </c>
      <c r="F733" t="s">
        <v>179</v>
      </c>
      <c r="G733" s="18">
        <v>2.0491000000000001</v>
      </c>
      <c r="I733" s="18">
        <v>-102.46</v>
      </c>
    </row>
    <row r="734" spans="1:9" x14ac:dyDescent="0.25">
      <c r="A734" s="1">
        <v>44622</v>
      </c>
      <c r="B734" s="1"/>
      <c r="C734" s="1" t="s">
        <v>102</v>
      </c>
      <c r="D734" t="s">
        <v>98</v>
      </c>
      <c r="E734">
        <v>27</v>
      </c>
      <c r="F734" t="s">
        <v>179</v>
      </c>
      <c r="G734" s="18">
        <v>2.1402999999999999</v>
      </c>
      <c r="I734" s="18">
        <v>57.79</v>
      </c>
    </row>
    <row r="735" spans="1:9" x14ac:dyDescent="0.25">
      <c r="A735" s="1">
        <v>44622</v>
      </c>
      <c r="B735" s="1"/>
      <c r="C735" s="1" t="s">
        <v>102</v>
      </c>
      <c r="D735" t="s">
        <v>98</v>
      </c>
      <c r="E735">
        <v>16</v>
      </c>
      <c r="F735" t="s">
        <v>179</v>
      </c>
      <c r="G735" s="18">
        <v>2.1</v>
      </c>
      <c r="I735" s="18">
        <v>33.6</v>
      </c>
    </row>
    <row r="736" spans="1:9" x14ac:dyDescent="0.25">
      <c r="A736" s="1">
        <v>44622</v>
      </c>
      <c r="B736" s="1"/>
      <c r="C736" s="1" t="s">
        <v>102</v>
      </c>
      <c r="D736" t="s">
        <v>98</v>
      </c>
      <c r="E736">
        <v>16</v>
      </c>
      <c r="F736" t="s">
        <v>179</v>
      </c>
      <c r="G736" s="18">
        <v>2.125</v>
      </c>
      <c r="I736" s="18">
        <v>34</v>
      </c>
    </row>
    <row r="737" spans="1:9" x14ac:dyDescent="0.25">
      <c r="A737" s="1">
        <v>44622</v>
      </c>
      <c r="B737" s="1"/>
      <c r="C737" s="1" t="s">
        <v>102</v>
      </c>
      <c r="D737" t="s">
        <v>98</v>
      </c>
      <c r="E737">
        <v>15</v>
      </c>
      <c r="F737" t="s">
        <v>179</v>
      </c>
      <c r="G737" s="18">
        <v>2.125</v>
      </c>
      <c r="I737" s="18">
        <v>31.88</v>
      </c>
    </row>
    <row r="738" spans="1:9" x14ac:dyDescent="0.25">
      <c r="A738" s="1">
        <v>44622</v>
      </c>
      <c r="B738" s="1"/>
      <c r="C738" s="1" t="s">
        <v>102</v>
      </c>
      <c r="D738" t="s">
        <v>98</v>
      </c>
      <c r="E738">
        <v>1</v>
      </c>
      <c r="F738" t="s">
        <v>179</v>
      </c>
      <c r="G738" s="18">
        <v>2.12</v>
      </c>
      <c r="I738" s="18">
        <v>2.12</v>
      </c>
    </row>
    <row r="739" spans="1:9" x14ac:dyDescent="0.25">
      <c r="A739" s="1">
        <v>44622</v>
      </c>
      <c r="B739" s="1"/>
      <c r="C739" s="1" t="s">
        <v>102</v>
      </c>
      <c r="D739" t="s">
        <v>97</v>
      </c>
      <c r="E739">
        <v>25</v>
      </c>
      <c r="F739" t="s">
        <v>179</v>
      </c>
      <c r="G739" s="18">
        <v>2.0950000000000002</v>
      </c>
      <c r="I739" s="18">
        <v>-52.38</v>
      </c>
    </row>
    <row r="740" spans="1:9" x14ac:dyDescent="0.25">
      <c r="A740" s="1">
        <v>44622</v>
      </c>
      <c r="B740" s="1"/>
      <c r="C740" s="1" t="s">
        <v>102</v>
      </c>
      <c r="D740" t="s">
        <v>97</v>
      </c>
      <c r="E740">
        <v>25</v>
      </c>
      <c r="F740" t="s">
        <v>179</v>
      </c>
      <c r="G740" s="18">
        <v>2.0649999999999999</v>
      </c>
      <c r="I740" s="18">
        <v>-51.63</v>
      </c>
    </row>
    <row r="741" spans="1:9" x14ac:dyDescent="0.25">
      <c r="A741" s="1">
        <v>44622</v>
      </c>
      <c r="B741" s="1"/>
      <c r="C741" s="1" t="s">
        <v>102</v>
      </c>
      <c r="D741" t="s">
        <v>97</v>
      </c>
      <c r="E741">
        <v>25</v>
      </c>
      <c r="F741" t="s">
        <v>179</v>
      </c>
      <c r="G741" s="18">
        <v>2.0350000000000001</v>
      </c>
      <c r="I741" s="18">
        <v>-50.88</v>
      </c>
    </row>
    <row r="742" spans="1:9" x14ac:dyDescent="0.25">
      <c r="A742" s="1">
        <v>44622</v>
      </c>
      <c r="B742" s="1"/>
      <c r="C742" s="1" t="s">
        <v>102</v>
      </c>
      <c r="D742" t="s">
        <v>98</v>
      </c>
      <c r="E742">
        <v>40</v>
      </c>
      <c r="F742" t="s">
        <v>227</v>
      </c>
      <c r="G742" s="18">
        <v>0.53049999999999997</v>
      </c>
      <c r="I742" s="18">
        <v>21.22</v>
      </c>
    </row>
    <row r="743" spans="1:9" x14ac:dyDescent="0.25">
      <c r="A743" s="1">
        <v>44622</v>
      </c>
      <c r="B743" s="1"/>
      <c r="C743" s="1" t="s">
        <v>102</v>
      </c>
      <c r="D743" t="s">
        <v>97</v>
      </c>
      <c r="E743">
        <v>40</v>
      </c>
      <c r="F743" t="s">
        <v>227</v>
      </c>
      <c r="G743" s="18">
        <v>0.49349999999999999</v>
      </c>
      <c r="I743" s="18">
        <v>-19.739999999999998</v>
      </c>
    </row>
    <row r="744" spans="1:9" x14ac:dyDescent="0.25">
      <c r="A744" s="1">
        <v>44623</v>
      </c>
      <c r="B744" s="1"/>
      <c r="C744" s="1" t="s">
        <v>102</v>
      </c>
      <c r="D744" t="s">
        <v>98</v>
      </c>
      <c r="E744">
        <v>34</v>
      </c>
      <c r="F744" t="s">
        <v>226</v>
      </c>
      <c r="G744" s="18">
        <v>6.0510000000000002</v>
      </c>
      <c r="I744" s="18">
        <v>205.73</v>
      </c>
    </row>
    <row r="745" spans="1:9" x14ac:dyDescent="0.25">
      <c r="A745" s="1">
        <v>44623</v>
      </c>
      <c r="B745" s="1"/>
      <c r="C745" s="1" t="s">
        <v>102</v>
      </c>
      <c r="D745" t="s">
        <v>98</v>
      </c>
      <c r="E745">
        <v>16</v>
      </c>
      <c r="F745" t="s">
        <v>226</v>
      </c>
      <c r="G745" s="18">
        <v>6.1901000000000002</v>
      </c>
      <c r="I745" s="18">
        <v>99.04</v>
      </c>
    </row>
    <row r="746" spans="1:9" x14ac:dyDescent="0.25">
      <c r="A746" s="1">
        <v>44623</v>
      </c>
      <c r="B746" s="1"/>
      <c r="C746" s="1" t="s">
        <v>102</v>
      </c>
      <c r="D746" t="s">
        <v>98</v>
      </c>
      <c r="E746">
        <v>3</v>
      </c>
      <c r="F746" t="s">
        <v>55</v>
      </c>
      <c r="G746" s="18">
        <v>22.34</v>
      </c>
      <c r="I746" s="18">
        <v>67.02</v>
      </c>
    </row>
    <row r="747" spans="1:9" x14ac:dyDescent="0.25">
      <c r="A747" s="1">
        <v>44623</v>
      </c>
      <c r="B747" s="1"/>
      <c r="C747" s="1" t="s">
        <v>102</v>
      </c>
      <c r="D747" t="s">
        <v>98</v>
      </c>
      <c r="E747">
        <v>2</v>
      </c>
      <c r="F747" t="s">
        <v>55</v>
      </c>
      <c r="G747" s="18">
        <v>22.1309</v>
      </c>
      <c r="I747" s="18">
        <v>44.26</v>
      </c>
    </row>
    <row r="748" spans="1:9" x14ac:dyDescent="0.25">
      <c r="A748" s="1">
        <v>44623</v>
      </c>
      <c r="B748" s="1"/>
      <c r="C748" s="1" t="s">
        <v>102</v>
      </c>
      <c r="D748" t="s">
        <v>97</v>
      </c>
      <c r="E748">
        <v>5</v>
      </c>
      <c r="F748" t="s">
        <v>55</v>
      </c>
      <c r="G748" s="18">
        <v>21.88</v>
      </c>
      <c r="I748" s="18">
        <v>-109.4</v>
      </c>
    </row>
    <row r="749" spans="1:9" x14ac:dyDescent="0.25">
      <c r="A749" s="1">
        <v>44623</v>
      </c>
      <c r="B749" s="1"/>
      <c r="C749" s="1" t="s">
        <v>102</v>
      </c>
      <c r="D749" t="s">
        <v>97</v>
      </c>
      <c r="E749">
        <v>20</v>
      </c>
      <c r="F749" t="s">
        <v>226</v>
      </c>
      <c r="G749" s="18">
        <v>6.1182999999999996</v>
      </c>
      <c r="I749" s="18">
        <v>-122.37</v>
      </c>
    </row>
    <row r="750" spans="1:9" x14ac:dyDescent="0.25">
      <c r="A750" s="1">
        <v>44623</v>
      </c>
      <c r="B750" s="1"/>
      <c r="C750" s="1" t="s">
        <v>102</v>
      </c>
      <c r="D750" t="s">
        <v>98</v>
      </c>
      <c r="E750">
        <v>5</v>
      </c>
      <c r="F750" t="s">
        <v>55</v>
      </c>
      <c r="G750" s="18">
        <v>20.95</v>
      </c>
      <c r="I750" s="18">
        <v>104.75</v>
      </c>
    </row>
    <row r="751" spans="1:9" x14ac:dyDescent="0.25">
      <c r="A751" s="1">
        <v>44623</v>
      </c>
      <c r="B751" s="1"/>
      <c r="C751" s="1" t="s">
        <v>102</v>
      </c>
      <c r="D751" t="s">
        <v>97</v>
      </c>
      <c r="E751">
        <v>5</v>
      </c>
      <c r="F751" t="s">
        <v>55</v>
      </c>
      <c r="G751" s="18">
        <v>21.299900000000001</v>
      </c>
      <c r="I751" s="18">
        <v>-106.5</v>
      </c>
    </row>
    <row r="752" spans="1:9" x14ac:dyDescent="0.25">
      <c r="A752" s="1">
        <v>44623</v>
      </c>
      <c r="B752" s="1"/>
      <c r="C752" s="1" t="s">
        <v>102</v>
      </c>
      <c r="D752" t="s">
        <v>97</v>
      </c>
      <c r="E752">
        <v>30</v>
      </c>
      <c r="F752" t="s">
        <v>226</v>
      </c>
      <c r="G752" s="18">
        <v>6.0883000000000003</v>
      </c>
      <c r="I752" s="18">
        <v>-182.65</v>
      </c>
    </row>
    <row r="753" spans="1:9" x14ac:dyDescent="0.25">
      <c r="A753" s="1">
        <v>44623</v>
      </c>
      <c r="B753" s="1"/>
      <c r="C753" s="1" t="s">
        <v>102</v>
      </c>
      <c r="D753" t="s">
        <v>98</v>
      </c>
      <c r="E753">
        <v>15</v>
      </c>
      <c r="F753" t="s">
        <v>226</v>
      </c>
      <c r="G753" s="18">
        <v>6.23</v>
      </c>
      <c r="I753" s="18">
        <v>93.45</v>
      </c>
    </row>
    <row r="754" spans="1:9" x14ac:dyDescent="0.25">
      <c r="A754" s="1">
        <v>44623</v>
      </c>
      <c r="B754" s="1"/>
      <c r="C754" s="1" t="s">
        <v>102</v>
      </c>
      <c r="D754" t="s">
        <v>98</v>
      </c>
      <c r="E754">
        <v>21</v>
      </c>
      <c r="F754" t="s">
        <v>226</v>
      </c>
      <c r="G754" s="18">
        <v>6.2163000000000004</v>
      </c>
      <c r="I754" s="18">
        <v>130.54</v>
      </c>
    </row>
    <row r="755" spans="1:9" x14ac:dyDescent="0.25">
      <c r="A755" s="1">
        <v>44623</v>
      </c>
      <c r="B755" s="1"/>
      <c r="C755" s="1" t="s">
        <v>102</v>
      </c>
      <c r="D755" t="s">
        <v>97</v>
      </c>
      <c r="E755">
        <v>15</v>
      </c>
      <c r="F755" t="s">
        <v>226</v>
      </c>
      <c r="G755" s="18">
        <v>6.4870000000000001</v>
      </c>
      <c r="I755" s="18">
        <v>-97.31</v>
      </c>
    </row>
    <row r="756" spans="1:9" x14ac:dyDescent="0.25">
      <c r="A756" s="1">
        <v>44623</v>
      </c>
      <c r="B756" s="1"/>
      <c r="C756" s="1" t="s">
        <v>102</v>
      </c>
      <c r="D756" t="s">
        <v>97</v>
      </c>
      <c r="E756">
        <v>7</v>
      </c>
      <c r="F756" t="s">
        <v>226</v>
      </c>
      <c r="G756" s="18">
        <v>6.4066999999999998</v>
      </c>
      <c r="I756" s="18">
        <v>-44.85</v>
      </c>
    </row>
    <row r="757" spans="1:9" x14ac:dyDescent="0.25">
      <c r="A757" s="1">
        <v>44623</v>
      </c>
      <c r="B757" s="1"/>
      <c r="C757" s="1" t="s">
        <v>102</v>
      </c>
      <c r="D757" t="s">
        <v>97</v>
      </c>
      <c r="E757">
        <v>7</v>
      </c>
      <c r="F757" t="s">
        <v>226</v>
      </c>
      <c r="G757" s="18">
        <v>6.33</v>
      </c>
      <c r="I757" s="18">
        <v>-44.31</v>
      </c>
    </row>
    <row r="758" spans="1:9" x14ac:dyDescent="0.25">
      <c r="A758" s="1">
        <v>44623</v>
      </c>
      <c r="B758" s="1"/>
      <c r="C758" s="1" t="s">
        <v>102</v>
      </c>
      <c r="D758" t="s">
        <v>97</v>
      </c>
      <c r="E758">
        <v>7</v>
      </c>
      <c r="F758" t="s">
        <v>226</v>
      </c>
      <c r="G758" s="18">
        <v>6.39</v>
      </c>
      <c r="I758" s="18">
        <v>-44.73</v>
      </c>
    </row>
    <row r="759" spans="1:9" x14ac:dyDescent="0.25">
      <c r="A759" s="1">
        <v>44623</v>
      </c>
      <c r="B759" s="1"/>
      <c r="C759" s="1" t="s">
        <v>102</v>
      </c>
      <c r="D759" t="s">
        <v>98</v>
      </c>
      <c r="E759">
        <v>2</v>
      </c>
      <c r="F759" t="s">
        <v>55</v>
      </c>
      <c r="G759" s="18">
        <v>22.54</v>
      </c>
      <c r="I759" s="18">
        <v>45.08</v>
      </c>
    </row>
    <row r="760" spans="1:9" x14ac:dyDescent="0.25">
      <c r="A760" s="1">
        <v>44623</v>
      </c>
      <c r="B760" s="1"/>
      <c r="C760" s="1" t="s">
        <v>102</v>
      </c>
      <c r="D760" t="s">
        <v>98</v>
      </c>
      <c r="E760">
        <v>3</v>
      </c>
      <c r="F760" t="s">
        <v>55</v>
      </c>
      <c r="G760" s="18">
        <v>22.13</v>
      </c>
      <c r="I760" s="18">
        <v>66.39</v>
      </c>
    </row>
    <row r="761" spans="1:9" x14ac:dyDescent="0.25">
      <c r="A761" s="1">
        <v>44623</v>
      </c>
      <c r="B761" s="1"/>
      <c r="C761" s="1" t="s">
        <v>102</v>
      </c>
      <c r="D761" t="s">
        <v>97</v>
      </c>
      <c r="E761">
        <v>2</v>
      </c>
      <c r="F761" t="s">
        <v>55</v>
      </c>
      <c r="G761" s="18">
        <v>21.2</v>
      </c>
      <c r="I761" s="18">
        <v>-42.4</v>
      </c>
    </row>
    <row r="762" spans="1:9" x14ac:dyDescent="0.25">
      <c r="A762" s="1">
        <v>44623</v>
      </c>
      <c r="B762" s="1"/>
      <c r="C762" s="1" t="s">
        <v>102</v>
      </c>
      <c r="D762" t="s">
        <v>97</v>
      </c>
      <c r="E762">
        <v>3</v>
      </c>
      <c r="F762" t="s">
        <v>55</v>
      </c>
      <c r="G762" s="18">
        <v>21.922000000000001</v>
      </c>
      <c r="I762" s="18">
        <v>-65.77</v>
      </c>
    </row>
    <row r="763" spans="1:9" x14ac:dyDescent="0.25">
      <c r="A763" s="1">
        <v>44624</v>
      </c>
      <c r="B763" s="1"/>
      <c r="C763" s="1" t="s">
        <v>102</v>
      </c>
      <c r="D763" t="s">
        <v>98</v>
      </c>
      <c r="E763">
        <v>10</v>
      </c>
      <c r="F763" t="s">
        <v>55</v>
      </c>
      <c r="G763" s="18">
        <v>29.0002</v>
      </c>
      <c r="I763" s="18">
        <v>290</v>
      </c>
    </row>
    <row r="764" spans="1:9" x14ac:dyDescent="0.25">
      <c r="A764" s="1">
        <v>44624</v>
      </c>
      <c r="B764" s="1"/>
      <c r="C764" s="1" t="s">
        <v>102</v>
      </c>
      <c r="D764" t="s">
        <v>97</v>
      </c>
      <c r="E764">
        <v>5</v>
      </c>
      <c r="F764" t="s">
        <v>55</v>
      </c>
      <c r="G764" s="18">
        <v>28.69</v>
      </c>
      <c r="I764" s="18">
        <v>-143.44999999999999</v>
      </c>
    </row>
    <row r="765" spans="1:9" x14ac:dyDescent="0.25">
      <c r="A765" s="1">
        <v>44624</v>
      </c>
      <c r="B765" s="1"/>
      <c r="C765" s="1" t="s">
        <v>102</v>
      </c>
      <c r="D765" t="s">
        <v>97</v>
      </c>
      <c r="E765">
        <v>5</v>
      </c>
      <c r="F765" t="s">
        <v>55</v>
      </c>
      <c r="G765" s="18">
        <v>27.62</v>
      </c>
      <c r="I765" s="18">
        <v>-138.1</v>
      </c>
    </row>
    <row r="766" spans="1:9" x14ac:dyDescent="0.25">
      <c r="A766" s="1">
        <v>44624</v>
      </c>
      <c r="B766" s="1"/>
      <c r="C766" s="1" t="s">
        <v>102</v>
      </c>
      <c r="D766" t="s">
        <v>98</v>
      </c>
      <c r="E766">
        <v>39</v>
      </c>
      <c r="F766" t="s">
        <v>225</v>
      </c>
      <c r="G766" s="18">
        <v>3.8016999999999999</v>
      </c>
      <c r="I766" s="18">
        <v>148.27000000000001</v>
      </c>
    </row>
    <row r="767" spans="1:9" x14ac:dyDescent="0.25">
      <c r="A767" s="1">
        <v>44624</v>
      </c>
      <c r="B767" s="1"/>
      <c r="C767" s="1" t="s">
        <v>102</v>
      </c>
      <c r="D767" t="s">
        <v>97</v>
      </c>
      <c r="E767">
        <v>13</v>
      </c>
      <c r="F767" t="s">
        <v>225</v>
      </c>
      <c r="G767" s="18">
        <v>3.8641000000000001</v>
      </c>
      <c r="I767" s="18">
        <v>-50.23</v>
      </c>
    </row>
    <row r="768" spans="1:9" x14ac:dyDescent="0.25">
      <c r="A768" s="1">
        <v>44624</v>
      </c>
      <c r="B768" s="1"/>
      <c r="C768" s="1" t="s">
        <v>102</v>
      </c>
      <c r="D768" t="s">
        <v>98</v>
      </c>
      <c r="E768">
        <v>13</v>
      </c>
      <c r="F768" t="s">
        <v>225</v>
      </c>
      <c r="G768" s="18">
        <v>3.8837999999999999</v>
      </c>
      <c r="I768" s="18">
        <v>50.49</v>
      </c>
    </row>
    <row r="769" spans="1:9" x14ac:dyDescent="0.25">
      <c r="A769" s="1">
        <v>44624</v>
      </c>
      <c r="B769" s="1"/>
      <c r="C769" s="1" t="s">
        <v>102</v>
      </c>
      <c r="D769" t="s">
        <v>97</v>
      </c>
      <c r="E769">
        <v>13</v>
      </c>
      <c r="F769" t="s">
        <v>225</v>
      </c>
      <c r="G769" s="18">
        <v>3.8650000000000002</v>
      </c>
      <c r="I769" s="18">
        <v>-50.25</v>
      </c>
    </row>
    <row r="770" spans="1:9" x14ac:dyDescent="0.25">
      <c r="A770" s="1">
        <v>44624</v>
      </c>
      <c r="B770" s="1"/>
      <c r="C770" s="1" t="s">
        <v>102</v>
      </c>
      <c r="D770" t="s">
        <v>97</v>
      </c>
      <c r="E770">
        <v>13</v>
      </c>
      <c r="F770" t="s">
        <v>225</v>
      </c>
      <c r="G770" s="18">
        <v>3.839</v>
      </c>
      <c r="I770" s="18">
        <v>-49.91</v>
      </c>
    </row>
    <row r="771" spans="1:9" x14ac:dyDescent="0.25">
      <c r="A771" s="1">
        <v>44624</v>
      </c>
      <c r="B771" s="1"/>
      <c r="C771" s="1" t="s">
        <v>102</v>
      </c>
      <c r="D771" t="s">
        <v>97</v>
      </c>
      <c r="E771">
        <v>13</v>
      </c>
      <c r="F771" t="s">
        <v>225</v>
      </c>
      <c r="G771" s="18">
        <v>3.8492999999999999</v>
      </c>
      <c r="I771" s="18">
        <v>-50.04</v>
      </c>
    </row>
    <row r="772" spans="1:9" x14ac:dyDescent="0.25">
      <c r="A772" s="1">
        <v>44624</v>
      </c>
      <c r="B772" s="1"/>
      <c r="C772" s="1" t="s">
        <v>102</v>
      </c>
      <c r="D772" t="s">
        <v>98</v>
      </c>
      <c r="E772">
        <v>2</v>
      </c>
      <c r="F772" t="s">
        <v>55</v>
      </c>
      <c r="G772" s="18">
        <v>25.824999999999999</v>
      </c>
      <c r="I772" s="18">
        <v>51.65</v>
      </c>
    </row>
    <row r="773" spans="1:9" x14ac:dyDescent="0.25">
      <c r="A773" s="1">
        <v>44624</v>
      </c>
      <c r="B773" s="1"/>
      <c r="C773" s="1" t="s">
        <v>102</v>
      </c>
      <c r="D773" t="s">
        <v>98</v>
      </c>
      <c r="E773">
        <v>2</v>
      </c>
      <c r="F773" t="s">
        <v>55</v>
      </c>
      <c r="G773" s="18">
        <v>25.454999999999998</v>
      </c>
      <c r="I773" s="18">
        <v>50.91</v>
      </c>
    </row>
    <row r="774" spans="1:9" x14ac:dyDescent="0.25">
      <c r="A774" s="1">
        <v>44624</v>
      </c>
      <c r="B774" s="1"/>
      <c r="C774" s="1" t="s">
        <v>102</v>
      </c>
      <c r="D774" t="s">
        <v>97</v>
      </c>
      <c r="E774">
        <v>2</v>
      </c>
      <c r="F774" t="s">
        <v>55</v>
      </c>
      <c r="G774" s="18">
        <v>24.8277</v>
      </c>
      <c r="I774" s="18">
        <v>-49.66</v>
      </c>
    </row>
    <row r="775" spans="1:9" x14ac:dyDescent="0.25">
      <c r="A775" s="1">
        <v>44624</v>
      </c>
      <c r="B775" s="1"/>
      <c r="C775" s="1" t="s">
        <v>102</v>
      </c>
      <c r="D775" t="s">
        <v>97</v>
      </c>
      <c r="E775">
        <v>2</v>
      </c>
      <c r="F775" t="s">
        <v>55</v>
      </c>
      <c r="G775" s="18">
        <v>25.56</v>
      </c>
      <c r="I775" s="18">
        <v>-51.12</v>
      </c>
    </row>
    <row r="776" spans="1:9" x14ac:dyDescent="0.25">
      <c r="A776" s="1">
        <v>44624</v>
      </c>
      <c r="B776" s="1"/>
      <c r="C776" s="1" t="s">
        <v>102</v>
      </c>
      <c r="D776" t="s">
        <v>98</v>
      </c>
      <c r="E776">
        <v>3</v>
      </c>
      <c r="F776" t="s">
        <v>55</v>
      </c>
      <c r="G776" s="18">
        <v>24.003599999999999</v>
      </c>
      <c r="I776" s="18">
        <v>72.010000000000005</v>
      </c>
    </row>
    <row r="777" spans="1:9" x14ac:dyDescent="0.25">
      <c r="A777" s="1">
        <v>44624</v>
      </c>
      <c r="B777" s="1"/>
      <c r="C777" s="1" t="s">
        <v>102</v>
      </c>
      <c r="D777" t="s">
        <v>98</v>
      </c>
      <c r="E777">
        <v>2</v>
      </c>
      <c r="F777" t="s">
        <v>55</v>
      </c>
      <c r="G777" s="18">
        <v>24.413900000000002</v>
      </c>
      <c r="I777" s="18">
        <v>48.83</v>
      </c>
    </row>
    <row r="778" spans="1:9" x14ac:dyDescent="0.25">
      <c r="A778" s="1">
        <v>44624</v>
      </c>
      <c r="B778" s="1"/>
      <c r="C778" s="1" t="s">
        <v>102</v>
      </c>
      <c r="D778" t="s">
        <v>97</v>
      </c>
      <c r="E778">
        <v>5</v>
      </c>
      <c r="F778" t="s">
        <v>55</v>
      </c>
      <c r="G778" s="18">
        <v>24.19</v>
      </c>
      <c r="I778" s="18">
        <v>-120.95</v>
      </c>
    </row>
    <row r="779" spans="1:9" x14ac:dyDescent="0.25">
      <c r="A779" s="1">
        <v>44624</v>
      </c>
      <c r="B779" s="1"/>
      <c r="C779" s="1" t="s">
        <v>102</v>
      </c>
      <c r="D779" t="s">
        <v>98</v>
      </c>
      <c r="E779">
        <v>5</v>
      </c>
      <c r="F779" t="s">
        <v>55</v>
      </c>
      <c r="G779" s="18">
        <v>24.72</v>
      </c>
      <c r="I779" s="18">
        <v>123.6</v>
      </c>
    </row>
    <row r="780" spans="1:9" x14ac:dyDescent="0.25">
      <c r="A780" s="1">
        <v>44624</v>
      </c>
      <c r="B780" s="1"/>
      <c r="C780" s="1" t="s">
        <v>102</v>
      </c>
      <c r="D780" t="s">
        <v>97</v>
      </c>
      <c r="E780">
        <v>2</v>
      </c>
      <c r="F780" t="s">
        <v>55</v>
      </c>
      <c r="G780" s="18">
        <v>24.19</v>
      </c>
      <c r="I780" s="18">
        <v>-48.38</v>
      </c>
    </row>
    <row r="781" spans="1:9" x14ac:dyDescent="0.25">
      <c r="A781" s="1">
        <v>44624</v>
      </c>
      <c r="B781" s="1"/>
      <c r="C781" s="1" t="s">
        <v>102</v>
      </c>
      <c r="D781" t="s">
        <v>97</v>
      </c>
      <c r="E781">
        <v>2</v>
      </c>
      <c r="F781" t="s">
        <v>55</v>
      </c>
      <c r="G781" s="18">
        <v>23.54</v>
      </c>
      <c r="I781" s="18">
        <v>-47.08</v>
      </c>
    </row>
    <row r="782" spans="1:9" x14ac:dyDescent="0.25">
      <c r="A782" s="1">
        <v>44624</v>
      </c>
      <c r="B782" s="1"/>
      <c r="C782" s="1" t="s">
        <v>102</v>
      </c>
      <c r="D782" t="s">
        <v>97</v>
      </c>
      <c r="E782">
        <v>1</v>
      </c>
      <c r="F782" t="s">
        <v>55</v>
      </c>
      <c r="G782" s="18">
        <v>23.55</v>
      </c>
      <c r="I782" s="18">
        <v>-23.55</v>
      </c>
    </row>
    <row r="783" spans="1:9" x14ac:dyDescent="0.25">
      <c r="A783" s="1">
        <v>44627</v>
      </c>
      <c r="B783" s="1"/>
      <c r="C783" s="1" t="s">
        <v>102</v>
      </c>
      <c r="D783" t="s">
        <v>98</v>
      </c>
      <c r="E783">
        <v>200</v>
      </c>
      <c r="F783" t="s">
        <v>217</v>
      </c>
      <c r="G783" s="18">
        <v>1.1232</v>
      </c>
      <c r="I783" s="18">
        <v>224.64</v>
      </c>
    </row>
    <row r="784" spans="1:9" x14ac:dyDescent="0.25">
      <c r="A784" s="1">
        <v>44627</v>
      </c>
      <c r="B784" s="1"/>
      <c r="C784" s="1" t="s">
        <v>102</v>
      </c>
      <c r="D784" t="s">
        <v>97</v>
      </c>
      <c r="E784">
        <v>100</v>
      </c>
      <c r="F784" t="s">
        <v>217</v>
      </c>
      <c r="G784" s="18">
        <v>1.1476</v>
      </c>
      <c r="I784" s="18">
        <v>-114.76</v>
      </c>
    </row>
    <row r="785" spans="1:9" x14ac:dyDescent="0.25">
      <c r="A785" s="1">
        <v>44627</v>
      </c>
      <c r="B785" s="1"/>
      <c r="C785" s="1" t="s">
        <v>102</v>
      </c>
      <c r="D785" t="s">
        <v>97</v>
      </c>
      <c r="E785">
        <v>100</v>
      </c>
      <c r="F785" t="s">
        <v>217</v>
      </c>
      <c r="G785" s="18">
        <v>1.1798999999999999</v>
      </c>
      <c r="I785" s="18">
        <v>-117.99</v>
      </c>
    </row>
    <row r="786" spans="1:9" x14ac:dyDescent="0.25">
      <c r="A786" s="1">
        <v>44627</v>
      </c>
      <c r="B786" s="1"/>
      <c r="C786" s="1" t="s">
        <v>102</v>
      </c>
      <c r="D786" t="s">
        <v>98</v>
      </c>
      <c r="E786">
        <v>49</v>
      </c>
      <c r="F786" t="s">
        <v>217</v>
      </c>
      <c r="G786" s="18">
        <v>1.2301</v>
      </c>
      <c r="I786" s="18">
        <v>60.27</v>
      </c>
    </row>
    <row r="787" spans="1:9" x14ac:dyDescent="0.25">
      <c r="A787" s="1">
        <v>44627</v>
      </c>
      <c r="B787" s="1"/>
      <c r="C787" s="1" t="s">
        <v>102</v>
      </c>
      <c r="D787" t="s">
        <v>98</v>
      </c>
      <c r="E787">
        <v>1</v>
      </c>
      <c r="F787" t="s">
        <v>217</v>
      </c>
      <c r="G787" s="18">
        <v>1.23</v>
      </c>
      <c r="I787" s="18">
        <v>1.23</v>
      </c>
    </row>
    <row r="788" spans="1:9" x14ac:dyDescent="0.25">
      <c r="A788" s="1">
        <v>44627</v>
      </c>
      <c r="B788" s="1"/>
      <c r="C788" s="1" t="s">
        <v>102</v>
      </c>
      <c r="D788" t="s">
        <v>98</v>
      </c>
      <c r="E788">
        <v>100</v>
      </c>
      <c r="F788" t="s">
        <v>217</v>
      </c>
      <c r="G788" s="18">
        <v>1.1817</v>
      </c>
      <c r="I788" s="18">
        <v>118.17</v>
      </c>
    </row>
    <row r="789" spans="1:9" x14ac:dyDescent="0.25">
      <c r="A789" s="1">
        <v>44627</v>
      </c>
      <c r="B789" s="1"/>
      <c r="C789" s="1" t="s">
        <v>102</v>
      </c>
      <c r="D789" t="s">
        <v>97</v>
      </c>
      <c r="E789">
        <v>100</v>
      </c>
      <c r="F789" t="s">
        <v>217</v>
      </c>
      <c r="G789" s="18">
        <v>1.1589</v>
      </c>
      <c r="I789" s="18">
        <v>-115.89</v>
      </c>
    </row>
    <row r="790" spans="1:9" x14ac:dyDescent="0.25">
      <c r="A790" s="1">
        <v>44627</v>
      </c>
      <c r="B790" s="1"/>
      <c r="C790" s="1" t="s">
        <v>102</v>
      </c>
      <c r="D790" t="s">
        <v>98</v>
      </c>
      <c r="E790">
        <v>50</v>
      </c>
      <c r="F790" t="s">
        <v>217</v>
      </c>
      <c r="G790" s="18">
        <v>1.1826000000000001</v>
      </c>
      <c r="I790" s="18">
        <v>59.13</v>
      </c>
    </row>
    <row r="791" spans="1:9" x14ac:dyDescent="0.25">
      <c r="A791" s="1">
        <v>44627</v>
      </c>
      <c r="B791" s="1"/>
      <c r="C791" s="1" t="s">
        <v>102</v>
      </c>
      <c r="D791" t="s">
        <v>98</v>
      </c>
      <c r="E791">
        <v>46</v>
      </c>
      <c r="F791" t="s">
        <v>217</v>
      </c>
      <c r="G791" s="18">
        <v>1.21</v>
      </c>
      <c r="I791" s="18">
        <v>55.66</v>
      </c>
    </row>
    <row r="792" spans="1:9" x14ac:dyDescent="0.25">
      <c r="A792" s="1">
        <v>44627</v>
      </c>
      <c r="B792" s="1"/>
      <c r="C792" s="1" t="s">
        <v>102</v>
      </c>
      <c r="D792" t="s">
        <v>98</v>
      </c>
      <c r="E792">
        <v>4</v>
      </c>
      <c r="F792" t="s">
        <v>217</v>
      </c>
      <c r="G792" s="18">
        <v>1.21</v>
      </c>
      <c r="I792" s="18">
        <v>4.84</v>
      </c>
    </row>
    <row r="793" spans="1:9" x14ac:dyDescent="0.25">
      <c r="A793" s="1">
        <v>44627</v>
      </c>
      <c r="B793" s="1"/>
      <c r="C793" s="1" t="s">
        <v>102</v>
      </c>
      <c r="D793" t="s">
        <v>97</v>
      </c>
      <c r="E793">
        <v>41</v>
      </c>
      <c r="F793" t="s">
        <v>217</v>
      </c>
      <c r="G793" s="18">
        <v>1.1982999999999999</v>
      </c>
      <c r="I793" s="18">
        <v>-49.13</v>
      </c>
    </row>
    <row r="794" spans="1:9" x14ac:dyDescent="0.25">
      <c r="A794" s="1">
        <v>44627</v>
      </c>
      <c r="B794" s="1"/>
      <c r="C794" s="1" t="s">
        <v>102</v>
      </c>
      <c r="D794" t="s">
        <v>97</v>
      </c>
      <c r="E794">
        <v>9</v>
      </c>
      <c r="F794" t="s">
        <v>217</v>
      </c>
      <c r="G794" s="18">
        <v>1.1982999999999999</v>
      </c>
      <c r="I794" s="18">
        <v>-10.78</v>
      </c>
    </row>
    <row r="795" spans="1:9" x14ac:dyDescent="0.25">
      <c r="A795" s="1">
        <v>44627</v>
      </c>
      <c r="B795" s="1"/>
      <c r="C795" s="1" t="s">
        <v>102</v>
      </c>
      <c r="D795" t="s">
        <v>97</v>
      </c>
      <c r="E795">
        <v>100</v>
      </c>
      <c r="F795" t="s">
        <v>217</v>
      </c>
      <c r="G795" s="18">
        <v>1.1882999999999999</v>
      </c>
      <c r="I795" s="18">
        <v>-118.83</v>
      </c>
    </row>
    <row r="796" spans="1:9" x14ac:dyDescent="0.25">
      <c r="A796" s="1">
        <v>44627</v>
      </c>
      <c r="B796" s="1"/>
      <c r="C796" s="1" t="s">
        <v>102</v>
      </c>
      <c r="D796" t="s">
        <v>98</v>
      </c>
      <c r="E796">
        <v>20</v>
      </c>
      <c r="F796" t="s">
        <v>223</v>
      </c>
      <c r="G796" s="18">
        <v>2.391</v>
      </c>
      <c r="I796" s="18">
        <v>47.82</v>
      </c>
    </row>
    <row r="797" spans="1:9" x14ac:dyDescent="0.25">
      <c r="A797" s="1">
        <v>44627</v>
      </c>
      <c r="B797" s="1"/>
      <c r="C797" s="1" t="s">
        <v>102</v>
      </c>
      <c r="D797" t="s">
        <v>98</v>
      </c>
      <c r="E797">
        <v>49</v>
      </c>
      <c r="F797" t="s">
        <v>217</v>
      </c>
      <c r="G797" s="18">
        <v>1.1000000000000001</v>
      </c>
      <c r="I797" s="18">
        <v>53.9</v>
      </c>
    </row>
    <row r="798" spans="1:9" x14ac:dyDescent="0.25">
      <c r="A798" s="1">
        <v>44627</v>
      </c>
      <c r="B798" s="1"/>
      <c r="C798" s="1" t="s">
        <v>102</v>
      </c>
      <c r="D798" t="s">
        <v>98</v>
      </c>
      <c r="E798">
        <v>1</v>
      </c>
      <c r="F798" t="s">
        <v>217</v>
      </c>
      <c r="G798" s="18">
        <v>1.1000000000000001</v>
      </c>
      <c r="I798" s="18">
        <v>1.1000000000000001</v>
      </c>
    </row>
    <row r="799" spans="1:9" x14ac:dyDescent="0.25">
      <c r="A799" s="1">
        <v>44627</v>
      </c>
      <c r="B799" s="1"/>
      <c r="C799" s="1" t="s">
        <v>102</v>
      </c>
      <c r="D799" t="s">
        <v>98</v>
      </c>
      <c r="E799">
        <v>50</v>
      </c>
      <c r="F799" t="s">
        <v>217</v>
      </c>
      <c r="G799" s="18">
        <v>1.0900000000000001</v>
      </c>
      <c r="I799" s="18">
        <v>54.5</v>
      </c>
    </row>
    <row r="800" spans="1:9" x14ac:dyDescent="0.25">
      <c r="A800" s="1">
        <v>44627</v>
      </c>
      <c r="B800" s="1"/>
      <c r="C800" s="1" t="s">
        <v>102</v>
      </c>
      <c r="D800" t="s">
        <v>98</v>
      </c>
      <c r="E800">
        <v>20</v>
      </c>
      <c r="F800" t="s">
        <v>223</v>
      </c>
      <c r="G800" s="18">
        <v>2.355</v>
      </c>
      <c r="I800" s="18">
        <v>47.1</v>
      </c>
    </row>
    <row r="801" spans="1:9" x14ac:dyDescent="0.25">
      <c r="A801" s="1">
        <v>44627</v>
      </c>
      <c r="B801" s="1"/>
      <c r="C801" s="1" t="s">
        <v>102</v>
      </c>
      <c r="D801" t="s">
        <v>98</v>
      </c>
      <c r="E801">
        <v>40</v>
      </c>
      <c r="F801" t="s">
        <v>223</v>
      </c>
      <c r="G801" s="18">
        <v>2.36</v>
      </c>
      <c r="I801" s="18">
        <v>94.4</v>
      </c>
    </row>
    <row r="802" spans="1:9" x14ac:dyDescent="0.25">
      <c r="A802" s="1">
        <v>44627</v>
      </c>
      <c r="B802" s="1"/>
      <c r="C802" s="1" t="s">
        <v>102</v>
      </c>
      <c r="D802" t="s">
        <v>97</v>
      </c>
      <c r="E802">
        <v>40</v>
      </c>
      <c r="F802" t="s">
        <v>223</v>
      </c>
      <c r="G802" s="18">
        <v>2.3445999999999998</v>
      </c>
      <c r="I802" s="18">
        <v>-93.78</v>
      </c>
    </row>
    <row r="803" spans="1:9" x14ac:dyDescent="0.25">
      <c r="A803" s="1">
        <v>44627</v>
      </c>
      <c r="B803" s="1"/>
      <c r="C803" s="1" t="s">
        <v>102</v>
      </c>
      <c r="D803" t="s">
        <v>97</v>
      </c>
      <c r="E803">
        <v>20</v>
      </c>
      <c r="F803" t="s">
        <v>223</v>
      </c>
      <c r="G803" s="18">
        <v>2.3464</v>
      </c>
      <c r="I803" s="18">
        <v>-46.93</v>
      </c>
    </row>
    <row r="804" spans="1:9" x14ac:dyDescent="0.25">
      <c r="A804" s="1">
        <v>44627</v>
      </c>
      <c r="B804" s="1"/>
      <c r="C804" s="1" t="s">
        <v>102</v>
      </c>
      <c r="D804" t="s">
        <v>97</v>
      </c>
      <c r="E804">
        <v>20</v>
      </c>
      <c r="F804" t="s">
        <v>223</v>
      </c>
      <c r="G804" s="18">
        <v>2.3340000000000001</v>
      </c>
      <c r="I804" s="18">
        <v>-46.68</v>
      </c>
    </row>
    <row r="805" spans="1:9" x14ac:dyDescent="0.25">
      <c r="A805" s="1">
        <v>44627</v>
      </c>
      <c r="B805" s="1"/>
      <c r="C805" s="1" t="s">
        <v>102</v>
      </c>
      <c r="D805" t="s">
        <v>97</v>
      </c>
      <c r="E805">
        <v>100</v>
      </c>
      <c r="F805" t="s">
        <v>217</v>
      </c>
      <c r="G805" s="18">
        <v>1.0549999999999999</v>
      </c>
      <c r="I805" s="18">
        <v>-105.5</v>
      </c>
    </row>
    <row r="806" spans="1:9" x14ac:dyDescent="0.25">
      <c r="A806" s="1">
        <v>44627</v>
      </c>
      <c r="B806" s="1"/>
      <c r="C806" s="1" t="s">
        <v>102</v>
      </c>
      <c r="D806" t="s">
        <v>98</v>
      </c>
      <c r="E806">
        <v>20</v>
      </c>
      <c r="F806" t="s">
        <v>223</v>
      </c>
      <c r="G806" s="18">
        <v>2.6044</v>
      </c>
      <c r="I806" s="18">
        <v>52.09</v>
      </c>
    </row>
    <row r="807" spans="1:9" x14ac:dyDescent="0.25">
      <c r="A807" s="1">
        <v>44627</v>
      </c>
      <c r="B807" s="1"/>
      <c r="C807" s="1" t="s">
        <v>102</v>
      </c>
      <c r="D807" t="s">
        <v>97</v>
      </c>
      <c r="E807">
        <v>10</v>
      </c>
      <c r="F807" t="s">
        <v>223</v>
      </c>
      <c r="G807" s="18">
        <v>2.7978999999999998</v>
      </c>
      <c r="I807" s="18">
        <v>-27.98</v>
      </c>
    </row>
    <row r="808" spans="1:9" x14ac:dyDescent="0.25">
      <c r="A808" s="1">
        <v>44627</v>
      </c>
      <c r="B808" s="1"/>
      <c r="C808" s="1" t="s">
        <v>102</v>
      </c>
      <c r="D808" t="s">
        <v>97</v>
      </c>
      <c r="E808">
        <v>10</v>
      </c>
      <c r="F808" t="s">
        <v>223</v>
      </c>
      <c r="G808" s="18">
        <v>2.7892000000000001</v>
      </c>
      <c r="I808" s="18">
        <v>-27.89</v>
      </c>
    </row>
    <row r="809" spans="1:9" x14ac:dyDescent="0.25">
      <c r="A809" s="1">
        <v>44627</v>
      </c>
      <c r="B809" s="1"/>
      <c r="C809" s="1" t="s">
        <v>102</v>
      </c>
      <c r="D809" t="s">
        <v>98</v>
      </c>
      <c r="E809">
        <v>50</v>
      </c>
      <c r="F809" t="s">
        <v>217</v>
      </c>
      <c r="G809" s="18">
        <v>0.91210000000000002</v>
      </c>
      <c r="I809" s="18">
        <v>45.61</v>
      </c>
    </row>
    <row r="810" spans="1:9" x14ac:dyDescent="0.25">
      <c r="A810" s="1">
        <v>44627</v>
      </c>
      <c r="B810" s="1"/>
      <c r="C810" s="1" t="s">
        <v>102</v>
      </c>
      <c r="D810" t="s">
        <v>97</v>
      </c>
      <c r="E810">
        <v>50</v>
      </c>
      <c r="F810" t="s">
        <v>217</v>
      </c>
      <c r="G810" s="18">
        <v>0.93979999999999997</v>
      </c>
      <c r="I810" s="18">
        <v>-46.99</v>
      </c>
    </row>
    <row r="811" spans="1:9" x14ac:dyDescent="0.25">
      <c r="A811" s="1">
        <v>44627</v>
      </c>
      <c r="B811" s="1"/>
      <c r="C811" s="1" t="s">
        <v>102</v>
      </c>
      <c r="D811" t="s">
        <v>98</v>
      </c>
      <c r="E811">
        <v>10</v>
      </c>
      <c r="F811" t="s">
        <v>179</v>
      </c>
      <c r="G811" s="18">
        <v>5.04</v>
      </c>
      <c r="I811" s="18">
        <v>50.4</v>
      </c>
    </row>
    <row r="812" spans="1:9" x14ac:dyDescent="0.25">
      <c r="A812" s="1">
        <v>44627</v>
      </c>
      <c r="B812" s="1"/>
      <c r="C812" s="1" t="s">
        <v>102</v>
      </c>
      <c r="D812" t="s">
        <v>97</v>
      </c>
      <c r="E812">
        <v>10</v>
      </c>
      <c r="F812" t="s">
        <v>179</v>
      </c>
      <c r="G812" s="18">
        <v>4.4850000000000003</v>
      </c>
      <c r="I812" s="18">
        <v>-44.85</v>
      </c>
    </row>
    <row r="813" spans="1:9" x14ac:dyDescent="0.25">
      <c r="A813" s="1">
        <v>44627</v>
      </c>
      <c r="B813" s="1"/>
      <c r="C813" s="1" t="s">
        <v>102</v>
      </c>
      <c r="D813" t="s">
        <v>98</v>
      </c>
      <c r="E813">
        <v>2</v>
      </c>
      <c r="F813" t="s">
        <v>224</v>
      </c>
      <c r="G813" s="18">
        <v>32.33</v>
      </c>
      <c r="I813" s="18">
        <v>64.66</v>
      </c>
    </row>
    <row r="814" spans="1:9" x14ac:dyDescent="0.25">
      <c r="A814" s="1">
        <v>44627</v>
      </c>
      <c r="B814" s="1"/>
      <c r="C814" s="1" t="s">
        <v>102</v>
      </c>
      <c r="D814" t="s">
        <v>97</v>
      </c>
      <c r="E814">
        <v>2</v>
      </c>
      <c r="F814" t="s">
        <v>224</v>
      </c>
      <c r="G814" s="18">
        <v>33.200000000000003</v>
      </c>
      <c r="I814" s="18">
        <v>-66.400000000000006</v>
      </c>
    </row>
    <row r="815" spans="1:9" x14ac:dyDescent="0.25">
      <c r="A815" s="1">
        <v>44628</v>
      </c>
      <c r="B815" s="1"/>
      <c r="C815" s="1" t="s">
        <v>102</v>
      </c>
      <c r="D815" t="s">
        <v>98</v>
      </c>
      <c r="E815">
        <v>6</v>
      </c>
      <c r="F815" t="s">
        <v>217</v>
      </c>
      <c r="G815" s="18">
        <v>1.8049999999999999</v>
      </c>
      <c r="I815" s="18">
        <v>10.83</v>
      </c>
    </row>
    <row r="816" spans="1:9" x14ac:dyDescent="0.25">
      <c r="A816" s="1">
        <v>44628</v>
      </c>
      <c r="B816" s="1"/>
      <c r="C816" s="1" t="s">
        <v>102</v>
      </c>
      <c r="D816" t="s">
        <v>98</v>
      </c>
      <c r="E816">
        <v>30</v>
      </c>
      <c r="F816" t="s">
        <v>217</v>
      </c>
      <c r="G816" s="18">
        <v>1.79</v>
      </c>
      <c r="I816" s="18">
        <v>53.7</v>
      </c>
    </row>
    <row r="817" spans="1:9" x14ac:dyDescent="0.25">
      <c r="A817" s="1">
        <v>44628</v>
      </c>
      <c r="B817" s="1"/>
      <c r="C817" s="1" t="s">
        <v>102</v>
      </c>
      <c r="D817" t="s">
        <v>98</v>
      </c>
      <c r="E817">
        <v>30</v>
      </c>
      <c r="F817" t="s">
        <v>217</v>
      </c>
      <c r="G817" s="18">
        <v>1.7817000000000001</v>
      </c>
      <c r="I817" s="18">
        <v>53.45</v>
      </c>
    </row>
    <row r="818" spans="1:9" x14ac:dyDescent="0.25">
      <c r="A818" s="1">
        <v>44628</v>
      </c>
      <c r="B818" s="1"/>
      <c r="C818" s="1" t="s">
        <v>102</v>
      </c>
      <c r="D818" t="s">
        <v>98</v>
      </c>
      <c r="E818">
        <v>16</v>
      </c>
      <c r="F818" t="s">
        <v>217</v>
      </c>
      <c r="G818" s="18">
        <v>1.7450000000000001</v>
      </c>
      <c r="I818" s="18">
        <v>27.92</v>
      </c>
    </row>
    <row r="819" spans="1:9" x14ac:dyDescent="0.25">
      <c r="A819" s="1">
        <v>44628</v>
      </c>
      <c r="B819" s="1"/>
      <c r="C819" s="1" t="s">
        <v>102</v>
      </c>
      <c r="D819" t="s">
        <v>98</v>
      </c>
      <c r="E819">
        <v>8</v>
      </c>
      <c r="F819" t="s">
        <v>217</v>
      </c>
      <c r="G819" s="18">
        <v>1.73</v>
      </c>
      <c r="I819" s="18">
        <v>13.84</v>
      </c>
    </row>
    <row r="820" spans="1:9" x14ac:dyDescent="0.25">
      <c r="A820" s="1">
        <v>44628</v>
      </c>
      <c r="B820" s="1"/>
      <c r="C820" s="1" t="s">
        <v>102</v>
      </c>
      <c r="D820" t="s">
        <v>98</v>
      </c>
      <c r="E820">
        <v>30</v>
      </c>
      <c r="F820" t="s">
        <v>217</v>
      </c>
      <c r="G820" s="18">
        <v>1.71</v>
      </c>
      <c r="I820" s="18">
        <v>51.3</v>
      </c>
    </row>
    <row r="821" spans="1:9" x14ac:dyDescent="0.25">
      <c r="A821" s="1">
        <v>44628</v>
      </c>
      <c r="B821" s="1"/>
      <c r="C821" s="1" t="s">
        <v>102</v>
      </c>
      <c r="D821" t="s">
        <v>98</v>
      </c>
      <c r="E821">
        <v>30</v>
      </c>
      <c r="F821" t="s">
        <v>217</v>
      </c>
      <c r="G821" s="18">
        <v>1.68</v>
      </c>
      <c r="I821" s="18">
        <v>50.4</v>
      </c>
    </row>
    <row r="822" spans="1:9" x14ac:dyDescent="0.25">
      <c r="A822" s="1">
        <v>44628</v>
      </c>
      <c r="B822" s="1"/>
      <c r="C822" s="1" t="s">
        <v>102</v>
      </c>
      <c r="D822" t="s">
        <v>98</v>
      </c>
      <c r="E822">
        <v>30</v>
      </c>
      <c r="F822" t="s">
        <v>217</v>
      </c>
      <c r="G822" s="18">
        <v>1.6500999999999999</v>
      </c>
      <c r="I822" s="18">
        <v>49.5</v>
      </c>
    </row>
    <row r="823" spans="1:9" x14ac:dyDescent="0.25">
      <c r="A823" s="1">
        <v>44628</v>
      </c>
      <c r="B823" s="1"/>
      <c r="C823" s="1" t="s">
        <v>102</v>
      </c>
      <c r="D823" t="s">
        <v>97</v>
      </c>
      <c r="E823">
        <v>60</v>
      </c>
      <c r="F823" t="s">
        <v>217</v>
      </c>
      <c r="G823" s="18">
        <v>1.5968</v>
      </c>
      <c r="I823" s="18">
        <v>-95.81</v>
      </c>
    </row>
    <row r="824" spans="1:9" x14ac:dyDescent="0.25">
      <c r="A824" s="1">
        <v>44628</v>
      </c>
      <c r="B824" s="1"/>
      <c r="C824" s="1" t="s">
        <v>102</v>
      </c>
      <c r="D824" t="s">
        <v>97</v>
      </c>
      <c r="E824">
        <v>30</v>
      </c>
      <c r="F824" t="s">
        <v>217</v>
      </c>
      <c r="G824" s="18">
        <v>1.645</v>
      </c>
      <c r="I824" s="18">
        <v>-49.35</v>
      </c>
    </row>
    <row r="825" spans="1:9" x14ac:dyDescent="0.25">
      <c r="A825" s="1">
        <v>44628</v>
      </c>
      <c r="B825" s="1"/>
      <c r="C825" s="1" t="s">
        <v>102</v>
      </c>
      <c r="D825" t="s">
        <v>97</v>
      </c>
      <c r="E825">
        <v>60</v>
      </c>
      <c r="F825" t="s">
        <v>217</v>
      </c>
      <c r="G825" s="18">
        <v>1.6882999999999999</v>
      </c>
      <c r="I825" s="18">
        <v>-101.3</v>
      </c>
    </row>
    <row r="826" spans="1:9" x14ac:dyDescent="0.25">
      <c r="A826" s="1">
        <v>44628</v>
      </c>
      <c r="B826" s="1"/>
      <c r="C826" s="1" t="s">
        <v>102</v>
      </c>
      <c r="D826" t="s">
        <v>97</v>
      </c>
      <c r="E826">
        <v>30</v>
      </c>
      <c r="F826" t="s">
        <v>217</v>
      </c>
      <c r="G826" s="18">
        <v>1.6539999999999999</v>
      </c>
      <c r="I826" s="18">
        <v>-49.62</v>
      </c>
    </row>
    <row r="827" spans="1:9" x14ac:dyDescent="0.25">
      <c r="A827" s="1">
        <v>44628</v>
      </c>
      <c r="B827" s="1"/>
      <c r="C827" s="1" t="s">
        <v>102</v>
      </c>
      <c r="D827" t="s">
        <v>98</v>
      </c>
      <c r="E827">
        <v>4</v>
      </c>
      <c r="F827" t="s">
        <v>217</v>
      </c>
      <c r="G827" s="18">
        <v>1.867</v>
      </c>
      <c r="I827" s="18">
        <v>7.47</v>
      </c>
    </row>
    <row r="828" spans="1:9" x14ac:dyDescent="0.25">
      <c r="A828" s="1">
        <v>44628</v>
      </c>
      <c r="B828" s="1"/>
      <c r="C828" s="1" t="s">
        <v>102</v>
      </c>
      <c r="D828" t="s">
        <v>98</v>
      </c>
      <c r="E828">
        <v>16</v>
      </c>
      <c r="F828" t="s">
        <v>217</v>
      </c>
      <c r="G828" s="18">
        <v>1.8746</v>
      </c>
      <c r="I828" s="18">
        <v>29.99</v>
      </c>
    </row>
    <row r="829" spans="1:9" x14ac:dyDescent="0.25">
      <c r="A829" s="1">
        <v>44628</v>
      </c>
      <c r="B829" s="1"/>
      <c r="C829" s="1" t="s">
        <v>102</v>
      </c>
      <c r="D829" t="s">
        <v>98</v>
      </c>
      <c r="E829">
        <v>16</v>
      </c>
      <c r="F829" t="s">
        <v>217</v>
      </c>
      <c r="G829" s="18">
        <v>1.895</v>
      </c>
      <c r="I829" s="18">
        <v>30.32</v>
      </c>
    </row>
    <row r="830" spans="1:9" x14ac:dyDescent="0.25">
      <c r="A830" s="1">
        <v>44628</v>
      </c>
      <c r="B830" s="1"/>
      <c r="C830" s="1" t="s">
        <v>102</v>
      </c>
      <c r="D830" t="s">
        <v>98</v>
      </c>
      <c r="E830">
        <v>16</v>
      </c>
      <c r="F830" t="s">
        <v>217</v>
      </c>
      <c r="G830" s="18">
        <v>1.8926000000000001</v>
      </c>
      <c r="I830" s="18">
        <v>30.28</v>
      </c>
    </row>
    <row r="831" spans="1:9" x14ac:dyDescent="0.25">
      <c r="A831" s="1">
        <v>44628</v>
      </c>
      <c r="B831" s="1"/>
      <c r="C831" s="1" t="s">
        <v>102</v>
      </c>
      <c r="D831" t="s">
        <v>98</v>
      </c>
      <c r="E831">
        <v>30</v>
      </c>
      <c r="F831" t="s">
        <v>217</v>
      </c>
      <c r="G831" s="18">
        <v>1.8900999999999999</v>
      </c>
      <c r="I831" s="18">
        <v>56.7</v>
      </c>
    </row>
    <row r="832" spans="1:9" x14ac:dyDescent="0.25">
      <c r="A832" s="1">
        <v>44628</v>
      </c>
      <c r="B832" s="1"/>
      <c r="C832" s="1" t="s">
        <v>102</v>
      </c>
      <c r="D832" t="s">
        <v>97</v>
      </c>
      <c r="E832">
        <v>30</v>
      </c>
      <c r="F832" t="s">
        <v>217</v>
      </c>
      <c r="G832" s="18">
        <v>1.7749999999999999</v>
      </c>
      <c r="I832" s="18">
        <v>-53.25</v>
      </c>
    </row>
    <row r="833" spans="1:9" x14ac:dyDescent="0.25">
      <c r="A833" s="1">
        <v>44628</v>
      </c>
      <c r="B833" s="1"/>
      <c r="C833" s="1" t="s">
        <v>102</v>
      </c>
      <c r="D833" t="s">
        <v>98</v>
      </c>
      <c r="E833">
        <v>8</v>
      </c>
      <c r="F833" t="s">
        <v>217</v>
      </c>
      <c r="G833" s="18">
        <v>1.9200999999999999</v>
      </c>
      <c r="I833" s="18">
        <v>15.36</v>
      </c>
    </row>
    <row r="834" spans="1:9" x14ac:dyDescent="0.25">
      <c r="A834" s="1">
        <v>44628</v>
      </c>
      <c r="B834" s="1"/>
      <c r="C834" s="1" t="s">
        <v>102</v>
      </c>
      <c r="D834" t="s">
        <v>97</v>
      </c>
      <c r="E834">
        <v>30</v>
      </c>
      <c r="F834" t="s">
        <v>217</v>
      </c>
      <c r="G834" s="18">
        <v>1.8404</v>
      </c>
      <c r="I834" s="18">
        <v>-55.21</v>
      </c>
    </row>
    <row r="835" spans="1:9" x14ac:dyDescent="0.25">
      <c r="A835" s="1">
        <v>44628</v>
      </c>
      <c r="B835" s="1"/>
      <c r="C835" s="1" t="s">
        <v>102</v>
      </c>
      <c r="D835" t="s">
        <v>97</v>
      </c>
      <c r="E835">
        <v>30</v>
      </c>
      <c r="F835" t="s">
        <v>217</v>
      </c>
      <c r="G835" s="18">
        <v>1.84</v>
      </c>
      <c r="I835" s="18">
        <v>-55.2</v>
      </c>
    </row>
    <row r="836" spans="1:9" x14ac:dyDescent="0.25">
      <c r="A836" s="1">
        <v>44629</v>
      </c>
      <c r="B836" s="1"/>
      <c r="C836" s="1" t="s">
        <v>102</v>
      </c>
      <c r="D836" t="s">
        <v>98</v>
      </c>
      <c r="E836">
        <v>14</v>
      </c>
      <c r="F836" t="s">
        <v>12</v>
      </c>
      <c r="G836" s="18">
        <v>3.512</v>
      </c>
      <c r="I836" s="18">
        <v>49.17</v>
      </c>
    </row>
    <row r="837" spans="1:9" x14ac:dyDescent="0.25">
      <c r="A837" s="1">
        <v>44629</v>
      </c>
      <c r="B837" s="1"/>
      <c r="C837" s="1" t="s">
        <v>102</v>
      </c>
      <c r="D837" t="s">
        <v>98</v>
      </c>
      <c r="E837">
        <v>30</v>
      </c>
      <c r="F837" t="s">
        <v>12</v>
      </c>
      <c r="G837" s="18">
        <v>3.55</v>
      </c>
      <c r="I837" s="18">
        <v>106.5</v>
      </c>
    </row>
    <row r="838" spans="1:9" x14ac:dyDescent="0.25">
      <c r="A838" s="1">
        <v>44629</v>
      </c>
      <c r="B838" s="1"/>
      <c r="C838" s="1" t="s">
        <v>102</v>
      </c>
      <c r="D838" t="s">
        <v>98</v>
      </c>
      <c r="E838">
        <v>16</v>
      </c>
      <c r="F838" t="s">
        <v>12</v>
      </c>
      <c r="G838" s="18">
        <v>3.516</v>
      </c>
      <c r="I838" s="18">
        <v>56.26</v>
      </c>
    </row>
    <row r="839" spans="1:9" x14ac:dyDescent="0.25">
      <c r="A839" s="1">
        <v>44629</v>
      </c>
      <c r="B839" s="1"/>
      <c r="C839" s="1" t="s">
        <v>102</v>
      </c>
      <c r="D839" t="s">
        <v>97</v>
      </c>
      <c r="E839">
        <v>30</v>
      </c>
      <c r="F839" t="s">
        <v>12</v>
      </c>
      <c r="G839" s="18">
        <v>3.3759999999999999</v>
      </c>
      <c r="I839" s="18">
        <v>-101.28</v>
      </c>
    </row>
    <row r="840" spans="1:9" x14ac:dyDescent="0.25">
      <c r="A840" s="1">
        <v>44629</v>
      </c>
      <c r="B840" s="1"/>
      <c r="C840" s="1" t="s">
        <v>102</v>
      </c>
      <c r="D840" t="s">
        <v>97</v>
      </c>
      <c r="E840">
        <v>30</v>
      </c>
      <c r="F840" t="s">
        <v>12</v>
      </c>
      <c r="G840" s="18">
        <v>3.4437000000000002</v>
      </c>
      <c r="I840" s="18">
        <v>-103.31</v>
      </c>
    </row>
    <row r="841" spans="1:9" x14ac:dyDescent="0.25">
      <c r="A841" s="1">
        <v>44629</v>
      </c>
      <c r="B841" s="1"/>
      <c r="C841" s="1" t="s">
        <v>102</v>
      </c>
      <c r="D841" t="s">
        <v>98</v>
      </c>
      <c r="E841">
        <v>36</v>
      </c>
      <c r="F841" t="s">
        <v>12</v>
      </c>
      <c r="G841" s="18">
        <v>3.8732000000000002</v>
      </c>
      <c r="I841" s="18">
        <v>139.44</v>
      </c>
    </row>
    <row r="842" spans="1:9" x14ac:dyDescent="0.25">
      <c r="A842" s="1">
        <v>44629</v>
      </c>
      <c r="B842" s="1"/>
      <c r="C842" s="1" t="s">
        <v>102</v>
      </c>
      <c r="D842" t="s">
        <v>98</v>
      </c>
      <c r="E842">
        <v>16</v>
      </c>
      <c r="F842" t="s">
        <v>12</v>
      </c>
      <c r="G842" s="18">
        <v>4.0122</v>
      </c>
      <c r="I842" s="18">
        <v>64.2</v>
      </c>
    </row>
    <row r="843" spans="1:9" x14ac:dyDescent="0.25">
      <c r="A843" s="1">
        <v>44629</v>
      </c>
      <c r="B843" s="1"/>
      <c r="C843" s="1" t="s">
        <v>102</v>
      </c>
      <c r="D843" t="s">
        <v>97</v>
      </c>
      <c r="E843">
        <v>26</v>
      </c>
      <c r="F843" t="s">
        <v>12</v>
      </c>
      <c r="G843" s="18">
        <v>3.895</v>
      </c>
      <c r="I843" s="18">
        <v>-101.27</v>
      </c>
    </row>
    <row r="844" spans="1:9" x14ac:dyDescent="0.25">
      <c r="A844" s="1">
        <v>44629</v>
      </c>
      <c r="B844" s="1"/>
      <c r="C844" s="1" t="s">
        <v>102</v>
      </c>
      <c r="D844" t="s">
        <v>98</v>
      </c>
      <c r="E844">
        <v>10</v>
      </c>
      <c r="F844" t="s">
        <v>179</v>
      </c>
      <c r="G844" s="18">
        <v>5.42</v>
      </c>
      <c r="I844" s="18">
        <v>54.2</v>
      </c>
    </row>
    <row r="845" spans="1:9" x14ac:dyDescent="0.25">
      <c r="A845" s="1">
        <v>44629</v>
      </c>
      <c r="B845" s="1"/>
      <c r="C845" s="1" t="s">
        <v>102</v>
      </c>
      <c r="D845" t="s">
        <v>98</v>
      </c>
      <c r="E845">
        <v>16</v>
      </c>
      <c r="F845" t="s">
        <v>179</v>
      </c>
      <c r="G845" s="18">
        <v>5.3907999999999996</v>
      </c>
      <c r="I845" s="18">
        <v>86.25</v>
      </c>
    </row>
    <row r="846" spans="1:9" x14ac:dyDescent="0.25">
      <c r="A846" s="1">
        <v>44629</v>
      </c>
      <c r="B846" s="1"/>
      <c r="C846" s="1" t="s">
        <v>102</v>
      </c>
      <c r="D846" t="s">
        <v>97</v>
      </c>
      <c r="E846">
        <v>21</v>
      </c>
      <c r="F846" t="s">
        <v>179</v>
      </c>
      <c r="G846" s="18">
        <v>5.2649999999999997</v>
      </c>
      <c r="I846" s="18">
        <v>-110.57</v>
      </c>
    </row>
    <row r="847" spans="1:9" x14ac:dyDescent="0.25">
      <c r="A847" s="1">
        <v>44629</v>
      </c>
      <c r="B847" s="1"/>
      <c r="C847" s="1" t="s">
        <v>102</v>
      </c>
      <c r="D847" t="s">
        <v>98</v>
      </c>
      <c r="E847">
        <v>16</v>
      </c>
      <c r="F847" t="s">
        <v>179</v>
      </c>
      <c r="G847" s="18">
        <v>5.39</v>
      </c>
      <c r="I847" s="18">
        <v>86.24</v>
      </c>
    </row>
    <row r="848" spans="1:9" x14ac:dyDescent="0.25">
      <c r="A848" s="1">
        <v>44629</v>
      </c>
      <c r="B848" s="1"/>
      <c r="C848" s="1" t="s">
        <v>102</v>
      </c>
      <c r="D848" t="s">
        <v>97</v>
      </c>
      <c r="E848">
        <v>21</v>
      </c>
      <c r="F848" t="s">
        <v>179</v>
      </c>
      <c r="G848" s="18">
        <v>5.2649999999999997</v>
      </c>
      <c r="I848" s="18">
        <v>-110.57</v>
      </c>
    </row>
    <row r="849" spans="1:9" x14ac:dyDescent="0.25">
      <c r="A849" s="1">
        <v>44629</v>
      </c>
      <c r="B849" s="1"/>
      <c r="C849" s="1" t="s">
        <v>102</v>
      </c>
      <c r="D849" t="s">
        <v>97</v>
      </c>
      <c r="E849">
        <v>26</v>
      </c>
      <c r="F849" t="s">
        <v>12</v>
      </c>
      <c r="G849" s="18">
        <v>3.81</v>
      </c>
      <c r="I849" s="18">
        <v>-99.06</v>
      </c>
    </row>
    <row r="850" spans="1:9" x14ac:dyDescent="0.25">
      <c r="A850" s="1">
        <v>44629</v>
      </c>
      <c r="B850" s="1"/>
      <c r="C850" s="1" t="s">
        <v>102</v>
      </c>
      <c r="D850" t="s">
        <v>98</v>
      </c>
      <c r="E850">
        <v>5</v>
      </c>
      <c r="F850" t="s">
        <v>179</v>
      </c>
      <c r="G850" s="18">
        <v>5.165</v>
      </c>
      <c r="I850" s="18">
        <v>25.83</v>
      </c>
    </row>
    <row r="851" spans="1:9" x14ac:dyDescent="0.25">
      <c r="A851" s="1">
        <v>44629</v>
      </c>
      <c r="B851" s="1"/>
      <c r="C851" s="1" t="s">
        <v>102</v>
      </c>
      <c r="D851" t="s">
        <v>98</v>
      </c>
      <c r="E851">
        <v>8</v>
      </c>
      <c r="F851" t="s">
        <v>179</v>
      </c>
      <c r="G851" s="18">
        <v>5.09</v>
      </c>
      <c r="I851" s="18">
        <v>40.72</v>
      </c>
    </row>
    <row r="852" spans="1:9" x14ac:dyDescent="0.25">
      <c r="A852" s="1">
        <v>44629</v>
      </c>
      <c r="B852" s="1"/>
      <c r="C852" s="1" t="s">
        <v>102</v>
      </c>
      <c r="D852" t="s">
        <v>98</v>
      </c>
      <c r="E852">
        <v>8</v>
      </c>
      <c r="F852" t="s">
        <v>179</v>
      </c>
      <c r="G852" s="18">
        <v>4.9801000000000002</v>
      </c>
      <c r="I852" s="18">
        <v>39.840000000000003</v>
      </c>
    </row>
    <row r="853" spans="1:9" x14ac:dyDescent="0.25">
      <c r="A853" s="1">
        <v>44629</v>
      </c>
      <c r="B853" s="1"/>
      <c r="C853" s="1" t="s">
        <v>102</v>
      </c>
      <c r="D853" t="s">
        <v>97</v>
      </c>
      <c r="E853">
        <v>21</v>
      </c>
      <c r="F853" t="s">
        <v>179</v>
      </c>
      <c r="G853" s="18">
        <v>4.75</v>
      </c>
      <c r="I853" s="18">
        <v>-99.75</v>
      </c>
    </row>
    <row r="854" spans="1:9" x14ac:dyDescent="0.25">
      <c r="A854" s="1">
        <v>44630</v>
      </c>
      <c r="B854" s="1"/>
      <c r="C854" s="1" t="s">
        <v>102</v>
      </c>
      <c r="D854" t="s">
        <v>98</v>
      </c>
      <c r="E854">
        <v>16</v>
      </c>
      <c r="F854" t="s">
        <v>22</v>
      </c>
      <c r="G854" s="18">
        <v>3.1808000000000001</v>
      </c>
      <c r="I854" s="18">
        <v>50.89</v>
      </c>
    </row>
    <row r="855" spans="1:9" x14ac:dyDescent="0.25">
      <c r="A855" s="1">
        <v>44630</v>
      </c>
      <c r="B855" s="1"/>
      <c r="C855" s="1" t="s">
        <v>102</v>
      </c>
      <c r="D855" t="s">
        <v>98</v>
      </c>
      <c r="E855">
        <v>16</v>
      </c>
      <c r="F855" t="s">
        <v>22</v>
      </c>
      <c r="G855" s="18">
        <v>3.1</v>
      </c>
      <c r="I855" s="18">
        <v>49.6</v>
      </c>
    </row>
    <row r="856" spans="1:9" x14ac:dyDescent="0.25">
      <c r="A856" s="1">
        <v>44630</v>
      </c>
      <c r="B856" s="1"/>
      <c r="C856" s="1" t="s">
        <v>102</v>
      </c>
      <c r="D856" t="s">
        <v>98</v>
      </c>
      <c r="E856">
        <v>16</v>
      </c>
      <c r="F856" t="s">
        <v>22</v>
      </c>
      <c r="G856" s="18">
        <v>3.1107999999999998</v>
      </c>
      <c r="I856" s="18">
        <v>49.77</v>
      </c>
    </row>
    <row r="857" spans="1:9" x14ac:dyDescent="0.25">
      <c r="A857" s="1">
        <v>44630</v>
      </c>
      <c r="B857" s="1"/>
      <c r="C857" s="1" t="s">
        <v>102</v>
      </c>
      <c r="D857" t="s">
        <v>98</v>
      </c>
      <c r="E857">
        <v>16</v>
      </c>
      <c r="F857" t="s">
        <v>22</v>
      </c>
      <c r="G857" s="18">
        <v>3.0800999999999998</v>
      </c>
      <c r="I857" s="18">
        <v>49.28</v>
      </c>
    </row>
    <row r="858" spans="1:9" x14ac:dyDescent="0.25">
      <c r="A858" s="1">
        <v>44630</v>
      </c>
      <c r="B858" s="1"/>
      <c r="C858" s="1" t="s">
        <v>102</v>
      </c>
      <c r="D858" t="s">
        <v>98</v>
      </c>
      <c r="E858">
        <v>16</v>
      </c>
      <c r="F858" t="s">
        <v>22</v>
      </c>
      <c r="G858" s="18">
        <v>3.03</v>
      </c>
      <c r="I858" s="18">
        <v>48.48</v>
      </c>
    </row>
    <row r="859" spans="1:9" x14ac:dyDescent="0.25">
      <c r="A859" s="1">
        <v>44630</v>
      </c>
      <c r="B859" s="1"/>
      <c r="C859" s="1" t="s">
        <v>102</v>
      </c>
      <c r="D859" t="s">
        <v>97</v>
      </c>
      <c r="E859">
        <v>32</v>
      </c>
      <c r="F859" t="s">
        <v>22</v>
      </c>
      <c r="G859" s="18">
        <v>2.92</v>
      </c>
      <c r="I859" s="18">
        <v>-93.44</v>
      </c>
    </row>
    <row r="860" spans="1:9" x14ac:dyDescent="0.25">
      <c r="A860" s="1">
        <v>44630</v>
      </c>
      <c r="B860" s="1"/>
      <c r="C860" s="1" t="s">
        <v>102</v>
      </c>
      <c r="D860" t="s">
        <v>98</v>
      </c>
      <c r="E860">
        <v>16</v>
      </c>
      <c r="F860" t="s">
        <v>22</v>
      </c>
      <c r="G860" s="18">
        <v>2.875</v>
      </c>
      <c r="I860" s="18">
        <v>46</v>
      </c>
    </row>
    <row r="861" spans="1:9" x14ac:dyDescent="0.25">
      <c r="A861" s="1">
        <v>44630</v>
      </c>
      <c r="B861" s="1"/>
      <c r="C861" s="1" t="s">
        <v>102</v>
      </c>
      <c r="D861" t="s">
        <v>97</v>
      </c>
      <c r="E861">
        <v>16</v>
      </c>
      <c r="F861" t="s">
        <v>22</v>
      </c>
      <c r="G861" s="18">
        <v>2.99</v>
      </c>
      <c r="I861" s="18">
        <v>-47.84</v>
      </c>
    </row>
    <row r="862" spans="1:9" x14ac:dyDescent="0.25">
      <c r="A862" s="1">
        <v>44630</v>
      </c>
      <c r="B862" s="1"/>
      <c r="C862" s="1" t="s">
        <v>102</v>
      </c>
      <c r="D862" t="s">
        <v>97</v>
      </c>
      <c r="E862">
        <v>32</v>
      </c>
      <c r="F862" t="s">
        <v>22</v>
      </c>
      <c r="G862" s="18">
        <v>3</v>
      </c>
      <c r="I862" s="18">
        <v>-96</v>
      </c>
    </row>
    <row r="863" spans="1:9" x14ac:dyDescent="0.25">
      <c r="A863" s="1">
        <v>44630</v>
      </c>
      <c r="B863" s="1"/>
      <c r="C863" s="1" t="s">
        <v>102</v>
      </c>
      <c r="D863" t="s">
        <v>97</v>
      </c>
      <c r="E863">
        <v>16</v>
      </c>
      <c r="F863" t="s">
        <v>22</v>
      </c>
      <c r="G863" s="18">
        <v>3.0998999999999999</v>
      </c>
      <c r="I863" s="18">
        <v>-49.6</v>
      </c>
    </row>
    <row r="864" spans="1:9" x14ac:dyDescent="0.25">
      <c r="A864" s="1">
        <v>44630</v>
      </c>
      <c r="B864" s="1"/>
      <c r="C864" s="1" t="s">
        <v>102</v>
      </c>
      <c r="D864" t="s">
        <v>98</v>
      </c>
      <c r="E864">
        <v>10</v>
      </c>
      <c r="F864" t="s">
        <v>179</v>
      </c>
      <c r="G864" s="18">
        <v>5.77</v>
      </c>
      <c r="I864" s="18">
        <v>57.7</v>
      </c>
    </row>
    <row r="865" spans="1:9" x14ac:dyDescent="0.25">
      <c r="A865" s="1">
        <v>44630</v>
      </c>
      <c r="B865" s="1"/>
      <c r="C865" s="1" t="s">
        <v>102</v>
      </c>
      <c r="D865" t="s">
        <v>98</v>
      </c>
      <c r="E865">
        <v>8</v>
      </c>
      <c r="F865" t="s">
        <v>179</v>
      </c>
      <c r="G865" s="18">
        <v>5.9</v>
      </c>
      <c r="I865" s="18">
        <v>47.2</v>
      </c>
    </row>
    <row r="866" spans="1:9" x14ac:dyDescent="0.25">
      <c r="A866" s="1">
        <v>44630</v>
      </c>
      <c r="B866" s="1"/>
      <c r="C866" s="1" t="s">
        <v>102</v>
      </c>
      <c r="D866" t="s">
        <v>97</v>
      </c>
      <c r="E866">
        <v>18</v>
      </c>
      <c r="F866" t="s">
        <v>179</v>
      </c>
      <c r="G866" s="18">
        <v>5.81</v>
      </c>
      <c r="I866" s="18">
        <v>-104.58</v>
      </c>
    </row>
    <row r="867" spans="1:9" x14ac:dyDescent="0.25">
      <c r="A867" s="1">
        <v>44630</v>
      </c>
      <c r="B867" s="1"/>
      <c r="C867" s="1" t="s">
        <v>102</v>
      </c>
      <c r="D867" t="s">
        <v>98</v>
      </c>
      <c r="E867">
        <v>8</v>
      </c>
      <c r="F867" t="s">
        <v>179</v>
      </c>
      <c r="G867" s="18">
        <v>6.0701000000000001</v>
      </c>
      <c r="I867" s="18">
        <v>48.56</v>
      </c>
    </row>
    <row r="868" spans="1:9" x14ac:dyDescent="0.25">
      <c r="A868" s="1">
        <v>44630</v>
      </c>
      <c r="B868" s="1"/>
      <c r="C868" s="1" t="s">
        <v>102</v>
      </c>
      <c r="D868" t="s">
        <v>98</v>
      </c>
      <c r="E868">
        <v>16</v>
      </c>
      <c r="F868" t="s">
        <v>179</v>
      </c>
      <c r="G868" s="18">
        <v>6.1449999999999996</v>
      </c>
      <c r="I868" s="18">
        <v>98.32</v>
      </c>
    </row>
    <row r="869" spans="1:9" x14ac:dyDescent="0.25">
      <c r="A869" s="1">
        <v>44630</v>
      </c>
      <c r="B869" s="1"/>
      <c r="C869" s="1" t="s">
        <v>102</v>
      </c>
      <c r="D869" t="s">
        <v>98</v>
      </c>
      <c r="E869">
        <v>8</v>
      </c>
      <c r="F869" t="s">
        <v>179</v>
      </c>
      <c r="G869" s="18">
        <v>6.1</v>
      </c>
      <c r="I869" s="18">
        <v>48.8</v>
      </c>
    </row>
    <row r="870" spans="1:9" x14ac:dyDescent="0.25">
      <c r="A870" s="1">
        <v>44630</v>
      </c>
      <c r="B870" s="1"/>
      <c r="C870" s="1" t="s">
        <v>102</v>
      </c>
      <c r="D870" t="s">
        <v>97</v>
      </c>
      <c r="E870">
        <v>16</v>
      </c>
      <c r="F870" t="s">
        <v>179</v>
      </c>
      <c r="G870" s="18">
        <v>5.77</v>
      </c>
      <c r="I870" s="18">
        <v>-92.32</v>
      </c>
    </row>
    <row r="871" spans="1:9" x14ac:dyDescent="0.25">
      <c r="A871" s="1">
        <v>44630</v>
      </c>
      <c r="B871" s="1"/>
      <c r="C871" s="1" t="s">
        <v>102</v>
      </c>
      <c r="D871" t="s">
        <v>97</v>
      </c>
      <c r="E871">
        <v>16</v>
      </c>
      <c r="F871" t="s">
        <v>179</v>
      </c>
      <c r="G871" s="18">
        <v>5.92</v>
      </c>
      <c r="I871" s="18">
        <v>-94.72</v>
      </c>
    </row>
    <row r="872" spans="1:9" x14ac:dyDescent="0.25">
      <c r="A872" s="1">
        <v>44631</v>
      </c>
      <c r="B872" s="1"/>
      <c r="C872" s="1" t="s">
        <v>102</v>
      </c>
      <c r="D872" t="s">
        <v>98</v>
      </c>
      <c r="E872">
        <v>30</v>
      </c>
      <c r="F872" t="s">
        <v>218</v>
      </c>
      <c r="G872" s="18">
        <v>5.7419000000000002</v>
      </c>
      <c r="I872" s="18">
        <v>172.26</v>
      </c>
    </row>
    <row r="873" spans="1:9" x14ac:dyDescent="0.25">
      <c r="A873" s="1">
        <v>44631</v>
      </c>
      <c r="B873" s="1"/>
      <c r="C873" s="1" t="s">
        <v>102</v>
      </c>
      <c r="D873" t="s">
        <v>97</v>
      </c>
      <c r="E873">
        <v>30</v>
      </c>
      <c r="F873" t="s">
        <v>218</v>
      </c>
      <c r="G873" s="18">
        <v>5.5350000000000001</v>
      </c>
      <c r="I873" s="18">
        <v>-166.05</v>
      </c>
    </row>
    <row r="874" spans="1:9" x14ac:dyDescent="0.25">
      <c r="A874" s="1">
        <v>44631</v>
      </c>
      <c r="B874" s="1"/>
      <c r="C874" s="1" t="s">
        <v>102</v>
      </c>
      <c r="D874" t="s">
        <v>98</v>
      </c>
      <c r="E874">
        <v>30</v>
      </c>
      <c r="F874" t="s">
        <v>218</v>
      </c>
      <c r="G874" s="18">
        <v>5.9508999999999999</v>
      </c>
      <c r="I874" s="18">
        <v>178.53</v>
      </c>
    </row>
    <row r="875" spans="1:9" x14ac:dyDescent="0.25">
      <c r="A875" s="1">
        <v>44631</v>
      </c>
      <c r="B875" s="1"/>
      <c r="C875" s="1" t="s">
        <v>102</v>
      </c>
      <c r="D875" t="s">
        <v>97</v>
      </c>
      <c r="E875">
        <v>30</v>
      </c>
      <c r="F875" t="s">
        <v>218</v>
      </c>
      <c r="G875" s="18">
        <v>6.14</v>
      </c>
      <c r="I875" s="18">
        <v>-184.2</v>
      </c>
    </row>
    <row r="876" spans="1:9" x14ac:dyDescent="0.25">
      <c r="A876" s="1">
        <v>44631</v>
      </c>
      <c r="B876" s="1"/>
      <c r="C876" s="1" t="s">
        <v>102</v>
      </c>
      <c r="D876" t="s">
        <v>98</v>
      </c>
      <c r="E876">
        <v>15</v>
      </c>
      <c r="F876" t="s">
        <v>218</v>
      </c>
      <c r="G876" s="18">
        <v>4.8788</v>
      </c>
      <c r="I876" s="18">
        <v>73.180000000000007</v>
      </c>
    </row>
    <row r="877" spans="1:9" x14ac:dyDescent="0.25">
      <c r="A877" s="1">
        <v>44631</v>
      </c>
      <c r="B877" s="1"/>
      <c r="C877" s="1" t="s">
        <v>102</v>
      </c>
      <c r="D877" t="s">
        <v>97</v>
      </c>
      <c r="E877">
        <v>15</v>
      </c>
      <c r="F877" t="s">
        <v>218</v>
      </c>
      <c r="G877" s="18">
        <v>4.9499000000000004</v>
      </c>
      <c r="I877" s="18">
        <v>-74.25</v>
      </c>
    </row>
    <row r="878" spans="1:9" x14ac:dyDescent="0.25">
      <c r="A878" s="1">
        <v>44631</v>
      </c>
      <c r="B878" s="1"/>
      <c r="C878" s="1" t="s">
        <v>102</v>
      </c>
      <c r="D878" t="s">
        <v>98</v>
      </c>
      <c r="E878">
        <v>15</v>
      </c>
      <c r="F878" t="s">
        <v>218</v>
      </c>
      <c r="G878" s="18">
        <v>5.0808</v>
      </c>
      <c r="I878" s="18">
        <v>76.209999999999994</v>
      </c>
    </row>
    <row r="879" spans="1:9" x14ac:dyDescent="0.25">
      <c r="A879" s="1">
        <v>44631</v>
      </c>
      <c r="B879" s="1"/>
      <c r="C879" s="1" t="s">
        <v>102</v>
      </c>
      <c r="D879" t="s">
        <v>98</v>
      </c>
      <c r="E879">
        <v>15</v>
      </c>
      <c r="F879" t="s">
        <v>218</v>
      </c>
      <c r="G879" s="18">
        <v>5.0907999999999998</v>
      </c>
      <c r="I879" s="18">
        <v>76.36</v>
      </c>
    </row>
    <row r="880" spans="1:9" x14ac:dyDescent="0.25">
      <c r="A880" s="1">
        <v>44631</v>
      </c>
      <c r="B880" s="1"/>
      <c r="C880" s="1" t="s">
        <v>102</v>
      </c>
      <c r="D880" t="s">
        <v>97</v>
      </c>
      <c r="E880">
        <v>15</v>
      </c>
      <c r="F880" t="s">
        <v>218</v>
      </c>
      <c r="G880" s="18">
        <v>5.5891999999999999</v>
      </c>
      <c r="I880" s="18">
        <v>-83.84</v>
      </c>
    </row>
    <row r="881" spans="1:9" x14ac:dyDescent="0.25">
      <c r="A881" s="1">
        <v>44631</v>
      </c>
      <c r="B881" s="1"/>
      <c r="C881" s="1" t="s">
        <v>102</v>
      </c>
      <c r="D881" t="s">
        <v>97</v>
      </c>
      <c r="E881">
        <v>15</v>
      </c>
      <c r="F881" t="s">
        <v>218</v>
      </c>
      <c r="G881" s="18">
        <v>5.56</v>
      </c>
      <c r="I881" s="18">
        <v>-83.4</v>
      </c>
    </row>
    <row r="882" spans="1:9" x14ac:dyDescent="0.25">
      <c r="A882" s="1">
        <v>44631</v>
      </c>
      <c r="B882" s="1"/>
      <c r="C882" s="1" t="s">
        <v>102</v>
      </c>
      <c r="D882" t="s">
        <v>98</v>
      </c>
      <c r="E882">
        <v>48</v>
      </c>
      <c r="F882" t="s">
        <v>222</v>
      </c>
      <c r="G882" s="18">
        <v>1.7738</v>
      </c>
      <c r="I882" s="18">
        <v>85.14</v>
      </c>
    </row>
    <row r="883" spans="1:9" x14ac:dyDescent="0.25">
      <c r="A883" s="1">
        <v>44631</v>
      </c>
      <c r="B883" s="1"/>
      <c r="C883" s="1" t="s">
        <v>102</v>
      </c>
      <c r="D883" t="s">
        <v>98</v>
      </c>
      <c r="E883">
        <v>16</v>
      </c>
      <c r="F883" t="s">
        <v>222</v>
      </c>
      <c r="G883" s="18">
        <v>1.7350000000000001</v>
      </c>
      <c r="I883" s="18">
        <v>27.76</v>
      </c>
    </row>
    <row r="884" spans="1:9" x14ac:dyDescent="0.25">
      <c r="A884" s="1">
        <v>44631</v>
      </c>
      <c r="B884" s="1"/>
      <c r="C884" s="1" t="s">
        <v>102</v>
      </c>
      <c r="D884" t="s">
        <v>98</v>
      </c>
      <c r="E884">
        <v>16</v>
      </c>
      <c r="F884" t="s">
        <v>222</v>
      </c>
      <c r="G884" s="18">
        <v>1.6941999999999999</v>
      </c>
      <c r="I884" s="18">
        <v>27.11</v>
      </c>
    </row>
    <row r="885" spans="1:9" x14ac:dyDescent="0.25">
      <c r="A885" s="1">
        <v>44631</v>
      </c>
      <c r="B885" s="1"/>
      <c r="C885" s="1" t="s">
        <v>102</v>
      </c>
      <c r="D885" t="s">
        <v>98</v>
      </c>
      <c r="E885">
        <v>16</v>
      </c>
      <c r="F885" t="s">
        <v>222</v>
      </c>
      <c r="G885" s="18">
        <v>1.6409</v>
      </c>
      <c r="I885" s="18">
        <v>26.25</v>
      </c>
    </row>
    <row r="886" spans="1:9" x14ac:dyDescent="0.25">
      <c r="A886" s="1">
        <v>44631</v>
      </c>
      <c r="B886" s="1"/>
      <c r="C886" s="1" t="s">
        <v>102</v>
      </c>
      <c r="D886" t="s">
        <v>97</v>
      </c>
      <c r="E886">
        <v>16</v>
      </c>
      <c r="F886" t="s">
        <v>222</v>
      </c>
      <c r="G886" s="18">
        <v>1.585</v>
      </c>
      <c r="I886" s="18">
        <v>-25.36</v>
      </c>
    </row>
    <row r="887" spans="1:9" x14ac:dyDescent="0.25">
      <c r="A887" s="1">
        <v>44631</v>
      </c>
      <c r="B887" s="1"/>
      <c r="C887" s="1" t="s">
        <v>102</v>
      </c>
      <c r="D887" t="s">
        <v>97</v>
      </c>
      <c r="E887">
        <v>16</v>
      </c>
      <c r="F887" t="s">
        <v>222</v>
      </c>
      <c r="G887" s="18">
        <v>1.585</v>
      </c>
      <c r="I887" s="18">
        <v>-25.36</v>
      </c>
    </row>
    <row r="888" spans="1:9" x14ac:dyDescent="0.25">
      <c r="A888" s="1">
        <v>44631</v>
      </c>
      <c r="B888" s="1"/>
      <c r="C888" s="1" t="s">
        <v>102</v>
      </c>
      <c r="D888" t="s">
        <v>97</v>
      </c>
      <c r="E888">
        <v>16</v>
      </c>
      <c r="F888" t="s">
        <v>222</v>
      </c>
      <c r="G888" s="18">
        <v>1.5649999999999999</v>
      </c>
      <c r="I888" s="18">
        <v>-25.04</v>
      </c>
    </row>
    <row r="889" spans="1:9" x14ac:dyDescent="0.25">
      <c r="A889" s="1">
        <v>44631</v>
      </c>
      <c r="B889" s="1"/>
      <c r="C889" s="1" t="s">
        <v>102</v>
      </c>
      <c r="D889" t="s">
        <v>98</v>
      </c>
      <c r="E889">
        <v>64</v>
      </c>
      <c r="F889" t="s">
        <v>222</v>
      </c>
      <c r="G889" s="18">
        <v>1.4850000000000001</v>
      </c>
      <c r="I889" s="18">
        <v>95.04</v>
      </c>
    </row>
    <row r="890" spans="1:9" x14ac:dyDescent="0.25">
      <c r="A890" s="1">
        <v>44631</v>
      </c>
      <c r="B890" s="1"/>
      <c r="C890" s="1" t="s">
        <v>102</v>
      </c>
      <c r="D890" t="s">
        <v>98</v>
      </c>
      <c r="E890">
        <v>64</v>
      </c>
      <c r="F890" t="s">
        <v>222</v>
      </c>
      <c r="G890" s="18">
        <v>1.53</v>
      </c>
      <c r="I890" s="18">
        <v>97.92</v>
      </c>
    </row>
    <row r="891" spans="1:9" x14ac:dyDescent="0.25">
      <c r="A891" s="1">
        <v>44631</v>
      </c>
      <c r="B891" s="1"/>
      <c r="C891" s="1" t="s">
        <v>102</v>
      </c>
      <c r="D891" t="s">
        <v>98</v>
      </c>
      <c r="E891">
        <v>16</v>
      </c>
      <c r="F891" t="s">
        <v>222</v>
      </c>
      <c r="G891" s="18">
        <v>1.615</v>
      </c>
      <c r="I891" s="18">
        <v>25.84</v>
      </c>
    </row>
    <row r="892" spans="1:9" x14ac:dyDescent="0.25">
      <c r="A892" s="1">
        <v>44631</v>
      </c>
      <c r="B892" s="1"/>
      <c r="C892" s="1" t="s">
        <v>102</v>
      </c>
      <c r="D892" t="s">
        <v>97</v>
      </c>
      <c r="E892">
        <v>64</v>
      </c>
      <c r="F892" t="s">
        <v>222</v>
      </c>
      <c r="G892" s="18">
        <v>1.53</v>
      </c>
      <c r="I892" s="18">
        <v>-97.92</v>
      </c>
    </row>
    <row r="893" spans="1:9" x14ac:dyDescent="0.25">
      <c r="A893" s="1">
        <v>44631</v>
      </c>
      <c r="B893" s="1"/>
      <c r="C893" s="1" t="s">
        <v>102</v>
      </c>
      <c r="D893" t="s">
        <v>97</v>
      </c>
      <c r="E893">
        <v>64</v>
      </c>
      <c r="F893" t="s">
        <v>222</v>
      </c>
      <c r="G893" s="18">
        <v>1.5755999999999999</v>
      </c>
      <c r="I893" s="18">
        <v>-100.84</v>
      </c>
    </row>
    <row r="894" spans="1:9" x14ac:dyDescent="0.25">
      <c r="A894" s="1">
        <v>44631</v>
      </c>
      <c r="B894" s="1"/>
      <c r="C894" s="1" t="s">
        <v>102</v>
      </c>
      <c r="D894" t="s">
        <v>97</v>
      </c>
      <c r="E894">
        <v>64</v>
      </c>
      <c r="F894" t="s">
        <v>222</v>
      </c>
      <c r="G894" s="18">
        <v>1.58</v>
      </c>
      <c r="I894" s="18">
        <v>-101.12</v>
      </c>
    </row>
    <row r="895" spans="1:9" x14ac:dyDescent="0.25">
      <c r="A895" s="1">
        <v>44631</v>
      </c>
      <c r="B895" s="1"/>
      <c r="C895" s="1" t="s">
        <v>102</v>
      </c>
      <c r="D895" t="s">
        <v>98</v>
      </c>
      <c r="E895">
        <v>42</v>
      </c>
      <c r="F895" t="s">
        <v>208</v>
      </c>
      <c r="G895" s="18">
        <v>1.2125999999999999</v>
      </c>
      <c r="I895" s="18">
        <v>50.93</v>
      </c>
    </row>
    <row r="896" spans="1:9" x14ac:dyDescent="0.25">
      <c r="A896" s="1">
        <v>44631</v>
      </c>
      <c r="B896" s="1"/>
      <c r="C896" s="1" t="s">
        <v>102</v>
      </c>
      <c r="D896" t="s">
        <v>98</v>
      </c>
      <c r="E896">
        <v>16</v>
      </c>
      <c r="F896" t="s">
        <v>208</v>
      </c>
      <c r="G896" s="18">
        <v>1.2541</v>
      </c>
      <c r="I896" s="18">
        <v>20.07</v>
      </c>
    </row>
    <row r="897" spans="1:9" x14ac:dyDescent="0.25">
      <c r="A897" s="1">
        <v>44631</v>
      </c>
      <c r="B897" s="1"/>
      <c r="C897" s="1" t="s">
        <v>102</v>
      </c>
      <c r="D897" t="s">
        <v>98</v>
      </c>
      <c r="E897">
        <v>16</v>
      </c>
      <c r="F897" t="s">
        <v>208</v>
      </c>
      <c r="G897" s="18">
        <v>1.214</v>
      </c>
      <c r="I897" s="18">
        <v>19.420000000000002</v>
      </c>
    </row>
    <row r="898" spans="1:9" x14ac:dyDescent="0.25">
      <c r="A898" s="1">
        <v>44631</v>
      </c>
      <c r="B898" s="1"/>
      <c r="C898" s="1" t="s">
        <v>102</v>
      </c>
      <c r="D898" t="s">
        <v>98</v>
      </c>
      <c r="E898">
        <v>16</v>
      </c>
      <c r="F898" t="s">
        <v>208</v>
      </c>
      <c r="G898" s="18">
        <v>1.1947000000000001</v>
      </c>
      <c r="I898" s="18">
        <v>19.12</v>
      </c>
    </row>
    <row r="899" spans="1:9" x14ac:dyDescent="0.25">
      <c r="A899" s="1">
        <v>44631</v>
      </c>
      <c r="B899" s="1"/>
      <c r="C899" s="1" t="s">
        <v>102</v>
      </c>
      <c r="D899" t="s">
        <v>97</v>
      </c>
      <c r="E899">
        <v>90</v>
      </c>
      <c r="F899" t="s">
        <v>208</v>
      </c>
      <c r="G899" s="18">
        <v>1.1299999999999999</v>
      </c>
      <c r="I899" s="18">
        <v>-101.7</v>
      </c>
    </row>
    <row r="900" spans="1:9" x14ac:dyDescent="0.25">
      <c r="A900" s="1">
        <v>44631</v>
      </c>
      <c r="B900" s="1"/>
      <c r="C900" s="1" t="s">
        <v>102</v>
      </c>
      <c r="D900" t="s">
        <v>98</v>
      </c>
      <c r="E900">
        <v>45</v>
      </c>
      <c r="F900" t="s">
        <v>22</v>
      </c>
      <c r="G900" s="18">
        <v>3.01</v>
      </c>
      <c r="I900" s="18">
        <v>135.44999999999999</v>
      </c>
    </row>
    <row r="901" spans="1:9" x14ac:dyDescent="0.25">
      <c r="A901" s="1">
        <v>44631</v>
      </c>
      <c r="B901" s="1"/>
      <c r="C901" s="1" t="s">
        <v>102</v>
      </c>
      <c r="D901" t="s">
        <v>97</v>
      </c>
      <c r="E901">
        <v>15</v>
      </c>
      <c r="F901" t="s">
        <v>22</v>
      </c>
      <c r="G901" s="18">
        <v>3.06</v>
      </c>
      <c r="I901" s="18">
        <v>-45.9</v>
      </c>
    </row>
    <row r="902" spans="1:9" x14ac:dyDescent="0.25">
      <c r="A902" s="1">
        <v>44631</v>
      </c>
      <c r="B902" s="1"/>
      <c r="C902" s="1" t="s">
        <v>102</v>
      </c>
      <c r="D902" t="s">
        <v>97</v>
      </c>
      <c r="E902">
        <v>15</v>
      </c>
      <c r="F902" t="s">
        <v>22</v>
      </c>
      <c r="G902" s="18">
        <v>3.1139999999999999</v>
      </c>
      <c r="I902" s="18">
        <v>-46.71</v>
      </c>
    </row>
    <row r="903" spans="1:9" x14ac:dyDescent="0.25">
      <c r="A903" s="1">
        <v>44631</v>
      </c>
      <c r="B903" s="1"/>
      <c r="C903" s="1" t="s">
        <v>102</v>
      </c>
      <c r="D903" t="s">
        <v>97</v>
      </c>
      <c r="E903">
        <v>15</v>
      </c>
      <c r="F903" t="s">
        <v>22</v>
      </c>
      <c r="G903" s="18">
        <v>3.13</v>
      </c>
      <c r="I903" s="18">
        <v>-46.95</v>
      </c>
    </row>
    <row r="904" spans="1:9" x14ac:dyDescent="0.25">
      <c r="A904" s="1">
        <v>44634</v>
      </c>
      <c r="B904" s="1"/>
      <c r="C904" s="1" t="s">
        <v>102</v>
      </c>
      <c r="D904" t="s">
        <v>98</v>
      </c>
      <c r="E904">
        <v>50</v>
      </c>
      <c r="F904" t="s">
        <v>217</v>
      </c>
      <c r="G904" s="18">
        <v>0.81210000000000004</v>
      </c>
      <c r="I904" s="18">
        <v>40.61</v>
      </c>
    </row>
    <row r="905" spans="1:9" x14ac:dyDescent="0.25">
      <c r="A905" s="1">
        <v>44634</v>
      </c>
      <c r="B905" s="1"/>
      <c r="C905" s="1" t="s">
        <v>102</v>
      </c>
      <c r="D905" t="s">
        <v>98</v>
      </c>
      <c r="E905">
        <v>124</v>
      </c>
      <c r="F905" t="s">
        <v>217</v>
      </c>
      <c r="G905" s="18">
        <v>0.80520000000000003</v>
      </c>
      <c r="I905" s="18">
        <v>99.84</v>
      </c>
    </row>
    <row r="906" spans="1:9" x14ac:dyDescent="0.25">
      <c r="A906" s="1">
        <v>44634</v>
      </c>
      <c r="B906" s="1"/>
      <c r="C906" s="1" t="s">
        <v>102</v>
      </c>
      <c r="D906" t="s">
        <v>98</v>
      </c>
      <c r="E906">
        <v>50</v>
      </c>
      <c r="F906" t="s">
        <v>217</v>
      </c>
      <c r="G906" s="18">
        <v>0.82169999999999999</v>
      </c>
      <c r="I906" s="18">
        <v>41.09</v>
      </c>
    </row>
    <row r="907" spans="1:9" x14ac:dyDescent="0.25">
      <c r="A907" s="1">
        <v>44634</v>
      </c>
      <c r="B907" s="1"/>
      <c r="C907" s="1" t="s">
        <v>102</v>
      </c>
      <c r="D907" t="s">
        <v>97</v>
      </c>
      <c r="E907">
        <v>100</v>
      </c>
      <c r="F907" t="s">
        <v>217</v>
      </c>
      <c r="G907" s="18">
        <v>0.80930000000000002</v>
      </c>
      <c r="I907" s="18">
        <v>-80.930000000000007</v>
      </c>
    </row>
    <row r="908" spans="1:9" x14ac:dyDescent="0.25">
      <c r="A908" s="1">
        <v>44634</v>
      </c>
      <c r="B908" s="1"/>
      <c r="C908" s="1" t="s">
        <v>102</v>
      </c>
      <c r="D908" t="s">
        <v>97</v>
      </c>
      <c r="E908">
        <v>124</v>
      </c>
      <c r="F908" t="s">
        <v>217</v>
      </c>
      <c r="G908" s="18">
        <v>0.81979999999999997</v>
      </c>
      <c r="I908" s="18">
        <v>-101.66</v>
      </c>
    </row>
    <row r="909" spans="1:9" x14ac:dyDescent="0.25">
      <c r="A909" s="1">
        <v>44634</v>
      </c>
      <c r="B909" s="1"/>
      <c r="C909" s="1" t="s">
        <v>102</v>
      </c>
      <c r="D909" t="s">
        <v>98</v>
      </c>
      <c r="E909">
        <v>21</v>
      </c>
      <c r="F909" t="s">
        <v>9</v>
      </c>
      <c r="G909" s="18">
        <v>1.9259999999999999</v>
      </c>
      <c r="I909" s="18">
        <v>40.450000000000003</v>
      </c>
    </row>
    <row r="910" spans="1:9" x14ac:dyDescent="0.25">
      <c r="A910" s="1">
        <v>44634</v>
      </c>
      <c r="B910" s="1"/>
      <c r="C910" s="1" t="s">
        <v>102</v>
      </c>
      <c r="D910" t="s">
        <v>98</v>
      </c>
      <c r="E910">
        <v>16</v>
      </c>
      <c r="F910" t="s">
        <v>9</v>
      </c>
      <c r="G910" s="18">
        <v>2.0105</v>
      </c>
      <c r="I910" s="18">
        <v>32.17</v>
      </c>
    </row>
    <row r="911" spans="1:9" x14ac:dyDescent="0.25">
      <c r="A911" s="1">
        <v>44634</v>
      </c>
      <c r="B911" s="1"/>
      <c r="C911" s="1" t="s">
        <v>102</v>
      </c>
      <c r="D911" t="s">
        <v>98</v>
      </c>
      <c r="E911">
        <v>16</v>
      </c>
      <c r="F911" t="s">
        <v>9</v>
      </c>
      <c r="G911" s="18">
        <v>1.98</v>
      </c>
      <c r="I911" s="18">
        <v>31.68</v>
      </c>
    </row>
    <row r="912" spans="1:9" x14ac:dyDescent="0.25">
      <c r="A912" s="1">
        <v>44634</v>
      </c>
      <c r="B912" s="1"/>
      <c r="C912" s="1" t="s">
        <v>102</v>
      </c>
      <c r="D912" t="s">
        <v>97</v>
      </c>
      <c r="E912">
        <v>50</v>
      </c>
      <c r="F912" t="s">
        <v>9</v>
      </c>
      <c r="G912" s="18">
        <v>1.9399</v>
      </c>
      <c r="I912" s="18">
        <v>-97</v>
      </c>
    </row>
    <row r="913" spans="1:9" x14ac:dyDescent="0.25">
      <c r="A913" s="1">
        <v>44634</v>
      </c>
      <c r="B913" s="1"/>
      <c r="C913" s="1" t="s">
        <v>102</v>
      </c>
      <c r="D913" t="s">
        <v>97</v>
      </c>
      <c r="E913">
        <v>3</v>
      </c>
      <c r="F913" t="s">
        <v>9</v>
      </c>
      <c r="G913" s="18">
        <v>1.9399</v>
      </c>
      <c r="I913" s="18">
        <v>-5.82</v>
      </c>
    </row>
    <row r="914" spans="1:9" x14ac:dyDescent="0.25">
      <c r="A914" s="1">
        <v>44634</v>
      </c>
      <c r="B914" s="1"/>
      <c r="C914" s="1" t="s">
        <v>102</v>
      </c>
      <c r="D914" t="s">
        <v>98</v>
      </c>
      <c r="E914">
        <v>42</v>
      </c>
      <c r="F914" t="s">
        <v>9</v>
      </c>
      <c r="G914" s="18">
        <v>2.0230999999999999</v>
      </c>
      <c r="I914" s="18">
        <v>84.97</v>
      </c>
    </row>
    <row r="915" spans="1:9" x14ac:dyDescent="0.25">
      <c r="A915" s="1">
        <v>44634</v>
      </c>
      <c r="B915" s="1"/>
      <c r="C915" s="1" t="s">
        <v>102</v>
      </c>
      <c r="D915" t="s">
        <v>98</v>
      </c>
      <c r="E915">
        <v>16</v>
      </c>
      <c r="F915" t="s">
        <v>9</v>
      </c>
      <c r="G915" s="18">
        <v>1.9855</v>
      </c>
      <c r="I915" s="18">
        <v>31.77</v>
      </c>
    </row>
    <row r="916" spans="1:9" x14ac:dyDescent="0.25">
      <c r="A916" s="1">
        <v>44634</v>
      </c>
      <c r="B916" s="1"/>
      <c r="C916" s="1" t="s">
        <v>102</v>
      </c>
      <c r="D916" t="s">
        <v>98</v>
      </c>
      <c r="E916">
        <v>16</v>
      </c>
      <c r="F916" t="s">
        <v>9</v>
      </c>
      <c r="G916" s="18">
        <v>1.9750000000000001</v>
      </c>
      <c r="I916" s="18">
        <v>31.6</v>
      </c>
    </row>
    <row r="917" spans="1:9" x14ac:dyDescent="0.25">
      <c r="A917" s="1">
        <v>44634</v>
      </c>
      <c r="B917" s="1"/>
      <c r="C917" s="1" t="s">
        <v>102</v>
      </c>
      <c r="D917" t="s">
        <v>98</v>
      </c>
      <c r="E917">
        <v>16</v>
      </c>
      <c r="F917" t="s">
        <v>9</v>
      </c>
      <c r="G917" s="18">
        <v>1.9228000000000001</v>
      </c>
      <c r="I917" s="18">
        <v>30.76</v>
      </c>
    </row>
    <row r="918" spans="1:9" x14ac:dyDescent="0.25">
      <c r="A918" s="1">
        <v>44634</v>
      </c>
      <c r="B918" s="1"/>
      <c r="C918" s="1" t="s">
        <v>102</v>
      </c>
      <c r="D918" t="s">
        <v>98</v>
      </c>
      <c r="E918">
        <v>16</v>
      </c>
      <c r="F918" t="s">
        <v>9</v>
      </c>
      <c r="G918" s="18">
        <v>1.925</v>
      </c>
      <c r="I918" s="18">
        <v>30.8</v>
      </c>
    </row>
    <row r="919" spans="1:9" x14ac:dyDescent="0.25">
      <c r="A919" s="1">
        <v>44634</v>
      </c>
      <c r="B919" s="1"/>
      <c r="C919" s="1" t="s">
        <v>102</v>
      </c>
      <c r="D919" t="s">
        <v>97</v>
      </c>
      <c r="E919">
        <v>53</v>
      </c>
      <c r="F919" t="s">
        <v>9</v>
      </c>
      <c r="G919" s="18">
        <v>1.8794999999999999</v>
      </c>
      <c r="I919" s="18">
        <v>-99.61</v>
      </c>
    </row>
    <row r="920" spans="1:9" x14ac:dyDescent="0.25">
      <c r="A920" s="1">
        <v>44634</v>
      </c>
      <c r="B920" s="1"/>
      <c r="C920" s="1" t="s">
        <v>102</v>
      </c>
      <c r="D920" t="s">
        <v>97</v>
      </c>
      <c r="E920">
        <v>53</v>
      </c>
      <c r="F920" t="s">
        <v>9</v>
      </c>
      <c r="G920" s="18">
        <v>1.835</v>
      </c>
      <c r="I920" s="18">
        <v>-97.26</v>
      </c>
    </row>
    <row r="921" spans="1:9" x14ac:dyDescent="0.25">
      <c r="A921" s="1">
        <v>44636</v>
      </c>
      <c r="B921" s="1"/>
      <c r="C921" s="1" t="s">
        <v>102</v>
      </c>
      <c r="D921" t="s">
        <v>98</v>
      </c>
      <c r="E921">
        <v>60</v>
      </c>
      <c r="F921" t="s">
        <v>9</v>
      </c>
      <c r="G921" s="18">
        <v>1.6700999999999999</v>
      </c>
      <c r="I921" s="18">
        <v>100.21</v>
      </c>
    </row>
    <row r="922" spans="1:9" x14ac:dyDescent="0.25">
      <c r="A922" s="1">
        <v>44636</v>
      </c>
      <c r="B922" s="1"/>
      <c r="C922" s="1" t="s">
        <v>102</v>
      </c>
      <c r="D922" t="s">
        <v>98</v>
      </c>
      <c r="E922">
        <v>60</v>
      </c>
      <c r="F922" t="s">
        <v>9</v>
      </c>
      <c r="G922" s="18">
        <v>1.6850000000000001</v>
      </c>
      <c r="I922" s="18">
        <v>101.1</v>
      </c>
    </row>
    <row r="923" spans="1:9" x14ac:dyDescent="0.25">
      <c r="A923" s="1">
        <v>44636</v>
      </c>
      <c r="B923" s="1"/>
      <c r="C923" s="1" t="s">
        <v>102</v>
      </c>
      <c r="D923" t="s">
        <v>98</v>
      </c>
      <c r="E923">
        <v>60</v>
      </c>
      <c r="F923" t="s">
        <v>9</v>
      </c>
      <c r="G923" s="18">
        <v>1.69</v>
      </c>
      <c r="I923" s="18">
        <v>101.4</v>
      </c>
    </row>
    <row r="924" spans="1:9" x14ac:dyDescent="0.25">
      <c r="A924" s="1">
        <v>44636</v>
      </c>
      <c r="B924" s="1"/>
      <c r="C924" s="1" t="s">
        <v>102</v>
      </c>
      <c r="D924" t="s">
        <v>97</v>
      </c>
      <c r="E924">
        <v>60</v>
      </c>
      <c r="F924" t="s">
        <v>9</v>
      </c>
      <c r="G924" s="18">
        <v>1.7057</v>
      </c>
      <c r="I924" s="18">
        <v>-102.34</v>
      </c>
    </row>
    <row r="925" spans="1:9" x14ac:dyDescent="0.25">
      <c r="A925" s="1">
        <v>44636</v>
      </c>
      <c r="B925" s="1"/>
      <c r="C925" s="1" t="s">
        <v>102</v>
      </c>
      <c r="D925" t="s">
        <v>97</v>
      </c>
      <c r="E925">
        <v>60</v>
      </c>
      <c r="F925" t="s">
        <v>9</v>
      </c>
      <c r="G925" s="18">
        <v>1.7185999999999999</v>
      </c>
      <c r="I925" s="18">
        <v>-103.12</v>
      </c>
    </row>
    <row r="926" spans="1:9" x14ac:dyDescent="0.25">
      <c r="A926" s="1">
        <v>44636</v>
      </c>
      <c r="B926" s="1"/>
      <c r="C926" s="1" t="s">
        <v>102</v>
      </c>
      <c r="D926" t="s">
        <v>97</v>
      </c>
      <c r="E926">
        <v>60</v>
      </c>
      <c r="F926" t="s">
        <v>9</v>
      </c>
      <c r="G926" s="18">
        <v>1.7342</v>
      </c>
      <c r="I926" s="18">
        <v>-104.05</v>
      </c>
    </row>
    <row r="927" spans="1:9" x14ac:dyDescent="0.25">
      <c r="A927" s="1">
        <v>44636</v>
      </c>
      <c r="B927" s="1"/>
      <c r="C927" s="1" t="s">
        <v>102</v>
      </c>
      <c r="D927" t="s">
        <v>98</v>
      </c>
      <c r="E927">
        <v>120</v>
      </c>
      <c r="F927" t="s">
        <v>217</v>
      </c>
      <c r="G927" s="18">
        <v>0.84009999999999996</v>
      </c>
      <c r="I927" s="18">
        <v>100.81</v>
      </c>
    </row>
    <row r="928" spans="1:9" x14ac:dyDescent="0.25">
      <c r="A928" s="1">
        <v>44636</v>
      </c>
      <c r="B928" s="1"/>
      <c r="C928" s="1" t="s">
        <v>102</v>
      </c>
      <c r="D928" t="s">
        <v>97</v>
      </c>
      <c r="E928">
        <v>120</v>
      </c>
      <c r="F928" t="s">
        <v>217</v>
      </c>
      <c r="G928" s="18">
        <v>0.83960000000000001</v>
      </c>
      <c r="I928" s="18">
        <v>-100.75</v>
      </c>
    </row>
    <row r="929" spans="1:9" x14ac:dyDescent="0.25">
      <c r="A929" s="1">
        <v>44636</v>
      </c>
      <c r="B929" s="1"/>
      <c r="C929" s="1" t="s">
        <v>102</v>
      </c>
      <c r="D929" t="s">
        <v>98</v>
      </c>
      <c r="E929">
        <v>60</v>
      </c>
      <c r="F929" t="s">
        <v>9</v>
      </c>
      <c r="G929" s="18">
        <v>1.766</v>
      </c>
      <c r="I929" s="18">
        <v>105.96</v>
      </c>
    </row>
    <row r="930" spans="1:9" x14ac:dyDescent="0.25">
      <c r="A930" s="1">
        <v>44636</v>
      </c>
      <c r="B930" s="1"/>
      <c r="C930" s="1" t="s">
        <v>102</v>
      </c>
      <c r="D930" t="s">
        <v>98</v>
      </c>
      <c r="E930">
        <v>60</v>
      </c>
      <c r="F930" t="s">
        <v>9</v>
      </c>
      <c r="G930" s="18">
        <v>1.7501</v>
      </c>
      <c r="I930" s="18">
        <v>105.01</v>
      </c>
    </row>
    <row r="931" spans="1:9" x14ac:dyDescent="0.25">
      <c r="A931" s="1">
        <v>44636</v>
      </c>
      <c r="B931" s="1"/>
      <c r="C931" s="1" t="s">
        <v>102</v>
      </c>
      <c r="D931" t="s">
        <v>97</v>
      </c>
      <c r="E931">
        <v>60</v>
      </c>
      <c r="F931" t="s">
        <v>9</v>
      </c>
      <c r="G931" s="18">
        <v>1.7150000000000001</v>
      </c>
      <c r="I931" s="18">
        <v>-102.9</v>
      </c>
    </row>
    <row r="932" spans="1:9" x14ac:dyDescent="0.25">
      <c r="A932" s="1">
        <v>44636</v>
      </c>
      <c r="B932" s="1"/>
      <c r="C932" s="1" t="s">
        <v>102</v>
      </c>
      <c r="D932" t="s">
        <v>97</v>
      </c>
      <c r="E932">
        <v>60</v>
      </c>
      <c r="F932" t="s">
        <v>9</v>
      </c>
      <c r="G932" s="18">
        <v>1.7361</v>
      </c>
      <c r="I932" s="18">
        <v>-104.17</v>
      </c>
    </row>
    <row r="933" spans="1:9" x14ac:dyDescent="0.25">
      <c r="A933" s="1">
        <v>44636</v>
      </c>
      <c r="B933" s="1"/>
      <c r="C933" s="1" t="s">
        <v>102</v>
      </c>
      <c r="D933" t="s">
        <v>98</v>
      </c>
      <c r="E933">
        <v>60</v>
      </c>
      <c r="F933" t="s">
        <v>9</v>
      </c>
      <c r="G933" s="18">
        <v>1.72</v>
      </c>
      <c r="I933" s="18">
        <v>103.2</v>
      </c>
    </row>
    <row r="934" spans="1:9" x14ac:dyDescent="0.25">
      <c r="A934" s="1">
        <v>44636</v>
      </c>
      <c r="B934" s="1"/>
      <c r="C934" s="1" t="s">
        <v>102</v>
      </c>
      <c r="D934" t="s">
        <v>97</v>
      </c>
      <c r="E934">
        <v>60</v>
      </c>
      <c r="F934" t="s">
        <v>9</v>
      </c>
      <c r="G934" s="18">
        <v>1.7099</v>
      </c>
      <c r="I934" s="18">
        <v>-102.59</v>
      </c>
    </row>
    <row r="935" spans="1:9" x14ac:dyDescent="0.25">
      <c r="A935" s="1">
        <v>44636</v>
      </c>
      <c r="B935" s="1"/>
      <c r="C935" s="1" t="s">
        <v>102</v>
      </c>
      <c r="D935" t="s">
        <v>98</v>
      </c>
      <c r="E935">
        <v>150</v>
      </c>
      <c r="F935" t="s">
        <v>118</v>
      </c>
      <c r="G935" s="18">
        <v>0.47799999999999998</v>
      </c>
      <c r="I935" s="18">
        <v>71.69</v>
      </c>
    </row>
    <row r="936" spans="1:9" x14ac:dyDescent="0.25">
      <c r="A936" s="1">
        <v>44636</v>
      </c>
      <c r="B936" s="1"/>
      <c r="C936" s="1" t="s">
        <v>102</v>
      </c>
      <c r="D936" t="s">
        <v>98</v>
      </c>
      <c r="E936">
        <v>150</v>
      </c>
      <c r="F936" t="s">
        <v>118</v>
      </c>
      <c r="G936" s="18">
        <v>0.48089999999999999</v>
      </c>
      <c r="I936" s="18">
        <v>72.14</v>
      </c>
    </row>
    <row r="937" spans="1:9" x14ac:dyDescent="0.25">
      <c r="A937" s="1">
        <v>44636</v>
      </c>
      <c r="B937" s="1"/>
      <c r="C937" s="1" t="s">
        <v>102</v>
      </c>
      <c r="D937" t="s">
        <v>97</v>
      </c>
      <c r="E937">
        <v>200</v>
      </c>
      <c r="F937" t="s">
        <v>118</v>
      </c>
      <c r="G937" s="18">
        <v>0.48159999999999997</v>
      </c>
      <c r="I937" s="18">
        <v>-96.33</v>
      </c>
    </row>
    <row r="938" spans="1:9" x14ac:dyDescent="0.25">
      <c r="A938" s="1">
        <v>44636</v>
      </c>
      <c r="B938" s="1"/>
      <c r="C938" s="1" t="s">
        <v>102</v>
      </c>
      <c r="D938" t="s">
        <v>98</v>
      </c>
      <c r="E938">
        <v>200</v>
      </c>
      <c r="F938" t="s">
        <v>118</v>
      </c>
      <c r="G938" s="18">
        <v>0.49930000000000002</v>
      </c>
      <c r="I938" s="18">
        <v>99.87</v>
      </c>
    </row>
    <row r="939" spans="1:9" x14ac:dyDescent="0.25">
      <c r="A939" s="1">
        <v>44636</v>
      </c>
      <c r="B939" s="1"/>
      <c r="C939" s="1" t="s">
        <v>102</v>
      </c>
      <c r="D939" t="s">
        <v>97</v>
      </c>
      <c r="E939">
        <v>100</v>
      </c>
      <c r="F939" t="s">
        <v>118</v>
      </c>
      <c r="G939" s="18">
        <v>0.51480000000000004</v>
      </c>
      <c r="I939" s="18">
        <v>-51.48</v>
      </c>
    </row>
    <row r="940" spans="1:9" x14ac:dyDescent="0.25">
      <c r="A940" s="1">
        <v>44636</v>
      </c>
      <c r="B940" s="1"/>
      <c r="C940" s="1" t="s">
        <v>102</v>
      </c>
      <c r="D940" t="s">
        <v>97</v>
      </c>
      <c r="E940">
        <v>200</v>
      </c>
      <c r="F940" t="s">
        <v>118</v>
      </c>
      <c r="G940" s="18">
        <v>0.52980000000000005</v>
      </c>
      <c r="I940" s="18">
        <v>-105.96</v>
      </c>
    </row>
    <row r="941" spans="1:9" x14ac:dyDescent="0.25">
      <c r="A941" s="1">
        <v>44638</v>
      </c>
      <c r="B941" s="1"/>
      <c r="C941" s="1" t="s">
        <v>102</v>
      </c>
      <c r="D941" t="s">
        <v>98</v>
      </c>
      <c r="E941">
        <v>20</v>
      </c>
      <c r="F941" t="s">
        <v>220</v>
      </c>
      <c r="G941" s="18">
        <v>6.7771999999999997</v>
      </c>
      <c r="I941" s="18">
        <v>135.54</v>
      </c>
    </row>
    <row r="942" spans="1:9" x14ac:dyDescent="0.25">
      <c r="A942" s="1">
        <v>44638</v>
      </c>
      <c r="B942" s="1"/>
      <c r="C942" s="1" t="s">
        <v>102</v>
      </c>
      <c r="D942" t="s">
        <v>97</v>
      </c>
      <c r="E942">
        <v>20</v>
      </c>
      <c r="F942" t="s">
        <v>220</v>
      </c>
      <c r="G942" s="18">
        <v>6.6715999999999998</v>
      </c>
      <c r="I942" s="18">
        <v>-133.43</v>
      </c>
    </row>
    <row r="943" spans="1:9" x14ac:dyDescent="0.25">
      <c r="A943" s="1">
        <v>44638</v>
      </c>
      <c r="B943" s="1"/>
      <c r="C943" s="1" t="s">
        <v>102</v>
      </c>
      <c r="D943" t="s">
        <v>98</v>
      </c>
      <c r="E943">
        <v>16</v>
      </c>
      <c r="F943" t="s">
        <v>220</v>
      </c>
      <c r="G943" s="18">
        <v>7.0149999999999997</v>
      </c>
      <c r="I943" s="18">
        <v>112.24</v>
      </c>
    </row>
    <row r="944" spans="1:9" x14ac:dyDescent="0.25">
      <c r="A944" s="1">
        <v>44638</v>
      </c>
      <c r="B944" s="1"/>
      <c r="C944" s="1" t="s">
        <v>102</v>
      </c>
      <c r="D944" t="s">
        <v>98</v>
      </c>
      <c r="E944">
        <v>17</v>
      </c>
      <c r="F944" t="s">
        <v>220</v>
      </c>
      <c r="G944" s="18">
        <v>6.99</v>
      </c>
      <c r="I944" s="18">
        <v>118.83</v>
      </c>
    </row>
    <row r="945" spans="1:9" x14ac:dyDescent="0.25">
      <c r="A945" s="1">
        <v>44638</v>
      </c>
      <c r="B945" s="1"/>
      <c r="C945" s="1" t="s">
        <v>102</v>
      </c>
      <c r="D945" t="s">
        <v>98</v>
      </c>
      <c r="E945">
        <v>16</v>
      </c>
      <c r="F945" t="s">
        <v>220</v>
      </c>
      <c r="G945" s="18">
        <v>6.8517000000000001</v>
      </c>
      <c r="I945" s="18">
        <v>109.63</v>
      </c>
    </row>
    <row r="946" spans="1:9" x14ac:dyDescent="0.25">
      <c r="A946" s="1">
        <v>44638</v>
      </c>
      <c r="B946" s="1"/>
      <c r="C946" s="1" t="s">
        <v>102</v>
      </c>
      <c r="D946" t="s">
        <v>97</v>
      </c>
      <c r="E946">
        <v>12</v>
      </c>
      <c r="F946" t="s">
        <v>220</v>
      </c>
      <c r="G946" s="18">
        <v>6.79</v>
      </c>
      <c r="I946" s="18">
        <v>-81.48</v>
      </c>
    </row>
    <row r="947" spans="1:9" x14ac:dyDescent="0.25">
      <c r="A947" s="1">
        <v>44638</v>
      </c>
      <c r="B947" s="1"/>
      <c r="C947" s="1" t="s">
        <v>102</v>
      </c>
      <c r="D947" t="s">
        <v>97</v>
      </c>
      <c r="E947">
        <v>17</v>
      </c>
      <c r="F947" t="s">
        <v>220</v>
      </c>
      <c r="G947" s="18">
        <v>6.6820000000000004</v>
      </c>
      <c r="I947" s="18">
        <v>-113.59</v>
      </c>
    </row>
    <row r="948" spans="1:9" x14ac:dyDescent="0.25">
      <c r="A948" s="1">
        <v>44638</v>
      </c>
      <c r="B948" s="1"/>
      <c r="C948" s="1" t="s">
        <v>102</v>
      </c>
      <c r="D948" t="s">
        <v>97</v>
      </c>
      <c r="E948">
        <v>20</v>
      </c>
      <c r="F948" t="s">
        <v>220</v>
      </c>
      <c r="G948" s="18">
        <v>6.7884000000000002</v>
      </c>
      <c r="I948" s="18">
        <v>-135.77000000000001</v>
      </c>
    </row>
    <row r="949" spans="1:9" x14ac:dyDescent="0.25">
      <c r="A949" s="1">
        <v>44638</v>
      </c>
      <c r="B949" s="1"/>
      <c r="C949" s="1" t="s">
        <v>102</v>
      </c>
      <c r="D949" t="s">
        <v>98</v>
      </c>
      <c r="E949">
        <v>9</v>
      </c>
      <c r="F949" t="s">
        <v>220</v>
      </c>
      <c r="G949" s="18">
        <v>6.6849999999999996</v>
      </c>
      <c r="I949" s="18">
        <v>60.17</v>
      </c>
    </row>
    <row r="950" spans="1:9" x14ac:dyDescent="0.25">
      <c r="A950" s="1">
        <v>44638</v>
      </c>
      <c r="B950" s="1"/>
      <c r="C950" s="1" t="s">
        <v>102</v>
      </c>
      <c r="D950" t="s">
        <v>98</v>
      </c>
      <c r="E950">
        <v>9</v>
      </c>
      <c r="F950" t="s">
        <v>220</v>
      </c>
      <c r="G950" s="18">
        <v>6.1074999999999999</v>
      </c>
      <c r="I950" s="18">
        <v>54.97</v>
      </c>
    </row>
    <row r="951" spans="1:9" x14ac:dyDescent="0.25">
      <c r="A951" s="1">
        <v>44638</v>
      </c>
      <c r="B951" s="1"/>
      <c r="C951" s="1" t="s">
        <v>102</v>
      </c>
      <c r="D951" t="s">
        <v>97</v>
      </c>
      <c r="E951">
        <v>18</v>
      </c>
      <c r="F951" t="s">
        <v>220</v>
      </c>
      <c r="G951" s="18">
        <v>5.9664000000000001</v>
      </c>
      <c r="I951" s="18">
        <v>-107.4</v>
      </c>
    </row>
    <row r="952" spans="1:9" x14ac:dyDescent="0.25">
      <c r="A952" s="1">
        <v>44638</v>
      </c>
      <c r="B952" s="1"/>
      <c r="C952" s="1" t="s">
        <v>102</v>
      </c>
      <c r="D952" t="s">
        <v>98</v>
      </c>
      <c r="E952">
        <v>18</v>
      </c>
      <c r="F952" t="s">
        <v>220</v>
      </c>
      <c r="G952" s="18">
        <v>6.34</v>
      </c>
      <c r="I952" s="18">
        <v>114.12</v>
      </c>
    </row>
    <row r="953" spans="1:9" x14ac:dyDescent="0.25">
      <c r="A953" s="1">
        <v>44638</v>
      </c>
      <c r="B953" s="1"/>
      <c r="C953" s="1" t="s">
        <v>102</v>
      </c>
      <c r="D953" t="s">
        <v>97</v>
      </c>
      <c r="E953">
        <v>18</v>
      </c>
      <c r="F953" t="s">
        <v>220</v>
      </c>
      <c r="G953" s="18">
        <v>5.8472</v>
      </c>
      <c r="I953" s="18">
        <v>-105.25</v>
      </c>
    </row>
    <row r="954" spans="1:9" x14ac:dyDescent="0.25">
      <c r="A954" s="1">
        <v>44641</v>
      </c>
      <c r="B954" s="1"/>
      <c r="C954" s="1" t="s">
        <v>102</v>
      </c>
      <c r="D954" t="s">
        <v>98</v>
      </c>
      <c r="E954">
        <v>30</v>
      </c>
      <c r="F954" t="s">
        <v>9</v>
      </c>
      <c r="G954" s="18">
        <v>3.645</v>
      </c>
      <c r="I954" s="18">
        <v>109.35</v>
      </c>
    </row>
    <row r="955" spans="1:9" x14ac:dyDescent="0.25">
      <c r="A955" s="1">
        <v>44641</v>
      </c>
      <c r="B955" s="1"/>
      <c r="C955" s="1" t="s">
        <v>102</v>
      </c>
      <c r="D955" t="s">
        <v>98</v>
      </c>
      <c r="E955">
        <v>30</v>
      </c>
      <c r="F955" t="s">
        <v>9</v>
      </c>
      <c r="G955" s="18">
        <v>3.61</v>
      </c>
      <c r="I955" s="18">
        <v>108.3</v>
      </c>
    </row>
    <row r="956" spans="1:9" x14ac:dyDescent="0.25">
      <c r="A956" s="1">
        <v>44641</v>
      </c>
      <c r="B956" s="1"/>
      <c r="C956" s="1" t="s">
        <v>102</v>
      </c>
      <c r="D956" t="s">
        <v>98</v>
      </c>
      <c r="E956">
        <v>30</v>
      </c>
      <c r="F956" t="s">
        <v>9</v>
      </c>
      <c r="G956" s="18">
        <v>3.5301</v>
      </c>
      <c r="I956" s="18">
        <v>105.9</v>
      </c>
    </row>
    <row r="957" spans="1:9" x14ac:dyDescent="0.25">
      <c r="A957" s="1">
        <v>44641</v>
      </c>
      <c r="B957" s="1"/>
      <c r="C957" s="1" t="s">
        <v>102</v>
      </c>
      <c r="D957" t="s">
        <v>97</v>
      </c>
      <c r="E957">
        <v>30</v>
      </c>
      <c r="F957" t="s">
        <v>9</v>
      </c>
      <c r="G957" s="18">
        <v>3.3698999999999999</v>
      </c>
      <c r="I957" s="18">
        <v>-101.1</v>
      </c>
    </row>
    <row r="958" spans="1:9" x14ac:dyDescent="0.25">
      <c r="A958" s="1">
        <v>44641</v>
      </c>
      <c r="B958" s="1"/>
      <c r="C958" s="1" t="s">
        <v>102</v>
      </c>
      <c r="D958" t="s">
        <v>97</v>
      </c>
      <c r="E958">
        <v>30</v>
      </c>
      <c r="F958" t="s">
        <v>9</v>
      </c>
      <c r="G958" s="18">
        <v>3.4198</v>
      </c>
      <c r="I958" s="18">
        <v>-102.59</v>
      </c>
    </row>
    <row r="959" spans="1:9" x14ac:dyDescent="0.25">
      <c r="A959" s="1">
        <v>44641</v>
      </c>
      <c r="B959" s="1"/>
      <c r="C959" s="1" t="s">
        <v>102</v>
      </c>
      <c r="D959" t="s">
        <v>97</v>
      </c>
      <c r="E959">
        <v>30</v>
      </c>
      <c r="F959" t="s">
        <v>9</v>
      </c>
      <c r="G959" s="18">
        <v>3.4045999999999998</v>
      </c>
      <c r="I959" s="18">
        <v>-102.14</v>
      </c>
    </row>
    <row r="960" spans="1:9" x14ac:dyDescent="0.25">
      <c r="A960" s="1">
        <v>44641</v>
      </c>
      <c r="B960" s="1"/>
      <c r="C960" s="1" t="s">
        <v>102</v>
      </c>
      <c r="D960" t="s">
        <v>98</v>
      </c>
      <c r="E960">
        <v>5</v>
      </c>
      <c r="F960" t="s">
        <v>9</v>
      </c>
      <c r="G960" s="18">
        <v>3.39</v>
      </c>
      <c r="I960" s="18">
        <v>16.95</v>
      </c>
    </row>
    <row r="961" spans="1:9" x14ac:dyDescent="0.25">
      <c r="A961" s="1">
        <v>44641</v>
      </c>
      <c r="B961" s="1"/>
      <c r="C961" s="1" t="s">
        <v>102</v>
      </c>
      <c r="D961" t="s">
        <v>98</v>
      </c>
      <c r="E961">
        <v>25</v>
      </c>
      <c r="F961" t="s">
        <v>9</v>
      </c>
      <c r="G961" s="18">
        <v>3.39</v>
      </c>
      <c r="I961" s="18">
        <v>84.75</v>
      </c>
    </row>
    <row r="962" spans="1:9" x14ac:dyDescent="0.25">
      <c r="A962" s="1">
        <v>44641</v>
      </c>
      <c r="B962" s="1"/>
      <c r="C962" s="1" t="s">
        <v>102</v>
      </c>
      <c r="D962" t="s">
        <v>97</v>
      </c>
      <c r="E962">
        <v>30</v>
      </c>
      <c r="F962" t="s">
        <v>9</v>
      </c>
      <c r="G962" s="18">
        <v>3.5057999999999998</v>
      </c>
      <c r="I962" s="18">
        <v>-105.17</v>
      </c>
    </row>
    <row r="963" spans="1:9" x14ac:dyDescent="0.25">
      <c r="A963" s="1">
        <v>44641</v>
      </c>
      <c r="B963" s="1"/>
      <c r="C963" s="1" t="s">
        <v>102</v>
      </c>
      <c r="D963" t="s">
        <v>98</v>
      </c>
      <c r="E963">
        <v>77</v>
      </c>
      <c r="F963" t="s">
        <v>9</v>
      </c>
      <c r="G963" s="18">
        <v>3.44</v>
      </c>
      <c r="I963" s="18">
        <v>264.88</v>
      </c>
    </row>
    <row r="964" spans="1:9" x14ac:dyDescent="0.25">
      <c r="A964" s="1">
        <v>44641</v>
      </c>
      <c r="B964" s="1"/>
      <c r="C964" s="1" t="s">
        <v>102</v>
      </c>
      <c r="D964" t="s">
        <v>98</v>
      </c>
      <c r="E964">
        <v>13</v>
      </c>
      <c r="F964" t="s">
        <v>9</v>
      </c>
      <c r="G964" s="18">
        <v>3.44</v>
      </c>
      <c r="I964" s="18">
        <v>44.72</v>
      </c>
    </row>
    <row r="965" spans="1:9" x14ac:dyDescent="0.25">
      <c r="A965" s="1">
        <v>44641</v>
      </c>
      <c r="B965" s="1"/>
      <c r="C965" s="1" t="s">
        <v>102</v>
      </c>
      <c r="D965" t="s">
        <v>97</v>
      </c>
      <c r="E965">
        <v>30</v>
      </c>
      <c r="F965" t="s">
        <v>9</v>
      </c>
      <c r="G965" s="18">
        <v>3.625</v>
      </c>
      <c r="I965" s="18">
        <v>-108.75</v>
      </c>
    </row>
    <row r="966" spans="1:9" x14ac:dyDescent="0.25">
      <c r="A966" s="1">
        <v>44641</v>
      </c>
      <c r="B966" s="1"/>
      <c r="C966" s="1" t="s">
        <v>102</v>
      </c>
      <c r="D966" t="s">
        <v>97</v>
      </c>
      <c r="E966">
        <v>30</v>
      </c>
      <c r="F966" t="s">
        <v>9</v>
      </c>
      <c r="G966" s="18">
        <v>3.6894999999999998</v>
      </c>
      <c r="I966" s="18">
        <v>-110.69</v>
      </c>
    </row>
    <row r="967" spans="1:9" x14ac:dyDescent="0.25">
      <c r="A967" s="1">
        <v>44641</v>
      </c>
      <c r="B967" s="1"/>
      <c r="C967" s="1" t="s">
        <v>102</v>
      </c>
      <c r="D967" t="s">
        <v>97</v>
      </c>
      <c r="E967">
        <v>30</v>
      </c>
      <c r="F967" t="s">
        <v>9</v>
      </c>
      <c r="G967" s="18">
        <v>3.6850000000000001</v>
      </c>
      <c r="I967" s="18">
        <v>-110.55</v>
      </c>
    </row>
    <row r="968" spans="1:9" x14ac:dyDescent="0.25">
      <c r="A968" s="1">
        <v>44641</v>
      </c>
      <c r="B968" s="1"/>
      <c r="C968" s="1" t="s">
        <v>102</v>
      </c>
      <c r="D968" t="s">
        <v>98</v>
      </c>
      <c r="E968">
        <v>30</v>
      </c>
      <c r="F968" t="s">
        <v>9</v>
      </c>
      <c r="G968" s="18">
        <v>3.8197999999999999</v>
      </c>
      <c r="I968" s="18">
        <v>114.59</v>
      </c>
    </row>
    <row r="969" spans="1:9" x14ac:dyDescent="0.25">
      <c r="A969" s="1">
        <v>44641</v>
      </c>
      <c r="B969" s="1"/>
      <c r="C969" s="1" t="s">
        <v>102</v>
      </c>
      <c r="D969" t="s">
        <v>97</v>
      </c>
      <c r="E969">
        <v>30</v>
      </c>
      <c r="F969" t="s">
        <v>9</v>
      </c>
      <c r="G969" s="18">
        <v>3.3940000000000001</v>
      </c>
      <c r="I969" s="18">
        <v>-101.82</v>
      </c>
    </row>
    <row r="970" spans="1:9" x14ac:dyDescent="0.25">
      <c r="A970" s="1">
        <v>44642</v>
      </c>
      <c r="B970" s="1"/>
      <c r="C970" s="1" t="s">
        <v>102</v>
      </c>
      <c r="D970" t="s">
        <v>97</v>
      </c>
      <c r="E970">
        <v>30</v>
      </c>
      <c r="F970" t="s">
        <v>219</v>
      </c>
      <c r="G970" s="18">
        <v>3.0840000000000001</v>
      </c>
      <c r="I970" s="18">
        <v>-92.52</v>
      </c>
    </row>
    <row r="971" spans="1:9" x14ac:dyDescent="0.25">
      <c r="A971" s="1">
        <v>44642</v>
      </c>
      <c r="B971" s="1"/>
      <c r="C971" s="1" t="s">
        <v>102</v>
      </c>
      <c r="D971" t="s">
        <v>98</v>
      </c>
      <c r="E971">
        <v>90</v>
      </c>
      <c r="F971" t="s">
        <v>219</v>
      </c>
      <c r="G971" s="18">
        <v>3.0409000000000002</v>
      </c>
      <c r="I971" s="18">
        <v>273.68</v>
      </c>
    </row>
    <row r="972" spans="1:9" x14ac:dyDescent="0.25">
      <c r="A972" s="1">
        <v>44642</v>
      </c>
      <c r="B972" s="1"/>
      <c r="C972" s="1" t="s">
        <v>102</v>
      </c>
      <c r="D972" t="s">
        <v>98</v>
      </c>
      <c r="E972">
        <v>30</v>
      </c>
      <c r="F972" t="s">
        <v>219</v>
      </c>
      <c r="G972" s="18">
        <v>3.0436999999999999</v>
      </c>
      <c r="I972" s="18">
        <v>91.31</v>
      </c>
    </row>
    <row r="973" spans="1:9" x14ac:dyDescent="0.25">
      <c r="A973" s="1">
        <v>44642</v>
      </c>
      <c r="B973" s="1"/>
      <c r="C973" s="1" t="s">
        <v>102</v>
      </c>
      <c r="D973" t="s">
        <v>98</v>
      </c>
      <c r="E973">
        <v>30</v>
      </c>
      <c r="F973" t="s">
        <v>219</v>
      </c>
      <c r="G973" s="18">
        <v>3.0550000000000002</v>
      </c>
      <c r="I973" s="18">
        <v>91.65</v>
      </c>
    </row>
    <row r="974" spans="1:9" x14ac:dyDescent="0.25">
      <c r="A974" s="1">
        <v>44642</v>
      </c>
      <c r="B974" s="1"/>
      <c r="C974" s="1" t="s">
        <v>102</v>
      </c>
      <c r="D974" t="s">
        <v>98</v>
      </c>
      <c r="E974">
        <v>30</v>
      </c>
      <c r="F974" t="s">
        <v>219</v>
      </c>
      <c r="G974" s="18">
        <v>3.0800999999999998</v>
      </c>
      <c r="I974" s="18">
        <v>92.4</v>
      </c>
    </row>
    <row r="975" spans="1:9" x14ac:dyDescent="0.25">
      <c r="A975" s="1">
        <v>44642</v>
      </c>
      <c r="B975" s="1"/>
      <c r="C975" s="1" t="s">
        <v>102</v>
      </c>
      <c r="D975" t="s">
        <v>97</v>
      </c>
      <c r="E975">
        <v>30</v>
      </c>
      <c r="F975" t="s">
        <v>219</v>
      </c>
      <c r="G975" s="18">
        <v>3.1556999999999999</v>
      </c>
      <c r="I975" s="18">
        <v>-94.67</v>
      </c>
    </row>
    <row r="976" spans="1:9" x14ac:dyDescent="0.25">
      <c r="A976" s="1">
        <v>44642</v>
      </c>
      <c r="B976" s="1"/>
      <c r="C976" s="1" t="s">
        <v>102</v>
      </c>
      <c r="D976" t="s">
        <v>97</v>
      </c>
      <c r="E976">
        <v>30</v>
      </c>
      <c r="F976" t="s">
        <v>219</v>
      </c>
      <c r="G976" s="18">
        <v>3.214</v>
      </c>
      <c r="I976" s="18">
        <v>-96.42</v>
      </c>
    </row>
    <row r="977" spans="1:9" x14ac:dyDescent="0.25">
      <c r="A977" s="1">
        <v>44642</v>
      </c>
      <c r="B977" s="1"/>
      <c r="C977" s="1" t="s">
        <v>102</v>
      </c>
      <c r="D977" t="s">
        <v>97</v>
      </c>
      <c r="E977">
        <v>30</v>
      </c>
      <c r="F977" t="s">
        <v>219</v>
      </c>
      <c r="G977" s="18">
        <v>3.09</v>
      </c>
      <c r="I977" s="18">
        <v>-92.7</v>
      </c>
    </row>
    <row r="978" spans="1:9" x14ac:dyDescent="0.25">
      <c r="A978" s="1">
        <v>44642</v>
      </c>
      <c r="B978" s="1"/>
      <c r="C978" s="1" t="s">
        <v>102</v>
      </c>
      <c r="D978" t="s">
        <v>97</v>
      </c>
      <c r="E978">
        <v>30</v>
      </c>
      <c r="F978" t="s">
        <v>219</v>
      </c>
      <c r="G978" s="18">
        <v>3.2240000000000002</v>
      </c>
      <c r="I978" s="18">
        <v>-96.72</v>
      </c>
    </row>
    <row r="979" spans="1:9" x14ac:dyDescent="0.25">
      <c r="A979" s="1">
        <v>44642</v>
      </c>
      <c r="B979" s="1"/>
      <c r="C979" s="1" t="s">
        <v>102</v>
      </c>
      <c r="D979" t="s">
        <v>98</v>
      </c>
      <c r="E979">
        <v>80</v>
      </c>
      <c r="F979" t="s">
        <v>87</v>
      </c>
      <c r="G979" s="18">
        <v>1.1739999999999999</v>
      </c>
      <c r="I979" s="18">
        <v>93.92</v>
      </c>
    </row>
    <row r="980" spans="1:9" x14ac:dyDescent="0.25">
      <c r="A980" s="1">
        <v>44642</v>
      </c>
      <c r="B980" s="1"/>
      <c r="C980" s="1" t="s">
        <v>102</v>
      </c>
      <c r="D980" t="s">
        <v>98</v>
      </c>
      <c r="E980">
        <v>76</v>
      </c>
      <c r="F980" t="s">
        <v>87</v>
      </c>
      <c r="G980" s="18">
        <v>1.175</v>
      </c>
      <c r="I980" s="18">
        <v>89.3</v>
      </c>
    </row>
    <row r="981" spans="1:9" x14ac:dyDescent="0.25">
      <c r="A981" s="1">
        <v>44642</v>
      </c>
      <c r="B981" s="1"/>
      <c r="C981" s="1" t="s">
        <v>102</v>
      </c>
      <c r="D981" t="s">
        <v>97</v>
      </c>
      <c r="E981">
        <v>7</v>
      </c>
      <c r="F981" t="s">
        <v>219</v>
      </c>
      <c r="G981" s="18">
        <v>3.26</v>
      </c>
      <c r="I981" s="18">
        <v>-22.82</v>
      </c>
    </row>
    <row r="982" spans="1:9" x14ac:dyDescent="0.25">
      <c r="A982" s="1">
        <v>44642</v>
      </c>
      <c r="B982" s="1"/>
      <c r="C982" s="1" t="s">
        <v>102</v>
      </c>
      <c r="D982" t="s">
        <v>97</v>
      </c>
      <c r="E982">
        <v>23</v>
      </c>
      <c r="F982" t="s">
        <v>219</v>
      </c>
      <c r="G982" s="18">
        <v>3.26</v>
      </c>
      <c r="I982" s="18">
        <v>-74.98</v>
      </c>
    </row>
    <row r="983" spans="1:9" x14ac:dyDescent="0.25">
      <c r="A983" s="1">
        <v>44642</v>
      </c>
      <c r="B983" s="1"/>
      <c r="C983" s="1" t="s">
        <v>102</v>
      </c>
      <c r="D983" t="s">
        <v>97</v>
      </c>
      <c r="E983">
        <v>80</v>
      </c>
      <c r="F983" t="s">
        <v>87</v>
      </c>
      <c r="G983" s="18">
        <v>1.2475000000000001</v>
      </c>
      <c r="I983" s="18">
        <v>-99.8</v>
      </c>
    </row>
    <row r="984" spans="1:9" x14ac:dyDescent="0.25">
      <c r="A984" s="1">
        <v>44642</v>
      </c>
      <c r="B984" s="1"/>
      <c r="C984" s="1" t="s">
        <v>102</v>
      </c>
      <c r="D984" t="s">
        <v>97</v>
      </c>
      <c r="E984">
        <v>76</v>
      </c>
      <c r="F984" t="s">
        <v>87</v>
      </c>
      <c r="G984" s="18">
        <v>1.2888999999999999</v>
      </c>
      <c r="I984" s="18">
        <v>-97.96</v>
      </c>
    </row>
    <row r="985" spans="1:9" x14ac:dyDescent="0.25">
      <c r="A985" s="1">
        <v>44643</v>
      </c>
      <c r="B985" s="1"/>
      <c r="C985" s="1" t="s">
        <v>102</v>
      </c>
      <c r="D985" t="s">
        <v>98</v>
      </c>
      <c r="E985">
        <v>50</v>
      </c>
      <c r="F985" t="s">
        <v>217</v>
      </c>
      <c r="G985" s="18">
        <v>1.0001</v>
      </c>
      <c r="I985" s="18">
        <v>50.01</v>
      </c>
    </row>
    <row r="986" spans="1:9" x14ac:dyDescent="0.25">
      <c r="A986" s="1">
        <v>44643</v>
      </c>
      <c r="B986" s="1"/>
      <c r="C986" s="1" t="s">
        <v>102</v>
      </c>
      <c r="D986" t="s">
        <v>98</v>
      </c>
      <c r="E986">
        <v>50</v>
      </c>
      <c r="F986" t="s">
        <v>217</v>
      </c>
      <c r="G986" s="18">
        <v>1.02</v>
      </c>
      <c r="I986" s="18">
        <v>51</v>
      </c>
    </row>
    <row r="987" spans="1:9" x14ac:dyDescent="0.25">
      <c r="A987" s="1">
        <v>44643</v>
      </c>
      <c r="B987" s="1"/>
      <c r="C987" s="1" t="s">
        <v>102</v>
      </c>
      <c r="D987" t="s">
        <v>98</v>
      </c>
      <c r="E987">
        <v>30</v>
      </c>
      <c r="F987" t="s">
        <v>9</v>
      </c>
      <c r="G987" s="18">
        <v>3.395</v>
      </c>
      <c r="I987" s="18">
        <v>101.85</v>
      </c>
    </row>
    <row r="988" spans="1:9" x14ac:dyDescent="0.25">
      <c r="A988" s="1">
        <v>44643</v>
      </c>
      <c r="B988" s="1"/>
      <c r="C988" s="1" t="s">
        <v>102</v>
      </c>
      <c r="D988" t="s">
        <v>98</v>
      </c>
      <c r="E988">
        <v>30</v>
      </c>
      <c r="F988" t="s">
        <v>9</v>
      </c>
      <c r="G988" s="18">
        <v>3.4504999999999999</v>
      </c>
      <c r="I988" s="18">
        <v>103.52</v>
      </c>
    </row>
    <row r="989" spans="1:9" x14ac:dyDescent="0.25">
      <c r="A989" s="1">
        <v>44643</v>
      </c>
      <c r="B989" s="1"/>
      <c r="C989" s="1" t="s">
        <v>102</v>
      </c>
      <c r="D989" t="s">
        <v>97</v>
      </c>
      <c r="E989">
        <v>30</v>
      </c>
      <c r="F989" t="s">
        <v>9</v>
      </c>
      <c r="G989" s="18">
        <v>3.3439999999999999</v>
      </c>
      <c r="I989" s="18">
        <v>-100.32</v>
      </c>
    </row>
    <row r="990" spans="1:9" x14ac:dyDescent="0.25">
      <c r="A990" s="1">
        <v>44643</v>
      </c>
      <c r="B990" s="1"/>
      <c r="C990" s="1" t="s">
        <v>102</v>
      </c>
      <c r="D990" t="s">
        <v>97</v>
      </c>
      <c r="E990">
        <v>100</v>
      </c>
      <c r="F990" t="s">
        <v>217</v>
      </c>
      <c r="G990" s="18">
        <v>1.0043</v>
      </c>
      <c r="I990" s="18">
        <v>-100.43</v>
      </c>
    </row>
    <row r="991" spans="1:9" x14ac:dyDescent="0.25">
      <c r="A991" s="1">
        <v>44643</v>
      </c>
      <c r="B991" s="1"/>
      <c r="C991" s="1" t="s">
        <v>102</v>
      </c>
      <c r="D991" t="s">
        <v>98</v>
      </c>
      <c r="E991">
        <v>100</v>
      </c>
      <c r="F991" t="s">
        <v>218</v>
      </c>
      <c r="G991" s="18">
        <v>1.9702999999999999</v>
      </c>
      <c r="I991" s="18">
        <v>197.03</v>
      </c>
    </row>
    <row r="992" spans="1:9" x14ac:dyDescent="0.25">
      <c r="A992" s="1">
        <v>44643</v>
      </c>
      <c r="B992" s="1"/>
      <c r="C992" s="1" t="s">
        <v>102</v>
      </c>
      <c r="D992" t="s">
        <v>97</v>
      </c>
      <c r="E992">
        <v>100</v>
      </c>
      <c r="F992" t="s">
        <v>218</v>
      </c>
      <c r="G992" s="18">
        <v>1.9999</v>
      </c>
      <c r="I992" s="18">
        <v>-199.99</v>
      </c>
    </row>
    <row r="993" spans="1:9" x14ac:dyDescent="0.25">
      <c r="A993" s="1">
        <v>44643</v>
      </c>
      <c r="B993" s="1"/>
      <c r="C993" s="1" t="s">
        <v>102</v>
      </c>
      <c r="D993" t="s">
        <v>97</v>
      </c>
      <c r="E993">
        <v>30</v>
      </c>
      <c r="F993" t="s">
        <v>9</v>
      </c>
      <c r="G993" s="18">
        <v>3.3096999999999999</v>
      </c>
      <c r="I993" s="18">
        <v>-99.29</v>
      </c>
    </row>
    <row r="994" spans="1:9" x14ac:dyDescent="0.25">
      <c r="A994" s="1">
        <v>44643</v>
      </c>
      <c r="B994" s="1"/>
      <c r="C994" s="1" t="s">
        <v>102</v>
      </c>
      <c r="D994" t="s">
        <v>98</v>
      </c>
      <c r="E994">
        <v>30</v>
      </c>
      <c r="F994" t="s">
        <v>214</v>
      </c>
      <c r="G994" s="18">
        <v>3.2549999999999999</v>
      </c>
      <c r="I994" s="18">
        <v>97.65</v>
      </c>
    </row>
    <row r="995" spans="1:9" x14ac:dyDescent="0.25">
      <c r="A995" s="1">
        <v>44643</v>
      </c>
      <c r="B995" s="1"/>
      <c r="C995" s="1" t="s">
        <v>102</v>
      </c>
      <c r="D995" t="s">
        <v>97</v>
      </c>
      <c r="E995">
        <v>30</v>
      </c>
      <c r="F995" t="s">
        <v>214</v>
      </c>
      <c r="G995" s="18">
        <v>3.4762</v>
      </c>
      <c r="I995" s="18">
        <v>-104.29</v>
      </c>
    </row>
    <row r="996" spans="1:9" x14ac:dyDescent="0.25">
      <c r="A996" s="1">
        <v>44643</v>
      </c>
      <c r="B996" s="1"/>
      <c r="C996" s="1" t="s">
        <v>102</v>
      </c>
      <c r="D996" t="s">
        <v>98</v>
      </c>
      <c r="E996">
        <v>15</v>
      </c>
      <c r="F996" t="s">
        <v>9</v>
      </c>
      <c r="G996" s="18">
        <v>3.15</v>
      </c>
      <c r="I996" s="18">
        <v>47.25</v>
      </c>
    </row>
    <row r="997" spans="1:9" x14ac:dyDescent="0.25">
      <c r="A997" s="1">
        <v>44643</v>
      </c>
      <c r="B997" s="1"/>
      <c r="C997" s="1" t="s">
        <v>102</v>
      </c>
      <c r="D997" t="s">
        <v>97</v>
      </c>
      <c r="E997">
        <v>15</v>
      </c>
      <c r="F997" t="s">
        <v>9</v>
      </c>
      <c r="G997" s="18">
        <v>3.19</v>
      </c>
      <c r="I997" s="18">
        <v>-47.85</v>
      </c>
    </row>
    <row r="998" spans="1:9" x14ac:dyDescent="0.25">
      <c r="A998" s="1">
        <v>44643</v>
      </c>
      <c r="B998" s="1"/>
      <c r="C998" s="1" t="s">
        <v>102</v>
      </c>
      <c r="D998" t="s">
        <v>98</v>
      </c>
      <c r="E998">
        <v>40</v>
      </c>
      <c r="F998" t="s">
        <v>214</v>
      </c>
      <c r="G998" s="18">
        <v>3.3738000000000001</v>
      </c>
      <c r="I998" s="18">
        <v>134.94999999999999</v>
      </c>
    </row>
    <row r="999" spans="1:9" x14ac:dyDescent="0.25">
      <c r="A999" s="1">
        <v>44643</v>
      </c>
      <c r="B999" s="1"/>
      <c r="C999" s="1" t="s">
        <v>102</v>
      </c>
      <c r="D999" t="s">
        <v>98</v>
      </c>
      <c r="E999">
        <v>30</v>
      </c>
      <c r="F999" t="s">
        <v>214</v>
      </c>
      <c r="G999" s="18">
        <v>3.5760000000000001</v>
      </c>
      <c r="I999" s="18">
        <v>107.28</v>
      </c>
    </row>
    <row r="1000" spans="1:9" x14ac:dyDescent="0.25">
      <c r="A1000" s="1">
        <v>44643</v>
      </c>
      <c r="B1000" s="1"/>
      <c r="C1000" s="1" t="s">
        <v>102</v>
      </c>
      <c r="D1000" t="s">
        <v>98</v>
      </c>
      <c r="E1000">
        <v>30</v>
      </c>
      <c r="F1000" t="s">
        <v>214</v>
      </c>
      <c r="G1000" s="18">
        <v>3.6701000000000001</v>
      </c>
      <c r="I1000" s="18">
        <v>110.1</v>
      </c>
    </row>
    <row r="1001" spans="1:9" x14ac:dyDescent="0.25">
      <c r="A1001" s="1">
        <v>44643</v>
      </c>
      <c r="B1001" s="1"/>
      <c r="C1001" s="1" t="s">
        <v>102</v>
      </c>
      <c r="D1001" t="s">
        <v>97</v>
      </c>
      <c r="E1001">
        <v>50</v>
      </c>
      <c r="F1001" t="s">
        <v>214</v>
      </c>
      <c r="G1001" s="18">
        <v>3.7262</v>
      </c>
      <c r="I1001" s="18">
        <v>-186.31</v>
      </c>
    </row>
    <row r="1002" spans="1:9" x14ac:dyDescent="0.25">
      <c r="A1002" s="1">
        <v>44643</v>
      </c>
      <c r="B1002" s="1"/>
      <c r="C1002" s="1" t="s">
        <v>102</v>
      </c>
      <c r="D1002" t="s">
        <v>97</v>
      </c>
      <c r="E1002">
        <v>50</v>
      </c>
      <c r="F1002" t="s">
        <v>214</v>
      </c>
      <c r="G1002" s="18">
        <v>3.6764000000000001</v>
      </c>
      <c r="I1002" s="18">
        <v>-183.82</v>
      </c>
    </row>
    <row r="1003" spans="1:9" x14ac:dyDescent="0.25">
      <c r="A1003" s="1">
        <v>44644</v>
      </c>
      <c r="B1003" s="1"/>
      <c r="C1003" s="1" t="s">
        <v>102</v>
      </c>
      <c r="D1003" t="s">
        <v>98</v>
      </c>
      <c r="E1003">
        <v>30</v>
      </c>
      <c r="F1003" t="s">
        <v>215</v>
      </c>
      <c r="G1003" s="18">
        <v>5.24</v>
      </c>
      <c r="I1003" s="18">
        <v>157.19999999999999</v>
      </c>
    </row>
    <row r="1004" spans="1:9" x14ac:dyDescent="0.25">
      <c r="A1004" s="1">
        <v>44644</v>
      </c>
      <c r="B1004" s="1"/>
      <c r="C1004" s="1" t="s">
        <v>102</v>
      </c>
      <c r="D1004" t="s">
        <v>98</v>
      </c>
      <c r="E1004">
        <v>30</v>
      </c>
      <c r="F1004" t="s">
        <v>215</v>
      </c>
      <c r="G1004" s="18">
        <v>4.9816000000000003</v>
      </c>
      <c r="I1004" s="18">
        <v>149.44999999999999</v>
      </c>
    </row>
    <row r="1005" spans="1:9" x14ac:dyDescent="0.25">
      <c r="A1005" s="1">
        <v>44644</v>
      </c>
      <c r="B1005" s="1"/>
      <c r="C1005" s="1" t="s">
        <v>102</v>
      </c>
      <c r="D1005" t="s">
        <v>98</v>
      </c>
      <c r="E1005">
        <v>50</v>
      </c>
      <c r="F1005" t="s">
        <v>216</v>
      </c>
      <c r="G1005" s="18">
        <v>1.825</v>
      </c>
      <c r="I1005" s="18">
        <v>91.25</v>
      </c>
    </row>
    <row r="1006" spans="1:9" x14ac:dyDescent="0.25">
      <c r="A1006" s="1">
        <v>44644</v>
      </c>
      <c r="B1006" s="1"/>
      <c r="C1006" s="1" t="s">
        <v>102</v>
      </c>
      <c r="D1006" t="s">
        <v>98</v>
      </c>
      <c r="E1006">
        <v>30</v>
      </c>
      <c r="F1006" t="s">
        <v>215</v>
      </c>
      <c r="G1006" s="18">
        <v>5</v>
      </c>
      <c r="I1006" s="18">
        <v>150</v>
      </c>
    </row>
    <row r="1007" spans="1:9" x14ac:dyDescent="0.25">
      <c r="A1007" s="1">
        <v>44644</v>
      </c>
      <c r="B1007" s="1"/>
      <c r="C1007" s="1" t="s">
        <v>102</v>
      </c>
      <c r="D1007" t="s">
        <v>97</v>
      </c>
      <c r="E1007">
        <v>30</v>
      </c>
      <c r="F1007" t="s">
        <v>215</v>
      </c>
      <c r="G1007" s="18">
        <v>4.9391999999999996</v>
      </c>
      <c r="I1007" s="18">
        <v>-148.18</v>
      </c>
    </row>
    <row r="1008" spans="1:9" x14ac:dyDescent="0.25">
      <c r="A1008" s="1">
        <v>44644</v>
      </c>
      <c r="B1008" s="1"/>
      <c r="C1008" s="1" t="s">
        <v>102</v>
      </c>
      <c r="D1008" t="s">
        <v>97</v>
      </c>
      <c r="E1008">
        <v>30</v>
      </c>
      <c r="F1008" t="s">
        <v>215</v>
      </c>
      <c r="G1008" s="18">
        <v>4.8000999999999996</v>
      </c>
      <c r="I1008" s="18">
        <v>-144</v>
      </c>
    </row>
    <row r="1009" spans="1:9" x14ac:dyDescent="0.25">
      <c r="A1009" s="1">
        <v>44644</v>
      </c>
      <c r="B1009" s="1"/>
      <c r="C1009" s="1" t="s">
        <v>102</v>
      </c>
      <c r="D1009" t="s">
        <v>97</v>
      </c>
      <c r="E1009">
        <v>30</v>
      </c>
      <c r="F1009" t="s">
        <v>215</v>
      </c>
      <c r="G1009" s="18">
        <v>4.6948999999999996</v>
      </c>
      <c r="I1009" s="18">
        <v>-140.85</v>
      </c>
    </row>
    <row r="1010" spans="1:9" x14ac:dyDescent="0.25">
      <c r="A1010" s="1">
        <v>44644</v>
      </c>
      <c r="B1010" s="1"/>
      <c r="C1010" s="1" t="s">
        <v>102</v>
      </c>
      <c r="D1010" t="s">
        <v>97</v>
      </c>
      <c r="E1010">
        <v>50</v>
      </c>
      <c r="F1010" t="s">
        <v>216</v>
      </c>
      <c r="G1010" s="18">
        <v>1.95</v>
      </c>
      <c r="I1010" s="18">
        <v>-97.5</v>
      </c>
    </row>
    <row r="1011" spans="1:9" x14ac:dyDescent="0.25">
      <c r="A1011" s="1">
        <v>44644</v>
      </c>
      <c r="B1011" s="1"/>
      <c r="C1011" s="1" t="s">
        <v>102</v>
      </c>
      <c r="D1011" t="s">
        <v>98</v>
      </c>
      <c r="E1011">
        <v>50</v>
      </c>
      <c r="F1011" t="s">
        <v>179</v>
      </c>
      <c r="G1011" s="18">
        <v>2.0909</v>
      </c>
      <c r="I1011" s="18">
        <v>104.55</v>
      </c>
    </row>
    <row r="1012" spans="1:9" x14ac:dyDescent="0.25">
      <c r="A1012" s="1">
        <v>44644</v>
      </c>
      <c r="B1012" s="1"/>
      <c r="C1012" s="1" t="s">
        <v>102</v>
      </c>
      <c r="D1012" t="s">
        <v>97</v>
      </c>
      <c r="E1012">
        <v>49</v>
      </c>
      <c r="F1012" t="s">
        <v>179</v>
      </c>
      <c r="G1012" s="18">
        <v>2.15</v>
      </c>
      <c r="I1012" s="18">
        <v>-105.35</v>
      </c>
    </row>
    <row r="1013" spans="1:9" x14ac:dyDescent="0.25">
      <c r="A1013" s="1">
        <v>44644</v>
      </c>
      <c r="B1013" s="1"/>
      <c r="C1013" s="1" t="s">
        <v>102</v>
      </c>
      <c r="D1013" t="s">
        <v>97</v>
      </c>
      <c r="E1013">
        <v>1</v>
      </c>
      <c r="F1013" t="s">
        <v>179</v>
      </c>
      <c r="G1013" s="18">
        <v>2.15</v>
      </c>
      <c r="I1013" s="18">
        <v>-2.15</v>
      </c>
    </row>
    <row r="1014" spans="1:9" x14ac:dyDescent="0.25">
      <c r="A1014" s="1">
        <v>44644</v>
      </c>
      <c r="B1014" s="1"/>
      <c r="C1014" s="1" t="s">
        <v>102</v>
      </c>
      <c r="D1014" t="s">
        <v>98</v>
      </c>
      <c r="E1014">
        <v>5</v>
      </c>
      <c r="F1014" t="s">
        <v>191</v>
      </c>
      <c r="G1014" s="18">
        <v>10.135</v>
      </c>
      <c r="I1014" s="18">
        <v>50.68</v>
      </c>
    </row>
    <row r="1015" spans="1:9" x14ac:dyDescent="0.25">
      <c r="A1015" s="1">
        <v>44644</v>
      </c>
      <c r="B1015" s="1"/>
      <c r="C1015" s="1" t="s">
        <v>102</v>
      </c>
      <c r="D1015" t="s">
        <v>98</v>
      </c>
      <c r="E1015">
        <v>5</v>
      </c>
      <c r="F1015" t="s">
        <v>191</v>
      </c>
      <c r="G1015" s="18">
        <v>10.225</v>
      </c>
      <c r="I1015" s="18">
        <v>51.13</v>
      </c>
    </row>
    <row r="1016" spans="1:9" x14ac:dyDescent="0.25">
      <c r="A1016" s="1">
        <v>44644</v>
      </c>
      <c r="B1016" s="1"/>
      <c r="C1016" s="1" t="s">
        <v>102</v>
      </c>
      <c r="D1016" t="s">
        <v>97</v>
      </c>
      <c r="E1016">
        <v>5</v>
      </c>
      <c r="F1016" t="s">
        <v>191</v>
      </c>
      <c r="G1016" s="18">
        <v>10.32</v>
      </c>
      <c r="I1016" s="18">
        <v>-51.6</v>
      </c>
    </row>
    <row r="1017" spans="1:9" x14ac:dyDescent="0.25">
      <c r="A1017" s="1">
        <v>44644</v>
      </c>
      <c r="B1017" s="1"/>
      <c r="C1017" s="1" t="s">
        <v>102</v>
      </c>
      <c r="D1017" t="s">
        <v>97</v>
      </c>
      <c r="E1017">
        <v>5</v>
      </c>
      <c r="F1017" t="s">
        <v>191</v>
      </c>
      <c r="G1017" s="18">
        <v>10.37</v>
      </c>
      <c r="I1017" s="18">
        <v>-51.85</v>
      </c>
    </row>
    <row r="1018" spans="1:9" x14ac:dyDescent="0.25">
      <c r="A1018" s="1">
        <v>44644</v>
      </c>
      <c r="B1018" s="1"/>
      <c r="C1018" s="1" t="s">
        <v>102</v>
      </c>
      <c r="D1018" t="s">
        <v>98</v>
      </c>
      <c r="E1018">
        <v>5</v>
      </c>
      <c r="F1018" t="s">
        <v>191</v>
      </c>
      <c r="G1018" s="18">
        <v>10.335000000000001</v>
      </c>
      <c r="I1018" s="18">
        <v>51.68</v>
      </c>
    </row>
    <row r="1019" spans="1:9" x14ac:dyDescent="0.25">
      <c r="A1019" s="1">
        <v>44644</v>
      </c>
      <c r="B1019" s="1"/>
      <c r="C1019" s="1" t="s">
        <v>102</v>
      </c>
      <c r="D1019" t="s">
        <v>98</v>
      </c>
      <c r="E1019">
        <v>5</v>
      </c>
      <c r="F1019" t="s">
        <v>191</v>
      </c>
      <c r="G1019" s="18">
        <v>10.83</v>
      </c>
      <c r="I1019" s="18">
        <v>54.15</v>
      </c>
    </row>
    <row r="1020" spans="1:9" x14ac:dyDescent="0.25">
      <c r="A1020" s="1">
        <v>44644</v>
      </c>
      <c r="B1020" s="1"/>
      <c r="C1020" s="1" t="s">
        <v>102</v>
      </c>
      <c r="D1020" t="s">
        <v>97</v>
      </c>
      <c r="E1020">
        <v>4</v>
      </c>
      <c r="F1020" t="s">
        <v>191</v>
      </c>
      <c r="G1020" s="18">
        <v>10.67</v>
      </c>
      <c r="I1020" s="18">
        <v>-42.68</v>
      </c>
    </row>
    <row r="1021" spans="1:9" x14ac:dyDescent="0.25">
      <c r="A1021" s="1">
        <v>44644</v>
      </c>
      <c r="B1021" s="1"/>
      <c r="C1021" s="1" t="s">
        <v>102</v>
      </c>
      <c r="D1021" t="s">
        <v>97</v>
      </c>
      <c r="E1021">
        <v>1</v>
      </c>
      <c r="F1021" t="s">
        <v>191</v>
      </c>
      <c r="G1021" s="18">
        <v>10.57</v>
      </c>
      <c r="I1021" s="18">
        <v>-10.57</v>
      </c>
    </row>
    <row r="1022" spans="1:9" x14ac:dyDescent="0.25">
      <c r="A1022" s="1">
        <v>44644</v>
      </c>
      <c r="B1022" s="1"/>
      <c r="C1022" s="1" t="s">
        <v>102</v>
      </c>
      <c r="D1022" t="s">
        <v>97</v>
      </c>
      <c r="E1022">
        <v>2</v>
      </c>
      <c r="F1022" t="s">
        <v>191</v>
      </c>
      <c r="G1022" s="18">
        <v>10.55</v>
      </c>
      <c r="I1022" s="18">
        <v>-21.1</v>
      </c>
    </row>
    <row r="1023" spans="1:9" x14ac:dyDescent="0.25">
      <c r="A1023" s="1">
        <v>44644</v>
      </c>
      <c r="B1023" s="1"/>
      <c r="C1023" s="1" t="s">
        <v>102</v>
      </c>
      <c r="D1023" t="s">
        <v>97</v>
      </c>
      <c r="E1023">
        <v>3</v>
      </c>
      <c r="F1023" t="s">
        <v>191</v>
      </c>
      <c r="G1023" s="18">
        <v>10.56</v>
      </c>
      <c r="I1023" s="18">
        <v>-31.68</v>
      </c>
    </row>
    <row r="1024" spans="1:9" x14ac:dyDescent="0.25">
      <c r="A1024" s="1">
        <v>44645</v>
      </c>
      <c r="B1024" s="1"/>
      <c r="C1024" s="1" t="s">
        <v>102</v>
      </c>
      <c r="D1024" t="s">
        <v>98</v>
      </c>
      <c r="E1024">
        <v>70</v>
      </c>
      <c r="F1024" t="s">
        <v>213</v>
      </c>
      <c r="G1024" s="18">
        <v>2.0001000000000002</v>
      </c>
      <c r="I1024" s="18">
        <v>140.01</v>
      </c>
    </row>
    <row r="1025" spans="1:9" x14ac:dyDescent="0.25">
      <c r="A1025" s="1">
        <v>44645</v>
      </c>
      <c r="B1025" s="1"/>
      <c r="C1025" s="1" t="s">
        <v>102</v>
      </c>
      <c r="D1025" t="s">
        <v>98</v>
      </c>
      <c r="E1025">
        <v>100</v>
      </c>
      <c r="F1025" t="s">
        <v>213</v>
      </c>
      <c r="G1025" s="18">
        <v>2.0049999999999999</v>
      </c>
      <c r="I1025" s="18">
        <v>200.5</v>
      </c>
    </row>
    <row r="1026" spans="1:9" x14ac:dyDescent="0.25">
      <c r="A1026" s="1">
        <v>44645</v>
      </c>
      <c r="B1026" s="1"/>
      <c r="C1026" s="1" t="s">
        <v>102</v>
      </c>
      <c r="D1026" t="s">
        <v>97</v>
      </c>
      <c r="E1026">
        <v>50</v>
      </c>
      <c r="F1026" t="s">
        <v>213</v>
      </c>
      <c r="G1026" s="18">
        <v>2.0950000000000002</v>
      </c>
      <c r="I1026" s="18">
        <v>-104.75</v>
      </c>
    </row>
    <row r="1027" spans="1:9" x14ac:dyDescent="0.25">
      <c r="A1027" s="1">
        <v>44645</v>
      </c>
      <c r="B1027" s="1"/>
      <c r="C1027" s="1" t="s">
        <v>102</v>
      </c>
      <c r="D1027" t="s">
        <v>98</v>
      </c>
      <c r="E1027">
        <v>30</v>
      </c>
      <c r="F1027" t="s">
        <v>213</v>
      </c>
      <c r="G1027" s="18">
        <v>2.1150000000000002</v>
      </c>
      <c r="I1027" s="18">
        <v>63.45</v>
      </c>
    </row>
    <row r="1028" spans="1:9" x14ac:dyDescent="0.25">
      <c r="A1028" s="1">
        <v>44645</v>
      </c>
      <c r="B1028" s="1"/>
      <c r="C1028" s="1" t="s">
        <v>102</v>
      </c>
      <c r="D1028" t="s">
        <v>97</v>
      </c>
      <c r="E1028">
        <v>100</v>
      </c>
      <c r="F1028" t="s">
        <v>213</v>
      </c>
      <c r="G1028" s="18">
        <v>2.0249999999999999</v>
      </c>
      <c r="I1028" s="18">
        <v>-202.5</v>
      </c>
    </row>
    <row r="1029" spans="1:9" x14ac:dyDescent="0.25">
      <c r="A1029" s="1">
        <v>44645</v>
      </c>
      <c r="B1029" s="1"/>
      <c r="C1029" s="1" t="s">
        <v>102</v>
      </c>
      <c r="D1029" t="s">
        <v>97</v>
      </c>
      <c r="E1029">
        <v>12</v>
      </c>
      <c r="F1029" t="s">
        <v>213</v>
      </c>
      <c r="G1029" s="18">
        <v>1.96</v>
      </c>
      <c r="I1029" s="18">
        <v>-23.52</v>
      </c>
    </row>
    <row r="1030" spans="1:9" x14ac:dyDescent="0.25">
      <c r="A1030" s="1">
        <v>44645</v>
      </c>
      <c r="B1030" s="1"/>
      <c r="C1030" s="1" t="s">
        <v>102</v>
      </c>
      <c r="D1030" t="s">
        <v>97</v>
      </c>
      <c r="E1030">
        <v>38</v>
      </c>
      <c r="F1030" t="s">
        <v>213</v>
      </c>
      <c r="G1030" s="18">
        <v>1.96</v>
      </c>
      <c r="I1030" s="18">
        <v>-74.48</v>
      </c>
    </row>
    <row r="1031" spans="1:9" x14ac:dyDescent="0.25">
      <c r="A1031" s="1">
        <v>44645</v>
      </c>
      <c r="B1031" s="1"/>
      <c r="C1031" s="1" t="s">
        <v>102</v>
      </c>
      <c r="D1031" t="s">
        <v>98</v>
      </c>
      <c r="E1031">
        <v>12</v>
      </c>
      <c r="F1031" t="s">
        <v>8</v>
      </c>
      <c r="G1031" s="18">
        <v>7.8907999999999996</v>
      </c>
      <c r="I1031" s="18">
        <v>94.69</v>
      </c>
    </row>
    <row r="1032" spans="1:9" x14ac:dyDescent="0.25">
      <c r="A1032" s="1">
        <v>44645</v>
      </c>
      <c r="B1032" s="1"/>
      <c r="C1032" s="1" t="s">
        <v>102</v>
      </c>
      <c r="D1032" t="s">
        <v>97</v>
      </c>
      <c r="E1032">
        <v>12</v>
      </c>
      <c r="F1032" t="s">
        <v>8</v>
      </c>
      <c r="G1032" s="18">
        <v>8.08</v>
      </c>
      <c r="I1032" s="18">
        <v>-96.96</v>
      </c>
    </row>
    <row r="1033" spans="1:9" x14ac:dyDescent="0.25">
      <c r="A1033" s="1">
        <v>44645</v>
      </c>
      <c r="B1033" s="1"/>
      <c r="C1033" s="1" t="s">
        <v>102</v>
      </c>
      <c r="D1033" t="s">
        <v>98</v>
      </c>
      <c r="E1033">
        <v>24</v>
      </c>
      <c r="F1033" t="s">
        <v>8</v>
      </c>
      <c r="G1033" s="18">
        <v>7.9801000000000002</v>
      </c>
      <c r="I1033" s="18">
        <v>191.52</v>
      </c>
    </row>
    <row r="1034" spans="1:9" x14ac:dyDescent="0.25">
      <c r="A1034" s="1">
        <v>44645</v>
      </c>
      <c r="B1034" s="1"/>
      <c r="C1034" s="1" t="s">
        <v>102</v>
      </c>
      <c r="D1034" t="s">
        <v>97</v>
      </c>
      <c r="E1034">
        <v>12</v>
      </c>
      <c r="F1034" t="s">
        <v>8</v>
      </c>
      <c r="G1034" s="18">
        <v>8.15</v>
      </c>
      <c r="I1034" s="18">
        <v>-97.8</v>
      </c>
    </row>
    <row r="1035" spans="1:9" x14ac:dyDescent="0.25">
      <c r="A1035" s="1">
        <v>44645</v>
      </c>
      <c r="B1035" s="1"/>
      <c r="C1035" s="1" t="s">
        <v>102</v>
      </c>
      <c r="D1035" t="s">
        <v>97</v>
      </c>
      <c r="E1035">
        <v>12</v>
      </c>
      <c r="F1035" t="s">
        <v>8</v>
      </c>
      <c r="G1035" s="18">
        <v>8.1850000000000005</v>
      </c>
      <c r="I1035" s="18">
        <v>-98.22</v>
      </c>
    </row>
    <row r="1036" spans="1:9" x14ac:dyDescent="0.25">
      <c r="A1036" s="1">
        <v>44648</v>
      </c>
      <c r="B1036" s="1"/>
      <c r="C1036" s="1" t="s">
        <v>102</v>
      </c>
      <c r="D1036" t="s">
        <v>98</v>
      </c>
      <c r="E1036">
        <v>50</v>
      </c>
      <c r="F1036" t="s">
        <v>9</v>
      </c>
      <c r="G1036" s="18">
        <v>2.6543000000000001</v>
      </c>
      <c r="I1036" s="18">
        <v>132.72</v>
      </c>
    </row>
    <row r="1037" spans="1:9" x14ac:dyDescent="0.25">
      <c r="A1037" s="1">
        <v>44648</v>
      </c>
      <c r="B1037" s="1"/>
      <c r="C1037" s="1" t="s">
        <v>102</v>
      </c>
      <c r="D1037" t="s">
        <v>98</v>
      </c>
      <c r="E1037">
        <v>6</v>
      </c>
      <c r="F1037" t="s">
        <v>8</v>
      </c>
      <c r="G1037" s="18">
        <v>8.1651000000000007</v>
      </c>
      <c r="I1037" s="18">
        <v>48.99</v>
      </c>
    </row>
    <row r="1038" spans="1:9" x14ac:dyDescent="0.25">
      <c r="A1038" s="1">
        <v>44648</v>
      </c>
      <c r="B1038" s="1"/>
      <c r="C1038" s="1" t="s">
        <v>102</v>
      </c>
      <c r="D1038" t="s">
        <v>98</v>
      </c>
      <c r="E1038">
        <v>6</v>
      </c>
      <c r="F1038" t="s">
        <v>8</v>
      </c>
      <c r="G1038" s="18">
        <v>8.1735000000000007</v>
      </c>
      <c r="I1038" s="18">
        <v>49.04</v>
      </c>
    </row>
    <row r="1039" spans="1:9" x14ac:dyDescent="0.25">
      <c r="A1039" s="1">
        <v>44648</v>
      </c>
      <c r="B1039" s="1"/>
      <c r="C1039" s="1" t="s">
        <v>102</v>
      </c>
      <c r="D1039" t="s">
        <v>98</v>
      </c>
      <c r="E1039">
        <v>50</v>
      </c>
      <c r="F1039" t="s">
        <v>9</v>
      </c>
      <c r="G1039" s="18">
        <v>2.7172999999999998</v>
      </c>
      <c r="I1039" s="18">
        <v>135.87</v>
      </c>
    </row>
    <row r="1040" spans="1:9" x14ac:dyDescent="0.25">
      <c r="A1040" s="1">
        <v>44648</v>
      </c>
      <c r="B1040" s="1"/>
      <c r="C1040" s="1" t="s">
        <v>102</v>
      </c>
      <c r="D1040" t="s">
        <v>97</v>
      </c>
      <c r="E1040">
        <v>42</v>
      </c>
      <c r="F1040" t="s">
        <v>9</v>
      </c>
      <c r="G1040" s="18">
        <v>2.5895999999999999</v>
      </c>
      <c r="I1040" s="18">
        <v>-108.76</v>
      </c>
    </row>
    <row r="1041" spans="1:9" x14ac:dyDescent="0.25">
      <c r="A1041" s="1">
        <v>44648</v>
      </c>
      <c r="B1041" s="1"/>
      <c r="C1041" s="1" t="s">
        <v>102</v>
      </c>
      <c r="D1041" t="s">
        <v>97</v>
      </c>
      <c r="E1041">
        <v>58</v>
      </c>
      <c r="F1041" t="s">
        <v>9</v>
      </c>
      <c r="G1041" s="18">
        <v>2.61</v>
      </c>
      <c r="I1041" s="18">
        <v>-151.38</v>
      </c>
    </row>
    <row r="1042" spans="1:9" x14ac:dyDescent="0.25">
      <c r="A1042" s="1">
        <v>44648</v>
      </c>
      <c r="B1042" s="1"/>
      <c r="C1042" s="1" t="s">
        <v>102</v>
      </c>
      <c r="D1042" t="s">
        <v>97</v>
      </c>
      <c r="E1042">
        <v>12</v>
      </c>
      <c r="F1042" t="s">
        <v>8</v>
      </c>
      <c r="G1042" s="18">
        <v>7.9150999999999998</v>
      </c>
      <c r="I1042" s="18">
        <v>-94.98</v>
      </c>
    </row>
    <row r="1043" spans="1:9" x14ac:dyDescent="0.25">
      <c r="A1043" s="1">
        <v>44648</v>
      </c>
      <c r="B1043" s="1"/>
      <c r="C1043" s="1" t="s">
        <v>102</v>
      </c>
      <c r="D1043" t="s">
        <v>98</v>
      </c>
      <c r="E1043">
        <v>116</v>
      </c>
      <c r="F1043" t="s">
        <v>9</v>
      </c>
      <c r="G1043" s="18">
        <v>2.5607000000000002</v>
      </c>
      <c r="I1043" s="18">
        <v>297.04000000000002</v>
      </c>
    </row>
    <row r="1044" spans="1:9" x14ac:dyDescent="0.25">
      <c r="A1044" s="1">
        <v>44648</v>
      </c>
      <c r="B1044" s="1"/>
      <c r="C1044" s="1" t="s">
        <v>102</v>
      </c>
      <c r="D1044" t="s">
        <v>97</v>
      </c>
      <c r="E1044">
        <v>58</v>
      </c>
      <c r="F1044" t="s">
        <v>9</v>
      </c>
      <c r="G1044" s="18">
        <v>2.5950000000000002</v>
      </c>
      <c r="I1044" s="18">
        <v>-150.51</v>
      </c>
    </row>
    <row r="1045" spans="1:9" x14ac:dyDescent="0.25">
      <c r="A1045" s="1">
        <v>44648</v>
      </c>
      <c r="B1045" s="1"/>
      <c r="C1045" s="1" t="s">
        <v>102</v>
      </c>
      <c r="D1045" t="s">
        <v>97</v>
      </c>
      <c r="E1045">
        <v>58</v>
      </c>
      <c r="F1045" t="s">
        <v>9</v>
      </c>
      <c r="G1045" s="18">
        <v>2.5830000000000002</v>
      </c>
      <c r="I1045" s="18">
        <v>-149.81</v>
      </c>
    </row>
    <row r="1046" spans="1:9" x14ac:dyDescent="0.25">
      <c r="A1046" s="1">
        <v>44648</v>
      </c>
      <c r="B1046" s="1"/>
      <c r="C1046" s="1" t="s">
        <v>102</v>
      </c>
      <c r="D1046" t="s">
        <v>98</v>
      </c>
      <c r="E1046">
        <v>38</v>
      </c>
      <c r="F1046" t="s">
        <v>9</v>
      </c>
      <c r="G1046" s="18">
        <v>2.5649999999999999</v>
      </c>
      <c r="I1046" s="18">
        <v>97.47</v>
      </c>
    </row>
    <row r="1047" spans="1:9" x14ac:dyDescent="0.25">
      <c r="A1047" s="1">
        <v>44648</v>
      </c>
      <c r="B1047" s="1"/>
      <c r="C1047" s="1" t="s">
        <v>102</v>
      </c>
      <c r="D1047" t="s">
        <v>97</v>
      </c>
      <c r="E1047">
        <v>38</v>
      </c>
      <c r="F1047" t="s">
        <v>9</v>
      </c>
      <c r="G1047" s="18">
        <v>2.5994999999999999</v>
      </c>
      <c r="I1047" s="18">
        <v>-98.78</v>
      </c>
    </row>
    <row r="1048" spans="1:9" x14ac:dyDescent="0.25">
      <c r="A1048" s="1">
        <v>44648</v>
      </c>
      <c r="B1048" s="1"/>
      <c r="C1048" s="1" t="s">
        <v>102</v>
      </c>
      <c r="D1048" t="s">
        <v>98</v>
      </c>
      <c r="E1048">
        <v>23</v>
      </c>
      <c r="F1048" t="s">
        <v>214</v>
      </c>
      <c r="G1048" s="18">
        <v>4.6025</v>
      </c>
      <c r="I1048" s="18">
        <v>105.86</v>
      </c>
    </row>
    <row r="1049" spans="1:9" x14ac:dyDescent="0.25">
      <c r="A1049" s="1">
        <v>44648</v>
      </c>
      <c r="B1049" s="1"/>
      <c r="C1049" s="1" t="s">
        <v>102</v>
      </c>
      <c r="D1049" t="s">
        <v>97</v>
      </c>
      <c r="E1049">
        <v>23</v>
      </c>
      <c r="F1049" t="s">
        <v>214</v>
      </c>
      <c r="G1049" s="18">
        <v>4.33</v>
      </c>
      <c r="I1049" s="18">
        <v>-99.59</v>
      </c>
    </row>
    <row r="1050" spans="1:9" x14ac:dyDescent="0.25">
      <c r="A1050" s="1">
        <v>44648</v>
      </c>
      <c r="B1050" s="1"/>
      <c r="C1050" s="1" t="s">
        <v>102</v>
      </c>
      <c r="D1050" t="s">
        <v>98</v>
      </c>
      <c r="E1050">
        <v>11</v>
      </c>
      <c r="F1050" t="s">
        <v>214</v>
      </c>
      <c r="G1050" s="18">
        <v>4.4850000000000003</v>
      </c>
      <c r="I1050" s="18">
        <v>49.34</v>
      </c>
    </row>
    <row r="1051" spans="1:9" x14ac:dyDescent="0.25">
      <c r="A1051" s="1">
        <v>44648</v>
      </c>
      <c r="B1051" s="1"/>
      <c r="C1051" s="1" t="s">
        <v>102</v>
      </c>
      <c r="D1051" t="s">
        <v>98</v>
      </c>
      <c r="E1051">
        <v>12</v>
      </c>
      <c r="F1051" t="s">
        <v>214</v>
      </c>
      <c r="G1051" s="18">
        <v>4.2100999999999997</v>
      </c>
      <c r="I1051" s="18">
        <v>50.52</v>
      </c>
    </row>
    <row r="1052" spans="1:9" x14ac:dyDescent="0.25">
      <c r="A1052" s="1">
        <v>44648</v>
      </c>
      <c r="B1052" s="1"/>
      <c r="C1052" s="1" t="s">
        <v>102</v>
      </c>
      <c r="D1052" t="s">
        <v>97</v>
      </c>
      <c r="E1052">
        <v>23</v>
      </c>
      <c r="F1052" t="s">
        <v>214</v>
      </c>
      <c r="G1052" s="18">
        <v>4.1847000000000003</v>
      </c>
      <c r="I1052" s="18">
        <v>-96.25</v>
      </c>
    </row>
    <row r="1053" spans="1:9" x14ac:dyDescent="0.25">
      <c r="A1053" s="1">
        <v>44648</v>
      </c>
      <c r="B1053" s="1"/>
      <c r="C1053" s="1" t="s">
        <v>102</v>
      </c>
      <c r="D1053" t="s">
        <v>98</v>
      </c>
      <c r="E1053">
        <v>6</v>
      </c>
      <c r="F1053" t="s">
        <v>8</v>
      </c>
      <c r="G1053" s="18">
        <v>8.15</v>
      </c>
      <c r="I1053" s="18">
        <v>48.9</v>
      </c>
    </row>
    <row r="1054" spans="1:9" x14ac:dyDescent="0.25">
      <c r="A1054" s="1">
        <v>44648</v>
      </c>
      <c r="B1054" s="1"/>
      <c r="C1054" s="1" t="s">
        <v>102</v>
      </c>
      <c r="D1054" t="s">
        <v>98</v>
      </c>
      <c r="E1054">
        <v>6</v>
      </c>
      <c r="F1054" t="s">
        <v>8</v>
      </c>
      <c r="G1054" s="18">
        <v>8.07</v>
      </c>
      <c r="I1054" s="18">
        <v>48.42</v>
      </c>
    </row>
    <row r="1055" spans="1:9" x14ac:dyDescent="0.25">
      <c r="A1055" s="1">
        <v>44648</v>
      </c>
      <c r="B1055" s="1"/>
      <c r="C1055" s="1" t="s">
        <v>102</v>
      </c>
      <c r="D1055" t="s">
        <v>97</v>
      </c>
      <c r="E1055">
        <v>6</v>
      </c>
      <c r="F1055" t="s">
        <v>8</v>
      </c>
      <c r="G1055" s="18">
        <v>7.7649999999999997</v>
      </c>
      <c r="I1055" s="18">
        <v>-46.59</v>
      </c>
    </row>
    <row r="1056" spans="1:9" x14ac:dyDescent="0.25">
      <c r="A1056" s="1">
        <v>44648</v>
      </c>
      <c r="B1056" s="1"/>
      <c r="C1056" s="1" t="s">
        <v>102</v>
      </c>
      <c r="D1056" t="s">
        <v>97</v>
      </c>
      <c r="E1056">
        <v>6</v>
      </c>
      <c r="F1056" t="s">
        <v>8</v>
      </c>
      <c r="G1056" s="18">
        <v>7.8495999999999997</v>
      </c>
      <c r="I1056" s="18">
        <v>-47.1</v>
      </c>
    </row>
    <row r="1057" spans="1:9" x14ac:dyDescent="0.25">
      <c r="A1057" s="1">
        <v>44649</v>
      </c>
      <c r="B1057" s="1"/>
      <c r="C1057" s="1" t="s">
        <v>102</v>
      </c>
      <c r="D1057" t="s">
        <v>98</v>
      </c>
      <c r="E1057">
        <v>90</v>
      </c>
      <c r="F1057" t="s">
        <v>208</v>
      </c>
      <c r="G1057" s="18">
        <v>1.4936</v>
      </c>
      <c r="I1057" s="18">
        <v>134.41999999999999</v>
      </c>
    </row>
    <row r="1058" spans="1:9" x14ac:dyDescent="0.25">
      <c r="A1058" s="1">
        <v>44649</v>
      </c>
      <c r="B1058" s="1"/>
      <c r="C1058" s="1" t="s">
        <v>102</v>
      </c>
      <c r="D1058" t="s">
        <v>98</v>
      </c>
      <c r="E1058">
        <v>80</v>
      </c>
      <c r="F1058" t="s">
        <v>208</v>
      </c>
      <c r="G1058" s="18">
        <v>1.5201</v>
      </c>
      <c r="I1058" s="18">
        <v>121.61</v>
      </c>
    </row>
    <row r="1059" spans="1:9" x14ac:dyDescent="0.25">
      <c r="A1059" s="1">
        <v>44649</v>
      </c>
      <c r="B1059" s="1"/>
      <c r="C1059" s="1" t="s">
        <v>102</v>
      </c>
      <c r="D1059" t="s">
        <v>97</v>
      </c>
      <c r="E1059">
        <v>60</v>
      </c>
      <c r="F1059" t="s">
        <v>208</v>
      </c>
      <c r="G1059" s="18">
        <v>1.5049999999999999</v>
      </c>
      <c r="I1059" s="18">
        <v>-90.3</v>
      </c>
    </row>
    <row r="1060" spans="1:9" x14ac:dyDescent="0.25">
      <c r="A1060" s="1">
        <v>44649</v>
      </c>
      <c r="B1060" s="1"/>
      <c r="C1060" s="1" t="s">
        <v>102</v>
      </c>
      <c r="D1060" t="s">
        <v>98</v>
      </c>
      <c r="E1060">
        <v>30</v>
      </c>
      <c r="F1060" t="s">
        <v>208</v>
      </c>
      <c r="G1060" s="18">
        <v>1.5254000000000001</v>
      </c>
      <c r="I1060" s="18">
        <v>45.76</v>
      </c>
    </row>
    <row r="1061" spans="1:9" x14ac:dyDescent="0.25">
      <c r="A1061" s="1">
        <v>44649</v>
      </c>
      <c r="B1061" s="1"/>
      <c r="C1061" s="1" t="s">
        <v>102</v>
      </c>
      <c r="D1061" t="s">
        <v>98</v>
      </c>
      <c r="E1061">
        <v>30</v>
      </c>
      <c r="F1061" t="s">
        <v>208</v>
      </c>
      <c r="G1061" s="18">
        <v>1.516</v>
      </c>
      <c r="I1061" s="18">
        <v>45.48</v>
      </c>
    </row>
    <row r="1062" spans="1:9" x14ac:dyDescent="0.25">
      <c r="A1062" s="1">
        <v>44649</v>
      </c>
      <c r="B1062" s="1"/>
      <c r="C1062" s="1" t="s">
        <v>102</v>
      </c>
      <c r="D1062" t="s">
        <v>97</v>
      </c>
      <c r="E1062">
        <v>34</v>
      </c>
      <c r="F1062" t="s">
        <v>208</v>
      </c>
      <c r="G1062" s="18">
        <v>1.4999</v>
      </c>
      <c r="I1062" s="18">
        <v>-51</v>
      </c>
    </row>
    <row r="1063" spans="1:9" x14ac:dyDescent="0.25">
      <c r="A1063" s="1">
        <v>44649</v>
      </c>
      <c r="B1063" s="1"/>
      <c r="C1063" s="1" t="s">
        <v>102</v>
      </c>
      <c r="D1063" t="s">
        <v>97</v>
      </c>
      <c r="E1063">
        <v>34</v>
      </c>
      <c r="F1063" t="s">
        <v>208</v>
      </c>
      <c r="G1063" s="18">
        <v>1.48</v>
      </c>
      <c r="I1063" s="18">
        <v>-50.32</v>
      </c>
    </row>
    <row r="1064" spans="1:9" x14ac:dyDescent="0.25">
      <c r="A1064" s="1">
        <v>44649</v>
      </c>
      <c r="B1064" s="1"/>
      <c r="C1064" s="1" t="s">
        <v>102</v>
      </c>
      <c r="D1064" t="s">
        <v>97</v>
      </c>
      <c r="E1064">
        <v>34</v>
      </c>
      <c r="F1064" t="s">
        <v>208</v>
      </c>
      <c r="G1064" s="18">
        <v>1.4665999999999999</v>
      </c>
      <c r="I1064" s="18">
        <v>-49.86</v>
      </c>
    </row>
    <row r="1065" spans="1:9" x14ac:dyDescent="0.25">
      <c r="A1065" s="1">
        <v>44649</v>
      </c>
      <c r="B1065" s="1"/>
      <c r="C1065" s="1" t="s">
        <v>102</v>
      </c>
      <c r="D1065" t="s">
        <v>97</v>
      </c>
      <c r="E1065">
        <v>8</v>
      </c>
      <c r="F1065" t="s">
        <v>208</v>
      </c>
      <c r="G1065" s="18">
        <v>1.43</v>
      </c>
      <c r="I1065" s="18">
        <v>-11.44</v>
      </c>
    </row>
    <row r="1066" spans="1:9" x14ac:dyDescent="0.25">
      <c r="A1066" s="1">
        <v>44649</v>
      </c>
      <c r="B1066" s="1"/>
      <c r="C1066" s="1" t="s">
        <v>102</v>
      </c>
      <c r="D1066" t="s">
        <v>97</v>
      </c>
      <c r="E1066">
        <v>26</v>
      </c>
      <c r="F1066" t="s">
        <v>208</v>
      </c>
      <c r="G1066" s="18">
        <v>1.43</v>
      </c>
      <c r="I1066" s="18">
        <v>-37.18</v>
      </c>
    </row>
    <row r="1067" spans="1:9" x14ac:dyDescent="0.25">
      <c r="A1067" s="1">
        <v>44649</v>
      </c>
      <c r="B1067" s="1"/>
      <c r="C1067" s="1" t="s">
        <v>102</v>
      </c>
      <c r="D1067" t="s">
        <v>97</v>
      </c>
      <c r="E1067">
        <v>34</v>
      </c>
      <c r="F1067" t="s">
        <v>208</v>
      </c>
      <c r="G1067" s="18">
        <v>1.47</v>
      </c>
      <c r="I1067" s="18">
        <v>-49.98</v>
      </c>
    </row>
    <row r="1068" spans="1:9" x14ac:dyDescent="0.25">
      <c r="A1068" s="1">
        <v>44649</v>
      </c>
      <c r="B1068" s="1"/>
      <c r="C1068" s="1" t="s">
        <v>102</v>
      </c>
      <c r="D1068" t="s">
        <v>98</v>
      </c>
      <c r="E1068">
        <v>13</v>
      </c>
      <c r="F1068" t="s">
        <v>213</v>
      </c>
      <c r="G1068" s="18">
        <v>1.98</v>
      </c>
      <c r="I1068" s="18">
        <v>25.74</v>
      </c>
    </row>
    <row r="1069" spans="1:9" x14ac:dyDescent="0.25">
      <c r="A1069" s="1">
        <v>44649</v>
      </c>
      <c r="B1069" s="1"/>
      <c r="C1069" s="1" t="s">
        <v>102</v>
      </c>
      <c r="D1069" t="s">
        <v>98</v>
      </c>
      <c r="E1069">
        <v>10</v>
      </c>
      <c r="F1069" t="s">
        <v>213</v>
      </c>
      <c r="G1069" s="18">
        <v>1.98</v>
      </c>
      <c r="I1069" s="18">
        <v>19.8</v>
      </c>
    </row>
    <row r="1070" spans="1:9" x14ac:dyDescent="0.25">
      <c r="A1070" s="1">
        <v>44649</v>
      </c>
      <c r="B1070" s="1"/>
      <c r="C1070" s="1" t="s">
        <v>102</v>
      </c>
      <c r="D1070" t="s">
        <v>97</v>
      </c>
      <c r="E1070">
        <v>23</v>
      </c>
      <c r="F1070" t="s">
        <v>213</v>
      </c>
      <c r="G1070" s="18">
        <v>2.06</v>
      </c>
      <c r="I1070" s="18">
        <v>-47.38</v>
      </c>
    </row>
    <row r="1071" spans="1:9" x14ac:dyDescent="0.25">
      <c r="A1071" s="1">
        <v>44650</v>
      </c>
      <c r="B1071" s="1"/>
      <c r="C1071" s="1" t="s">
        <v>102</v>
      </c>
      <c r="D1071" t="s">
        <v>98</v>
      </c>
      <c r="E1071">
        <v>25</v>
      </c>
      <c r="F1071" t="s">
        <v>210</v>
      </c>
      <c r="G1071" s="18">
        <v>5.09</v>
      </c>
      <c r="I1071" s="18">
        <v>127.25</v>
      </c>
    </row>
    <row r="1072" spans="1:9" x14ac:dyDescent="0.25">
      <c r="A1072" s="1">
        <v>44650</v>
      </c>
      <c r="B1072" s="1"/>
      <c r="C1072" s="1" t="s">
        <v>102</v>
      </c>
      <c r="D1072" t="s">
        <v>98</v>
      </c>
      <c r="E1072">
        <v>10</v>
      </c>
      <c r="F1072" t="s">
        <v>210</v>
      </c>
      <c r="G1072" s="18">
        <v>4.9600999999999997</v>
      </c>
      <c r="I1072" s="18">
        <v>49.6</v>
      </c>
    </row>
    <row r="1073" spans="1:9" x14ac:dyDescent="0.25">
      <c r="A1073" s="1">
        <v>44650</v>
      </c>
      <c r="B1073" s="1"/>
      <c r="C1073" s="1" t="s">
        <v>102</v>
      </c>
      <c r="D1073" t="s">
        <v>98</v>
      </c>
      <c r="E1073">
        <v>30</v>
      </c>
      <c r="F1073" t="s">
        <v>210</v>
      </c>
      <c r="G1073" s="18">
        <v>4.8127000000000004</v>
      </c>
      <c r="I1073" s="18">
        <v>144.38</v>
      </c>
    </row>
    <row r="1074" spans="1:9" x14ac:dyDescent="0.25">
      <c r="A1074" s="1">
        <v>44650</v>
      </c>
      <c r="B1074" s="1"/>
      <c r="C1074" s="1" t="s">
        <v>102</v>
      </c>
      <c r="D1074" t="s">
        <v>98</v>
      </c>
      <c r="E1074">
        <v>30</v>
      </c>
      <c r="F1074" t="s">
        <v>211</v>
      </c>
      <c r="G1074" s="18">
        <v>5.5500999999999996</v>
      </c>
      <c r="I1074" s="18">
        <v>166.5</v>
      </c>
    </row>
    <row r="1075" spans="1:9" x14ac:dyDescent="0.25">
      <c r="A1075" s="1">
        <v>44650</v>
      </c>
      <c r="B1075" s="1"/>
      <c r="C1075" s="1" t="s">
        <v>102</v>
      </c>
      <c r="D1075" t="s">
        <v>97</v>
      </c>
      <c r="E1075">
        <v>22</v>
      </c>
      <c r="F1075" t="s">
        <v>210</v>
      </c>
      <c r="G1075" s="18">
        <v>4.5903999999999998</v>
      </c>
      <c r="I1075" s="18">
        <v>-100.99</v>
      </c>
    </row>
    <row r="1076" spans="1:9" x14ac:dyDescent="0.25">
      <c r="A1076" s="1">
        <v>44650</v>
      </c>
      <c r="B1076" s="1"/>
      <c r="C1076" s="1" t="s">
        <v>102</v>
      </c>
      <c r="D1076" t="s">
        <v>97</v>
      </c>
      <c r="E1076">
        <v>22</v>
      </c>
      <c r="F1076" t="s">
        <v>210</v>
      </c>
      <c r="G1076" s="18">
        <v>4.59</v>
      </c>
      <c r="I1076" s="18">
        <v>-100.98</v>
      </c>
    </row>
    <row r="1077" spans="1:9" x14ac:dyDescent="0.25">
      <c r="A1077" s="1">
        <v>44650</v>
      </c>
      <c r="B1077" s="1"/>
      <c r="C1077" s="1" t="s">
        <v>102</v>
      </c>
      <c r="D1077" t="s">
        <v>97</v>
      </c>
      <c r="E1077">
        <v>21</v>
      </c>
      <c r="F1077" t="s">
        <v>210</v>
      </c>
      <c r="G1077" s="18">
        <v>4.6783000000000001</v>
      </c>
      <c r="I1077" s="18">
        <v>-98.24</v>
      </c>
    </row>
    <row r="1078" spans="1:9" x14ac:dyDescent="0.25">
      <c r="A1078" s="1">
        <v>44650</v>
      </c>
      <c r="B1078" s="1"/>
      <c r="C1078" s="1" t="s">
        <v>102</v>
      </c>
      <c r="D1078" t="s">
        <v>98</v>
      </c>
      <c r="E1078">
        <v>30</v>
      </c>
      <c r="F1078" t="s">
        <v>211</v>
      </c>
      <c r="G1078" s="18">
        <v>5.6917</v>
      </c>
      <c r="I1078" s="18">
        <v>170.75</v>
      </c>
    </row>
    <row r="1079" spans="1:9" x14ac:dyDescent="0.25">
      <c r="A1079" s="1">
        <v>44650</v>
      </c>
      <c r="B1079" s="1"/>
      <c r="C1079" s="1" t="s">
        <v>102</v>
      </c>
      <c r="D1079" t="s">
        <v>97</v>
      </c>
      <c r="E1079">
        <v>30</v>
      </c>
      <c r="F1079" t="s">
        <v>211</v>
      </c>
      <c r="G1079" s="18">
        <v>5.52</v>
      </c>
      <c r="I1079" s="18">
        <v>-165.6</v>
      </c>
    </row>
    <row r="1080" spans="1:9" x14ac:dyDescent="0.25">
      <c r="A1080" s="1">
        <v>44650</v>
      </c>
      <c r="B1080" s="1"/>
      <c r="C1080" s="1" t="s">
        <v>102</v>
      </c>
      <c r="D1080" t="s">
        <v>98</v>
      </c>
      <c r="E1080">
        <v>30</v>
      </c>
      <c r="F1080" t="s">
        <v>211</v>
      </c>
      <c r="G1080" s="18">
        <v>5.65</v>
      </c>
      <c r="I1080" s="18">
        <v>169.5</v>
      </c>
    </row>
    <row r="1081" spans="1:9" x14ac:dyDescent="0.25">
      <c r="A1081" s="1">
        <v>44650</v>
      </c>
      <c r="B1081" s="1"/>
      <c r="C1081" s="1" t="s">
        <v>102</v>
      </c>
      <c r="D1081" t="s">
        <v>98</v>
      </c>
      <c r="E1081">
        <v>80</v>
      </c>
      <c r="F1081" t="s">
        <v>212</v>
      </c>
      <c r="G1081" s="18">
        <v>1.1443000000000001</v>
      </c>
      <c r="I1081" s="18">
        <v>91.54</v>
      </c>
    </row>
    <row r="1082" spans="1:9" x14ac:dyDescent="0.25">
      <c r="A1082" s="1">
        <v>44650</v>
      </c>
      <c r="B1082" s="1"/>
      <c r="C1082" s="1" t="s">
        <v>102</v>
      </c>
      <c r="D1082" t="s">
        <v>97</v>
      </c>
      <c r="E1082">
        <v>20</v>
      </c>
      <c r="F1082" t="s">
        <v>211</v>
      </c>
      <c r="G1082" s="18">
        <v>5.4482999999999997</v>
      </c>
      <c r="I1082" s="18">
        <v>-108.97</v>
      </c>
    </row>
    <row r="1083" spans="1:9" x14ac:dyDescent="0.25">
      <c r="A1083" s="1">
        <v>44650</v>
      </c>
      <c r="B1083" s="1"/>
      <c r="C1083" s="1" t="s">
        <v>102</v>
      </c>
      <c r="D1083" t="s">
        <v>97</v>
      </c>
      <c r="E1083">
        <v>80</v>
      </c>
      <c r="F1083" t="s">
        <v>212</v>
      </c>
      <c r="G1083" s="18">
        <v>1.1850000000000001</v>
      </c>
      <c r="I1083" s="18">
        <v>-94.8</v>
      </c>
    </row>
    <row r="1084" spans="1:9" x14ac:dyDescent="0.25">
      <c r="A1084" s="1">
        <v>44650</v>
      </c>
      <c r="B1084" s="1"/>
      <c r="C1084" s="1" t="s">
        <v>102</v>
      </c>
      <c r="D1084" t="s">
        <v>97</v>
      </c>
      <c r="E1084">
        <v>20</v>
      </c>
      <c r="F1084" t="s">
        <v>211</v>
      </c>
      <c r="G1084" s="18">
        <v>5.4191000000000003</v>
      </c>
      <c r="I1084" s="18">
        <v>-108.38</v>
      </c>
    </row>
    <row r="1085" spans="1:9" x14ac:dyDescent="0.25">
      <c r="A1085" s="1">
        <v>44650</v>
      </c>
      <c r="B1085" s="1"/>
      <c r="C1085" s="1" t="s">
        <v>102</v>
      </c>
      <c r="D1085" t="s">
        <v>97</v>
      </c>
      <c r="E1085">
        <v>20</v>
      </c>
      <c r="F1085" t="s">
        <v>211</v>
      </c>
      <c r="G1085" s="18">
        <v>5.36</v>
      </c>
      <c r="I1085" s="18">
        <v>-107.2</v>
      </c>
    </row>
    <row r="1086" spans="1:9" x14ac:dyDescent="0.25">
      <c r="A1086" s="1">
        <v>44650</v>
      </c>
      <c r="B1086" s="1"/>
      <c r="C1086" s="1" t="s">
        <v>102</v>
      </c>
      <c r="D1086" t="s">
        <v>98</v>
      </c>
      <c r="E1086">
        <v>40</v>
      </c>
      <c r="F1086" t="s">
        <v>211</v>
      </c>
      <c r="G1086" s="18">
        <v>5.33</v>
      </c>
      <c r="I1086" s="18">
        <v>213.2</v>
      </c>
    </row>
    <row r="1087" spans="1:9" x14ac:dyDescent="0.25">
      <c r="A1087" s="1">
        <v>44650</v>
      </c>
      <c r="B1087" s="1"/>
      <c r="C1087" s="1" t="s">
        <v>102</v>
      </c>
      <c r="D1087" t="s">
        <v>97</v>
      </c>
      <c r="E1087">
        <v>20</v>
      </c>
      <c r="F1087" t="s">
        <v>211</v>
      </c>
      <c r="G1087" s="18">
        <v>5.4191000000000003</v>
      </c>
      <c r="I1087" s="18">
        <v>-108.38</v>
      </c>
    </row>
    <row r="1088" spans="1:9" x14ac:dyDescent="0.25">
      <c r="A1088" s="1">
        <v>44650</v>
      </c>
      <c r="B1088" s="1"/>
      <c r="C1088" s="1" t="s">
        <v>102</v>
      </c>
      <c r="D1088" t="s">
        <v>97</v>
      </c>
      <c r="E1088">
        <v>20</v>
      </c>
      <c r="F1088" t="s">
        <v>211</v>
      </c>
      <c r="G1088" s="18">
        <v>5.4950000000000001</v>
      </c>
      <c r="I1088" s="18">
        <v>-109.9</v>
      </c>
    </row>
    <row r="1089" spans="1:9" x14ac:dyDescent="0.25">
      <c r="A1089" s="1">
        <v>44650</v>
      </c>
      <c r="B1089" s="1"/>
      <c r="C1089" s="1" t="s">
        <v>102</v>
      </c>
      <c r="D1089" t="s">
        <v>98</v>
      </c>
      <c r="E1089">
        <v>20</v>
      </c>
      <c r="F1089" t="s">
        <v>210</v>
      </c>
      <c r="G1089" s="18">
        <v>4.41</v>
      </c>
      <c r="I1089" s="18">
        <v>88.2</v>
      </c>
    </row>
    <row r="1090" spans="1:9" x14ac:dyDescent="0.25">
      <c r="A1090" s="1">
        <v>44650</v>
      </c>
      <c r="B1090" s="1"/>
      <c r="C1090" s="1" t="s">
        <v>102</v>
      </c>
      <c r="D1090" t="s">
        <v>97</v>
      </c>
      <c r="E1090">
        <v>20</v>
      </c>
      <c r="F1090" t="s">
        <v>210</v>
      </c>
      <c r="G1090" s="18">
        <v>5.0303000000000004</v>
      </c>
      <c r="I1090" s="18">
        <v>-100.61</v>
      </c>
    </row>
    <row r="1091" spans="1:9" x14ac:dyDescent="0.25">
      <c r="A1091" s="1">
        <v>44650</v>
      </c>
      <c r="B1091" s="1"/>
      <c r="C1091" s="1" t="s">
        <v>102</v>
      </c>
      <c r="D1091" t="s">
        <v>98</v>
      </c>
      <c r="E1091">
        <v>80</v>
      </c>
      <c r="F1091" t="s">
        <v>212</v>
      </c>
      <c r="G1091" s="18">
        <v>1.0951</v>
      </c>
      <c r="I1091" s="18">
        <v>87.61</v>
      </c>
    </row>
    <row r="1092" spans="1:9" x14ac:dyDescent="0.25">
      <c r="A1092" s="1">
        <v>44650</v>
      </c>
      <c r="B1092" s="1"/>
      <c r="C1092" s="1" t="s">
        <v>102</v>
      </c>
      <c r="D1092" t="s">
        <v>97</v>
      </c>
      <c r="E1092">
        <v>40</v>
      </c>
      <c r="F1092" t="s">
        <v>212</v>
      </c>
      <c r="G1092" s="18">
        <v>1.1561999999999999</v>
      </c>
      <c r="I1092" s="18">
        <v>-46.25</v>
      </c>
    </row>
    <row r="1093" spans="1:9" x14ac:dyDescent="0.25">
      <c r="A1093" s="1">
        <v>44650</v>
      </c>
      <c r="B1093" s="1"/>
      <c r="C1093" s="1" t="s">
        <v>102</v>
      </c>
      <c r="D1093" t="s">
        <v>98</v>
      </c>
      <c r="E1093">
        <v>40</v>
      </c>
      <c r="F1093" t="s">
        <v>212</v>
      </c>
      <c r="G1093" s="18">
        <v>1.2649999999999999</v>
      </c>
      <c r="I1093" s="18">
        <v>50.6</v>
      </c>
    </row>
    <row r="1094" spans="1:9" x14ac:dyDescent="0.25">
      <c r="A1094" s="1">
        <v>44650</v>
      </c>
      <c r="B1094" s="1"/>
      <c r="C1094" s="1" t="s">
        <v>102</v>
      </c>
      <c r="D1094" t="s">
        <v>97</v>
      </c>
      <c r="E1094">
        <v>80</v>
      </c>
      <c r="F1094" t="s">
        <v>212</v>
      </c>
      <c r="G1094" s="18">
        <v>1.2099</v>
      </c>
      <c r="I1094" s="18">
        <v>-96.79</v>
      </c>
    </row>
    <row r="1095" spans="1:9" x14ac:dyDescent="0.25">
      <c r="A1095" s="1">
        <v>44651</v>
      </c>
      <c r="B1095" s="1"/>
      <c r="C1095" s="1" t="s">
        <v>102</v>
      </c>
      <c r="D1095" t="s">
        <v>98</v>
      </c>
      <c r="E1095">
        <v>64</v>
      </c>
      <c r="F1095" t="s">
        <v>9</v>
      </c>
      <c r="G1095" s="18">
        <v>3.1000999999999999</v>
      </c>
      <c r="I1095" s="18">
        <v>198.41</v>
      </c>
    </row>
    <row r="1096" spans="1:9" x14ac:dyDescent="0.25">
      <c r="A1096" s="1">
        <v>44651</v>
      </c>
      <c r="B1096" s="1"/>
      <c r="C1096" s="1" t="s">
        <v>102</v>
      </c>
      <c r="D1096" t="s">
        <v>98</v>
      </c>
      <c r="E1096">
        <v>32</v>
      </c>
      <c r="F1096" t="s">
        <v>9</v>
      </c>
      <c r="G1096" s="18">
        <v>3.1292</v>
      </c>
      <c r="I1096" s="18">
        <v>100.13</v>
      </c>
    </row>
    <row r="1097" spans="1:9" x14ac:dyDescent="0.25">
      <c r="A1097" s="1">
        <v>44651</v>
      </c>
      <c r="B1097" s="1"/>
      <c r="C1097" s="1" t="s">
        <v>102</v>
      </c>
      <c r="D1097" t="s">
        <v>97</v>
      </c>
      <c r="E1097">
        <v>32</v>
      </c>
      <c r="F1097" t="s">
        <v>9</v>
      </c>
      <c r="G1097" s="18">
        <v>3.1194000000000002</v>
      </c>
      <c r="I1097" s="18">
        <v>-99.82</v>
      </c>
    </row>
    <row r="1098" spans="1:9" x14ac:dyDescent="0.25">
      <c r="A1098" s="1">
        <v>44651</v>
      </c>
      <c r="B1098" s="1"/>
      <c r="C1098" s="1" t="s">
        <v>102</v>
      </c>
      <c r="D1098" t="s">
        <v>97</v>
      </c>
      <c r="E1098">
        <v>32</v>
      </c>
      <c r="F1098" t="s">
        <v>9</v>
      </c>
      <c r="G1098" s="18">
        <v>3.1263999999999998</v>
      </c>
      <c r="I1098" s="18">
        <v>-100.04</v>
      </c>
    </row>
    <row r="1099" spans="1:9" x14ac:dyDescent="0.25">
      <c r="A1099" s="1">
        <v>44651</v>
      </c>
      <c r="B1099" s="1"/>
      <c r="C1099" s="1" t="s">
        <v>102</v>
      </c>
      <c r="D1099" t="s">
        <v>97</v>
      </c>
      <c r="E1099">
        <v>16</v>
      </c>
      <c r="F1099" t="s">
        <v>9</v>
      </c>
      <c r="G1099" s="18">
        <v>3.0998999999999999</v>
      </c>
      <c r="I1099" s="18">
        <v>-49.6</v>
      </c>
    </row>
    <row r="1100" spans="1:9" x14ac:dyDescent="0.25">
      <c r="A1100" s="1">
        <v>44651</v>
      </c>
      <c r="B1100" s="1"/>
      <c r="C1100" s="1" t="s">
        <v>102</v>
      </c>
      <c r="D1100" t="s">
        <v>98</v>
      </c>
      <c r="E1100">
        <v>15</v>
      </c>
      <c r="F1100" t="s">
        <v>9</v>
      </c>
      <c r="G1100" s="18">
        <v>3.22</v>
      </c>
      <c r="I1100" s="18">
        <v>48.3</v>
      </c>
    </row>
    <row r="1101" spans="1:9" x14ac:dyDescent="0.25">
      <c r="A1101" s="1">
        <v>44651</v>
      </c>
      <c r="B1101" s="1"/>
      <c r="C1101" s="1" t="s">
        <v>102</v>
      </c>
      <c r="D1101" t="s">
        <v>98</v>
      </c>
      <c r="E1101">
        <v>1</v>
      </c>
      <c r="F1101" t="s">
        <v>9</v>
      </c>
      <c r="G1101" s="18">
        <v>3.22</v>
      </c>
      <c r="I1101" s="18">
        <v>3.22</v>
      </c>
    </row>
    <row r="1102" spans="1:9" x14ac:dyDescent="0.25">
      <c r="A1102" s="1">
        <v>44651</v>
      </c>
      <c r="B1102" s="1"/>
      <c r="C1102" s="1" t="s">
        <v>102</v>
      </c>
      <c r="D1102" t="s">
        <v>97</v>
      </c>
      <c r="E1102">
        <v>32</v>
      </c>
      <c r="F1102" t="s">
        <v>9</v>
      </c>
      <c r="G1102" s="18">
        <v>3.16</v>
      </c>
      <c r="I1102" s="18">
        <v>-101.12</v>
      </c>
    </row>
    <row r="1103" spans="1:9" x14ac:dyDescent="0.25">
      <c r="A1103" s="1">
        <v>44651</v>
      </c>
      <c r="B1103" s="1"/>
      <c r="C1103" s="1" t="s">
        <v>102</v>
      </c>
      <c r="D1103" t="s">
        <v>98</v>
      </c>
      <c r="E1103">
        <v>20</v>
      </c>
      <c r="F1103" t="s">
        <v>9</v>
      </c>
      <c r="G1103" s="18">
        <v>3.1625999999999999</v>
      </c>
      <c r="I1103" s="18">
        <v>63.25</v>
      </c>
    </row>
    <row r="1104" spans="1:9" x14ac:dyDescent="0.25">
      <c r="A1104" s="1">
        <v>44651</v>
      </c>
      <c r="B1104" s="1"/>
      <c r="C1104" s="1" t="s">
        <v>102</v>
      </c>
      <c r="D1104" t="s">
        <v>97</v>
      </c>
      <c r="E1104">
        <v>10</v>
      </c>
      <c r="F1104" t="s">
        <v>9</v>
      </c>
      <c r="G1104" s="18">
        <v>3.04</v>
      </c>
      <c r="I1104" s="18">
        <v>-30.4</v>
      </c>
    </row>
    <row r="1105" spans="1:9" x14ac:dyDescent="0.25">
      <c r="A1105" s="1">
        <v>44651</v>
      </c>
      <c r="B1105" s="1"/>
      <c r="C1105" s="1" t="s">
        <v>102</v>
      </c>
      <c r="D1105" t="s">
        <v>97</v>
      </c>
      <c r="E1105">
        <v>10</v>
      </c>
      <c r="F1105" t="s">
        <v>9</v>
      </c>
      <c r="G1105" s="18">
        <v>3.0794000000000001</v>
      </c>
      <c r="I1105" s="18">
        <v>-30.79</v>
      </c>
    </row>
    <row r="1106" spans="1:9" x14ac:dyDescent="0.25">
      <c r="A1106" s="1">
        <v>44651</v>
      </c>
      <c r="B1106" s="1"/>
      <c r="C1106" s="1" t="s">
        <v>102</v>
      </c>
      <c r="D1106" t="s">
        <v>98</v>
      </c>
      <c r="E1106">
        <v>20</v>
      </c>
      <c r="F1106" t="s">
        <v>9</v>
      </c>
      <c r="G1106" s="18">
        <v>3.2050000000000001</v>
      </c>
      <c r="I1106" s="18">
        <v>64.099999999999994</v>
      </c>
    </row>
    <row r="1107" spans="1:9" x14ac:dyDescent="0.25">
      <c r="A1107" s="1">
        <v>44651</v>
      </c>
      <c r="B1107" s="1"/>
      <c r="C1107" s="1" t="s">
        <v>102</v>
      </c>
      <c r="D1107" t="s">
        <v>97</v>
      </c>
      <c r="E1107">
        <v>10</v>
      </c>
      <c r="F1107" t="s">
        <v>9</v>
      </c>
      <c r="G1107" s="18">
        <v>3.28</v>
      </c>
      <c r="I1107" s="18">
        <v>-32.799999999999997</v>
      </c>
    </row>
    <row r="1108" spans="1:9" x14ac:dyDescent="0.25">
      <c r="A1108" s="1">
        <v>44651</v>
      </c>
      <c r="B1108" s="1"/>
      <c r="C1108" s="1" t="s">
        <v>102</v>
      </c>
      <c r="D1108" t="s">
        <v>98</v>
      </c>
      <c r="E1108">
        <v>10</v>
      </c>
      <c r="F1108" t="s">
        <v>9</v>
      </c>
      <c r="G1108" s="18">
        <v>3.3105000000000002</v>
      </c>
      <c r="I1108" s="18">
        <v>33.11</v>
      </c>
    </row>
    <row r="1109" spans="1:9" x14ac:dyDescent="0.25">
      <c r="A1109" s="1">
        <v>44651</v>
      </c>
      <c r="B1109" s="1"/>
      <c r="C1109" s="1" t="s">
        <v>102</v>
      </c>
      <c r="D1109" t="s">
        <v>97</v>
      </c>
      <c r="E1109">
        <v>20</v>
      </c>
      <c r="F1109" t="s">
        <v>9</v>
      </c>
      <c r="G1109" s="18">
        <v>3.2250000000000001</v>
      </c>
      <c r="I1109" s="18">
        <v>-64.5</v>
      </c>
    </row>
    <row r="1110" spans="1:9" x14ac:dyDescent="0.25">
      <c r="A1110" s="1">
        <v>44651</v>
      </c>
      <c r="B1110" s="1"/>
      <c r="C1110" s="1" t="s">
        <v>102</v>
      </c>
      <c r="D1110" t="s">
        <v>98</v>
      </c>
      <c r="E1110">
        <v>4</v>
      </c>
      <c r="F1110" t="s">
        <v>209</v>
      </c>
      <c r="G1110" s="18">
        <v>9.8673999999999999</v>
      </c>
      <c r="I1110" s="18">
        <v>39.47</v>
      </c>
    </row>
    <row r="1111" spans="1:9" x14ac:dyDescent="0.25">
      <c r="A1111" s="1">
        <v>44651</v>
      </c>
      <c r="B1111" s="1"/>
      <c r="C1111" s="1" t="s">
        <v>102</v>
      </c>
      <c r="D1111" t="s">
        <v>97</v>
      </c>
      <c r="E1111">
        <v>4</v>
      </c>
      <c r="F1111" t="s">
        <v>209</v>
      </c>
      <c r="G1111" s="18">
        <v>9.35</v>
      </c>
      <c r="I1111" s="18">
        <v>-37.4</v>
      </c>
    </row>
    <row r="1112" spans="1:9" x14ac:dyDescent="0.25">
      <c r="A1112" s="1">
        <v>44652</v>
      </c>
      <c r="B1112" s="1"/>
      <c r="C1112" s="1" t="s">
        <v>102</v>
      </c>
      <c r="D1112" t="s">
        <v>98</v>
      </c>
      <c r="E1112">
        <v>260</v>
      </c>
      <c r="F1112" t="s">
        <v>33</v>
      </c>
      <c r="G1112" s="18">
        <v>2.8001999999999998</v>
      </c>
      <c r="I1112" s="18">
        <v>728.05</v>
      </c>
    </row>
    <row r="1113" spans="1:9" x14ac:dyDescent="0.25">
      <c r="A1113" s="1">
        <v>44652</v>
      </c>
      <c r="B1113" s="1"/>
      <c r="C1113" s="1" t="s">
        <v>102</v>
      </c>
      <c r="D1113" t="s">
        <v>97</v>
      </c>
      <c r="E1113">
        <v>130</v>
      </c>
      <c r="F1113" t="s">
        <v>33</v>
      </c>
      <c r="G1113" s="18">
        <v>2.8656999999999999</v>
      </c>
      <c r="I1113" s="18">
        <v>-372.54</v>
      </c>
    </row>
    <row r="1114" spans="1:9" x14ac:dyDescent="0.25">
      <c r="A1114" s="1">
        <v>44652</v>
      </c>
      <c r="B1114" s="1"/>
      <c r="C1114" s="1" t="s">
        <v>102</v>
      </c>
      <c r="D1114" t="s">
        <v>97</v>
      </c>
      <c r="E1114">
        <v>30</v>
      </c>
      <c r="F1114" t="s">
        <v>33</v>
      </c>
      <c r="G1114" s="18">
        <v>2.8995000000000002</v>
      </c>
      <c r="I1114" s="18">
        <v>-86.99</v>
      </c>
    </row>
    <row r="1115" spans="1:9" x14ac:dyDescent="0.25">
      <c r="A1115" s="1">
        <v>44652</v>
      </c>
      <c r="B1115" s="1"/>
      <c r="C1115" s="1" t="s">
        <v>102</v>
      </c>
      <c r="D1115" t="s">
        <v>97</v>
      </c>
      <c r="E1115">
        <v>100</v>
      </c>
      <c r="F1115" t="s">
        <v>33</v>
      </c>
      <c r="G1115" s="18">
        <v>2.895</v>
      </c>
      <c r="I1115" s="18">
        <v>-289.5</v>
      </c>
    </row>
    <row r="1116" spans="1:9" x14ac:dyDescent="0.25">
      <c r="A1116" s="1">
        <v>44652</v>
      </c>
      <c r="B1116" s="1"/>
      <c r="C1116" s="1" t="s">
        <v>102</v>
      </c>
      <c r="D1116" t="s">
        <v>98</v>
      </c>
      <c r="E1116">
        <v>113</v>
      </c>
      <c r="F1116" t="s">
        <v>208</v>
      </c>
      <c r="G1116" s="18">
        <v>1.8157000000000001</v>
      </c>
      <c r="I1116" s="18">
        <v>205.17</v>
      </c>
    </row>
    <row r="1117" spans="1:9" x14ac:dyDescent="0.25">
      <c r="A1117" s="1">
        <v>44652</v>
      </c>
      <c r="B1117" s="1"/>
      <c r="C1117" s="1" t="s">
        <v>102</v>
      </c>
      <c r="D1117" t="s">
        <v>97</v>
      </c>
      <c r="E1117">
        <v>113</v>
      </c>
      <c r="F1117" t="s">
        <v>208</v>
      </c>
      <c r="G1117" s="18">
        <v>1.7799</v>
      </c>
      <c r="I1117" s="18">
        <v>-201.13</v>
      </c>
    </row>
    <row r="1118" spans="1:9" x14ac:dyDescent="0.25">
      <c r="A1118" s="1">
        <v>44652</v>
      </c>
      <c r="B1118" s="1"/>
      <c r="C1118" s="1" t="s">
        <v>102</v>
      </c>
      <c r="D1118" t="s">
        <v>98</v>
      </c>
      <c r="E1118">
        <v>7</v>
      </c>
      <c r="F1118" t="s">
        <v>8</v>
      </c>
      <c r="G1118" s="18">
        <v>7.9649999999999999</v>
      </c>
      <c r="I1118" s="18">
        <v>55.76</v>
      </c>
    </row>
    <row r="1119" spans="1:9" x14ac:dyDescent="0.25">
      <c r="A1119" s="1">
        <v>44652</v>
      </c>
      <c r="B1119" s="1"/>
      <c r="C1119" s="1" t="s">
        <v>102</v>
      </c>
      <c r="D1119" t="s">
        <v>98</v>
      </c>
      <c r="E1119">
        <v>6</v>
      </c>
      <c r="F1119" t="s">
        <v>8</v>
      </c>
      <c r="G1119" s="18">
        <v>7.9146999999999998</v>
      </c>
      <c r="I1119" s="18">
        <v>47.49</v>
      </c>
    </row>
    <row r="1120" spans="1:9" x14ac:dyDescent="0.25">
      <c r="A1120" s="1">
        <v>44652</v>
      </c>
      <c r="B1120" s="1"/>
      <c r="C1120" s="1" t="s">
        <v>102</v>
      </c>
      <c r="D1120" t="s">
        <v>97</v>
      </c>
      <c r="E1120">
        <v>13</v>
      </c>
      <c r="F1120" t="s">
        <v>8</v>
      </c>
      <c r="G1120" s="18">
        <v>7.7967000000000004</v>
      </c>
      <c r="I1120" s="18">
        <v>-101.36</v>
      </c>
    </row>
    <row r="1121" spans="1:9" x14ac:dyDescent="0.25">
      <c r="A1121" s="1">
        <v>44652</v>
      </c>
      <c r="B1121" s="1"/>
      <c r="C1121" s="1" t="s">
        <v>102</v>
      </c>
      <c r="D1121" t="s">
        <v>98</v>
      </c>
      <c r="E1121">
        <v>16</v>
      </c>
      <c r="F1121" t="s">
        <v>33</v>
      </c>
      <c r="G1121" s="18">
        <v>3.0750000000000002</v>
      </c>
      <c r="I1121" s="18">
        <v>49.2</v>
      </c>
    </row>
    <row r="1122" spans="1:9" x14ac:dyDescent="0.25">
      <c r="A1122" s="1">
        <v>44652</v>
      </c>
      <c r="B1122" s="1"/>
      <c r="C1122" s="1" t="s">
        <v>102</v>
      </c>
      <c r="D1122" t="s">
        <v>97</v>
      </c>
      <c r="E1122">
        <v>16</v>
      </c>
      <c r="F1122" t="s">
        <v>33</v>
      </c>
      <c r="G1122" s="18">
        <v>3.0150000000000001</v>
      </c>
      <c r="I1122" s="18">
        <v>-48.24</v>
      </c>
    </row>
    <row r="1123" spans="1:9" x14ac:dyDescent="0.25">
      <c r="A1123" s="1">
        <v>44652</v>
      </c>
      <c r="B1123" s="1"/>
      <c r="C1123" s="1" t="s">
        <v>102</v>
      </c>
      <c r="D1123" t="s">
        <v>98</v>
      </c>
      <c r="E1123">
        <v>16</v>
      </c>
      <c r="F1123" t="s">
        <v>33</v>
      </c>
      <c r="G1123" s="18">
        <v>3.1501000000000001</v>
      </c>
      <c r="I1123" s="18">
        <v>50.4</v>
      </c>
    </row>
    <row r="1124" spans="1:9" x14ac:dyDescent="0.25">
      <c r="A1124" s="1">
        <v>44652</v>
      </c>
      <c r="B1124" s="1"/>
      <c r="C1124" s="1" t="s">
        <v>102</v>
      </c>
      <c r="D1124" t="s">
        <v>98</v>
      </c>
      <c r="E1124">
        <v>16</v>
      </c>
      <c r="F1124" t="s">
        <v>33</v>
      </c>
      <c r="G1124" s="18">
        <v>3.1360000000000001</v>
      </c>
      <c r="I1124" s="18">
        <v>50.18</v>
      </c>
    </row>
    <row r="1125" spans="1:9" x14ac:dyDescent="0.25">
      <c r="A1125" s="1">
        <v>44652</v>
      </c>
      <c r="B1125" s="1"/>
      <c r="C1125" s="1" t="s">
        <v>102</v>
      </c>
      <c r="D1125" t="s">
        <v>97</v>
      </c>
      <c r="E1125">
        <v>32</v>
      </c>
      <c r="F1125" t="s">
        <v>33</v>
      </c>
      <c r="G1125" s="18">
        <v>3.1091000000000002</v>
      </c>
      <c r="I1125" s="18">
        <v>-99.49</v>
      </c>
    </row>
    <row r="1126" spans="1:9" x14ac:dyDescent="0.25">
      <c r="A1126" s="1">
        <v>44655</v>
      </c>
      <c r="B1126" s="1"/>
      <c r="C1126" s="1" t="s">
        <v>102</v>
      </c>
      <c r="D1126" t="s">
        <v>98</v>
      </c>
      <c r="E1126">
        <v>20</v>
      </c>
      <c r="F1126" t="s">
        <v>164</v>
      </c>
      <c r="G1126" s="18">
        <v>2.9811000000000001</v>
      </c>
      <c r="I1126" s="18">
        <v>59.62</v>
      </c>
    </row>
    <row r="1127" spans="1:9" x14ac:dyDescent="0.25">
      <c r="A1127" s="1">
        <v>44655</v>
      </c>
      <c r="B1127" s="1"/>
      <c r="C1127" s="1" t="s">
        <v>102</v>
      </c>
      <c r="D1127" t="s">
        <v>98</v>
      </c>
      <c r="E1127">
        <v>20</v>
      </c>
      <c r="F1127" t="s">
        <v>164</v>
      </c>
      <c r="G1127" s="18">
        <v>2.9908000000000001</v>
      </c>
      <c r="I1127" s="18">
        <v>59.82</v>
      </c>
    </row>
    <row r="1128" spans="1:9" x14ac:dyDescent="0.25">
      <c r="A1128" s="1">
        <v>44655</v>
      </c>
      <c r="B1128" s="1"/>
      <c r="C1128" s="1" t="s">
        <v>102</v>
      </c>
      <c r="D1128" t="s">
        <v>98</v>
      </c>
      <c r="E1128">
        <v>30</v>
      </c>
      <c r="F1128" t="s">
        <v>164</v>
      </c>
      <c r="G1128" s="18">
        <v>2.9249999999999998</v>
      </c>
      <c r="I1128" s="18">
        <v>87.75</v>
      </c>
    </row>
    <row r="1129" spans="1:9" x14ac:dyDescent="0.25">
      <c r="A1129" s="1">
        <v>44655</v>
      </c>
      <c r="B1129" s="1"/>
      <c r="C1129" s="1" t="s">
        <v>102</v>
      </c>
      <c r="D1129" t="s">
        <v>97</v>
      </c>
      <c r="E1129">
        <v>35</v>
      </c>
      <c r="F1129" t="s">
        <v>164</v>
      </c>
      <c r="G1129" s="18">
        <v>2.8923000000000001</v>
      </c>
      <c r="I1129" s="18">
        <v>-101.23</v>
      </c>
    </row>
    <row r="1130" spans="1:9" x14ac:dyDescent="0.25">
      <c r="A1130" s="1">
        <v>44655</v>
      </c>
      <c r="B1130" s="1"/>
      <c r="C1130" s="1" t="s">
        <v>102</v>
      </c>
      <c r="D1130" t="s">
        <v>97</v>
      </c>
      <c r="E1130">
        <v>35</v>
      </c>
      <c r="F1130" t="s">
        <v>164</v>
      </c>
      <c r="G1130" s="18">
        <v>2.8929</v>
      </c>
      <c r="I1130" s="18">
        <v>-101.25</v>
      </c>
    </row>
    <row r="1131" spans="1:9" x14ac:dyDescent="0.25">
      <c r="A1131" s="1">
        <v>44655</v>
      </c>
      <c r="B1131" s="1"/>
      <c r="C1131" s="1" t="s">
        <v>102</v>
      </c>
      <c r="D1131" t="s">
        <v>98</v>
      </c>
      <c r="E1131">
        <v>30</v>
      </c>
      <c r="F1131" t="s">
        <v>205</v>
      </c>
      <c r="G1131" s="18">
        <v>1.9000999999999999</v>
      </c>
      <c r="I1131" s="18">
        <v>57</v>
      </c>
    </row>
    <row r="1132" spans="1:9" x14ac:dyDescent="0.25">
      <c r="A1132" s="1">
        <v>44655</v>
      </c>
      <c r="B1132" s="1"/>
      <c r="C1132" s="1" t="s">
        <v>102</v>
      </c>
      <c r="D1132" t="s">
        <v>98</v>
      </c>
      <c r="E1132">
        <v>30</v>
      </c>
      <c r="F1132" t="s">
        <v>205</v>
      </c>
      <c r="G1132" s="18">
        <v>1.9</v>
      </c>
      <c r="I1132" s="18">
        <v>57</v>
      </c>
    </row>
    <row r="1133" spans="1:9" x14ac:dyDescent="0.25">
      <c r="A1133" s="1">
        <v>44655</v>
      </c>
      <c r="B1133" s="1"/>
      <c r="C1133" s="1" t="s">
        <v>102</v>
      </c>
      <c r="D1133" t="s">
        <v>98</v>
      </c>
      <c r="E1133">
        <v>30</v>
      </c>
      <c r="F1133" t="s">
        <v>205</v>
      </c>
      <c r="G1133" s="18">
        <v>1.8001</v>
      </c>
      <c r="I1133" s="18">
        <v>54</v>
      </c>
    </row>
    <row r="1134" spans="1:9" x14ac:dyDescent="0.25">
      <c r="A1134" s="1">
        <v>44655</v>
      </c>
      <c r="B1134" s="1"/>
      <c r="C1134" s="1" t="s">
        <v>102</v>
      </c>
      <c r="D1134" t="s">
        <v>97</v>
      </c>
      <c r="E1134">
        <v>50</v>
      </c>
      <c r="F1134" t="s">
        <v>205</v>
      </c>
      <c r="G1134" s="18">
        <v>1.76</v>
      </c>
      <c r="I1134" s="18">
        <v>-88</v>
      </c>
    </row>
    <row r="1135" spans="1:9" x14ac:dyDescent="0.25">
      <c r="A1135" s="1">
        <v>44655</v>
      </c>
      <c r="B1135" s="1"/>
      <c r="C1135" s="1" t="s">
        <v>102</v>
      </c>
      <c r="D1135" t="s">
        <v>97</v>
      </c>
      <c r="E1135">
        <v>40</v>
      </c>
      <c r="F1135" t="s">
        <v>205</v>
      </c>
      <c r="G1135" s="18">
        <v>1.75</v>
      </c>
      <c r="I1135" s="18">
        <v>-70</v>
      </c>
    </row>
    <row r="1136" spans="1:9" x14ac:dyDescent="0.25">
      <c r="A1136" s="1">
        <v>44655</v>
      </c>
      <c r="B1136" s="1"/>
      <c r="C1136" s="1" t="s">
        <v>102</v>
      </c>
      <c r="D1136" t="s">
        <v>98</v>
      </c>
      <c r="E1136">
        <v>40</v>
      </c>
      <c r="F1136" t="s">
        <v>164</v>
      </c>
      <c r="G1136" s="18">
        <v>2.7450000000000001</v>
      </c>
      <c r="I1136" s="18">
        <v>109.8</v>
      </c>
    </row>
    <row r="1137" spans="1:9" x14ac:dyDescent="0.25">
      <c r="A1137" s="1">
        <v>44655</v>
      </c>
      <c r="B1137" s="1"/>
      <c r="C1137" s="1" t="s">
        <v>102</v>
      </c>
      <c r="D1137" t="s">
        <v>98</v>
      </c>
      <c r="E1137">
        <v>30</v>
      </c>
      <c r="F1137" t="s">
        <v>164</v>
      </c>
      <c r="G1137" s="18">
        <v>2.7818999999999998</v>
      </c>
      <c r="I1137" s="18">
        <v>83.46</v>
      </c>
    </row>
    <row r="1138" spans="1:9" x14ac:dyDescent="0.25">
      <c r="A1138" s="1">
        <v>44655</v>
      </c>
      <c r="B1138" s="1"/>
      <c r="C1138" s="1" t="s">
        <v>102</v>
      </c>
      <c r="D1138" t="s">
        <v>97</v>
      </c>
      <c r="E1138">
        <v>35</v>
      </c>
      <c r="F1138" t="s">
        <v>164</v>
      </c>
      <c r="G1138" s="18">
        <v>2.8378999999999999</v>
      </c>
      <c r="I1138" s="18">
        <v>-99.33</v>
      </c>
    </row>
    <row r="1139" spans="1:9" x14ac:dyDescent="0.25">
      <c r="A1139" s="1">
        <v>44655</v>
      </c>
      <c r="B1139" s="1"/>
      <c r="C1139" s="1" t="s">
        <v>102</v>
      </c>
      <c r="D1139" t="s">
        <v>97</v>
      </c>
      <c r="E1139">
        <v>35</v>
      </c>
      <c r="F1139" t="s">
        <v>164</v>
      </c>
      <c r="G1139" s="18">
        <v>2.8250000000000002</v>
      </c>
      <c r="I1139" s="18">
        <v>-98.88</v>
      </c>
    </row>
    <row r="1140" spans="1:9" x14ac:dyDescent="0.25">
      <c r="A1140" s="1">
        <v>44655</v>
      </c>
      <c r="B1140" s="1"/>
      <c r="C1140" s="1" t="s">
        <v>102</v>
      </c>
      <c r="D1140" t="s">
        <v>98</v>
      </c>
      <c r="E1140">
        <v>10</v>
      </c>
      <c r="F1140" t="s">
        <v>206</v>
      </c>
      <c r="G1140" s="18">
        <v>2.5649999999999999</v>
      </c>
      <c r="I1140" s="18">
        <v>25.65</v>
      </c>
    </row>
    <row r="1141" spans="1:9" x14ac:dyDescent="0.25">
      <c r="A1141" s="1">
        <v>44655</v>
      </c>
      <c r="B1141" s="1"/>
      <c r="C1141" s="1" t="s">
        <v>102</v>
      </c>
      <c r="D1141" t="s">
        <v>98</v>
      </c>
      <c r="E1141">
        <v>10</v>
      </c>
      <c r="F1141" t="s">
        <v>206</v>
      </c>
      <c r="G1141" s="18">
        <v>2.5215999999999998</v>
      </c>
      <c r="I1141" s="18">
        <v>25.22</v>
      </c>
    </row>
    <row r="1142" spans="1:9" x14ac:dyDescent="0.25">
      <c r="A1142" s="1">
        <v>44655</v>
      </c>
      <c r="B1142" s="1"/>
      <c r="C1142" s="1" t="s">
        <v>102</v>
      </c>
      <c r="D1142" t="s">
        <v>98</v>
      </c>
      <c r="E1142">
        <v>10</v>
      </c>
      <c r="F1142" t="s">
        <v>206</v>
      </c>
      <c r="G1142" s="18">
        <v>2.4617</v>
      </c>
      <c r="I1142" s="18">
        <v>24.62</v>
      </c>
    </row>
    <row r="1143" spans="1:9" x14ac:dyDescent="0.25">
      <c r="A1143" s="1">
        <v>44655</v>
      </c>
      <c r="B1143" s="1"/>
      <c r="C1143" s="1" t="s">
        <v>102</v>
      </c>
      <c r="D1143" t="s">
        <v>98</v>
      </c>
      <c r="E1143">
        <v>10</v>
      </c>
      <c r="F1143" t="s">
        <v>206</v>
      </c>
      <c r="G1143" s="18">
        <v>2.4980000000000002</v>
      </c>
      <c r="I1143" s="18">
        <v>24.98</v>
      </c>
    </row>
    <row r="1144" spans="1:9" x14ac:dyDescent="0.25">
      <c r="A1144" s="1">
        <v>44655</v>
      </c>
      <c r="B1144" s="1"/>
      <c r="C1144" s="1" t="s">
        <v>102</v>
      </c>
      <c r="D1144" t="s">
        <v>97</v>
      </c>
      <c r="E1144">
        <v>20</v>
      </c>
      <c r="F1144" t="s">
        <v>206</v>
      </c>
      <c r="G1144" s="18">
        <v>2.4550000000000001</v>
      </c>
      <c r="I1144" s="18">
        <v>-49.1</v>
      </c>
    </row>
    <row r="1145" spans="1:9" x14ac:dyDescent="0.25">
      <c r="A1145" s="1">
        <v>44655</v>
      </c>
      <c r="B1145" s="1"/>
      <c r="C1145" s="1" t="s">
        <v>102</v>
      </c>
      <c r="D1145" t="s">
        <v>97</v>
      </c>
      <c r="E1145">
        <v>20</v>
      </c>
      <c r="F1145" t="s">
        <v>206</v>
      </c>
      <c r="G1145" s="18">
        <v>2.4382999999999999</v>
      </c>
      <c r="I1145" s="18">
        <v>-48.77</v>
      </c>
    </row>
    <row r="1146" spans="1:9" x14ac:dyDescent="0.25">
      <c r="A1146" s="1">
        <v>44655</v>
      </c>
      <c r="B1146" s="1"/>
      <c r="C1146" s="1" t="s">
        <v>102</v>
      </c>
      <c r="D1146" t="s">
        <v>98</v>
      </c>
      <c r="E1146">
        <v>15</v>
      </c>
      <c r="F1146" t="s">
        <v>207</v>
      </c>
      <c r="G1146" s="18">
        <v>3.4708999999999999</v>
      </c>
      <c r="I1146" s="18">
        <v>52.06</v>
      </c>
    </row>
    <row r="1147" spans="1:9" x14ac:dyDescent="0.25">
      <c r="A1147" s="1">
        <v>44655</v>
      </c>
      <c r="B1147" s="1"/>
      <c r="C1147" s="1" t="s">
        <v>102</v>
      </c>
      <c r="D1147" t="s">
        <v>97</v>
      </c>
      <c r="E1147">
        <v>15</v>
      </c>
      <c r="F1147" t="s">
        <v>207</v>
      </c>
      <c r="G1147" s="18">
        <v>3.6663999999999999</v>
      </c>
      <c r="I1147" s="18">
        <v>-55</v>
      </c>
    </row>
    <row r="1148" spans="1:9" x14ac:dyDescent="0.25">
      <c r="A1148" s="1">
        <v>44656</v>
      </c>
      <c r="B1148" s="1"/>
      <c r="C1148" s="1" t="s">
        <v>102</v>
      </c>
      <c r="D1148" t="s">
        <v>98</v>
      </c>
      <c r="E1148">
        <v>50</v>
      </c>
      <c r="F1148" t="s">
        <v>14</v>
      </c>
      <c r="G1148" s="18">
        <v>3.6714000000000002</v>
      </c>
      <c r="I1148" s="18">
        <v>183.57</v>
      </c>
    </row>
    <row r="1149" spans="1:9" x14ac:dyDescent="0.25">
      <c r="A1149" s="1">
        <v>44656</v>
      </c>
      <c r="B1149" s="1"/>
      <c r="C1149" s="1" t="s">
        <v>102</v>
      </c>
      <c r="D1149" t="s">
        <v>97</v>
      </c>
      <c r="E1149">
        <v>50</v>
      </c>
      <c r="F1149" t="s">
        <v>14</v>
      </c>
      <c r="G1149" s="18">
        <v>3.7162000000000002</v>
      </c>
      <c r="I1149" s="18">
        <v>-185.81</v>
      </c>
    </row>
    <row r="1150" spans="1:9" x14ac:dyDescent="0.25">
      <c r="A1150" s="1">
        <v>44656</v>
      </c>
      <c r="B1150" s="1"/>
      <c r="C1150" s="1" t="s">
        <v>102</v>
      </c>
      <c r="D1150" t="s">
        <v>98</v>
      </c>
      <c r="E1150">
        <v>54</v>
      </c>
      <c r="F1150" t="s">
        <v>14</v>
      </c>
      <c r="G1150" s="18">
        <v>3.7000999999999999</v>
      </c>
      <c r="I1150" s="18">
        <v>199.81</v>
      </c>
    </row>
    <row r="1151" spans="1:9" x14ac:dyDescent="0.25">
      <c r="A1151" s="1">
        <v>44656</v>
      </c>
      <c r="B1151" s="1"/>
      <c r="C1151" s="1" t="s">
        <v>102</v>
      </c>
      <c r="D1151" t="s">
        <v>98</v>
      </c>
      <c r="E1151">
        <v>20</v>
      </c>
      <c r="F1151" t="s">
        <v>12</v>
      </c>
      <c r="G1151" s="18">
        <v>5.1950000000000003</v>
      </c>
      <c r="I1151" s="18">
        <v>103.9</v>
      </c>
    </row>
    <row r="1152" spans="1:9" x14ac:dyDescent="0.25">
      <c r="A1152" s="1">
        <v>44656</v>
      </c>
      <c r="B1152" s="1"/>
      <c r="C1152" s="1" t="s">
        <v>102</v>
      </c>
      <c r="D1152" t="s">
        <v>97</v>
      </c>
      <c r="E1152">
        <v>28</v>
      </c>
      <c r="F1152" t="s">
        <v>14</v>
      </c>
      <c r="G1152" s="18">
        <v>3.7650000000000001</v>
      </c>
      <c r="I1152" s="18">
        <v>-105.42</v>
      </c>
    </row>
    <row r="1153" spans="1:9" x14ac:dyDescent="0.25">
      <c r="A1153" s="1">
        <v>44656</v>
      </c>
      <c r="B1153" s="1"/>
      <c r="C1153" s="1" t="s">
        <v>102</v>
      </c>
      <c r="D1153" t="s">
        <v>97</v>
      </c>
      <c r="E1153">
        <v>20</v>
      </c>
      <c r="F1153" t="s">
        <v>12</v>
      </c>
      <c r="G1153" s="18">
        <v>5.73</v>
      </c>
      <c r="I1153" s="18">
        <v>-114.6</v>
      </c>
    </row>
    <row r="1154" spans="1:9" x14ac:dyDescent="0.25">
      <c r="A1154" s="1">
        <v>44656</v>
      </c>
      <c r="B1154" s="1"/>
      <c r="C1154" s="1" t="s">
        <v>102</v>
      </c>
      <c r="D1154" t="s">
        <v>97</v>
      </c>
      <c r="E1154">
        <v>26</v>
      </c>
      <c r="F1154" t="s">
        <v>14</v>
      </c>
      <c r="G1154" s="18">
        <v>3.8050000000000002</v>
      </c>
      <c r="I1154" s="18">
        <v>-98.93</v>
      </c>
    </row>
    <row r="1155" spans="1:9" x14ac:dyDescent="0.25">
      <c r="A1155" s="1">
        <v>44656</v>
      </c>
      <c r="B1155" s="1"/>
      <c r="C1155" s="1" t="s">
        <v>102</v>
      </c>
      <c r="D1155" t="s">
        <v>98</v>
      </c>
      <c r="E1155">
        <v>20</v>
      </c>
      <c r="F1155" t="s">
        <v>10</v>
      </c>
      <c r="G1155" s="18">
        <v>2.58</v>
      </c>
      <c r="I1155" s="18">
        <v>51.6</v>
      </c>
    </row>
    <row r="1156" spans="1:9" x14ac:dyDescent="0.25">
      <c r="A1156" s="1">
        <v>44656</v>
      </c>
      <c r="B1156" s="1"/>
      <c r="C1156" s="1" t="s">
        <v>102</v>
      </c>
      <c r="D1156" t="s">
        <v>97</v>
      </c>
      <c r="E1156">
        <v>2</v>
      </c>
      <c r="F1156" t="s">
        <v>10</v>
      </c>
      <c r="G1156" s="18">
        <v>2.62</v>
      </c>
      <c r="I1156" s="18">
        <v>-5.24</v>
      </c>
    </row>
    <row r="1157" spans="1:9" x14ac:dyDescent="0.25">
      <c r="A1157" s="1">
        <v>44656</v>
      </c>
      <c r="B1157" s="1"/>
      <c r="C1157" s="1" t="s">
        <v>102</v>
      </c>
      <c r="D1157" t="s">
        <v>97</v>
      </c>
      <c r="E1157">
        <v>8</v>
      </c>
      <c r="F1157" t="s">
        <v>10</v>
      </c>
      <c r="G1157" s="18">
        <v>2.62</v>
      </c>
      <c r="I1157" s="18">
        <v>-20.96</v>
      </c>
    </row>
    <row r="1158" spans="1:9" x14ac:dyDescent="0.25">
      <c r="A1158" s="1">
        <v>44656</v>
      </c>
      <c r="B1158" s="1"/>
      <c r="C1158" s="1" t="s">
        <v>102</v>
      </c>
      <c r="D1158" t="s">
        <v>98</v>
      </c>
      <c r="E1158">
        <v>20</v>
      </c>
      <c r="F1158" t="s">
        <v>10</v>
      </c>
      <c r="G1158" s="18">
        <v>2.73</v>
      </c>
      <c r="I1158" s="18">
        <v>54.6</v>
      </c>
    </row>
    <row r="1159" spans="1:9" x14ac:dyDescent="0.25">
      <c r="A1159" s="1">
        <v>44656</v>
      </c>
      <c r="B1159" s="1"/>
      <c r="C1159" s="1" t="s">
        <v>102</v>
      </c>
      <c r="D1159" t="s">
        <v>97</v>
      </c>
      <c r="E1159">
        <v>10</v>
      </c>
      <c r="F1159" t="s">
        <v>10</v>
      </c>
      <c r="G1159" s="18">
        <v>2.5994000000000002</v>
      </c>
      <c r="I1159" s="18">
        <v>-25.99</v>
      </c>
    </row>
    <row r="1160" spans="1:9" x14ac:dyDescent="0.25">
      <c r="A1160" s="1">
        <v>44656</v>
      </c>
      <c r="B1160" s="1"/>
      <c r="C1160" s="1" t="s">
        <v>102</v>
      </c>
      <c r="D1160" t="s">
        <v>98</v>
      </c>
      <c r="E1160">
        <v>10</v>
      </c>
      <c r="F1160" t="s">
        <v>204</v>
      </c>
      <c r="G1160" s="18">
        <v>5.8</v>
      </c>
      <c r="I1160" s="18">
        <v>58</v>
      </c>
    </row>
    <row r="1161" spans="1:9" x14ac:dyDescent="0.25">
      <c r="A1161" s="1">
        <v>44656</v>
      </c>
      <c r="B1161" s="1"/>
      <c r="C1161" s="1" t="s">
        <v>102</v>
      </c>
      <c r="D1161" t="s">
        <v>98</v>
      </c>
      <c r="E1161">
        <v>10</v>
      </c>
      <c r="F1161" t="s">
        <v>204</v>
      </c>
      <c r="G1161" s="18">
        <v>5.54</v>
      </c>
      <c r="I1161" s="18">
        <v>55.4</v>
      </c>
    </row>
    <row r="1162" spans="1:9" x14ac:dyDescent="0.25">
      <c r="A1162" s="1">
        <v>44656</v>
      </c>
      <c r="B1162" s="1"/>
      <c r="C1162" s="1" t="s">
        <v>102</v>
      </c>
      <c r="D1162" t="s">
        <v>97</v>
      </c>
      <c r="E1162">
        <v>20</v>
      </c>
      <c r="F1162" t="s">
        <v>204</v>
      </c>
      <c r="G1162" s="18">
        <v>5.2892000000000001</v>
      </c>
      <c r="I1162" s="18">
        <v>-105.78</v>
      </c>
    </row>
    <row r="1163" spans="1:9" x14ac:dyDescent="0.25">
      <c r="A1163" s="1">
        <v>44656</v>
      </c>
      <c r="B1163" s="1"/>
      <c r="C1163" s="1" t="s">
        <v>102</v>
      </c>
      <c r="D1163" t="s">
        <v>97</v>
      </c>
      <c r="E1163">
        <v>20</v>
      </c>
      <c r="F1163" t="s">
        <v>10</v>
      </c>
      <c r="G1163" s="18">
        <v>2.42</v>
      </c>
      <c r="I1163" s="18">
        <v>-48.4</v>
      </c>
    </row>
    <row r="1164" spans="1:9" x14ac:dyDescent="0.25">
      <c r="A1164" s="1">
        <v>44657</v>
      </c>
      <c r="B1164" s="1"/>
      <c r="C1164" s="1" t="s">
        <v>102</v>
      </c>
      <c r="D1164" t="s">
        <v>98</v>
      </c>
      <c r="E1164">
        <v>68</v>
      </c>
      <c r="F1164" t="s">
        <v>11</v>
      </c>
      <c r="G1164" s="18">
        <v>1.7949999999999999</v>
      </c>
      <c r="I1164" s="18">
        <v>122.06</v>
      </c>
    </row>
    <row r="1165" spans="1:9" x14ac:dyDescent="0.25">
      <c r="A1165" s="1">
        <v>44657</v>
      </c>
      <c r="B1165" s="1"/>
      <c r="C1165" s="1" t="s">
        <v>102</v>
      </c>
      <c r="D1165" t="s">
        <v>98</v>
      </c>
      <c r="E1165">
        <v>68</v>
      </c>
      <c r="F1165" t="s">
        <v>11</v>
      </c>
      <c r="G1165" s="18">
        <v>1.81</v>
      </c>
      <c r="I1165" s="18">
        <v>123.08</v>
      </c>
    </row>
    <row r="1166" spans="1:9" x14ac:dyDescent="0.25">
      <c r="A1166" s="1">
        <v>44657</v>
      </c>
      <c r="B1166" s="1"/>
      <c r="C1166" s="1" t="s">
        <v>102</v>
      </c>
      <c r="D1166" t="s">
        <v>97</v>
      </c>
      <c r="E1166">
        <v>68</v>
      </c>
      <c r="F1166" t="s">
        <v>11</v>
      </c>
      <c r="G1166" s="18">
        <v>1.7393000000000001</v>
      </c>
      <c r="I1166" s="18">
        <v>-118.27</v>
      </c>
    </row>
    <row r="1167" spans="1:9" x14ac:dyDescent="0.25">
      <c r="A1167" s="1">
        <v>44657</v>
      </c>
      <c r="B1167" s="1"/>
      <c r="C1167" s="1" t="s">
        <v>102</v>
      </c>
      <c r="D1167" t="s">
        <v>97</v>
      </c>
      <c r="E1167">
        <v>68</v>
      </c>
      <c r="F1167" t="s">
        <v>11</v>
      </c>
      <c r="G1167" s="18">
        <v>1.7295</v>
      </c>
      <c r="I1167" s="18">
        <v>-117.61</v>
      </c>
    </row>
    <row r="1168" spans="1:9" x14ac:dyDescent="0.25">
      <c r="A1168" s="1">
        <v>44657</v>
      </c>
      <c r="B1168" s="1"/>
      <c r="C1168" s="1" t="s">
        <v>102</v>
      </c>
      <c r="D1168" t="s">
        <v>98</v>
      </c>
      <c r="E1168">
        <v>38</v>
      </c>
      <c r="F1168" t="s">
        <v>11</v>
      </c>
      <c r="G1168" s="18">
        <v>1.4930000000000001</v>
      </c>
      <c r="I1168" s="18">
        <v>56.73</v>
      </c>
    </row>
    <row r="1169" spans="1:9" x14ac:dyDescent="0.25">
      <c r="A1169" s="1">
        <v>44657</v>
      </c>
      <c r="B1169" s="1"/>
      <c r="C1169" s="1" t="s">
        <v>102</v>
      </c>
      <c r="D1169" t="s">
        <v>98</v>
      </c>
      <c r="E1169">
        <v>30</v>
      </c>
      <c r="F1169" t="s">
        <v>11</v>
      </c>
      <c r="G1169" s="18">
        <v>1.4850000000000001</v>
      </c>
      <c r="I1169" s="18">
        <v>44.55</v>
      </c>
    </row>
    <row r="1170" spans="1:9" x14ac:dyDescent="0.25">
      <c r="A1170" s="1">
        <v>44657</v>
      </c>
      <c r="B1170" s="1"/>
      <c r="C1170" s="1" t="s">
        <v>102</v>
      </c>
      <c r="D1170" t="s">
        <v>97</v>
      </c>
      <c r="E1170">
        <v>68</v>
      </c>
      <c r="F1170" t="s">
        <v>11</v>
      </c>
      <c r="G1170" s="18">
        <v>1.5183</v>
      </c>
      <c r="I1170" s="18">
        <v>-103.24</v>
      </c>
    </row>
    <row r="1171" spans="1:9" x14ac:dyDescent="0.25">
      <c r="A1171" s="1">
        <v>44657</v>
      </c>
      <c r="B1171" s="1"/>
      <c r="C1171" s="1" t="s">
        <v>102</v>
      </c>
      <c r="D1171" t="s">
        <v>98</v>
      </c>
      <c r="E1171">
        <v>30</v>
      </c>
      <c r="F1171" t="s">
        <v>38</v>
      </c>
      <c r="G1171" s="18">
        <v>3.2250000000000001</v>
      </c>
      <c r="I1171" s="18">
        <v>96.75</v>
      </c>
    </row>
    <row r="1172" spans="1:9" x14ac:dyDescent="0.25">
      <c r="A1172" s="1">
        <v>44657</v>
      </c>
      <c r="B1172" s="1"/>
      <c r="C1172" s="1" t="s">
        <v>102</v>
      </c>
      <c r="D1172" t="s">
        <v>98</v>
      </c>
      <c r="E1172">
        <v>20</v>
      </c>
      <c r="F1172" t="s">
        <v>38</v>
      </c>
      <c r="G1172" s="18">
        <v>3.15</v>
      </c>
      <c r="I1172" s="18">
        <v>63</v>
      </c>
    </row>
    <row r="1173" spans="1:9" x14ac:dyDescent="0.25">
      <c r="A1173" s="1">
        <v>44657</v>
      </c>
      <c r="B1173" s="1"/>
      <c r="C1173" s="1" t="s">
        <v>102</v>
      </c>
      <c r="D1173" t="s">
        <v>98</v>
      </c>
      <c r="E1173">
        <v>30</v>
      </c>
      <c r="F1173" t="s">
        <v>38</v>
      </c>
      <c r="G1173" s="18">
        <v>3.0920000000000001</v>
      </c>
      <c r="I1173" s="18">
        <v>92.76</v>
      </c>
    </row>
    <row r="1174" spans="1:9" x14ac:dyDescent="0.25">
      <c r="A1174" s="1">
        <v>44657</v>
      </c>
      <c r="B1174" s="1"/>
      <c r="C1174" s="1" t="s">
        <v>102</v>
      </c>
      <c r="D1174" t="s">
        <v>97</v>
      </c>
      <c r="E1174">
        <v>40</v>
      </c>
      <c r="F1174" t="s">
        <v>38</v>
      </c>
      <c r="G1174" s="18">
        <v>3.0064000000000002</v>
      </c>
      <c r="I1174" s="18">
        <v>-120.26</v>
      </c>
    </row>
    <row r="1175" spans="1:9" x14ac:dyDescent="0.25">
      <c r="A1175" s="1">
        <v>44657</v>
      </c>
      <c r="B1175" s="1"/>
      <c r="C1175" s="1" t="s">
        <v>102</v>
      </c>
      <c r="D1175" t="s">
        <v>97</v>
      </c>
      <c r="E1175">
        <v>40</v>
      </c>
      <c r="F1175" t="s">
        <v>38</v>
      </c>
      <c r="G1175" s="18">
        <v>2.9763999999999999</v>
      </c>
      <c r="I1175" s="18">
        <v>-119.06</v>
      </c>
    </row>
    <row r="1176" spans="1:9" x14ac:dyDescent="0.25">
      <c r="A1176" s="1">
        <v>44658</v>
      </c>
      <c r="B1176" s="1"/>
      <c r="C1176" s="1" t="s">
        <v>102</v>
      </c>
      <c r="D1176" t="s">
        <v>98</v>
      </c>
      <c r="E1176">
        <v>15</v>
      </c>
      <c r="F1176" t="s">
        <v>12</v>
      </c>
      <c r="G1176" s="18">
        <v>8.19</v>
      </c>
      <c r="I1176" s="18">
        <v>122.85</v>
      </c>
    </row>
    <row r="1177" spans="1:9" x14ac:dyDescent="0.25">
      <c r="A1177" s="1">
        <v>44658</v>
      </c>
      <c r="B1177" s="1"/>
      <c r="C1177" s="1" t="s">
        <v>102</v>
      </c>
      <c r="D1177" t="s">
        <v>98</v>
      </c>
      <c r="E1177">
        <v>15</v>
      </c>
      <c r="F1177" t="s">
        <v>12</v>
      </c>
      <c r="G1177" s="18">
        <v>8.49</v>
      </c>
      <c r="I1177" s="18">
        <v>127.35</v>
      </c>
    </row>
    <row r="1178" spans="1:9" x14ac:dyDescent="0.25">
      <c r="A1178" s="1">
        <v>44658</v>
      </c>
      <c r="B1178" s="1"/>
      <c r="C1178" s="1" t="s">
        <v>102</v>
      </c>
      <c r="D1178" t="s">
        <v>97</v>
      </c>
      <c r="E1178">
        <v>15</v>
      </c>
      <c r="F1178" t="s">
        <v>12</v>
      </c>
      <c r="G1178" s="18">
        <v>8.2880000000000003</v>
      </c>
      <c r="I1178" s="18">
        <v>-124.32</v>
      </c>
    </row>
    <row r="1179" spans="1:9" x14ac:dyDescent="0.25">
      <c r="A1179" s="1">
        <v>44658</v>
      </c>
      <c r="B1179" s="1"/>
      <c r="C1179" s="1" t="s">
        <v>102</v>
      </c>
      <c r="D1179" t="s">
        <v>97</v>
      </c>
      <c r="E1179">
        <v>15</v>
      </c>
      <c r="F1179" t="s">
        <v>12</v>
      </c>
      <c r="G1179" s="18">
        <v>8.5198999999999998</v>
      </c>
      <c r="I1179" s="18">
        <v>-127.8</v>
      </c>
    </row>
    <row r="1180" spans="1:9" x14ac:dyDescent="0.25">
      <c r="A1180" s="1">
        <v>44658</v>
      </c>
      <c r="B1180" s="1"/>
      <c r="C1180" s="1" t="s">
        <v>102</v>
      </c>
      <c r="D1180" t="s">
        <v>98</v>
      </c>
      <c r="E1180">
        <v>15</v>
      </c>
      <c r="F1180" t="s">
        <v>12</v>
      </c>
      <c r="G1180" s="18">
        <v>8.2814999999999994</v>
      </c>
      <c r="I1180" s="18">
        <v>124.22</v>
      </c>
    </row>
    <row r="1181" spans="1:9" x14ac:dyDescent="0.25">
      <c r="A1181" s="1">
        <v>44658</v>
      </c>
      <c r="B1181" s="1"/>
      <c r="C1181" s="1" t="s">
        <v>102</v>
      </c>
      <c r="D1181" t="s">
        <v>98</v>
      </c>
      <c r="E1181">
        <v>3</v>
      </c>
      <c r="F1181" t="s">
        <v>12</v>
      </c>
      <c r="G1181" s="18">
        <v>8.26</v>
      </c>
      <c r="I1181" s="18">
        <v>24.78</v>
      </c>
    </row>
    <row r="1182" spans="1:9" x14ac:dyDescent="0.25">
      <c r="A1182" s="1">
        <v>44658</v>
      </c>
      <c r="B1182" s="1"/>
      <c r="C1182" s="1" t="s">
        <v>102</v>
      </c>
      <c r="D1182" t="s">
        <v>98</v>
      </c>
      <c r="E1182">
        <v>12</v>
      </c>
      <c r="F1182" t="s">
        <v>12</v>
      </c>
      <c r="G1182" s="18">
        <v>8.26</v>
      </c>
      <c r="I1182" s="18">
        <v>99.12</v>
      </c>
    </row>
    <row r="1183" spans="1:9" x14ac:dyDescent="0.25">
      <c r="A1183" s="1">
        <v>44658</v>
      </c>
      <c r="B1183" s="1"/>
      <c r="C1183" s="1" t="s">
        <v>102</v>
      </c>
      <c r="D1183" t="s">
        <v>97</v>
      </c>
      <c r="E1183">
        <v>20</v>
      </c>
      <c r="F1183" t="s">
        <v>12</v>
      </c>
      <c r="G1183" s="18">
        <v>8.1300000000000008</v>
      </c>
      <c r="I1183" s="18">
        <v>-162.6</v>
      </c>
    </row>
    <row r="1184" spans="1:9" x14ac:dyDescent="0.25">
      <c r="A1184" s="1">
        <v>44658</v>
      </c>
      <c r="B1184" s="1"/>
      <c r="C1184" s="1" t="s">
        <v>102</v>
      </c>
      <c r="D1184" t="s">
        <v>98</v>
      </c>
      <c r="E1184">
        <v>10</v>
      </c>
      <c r="F1184" t="s">
        <v>12</v>
      </c>
      <c r="G1184" s="18">
        <v>8.0139999999999993</v>
      </c>
      <c r="I1184" s="18">
        <v>80.14</v>
      </c>
    </row>
    <row r="1185" spans="1:9" x14ac:dyDescent="0.25">
      <c r="A1185" s="1">
        <v>44658</v>
      </c>
      <c r="B1185" s="1"/>
      <c r="C1185" s="1" t="s">
        <v>102</v>
      </c>
      <c r="D1185" t="s">
        <v>97</v>
      </c>
      <c r="E1185">
        <v>20</v>
      </c>
      <c r="F1185" t="s">
        <v>12</v>
      </c>
      <c r="G1185" s="18">
        <v>8.1850000000000005</v>
      </c>
      <c r="I1185" s="18">
        <v>-163.69999999999999</v>
      </c>
    </row>
    <row r="1186" spans="1:9" x14ac:dyDescent="0.25">
      <c r="A1186" s="1">
        <v>44658</v>
      </c>
      <c r="B1186" s="1"/>
      <c r="C1186" s="1" t="s">
        <v>102</v>
      </c>
      <c r="D1186" t="s">
        <v>98</v>
      </c>
      <c r="E1186">
        <v>28</v>
      </c>
      <c r="F1186" t="s">
        <v>12</v>
      </c>
      <c r="G1186" s="18">
        <v>7.9320000000000004</v>
      </c>
      <c r="I1186" s="18">
        <v>222.1</v>
      </c>
    </row>
    <row r="1187" spans="1:9" x14ac:dyDescent="0.25">
      <c r="A1187" s="1">
        <v>44658</v>
      </c>
      <c r="B1187" s="1"/>
      <c r="C1187" s="1" t="s">
        <v>102</v>
      </c>
      <c r="D1187" t="s">
        <v>97</v>
      </c>
      <c r="E1187">
        <v>14</v>
      </c>
      <c r="F1187" t="s">
        <v>12</v>
      </c>
      <c r="G1187" s="18">
        <v>8.14</v>
      </c>
      <c r="I1187" s="18">
        <v>-113.96</v>
      </c>
    </row>
    <row r="1188" spans="1:9" x14ac:dyDescent="0.25">
      <c r="A1188" s="1">
        <v>44658</v>
      </c>
      <c r="B1188" s="1"/>
      <c r="C1188" s="1" t="s">
        <v>102</v>
      </c>
      <c r="D1188" t="s">
        <v>97</v>
      </c>
      <c r="E1188">
        <v>14</v>
      </c>
      <c r="F1188" t="s">
        <v>12</v>
      </c>
      <c r="G1188" s="18">
        <v>8.2100000000000009</v>
      </c>
      <c r="I1188" s="18">
        <v>-114.94</v>
      </c>
    </row>
    <row r="1189" spans="1:9" x14ac:dyDescent="0.25">
      <c r="A1189" s="1">
        <v>44658</v>
      </c>
      <c r="B1189" s="1"/>
      <c r="C1189" s="1" t="s">
        <v>102</v>
      </c>
      <c r="D1189" t="s">
        <v>98</v>
      </c>
      <c r="E1189">
        <v>1</v>
      </c>
      <c r="F1189" t="s">
        <v>12</v>
      </c>
      <c r="G1189" s="18">
        <v>7.78</v>
      </c>
      <c r="I1189" s="18">
        <v>7.78</v>
      </c>
    </row>
    <row r="1190" spans="1:9" x14ac:dyDescent="0.25">
      <c r="A1190" s="1">
        <v>44658</v>
      </c>
      <c r="B1190" s="1"/>
      <c r="C1190" s="1" t="s">
        <v>102</v>
      </c>
      <c r="D1190" t="s">
        <v>98</v>
      </c>
      <c r="E1190">
        <v>9</v>
      </c>
      <c r="F1190" t="s">
        <v>12</v>
      </c>
      <c r="G1190" s="18">
        <v>7.63</v>
      </c>
      <c r="I1190" s="18">
        <v>68.67</v>
      </c>
    </row>
    <row r="1191" spans="1:9" x14ac:dyDescent="0.25">
      <c r="A1191" s="1">
        <v>44658</v>
      </c>
      <c r="B1191" s="1"/>
      <c r="C1191" s="1" t="s">
        <v>102</v>
      </c>
      <c r="D1191" t="s">
        <v>98</v>
      </c>
      <c r="E1191">
        <v>1</v>
      </c>
      <c r="F1191" t="s">
        <v>12</v>
      </c>
      <c r="G1191" s="18">
        <v>7.63</v>
      </c>
      <c r="I1191" s="18">
        <v>7.63</v>
      </c>
    </row>
    <row r="1192" spans="1:9" x14ac:dyDescent="0.25">
      <c r="A1192" s="1">
        <v>44658</v>
      </c>
      <c r="B1192" s="1"/>
      <c r="C1192" s="1" t="s">
        <v>102</v>
      </c>
      <c r="D1192" t="s">
        <v>98</v>
      </c>
      <c r="E1192">
        <v>10</v>
      </c>
      <c r="F1192" t="s">
        <v>12</v>
      </c>
      <c r="G1192" s="18">
        <v>7.5831</v>
      </c>
      <c r="I1192" s="18">
        <v>75.83</v>
      </c>
    </row>
    <row r="1193" spans="1:9" x14ac:dyDescent="0.25">
      <c r="A1193" s="1">
        <v>44658</v>
      </c>
      <c r="B1193" s="1"/>
      <c r="C1193" s="1" t="s">
        <v>102</v>
      </c>
      <c r="D1193" t="s">
        <v>98</v>
      </c>
      <c r="E1193">
        <v>7</v>
      </c>
      <c r="F1193" t="s">
        <v>12</v>
      </c>
      <c r="G1193" s="18">
        <v>7.43</v>
      </c>
      <c r="I1193" s="18">
        <v>52.01</v>
      </c>
    </row>
    <row r="1194" spans="1:9" x14ac:dyDescent="0.25">
      <c r="A1194" s="1">
        <v>44658</v>
      </c>
      <c r="B1194" s="1"/>
      <c r="C1194" s="1" t="s">
        <v>102</v>
      </c>
      <c r="D1194" t="s">
        <v>97</v>
      </c>
      <c r="E1194">
        <v>14</v>
      </c>
      <c r="F1194" t="s">
        <v>12</v>
      </c>
      <c r="G1194" s="18">
        <v>7.4097999999999997</v>
      </c>
      <c r="I1194" s="18">
        <v>-103.74</v>
      </c>
    </row>
    <row r="1195" spans="1:9" x14ac:dyDescent="0.25">
      <c r="A1195" s="1">
        <v>44658</v>
      </c>
      <c r="B1195" s="1"/>
      <c r="C1195" s="1" t="s">
        <v>102</v>
      </c>
      <c r="D1195" t="s">
        <v>97</v>
      </c>
      <c r="E1195">
        <v>14</v>
      </c>
      <c r="F1195" t="s">
        <v>12</v>
      </c>
      <c r="G1195" s="18">
        <v>7.1098999999999997</v>
      </c>
      <c r="I1195" s="18">
        <v>-99.54</v>
      </c>
    </row>
    <row r="1196" spans="1:9" x14ac:dyDescent="0.25">
      <c r="A1196" s="1">
        <v>44659</v>
      </c>
      <c r="B1196" s="1"/>
      <c r="C1196" s="1" t="s">
        <v>102</v>
      </c>
      <c r="D1196" t="s">
        <v>98</v>
      </c>
      <c r="E1196">
        <v>12</v>
      </c>
      <c r="F1196" t="s">
        <v>13</v>
      </c>
      <c r="G1196" s="18">
        <v>2.3734000000000002</v>
      </c>
      <c r="I1196" s="18">
        <v>28.48</v>
      </c>
    </row>
    <row r="1197" spans="1:9" x14ac:dyDescent="0.25">
      <c r="A1197" s="1">
        <v>44659</v>
      </c>
      <c r="B1197" s="1"/>
      <c r="C1197" s="1" t="s">
        <v>102</v>
      </c>
      <c r="D1197" t="s">
        <v>98</v>
      </c>
      <c r="E1197">
        <v>24</v>
      </c>
      <c r="F1197" t="s">
        <v>13</v>
      </c>
      <c r="G1197" s="18">
        <v>2.4350000000000001</v>
      </c>
      <c r="I1197" s="18">
        <v>58.44</v>
      </c>
    </row>
    <row r="1198" spans="1:9" x14ac:dyDescent="0.25">
      <c r="A1198" s="1">
        <v>44659</v>
      </c>
      <c r="B1198" s="1"/>
      <c r="C1198" s="1" t="s">
        <v>102</v>
      </c>
      <c r="D1198" t="s">
        <v>98</v>
      </c>
      <c r="E1198">
        <v>30</v>
      </c>
      <c r="F1198" t="s">
        <v>13</v>
      </c>
      <c r="G1198" s="18">
        <v>2.4649999999999999</v>
      </c>
      <c r="I1198" s="18">
        <v>73.95</v>
      </c>
    </row>
    <row r="1199" spans="1:9" x14ac:dyDescent="0.25">
      <c r="A1199" s="1">
        <v>44659</v>
      </c>
      <c r="B1199" s="1"/>
      <c r="C1199" s="1" t="s">
        <v>102</v>
      </c>
      <c r="D1199" t="s">
        <v>97</v>
      </c>
      <c r="E1199">
        <v>42</v>
      </c>
      <c r="F1199" t="s">
        <v>13</v>
      </c>
      <c r="G1199" s="18">
        <v>2.4592999999999998</v>
      </c>
      <c r="I1199" s="18">
        <v>-103.29</v>
      </c>
    </row>
    <row r="1200" spans="1:9" x14ac:dyDescent="0.25">
      <c r="A1200" s="1">
        <v>44659</v>
      </c>
      <c r="B1200" s="1"/>
      <c r="C1200" s="1" t="s">
        <v>102</v>
      </c>
      <c r="D1200" t="s">
        <v>98</v>
      </c>
      <c r="E1200">
        <v>20</v>
      </c>
      <c r="F1200" t="s">
        <v>13</v>
      </c>
      <c r="G1200" s="18">
        <v>2.4544000000000001</v>
      </c>
      <c r="I1200" s="18">
        <v>49.09</v>
      </c>
    </row>
    <row r="1201" spans="1:9" x14ac:dyDescent="0.25">
      <c r="A1201" s="1">
        <v>44659</v>
      </c>
      <c r="B1201" s="1"/>
      <c r="C1201" s="1" t="s">
        <v>102</v>
      </c>
      <c r="D1201" t="s">
        <v>98</v>
      </c>
      <c r="E1201">
        <v>5</v>
      </c>
      <c r="F1201" t="s">
        <v>13</v>
      </c>
      <c r="G1201" s="18">
        <v>2.46</v>
      </c>
      <c r="I1201" s="18">
        <v>12.3</v>
      </c>
    </row>
    <row r="1202" spans="1:9" x14ac:dyDescent="0.25">
      <c r="A1202" s="1">
        <v>44659</v>
      </c>
      <c r="B1202" s="1"/>
      <c r="C1202" s="1" t="s">
        <v>102</v>
      </c>
      <c r="D1202" t="s">
        <v>98</v>
      </c>
      <c r="E1202">
        <v>15</v>
      </c>
      <c r="F1202" t="s">
        <v>13</v>
      </c>
      <c r="G1202" s="18">
        <v>2.46</v>
      </c>
      <c r="I1202" s="18">
        <v>36.9</v>
      </c>
    </row>
    <row r="1203" spans="1:9" x14ac:dyDescent="0.25">
      <c r="A1203" s="1">
        <v>44659</v>
      </c>
      <c r="B1203" s="1"/>
      <c r="C1203" s="1" t="s">
        <v>102</v>
      </c>
      <c r="D1203" t="s">
        <v>98</v>
      </c>
      <c r="E1203">
        <v>20</v>
      </c>
      <c r="F1203" t="s">
        <v>13</v>
      </c>
      <c r="G1203" s="18">
        <v>2.4321000000000002</v>
      </c>
      <c r="I1203" s="18">
        <v>48.64</v>
      </c>
    </row>
    <row r="1204" spans="1:9" x14ac:dyDescent="0.25">
      <c r="A1204" s="1">
        <v>44659</v>
      </c>
      <c r="B1204" s="1"/>
      <c r="C1204" s="1" t="s">
        <v>102</v>
      </c>
      <c r="D1204" t="s">
        <v>97</v>
      </c>
      <c r="E1204">
        <v>42</v>
      </c>
      <c r="F1204" t="s">
        <v>13</v>
      </c>
      <c r="G1204" s="18">
        <v>2.395</v>
      </c>
      <c r="I1204" s="18">
        <v>-100.59</v>
      </c>
    </row>
    <row r="1205" spans="1:9" x14ac:dyDescent="0.25">
      <c r="A1205" s="1">
        <v>44659</v>
      </c>
      <c r="B1205" s="1"/>
      <c r="C1205" s="1" t="s">
        <v>102</v>
      </c>
      <c r="D1205" t="s">
        <v>97</v>
      </c>
      <c r="E1205">
        <v>42</v>
      </c>
      <c r="F1205" t="s">
        <v>13</v>
      </c>
      <c r="G1205" s="18">
        <v>2.35</v>
      </c>
      <c r="I1205" s="18">
        <v>-98.7</v>
      </c>
    </row>
    <row r="1206" spans="1:9" x14ac:dyDescent="0.25">
      <c r="A1206" s="1">
        <v>44659</v>
      </c>
      <c r="B1206" s="1"/>
      <c r="C1206" s="1" t="s">
        <v>102</v>
      </c>
      <c r="D1206" t="s">
        <v>98</v>
      </c>
      <c r="E1206">
        <v>2</v>
      </c>
      <c r="F1206" t="s">
        <v>14</v>
      </c>
      <c r="G1206" s="18">
        <v>4.71</v>
      </c>
      <c r="I1206" s="18">
        <v>9.42</v>
      </c>
    </row>
    <row r="1207" spans="1:9" x14ac:dyDescent="0.25">
      <c r="A1207" s="1">
        <v>44659</v>
      </c>
      <c r="B1207" s="1"/>
      <c r="C1207" s="1" t="s">
        <v>102</v>
      </c>
      <c r="D1207" t="s">
        <v>98</v>
      </c>
      <c r="E1207">
        <v>8</v>
      </c>
      <c r="F1207" t="s">
        <v>14</v>
      </c>
      <c r="G1207" s="18">
        <v>4.71</v>
      </c>
      <c r="I1207" s="18">
        <v>37.68</v>
      </c>
    </row>
    <row r="1208" spans="1:9" x14ac:dyDescent="0.25">
      <c r="A1208" s="1">
        <v>44659</v>
      </c>
      <c r="B1208" s="1"/>
      <c r="C1208" s="1" t="s">
        <v>102</v>
      </c>
      <c r="D1208" t="s">
        <v>98</v>
      </c>
      <c r="E1208">
        <v>10</v>
      </c>
      <c r="F1208" t="s">
        <v>14</v>
      </c>
      <c r="G1208" s="18">
        <v>4.7552000000000003</v>
      </c>
      <c r="I1208" s="18">
        <v>47.55</v>
      </c>
    </row>
    <row r="1209" spans="1:9" x14ac:dyDescent="0.25">
      <c r="A1209" s="1">
        <v>44659</v>
      </c>
      <c r="B1209" s="1"/>
      <c r="C1209" s="1" t="s">
        <v>102</v>
      </c>
      <c r="D1209" t="s">
        <v>98</v>
      </c>
      <c r="E1209">
        <v>10</v>
      </c>
      <c r="F1209" t="s">
        <v>14</v>
      </c>
      <c r="G1209" s="18">
        <v>4.8644999999999996</v>
      </c>
      <c r="I1209" s="18">
        <v>48.65</v>
      </c>
    </row>
    <row r="1210" spans="1:9" x14ac:dyDescent="0.25">
      <c r="A1210" s="1">
        <v>44659</v>
      </c>
      <c r="B1210" s="1"/>
      <c r="C1210" s="1" t="s">
        <v>102</v>
      </c>
      <c r="D1210" t="s">
        <v>97</v>
      </c>
      <c r="E1210">
        <v>30</v>
      </c>
      <c r="F1210" t="s">
        <v>14</v>
      </c>
      <c r="G1210" s="18">
        <v>4.7640000000000002</v>
      </c>
      <c r="I1210" s="18">
        <v>-142.91999999999999</v>
      </c>
    </row>
    <row r="1211" spans="1:9" x14ac:dyDescent="0.25">
      <c r="A1211" s="1">
        <v>44659</v>
      </c>
      <c r="B1211" s="1"/>
      <c r="C1211" s="1" t="s">
        <v>102</v>
      </c>
      <c r="D1211" t="s">
        <v>98</v>
      </c>
      <c r="E1211">
        <v>10</v>
      </c>
      <c r="F1211" t="s">
        <v>14</v>
      </c>
      <c r="G1211" s="18">
        <v>4.8099999999999996</v>
      </c>
      <c r="I1211" s="18">
        <v>48.1</v>
      </c>
    </row>
    <row r="1212" spans="1:9" x14ac:dyDescent="0.25">
      <c r="A1212" s="1">
        <v>44659</v>
      </c>
      <c r="B1212" s="1"/>
      <c r="C1212" s="1" t="s">
        <v>102</v>
      </c>
      <c r="D1212" t="s">
        <v>98</v>
      </c>
      <c r="E1212">
        <v>10</v>
      </c>
      <c r="F1212" t="s">
        <v>14</v>
      </c>
      <c r="G1212" s="18">
        <v>4.7906000000000004</v>
      </c>
      <c r="I1212" s="18">
        <v>47.91</v>
      </c>
    </row>
    <row r="1213" spans="1:9" x14ac:dyDescent="0.25">
      <c r="A1213" s="1">
        <v>44659</v>
      </c>
      <c r="B1213" s="1"/>
      <c r="C1213" s="1" t="s">
        <v>102</v>
      </c>
      <c r="D1213" t="s">
        <v>98</v>
      </c>
      <c r="E1213">
        <v>10</v>
      </c>
      <c r="F1213" t="s">
        <v>14</v>
      </c>
      <c r="G1213" s="18">
        <v>4.6950000000000003</v>
      </c>
      <c r="I1213" s="18">
        <v>46.95</v>
      </c>
    </row>
    <row r="1214" spans="1:9" x14ac:dyDescent="0.25">
      <c r="A1214" s="1">
        <v>44659</v>
      </c>
      <c r="B1214" s="1"/>
      <c r="C1214" s="1" t="s">
        <v>102</v>
      </c>
      <c r="D1214" t="s">
        <v>98</v>
      </c>
      <c r="E1214">
        <v>10</v>
      </c>
      <c r="F1214" t="s">
        <v>14</v>
      </c>
      <c r="G1214" s="18">
        <v>4.6959999999999997</v>
      </c>
      <c r="I1214" s="18">
        <v>46.96</v>
      </c>
    </row>
    <row r="1215" spans="1:9" x14ac:dyDescent="0.25">
      <c r="A1215" s="1">
        <v>44659</v>
      </c>
      <c r="B1215" s="1"/>
      <c r="C1215" s="1" t="s">
        <v>102</v>
      </c>
      <c r="D1215" t="s">
        <v>97</v>
      </c>
      <c r="E1215">
        <v>30</v>
      </c>
      <c r="F1215" t="s">
        <v>14</v>
      </c>
      <c r="G1215" s="18">
        <v>4.6349999999999998</v>
      </c>
      <c r="I1215" s="18">
        <v>-139.05000000000001</v>
      </c>
    </row>
    <row r="1216" spans="1:9" x14ac:dyDescent="0.25">
      <c r="A1216" s="1">
        <v>44659</v>
      </c>
      <c r="B1216" s="1"/>
      <c r="C1216" s="1" t="s">
        <v>102</v>
      </c>
      <c r="D1216" t="s">
        <v>98</v>
      </c>
      <c r="E1216">
        <v>9</v>
      </c>
      <c r="F1216" t="s">
        <v>14</v>
      </c>
      <c r="G1216" s="18">
        <v>4.6900000000000004</v>
      </c>
      <c r="I1216" s="18">
        <v>42.21</v>
      </c>
    </row>
    <row r="1217" spans="1:9" x14ac:dyDescent="0.25">
      <c r="A1217" s="1">
        <v>44659</v>
      </c>
      <c r="B1217" s="1"/>
      <c r="C1217" s="1" t="s">
        <v>102</v>
      </c>
      <c r="D1217" t="s">
        <v>98</v>
      </c>
      <c r="E1217">
        <v>1</v>
      </c>
      <c r="F1217" t="s">
        <v>14</v>
      </c>
      <c r="G1217" s="18">
        <v>4.6900000000000004</v>
      </c>
      <c r="I1217" s="18">
        <v>4.6900000000000004</v>
      </c>
    </row>
    <row r="1218" spans="1:9" x14ac:dyDescent="0.25">
      <c r="A1218" s="1">
        <v>44659</v>
      </c>
      <c r="B1218" s="1"/>
      <c r="C1218" s="1" t="s">
        <v>102</v>
      </c>
      <c r="D1218" t="s">
        <v>97</v>
      </c>
      <c r="E1218">
        <v>20</v>
      </c>
      <c r="F1218" t="s">
        <v>14</v>
      </c>
      <c r="G1218" s="18">
        <v>4.4660000000000002</v>
      </c>
      <c r="I1218" s="18">
        <v>-89.32</v>
      </c>
    </row>
    <row r="1219" spans="1:9" x14ac:dyDescent="0.25">
      <c r="A1219" s="1">
        <v>44659</v>
      </c>
      <c r="B1219" s="1"/>
      <c r="C1219" s="1" t="s">
        <v>102</v>
      </c>
      <c r="D1219" t="s">
        <v>98</v>
      </c>
      <c r="E1219">
        <v>18</v>
      </c>
      <c r="F1219" t="s">
        <v>12</v>
      </c>
      <c r="G1219" s="18">
        <v>6.9398999999999997</v>
      </c>
      <c r="I1219" s="18">
        <v>124.92</v>
      </c>
    </row>
    <row r="1220" spans="1:9" x14ac:dyDescent="0.25">
      <c r="A1220" s="1">
        <v>44659</v>
      </c>
      <c r="B1220" s="1"/>
      <c r="C1220" s="1" t="s">
        <v>102</v>
      </c>
      <c r="D1220" t="s">
        <v>97</v>
      </c>
      <c r="E1220">
        <v>6</v>
      </c>
      <c r="F1220" t="s">
        <v>12</v>
      </c>
      <c r="G1220" s="18">
        <v>7.2812000000000001</v>
      </c>
      <c r="I1220" s="18">
        <v>-43.69</v>
      </c>
    </row>
    <row r="1221" spans="1:9" x14ac:dyDescent="0.25">
      <c r="A1221" s="1">
        <v>44659</v>
      </c>
      <c r="B1221" s="1"/>
      <c r="C1221" s="1" t="s">
        <v>102</v>
      </c>
      <c r="D1221" t="s">
        <v>97</v>
      </c>
      <c r="E1221">
        <v>6</v>
      </c>
      <c r="F1221" t="s">
        <v>12</v>
      </c>
      <c r="G1221" s="18">
        <v>7.5583999999999998</v>
      </c>
      <c r="I1221" s="18">
        <v>-45.35</v>
      </c>
    </row>
    <row r="1222" spans="1:9" x14ac:dyDescent="0.25">
      <c r="A1222" s="1">
        <v>44659</v>
      </c>
      <c r="B1222" s="1"/>
      <c r="C1222" s="1" t="s">
        <v>102</v>
      </c>
      <c r="D1222" t="s">
        <v>97</v>
      </c>
      <c r="E1222">
        <v>6</v>
      </c>
      <c r="F1222" t="s">
        <v>12</v>
      </c>
      <c r="G1222" s="18">
        <v>7.4050000000000002</v>
      </c>
      <c r="I1222" s="18">
        <v>-44.43</v>
      </c>
    </row>
    <row r="1223" spans="1:9" x14ac:dyDescent="0.25">
      <c r="A1223" s="1">
        <v>44662</v>
      </c>
      <c r="B1223" s="1"/>
      <c r="C1223" s="1" t="s">
        <v>102</v>
      </c>
      <c r="D1223" t="s">
        <v>98</v>
      </c>
      <c r="E1223">
        <v>100</v>
      </c>
      <c r="F1223" t="s">
        <v>203</v>
      </c>
      <c r="G1223" s="18">
        <v>1.3601000000000001</v>
      </c>
      <c r="I1223" s="18">
        <v>136.01</v>
      </c>
    </row>
    <row r="1224" spans="1:9" x14ac:dyDescent="0.25">
      <c r="A1224" s="1">
        <v>44662</v>
      </c>
      <c r="B1224" s="1"/>
      <c r="C1224" s="1" t="s">
        <v>102</v>
      </c>
      <c r="D1224" t="s">
        <v>98</v>
      </c>
      <c r="E1224">
        <v>100</v>
      </c>
      <c r="F1224" t="s">
        <v>203</v>
      </c>
      <c r="G1224" s="18">
        <v>1.3733</v>
      </c>
      <c r="I1224" s="18">
        <v>137.33000000000001</v>
      </c>
    </row>
    <row r="1225" spans="1:9" x14ac:dyDescent="0.25">
      <c r="A1225" s="1">
        <v>44662</v>
      </c>
      <c r="B1225" s="1"/>
      <c r="C1225" s="1" t="s">
        <v>102</v>
      </c>
      <c r="D1225" t="s">
        <v>97</v>
      </c>
      <c r="E1225">
        <v>100</v>
      </c>
      <c r="F1225" t="s">
        <v>203</v>
      </c>
      <c r="G1225" s="18">
        <v>1.4997</v>
      </c>
      <c r="I1225" s="18">
        <v>-149.97</v>
      </c>
    </row>
    <row r="1226" spans="1:9" x14ac:dyDescent="0.25">
      <c r="A1226" s="1">
        <v>44662</v>
      </c>
      <c r="B1226" s="1"/>
      <c r="C1226" s="1" t="s">
        <v>102</v>
      </c>
      <c r="D1226" t="s">
        <v>97</v>
      </c>
      <c r="E1226">
        <v>100</v>
      </c>
      <c r="F1226" t="s">
        <v>203</v>
      </c>
      <c r="G1226" s="18">
        <v>1.4850000000000001</v>
      </c>
      <c r="I1226" s="18">
        <v>-148.5</v>
      </c>
    </row>
    <row r="1227" spans="1:9" x14ac:dyDescent="0.25">
      <c r="A1227" s="1">
        <v>44662</v>
      </c>
      <c r="B1227" s="1"/>
      <c r="C1227" s="1" t="s">
        <v>102</v>
      </c>
      <c r="D1227" t="s">
        <v>98</v>
      </c>
      <c r="E1227">
        <v>50</v>
      </c>
      <c r="F1227" t="s">
        <v>203</v>
      </c>
      <c r="G1227" s="18">
        <v>1.4200999999999999</v>
      </c>
      <c r="I1227" s="18">
        <v>71.010000000000005</v>
      </c>
    </row>
    <row r="1228" spans="1:9" x14ac:dyDescent="0.25">
      <c r="A1228" s="1">
        <v>44662</v>
      </c>
      <c r="B1228" s="1"/>
      <c r="C1228" s="1" t="s">
        <v>102</v>
      </c>
      <c r="D1228" t="s">
        <v>98</v>
      </c>
      <c r="E1228">
        <v>60</v>
      </c>
      <c r="F1228" t="s">
        <v>203</v>
      </c>
      <c r="G1228" s="18">
        <v>1.4350000000000001</v>
      </c>
      <c r="I1228" s="18">
        <v>86.1</v>
      </c>
    </row>
    <row r="1229" spans="1:9" x14ac:dyDescent="0.25">
      <c r="A1229" s="1">
        <v>44662</v>
      </c>
      <c r="B1229" s="1"/>
      <c r="C1229" s="1" t="s">
        <v>102</v>
      </c>
      <c r="D1229" t="s">
        <v>97</v>
      </c>
      <c r="E1229">
        <v>60</v>
      </c>
      <c r="F1229" t="s">
        <v>203</v>
      </c>
      <c r="G1229" s="18">
        <v>1.4953000000000001</v>
      </c>
      <c r="I1229" s="18">
        <v>-89.72</v>
      </c>
    </row>
    <row r="1230" spans="1:9" x14ac:dyDescent="0.25">
      <c r="A1230" s="1">
        <v>44662</v>
      </c>
      <c r="B1230" s="1"/>
      <c r="C1230" s="1" t="s">
        <v>102</v>
      </c>
      <c r="D1230" t="s">
        <v>97</v>
      </c>
      <c r="E1230">
        <v>50</v>
      </c>
      <c r="F1230" t="s">
        <v>203</v>
      </c>
      <c r="G1230" s="18">
        <v>1.4750000000000001</v>
      </c>
      <c r="I1230" s="18">
        <v>-73.75</v>
      </c>
    </row>
    <row r="1231" spans="1:9" x14ac:dyDescent="0.25">
      <c r="A1231" s="1">
        <v>44662</v>
      </c>
      <c r="B1231" s="1"/>
      <c r="C1231" s="1" t="s">
        <v>102</v>
      </c>
      <c r="D1231" t="s">
        <v>98</v>
      </c>
      <c r="E1231">
        <v>2</v>
      </c>
      <c r="F1231" t="s">
        <v>203</v>
      </c>
      <c r="G1231" s="18">
        <v>1.6001000000000001</v>
      </c>
      <c r="I1231" s="18">
        <v>3.2</v>
      </c>
    </row>
    <row r="1232" spans="1:9" x14ac:dyDescent="0.25">
      <c r="A1232" s="1">
        <v>44662</v>
      </c>
      <c r="B1232" s="1"/>
      <c r="C1232" s="1" t="s">
        <v>102</v>
      </c>
      <c r="D1232" t="s">
        <v>97</v>
      </c>
      <c r="E1232">
        <v>2</v>
      </c>
      <c r="F1232" t="s">
        <v>203</v>
      </c>
      <c r="G1232" s="18">
        <v>1.4661999999999999</v>
      </c>
      <c r="I1232" s="18">
        <v>-2.93</v>
      </c>
    </row>
    <row r="1233" spans="1:9" x14ac:dyDescent="0.25">
      <c r="A1233" s="1">
        <v>44663</v>
      </c>
      <c r="B1233" s="1"/>
      <c r="C1233" s="1" t="s">
        <v>102</v>
      </c>
      <c r="D1233" t="s">
        <v>98</v>
      </c>
      <c r="E1233">
        <v>10</v>
      </c>
      <c r="F1233" t="s">
        <v>12</v>
      </c>
      <c r="G1233" s="18">
        <v>4.6749999999999998</v>
      </c>
      <c r="I1233" s="18">
        <v>46.75</v>
      </c>
    </row>
    <row r="1234" spans="1:9" x14ac:dyDescent="0.25">
      <c r="A1234" s="1">
        <v>44663</v>
      </c>
      <c r="B1234" s="1"/>
      <c r="C1234" s="1" t="s">
        <v>102</v>
      </c>
      <c r="D1234" t="s">
        <v>98</v>
      </c>
      <c r="E1234">
        <v>10</v>
      </c>
      <c r="F1234" t="s">
        <v>12</v>
      </c>
      <c r="G1234" s="18">
        <v>4.66</v>
      </c>
      <c r="I1234" s="18">
        <v>46.6</v>
      </c>
    </row>
    <row r="1235" spans="1:9" x14ac:dyDescent="0.25">
      <c r="A1235" s="1">
        <v>44663</v>
      </c>
      <c r="B1235" s="1"/>
      <c r="C1235" s="1" t="s">
        <v>102</v>
      </c>
      <c r="D1235" t="s">
        <v>97</v>
      </c>
      <c r="E1235">
        <v>20</v>
      </c>
      <c r="F1235" t="s">
        <v>12</v>
      </c>
      <c r="G1235" s="18">
        <v>4.5381</v>
      </c>
      <c r="I1235" s="18">
        <v>-90.76</v>
      </c>
    </row>
    <row r="1236" spans="1:9" x14ac:dyDescent="0.25">
      <c r="A1236" s="1">
        <v>44663</v>
      </c>
      <c r="B1236" s="1"/>
      <c r="C1236" s="1" t="s">
        <v>102</v>
      </c>
      <c r="D1236" t="s">
        <v>98</v>
      </c>
      <c r="E1236">
        <v>40</v>
      </c>
      <c r="F1236" t="s">
        <v>201</v>
      </c>
      <c r="G1236" s="18">
        <v>4.2126000000000001</v>
      </c>
      <c r="I1236" s="18">
        <v>168.5</v>
      </c>
    </row>
    <row r="1237" spans="1:9" x14ac:dyDescent="0.25">
      <c r="A1237" s="1">
        <v>44663</v>
      </c>
      <c r="B1237" s="1"/>
      <c r="C1237" s="1" t="s">
        <v>102</v>
      </c>
      <c r="D1237" t="s">
        <v>98</v>
      </c>
      <c r="E1237">
        <v>20</v>
      </c>
      <c r="F1237" t="s">
        <v>201</v>
      </c>
      <c r="G1237" s="18">
        <v>4.2300000000000004</v>
      </c>
      <c r="I1237" s="18">
        <v>84.6</v>
      </c>
    </row>
    <row r="1238" spans="1:9" x14ac:dyDescent="0.25">
      <c r="A1238" s="1">
        <v>44663</v>
      </c>
      <c r="B1238" s="1"/>
      <c r="C1238" s="1" t="s">
        <v>102</v>
      </c>
      <c r="D1238" t="s">
        <v>97</v>
      </c>
      <c r="E1238">
        <v>30</v>
      </c>
      <c r="F1238" t="s">
        <v>201</v>
      </c>
      <c r="G1238" s="18">
        <v>4.1849999999999996</v>
      </c>
      <c r="I1238" s="18">
        <v>-125.55</v>
      </c>
    </row>
    <row r="1239" spans="1:9" x14ac:dyDescent="0.25">
      <c r="A1239" s="1">
        <v>44663</v>
      </c>
      <c r="B1239" s="1"/>
      <c r="C1239" s="1" t="s">
        <v>102</v>
      </c>
      <c r="D1239" t="s">
        <v>97</v>
      </c>
      <c r="E1239">
        <v>30</v>
      </c>
      <c r="F1239" t="s">
        <v>201</v>
      </c>
      <c r="G1239" s="18">
        <v>4.1379999999999999</v>
      </c>
      <c r="I1239" s="18">
        <v>-124.14</v>
      </c>
    </row>
    <row r="1240" spans="1:9" x14ac:dyDescent="0.25">
      <c r="A1240" s="1">
        <v>44663</v>
      </c>
      <c r="B1240" s="1"/>
      <c r="C1240" s="1" t="s">
        <v>102</v>
      </c>
      <c r="D1240" t="s">
        <v>98</v>
      </c>
      <c r="E1240">
        <v>30</v>
      </c>
      <c r="F1240" t="s">
        <v>201</v>
      </c>
      <c r="G1240" s="18">
        <v>4.09</v>
      </c>
      <c r="I1240" s="18">
        <v>122.7</v>
      </c>
    </row>
    <row r="1241" spans="1:9" x14ac:dyDescent="0.25">
      <c r="A1241" s="1">
        <v>44663</v>
      </c>
      <c r="B1241" s="1"/>
      <c r="C1241" s="1" t="s">
        <v>102</v>
      </c>
      <c r="D1241" t="s">
        <v>97</v>
      </c>
      <c r="E1241">
        <v>30</v>
      </c>
      <c r="F1241" t="s">
        <v>201</v>
      </c>
      <c r="G1241" s="18">
        <v>4.1547000000000001</v>
      </c>
      <c r="I1241" s="18">
        <v>-124.64</v>
      </c>
    </row>
    <row r="1242" spans="1:9" x14ac:dyDescent="0.25">
      <c r="A1242" s="1">
        <v>44663</v>
      </c>
      <c r="B1242" s="1"/>
      <c r="C1242" s="1" t="s">
        <v>102</v>
      </c>
      <c r="D1242" t="s">
        <v>98</v>
      </c>
      <c r="E1242">
        <v>30</v>
      </c>
      <c r="F1242" t="s">
        <v>201</v>
      </c>
      <c r="G1242" s="18">
        <v>4.1619000000000002</v>
      </c>
      <c r="I1242" s="18">
        <v>124.86</v>
      </c>
    </row>
    <row r="1243" spans="1:9" x14ac:dyDescent="0.25">
      <c r="A1243" s="1">
        <v>44663</v>
      </c>
      <c r="B1243" s="1"/>
      <c r="C1243" s="1" t="s">
        <v>102</v>
      </c>
      <c r="D1243" t="s">
        <v>97</v>
      </c>
      <c r="E1243">
        <v>30</v>
      </c>
      <c r="F1243" t="s">
        <v>201</v>
      </c>
      <c r="G1243" s="18">
        <v>4.3449999999999998</v>
      </c>
      <c r="I1243" s="18">
        <v>-130.35</v>
      </c>
    </row>
    <row r="1244" spans="1:9" x14ac:dyDescent="0.25">
      <c r="A1244" s="1">
        <v>44663</v>
      </c>
      <c r="B1244" s="1"/>
      <c r="C1244" s="1" t="s">
        <v>102</v>
      </c>
      <c r="D1244" t="s">
        <v>98</v>
      </c>
      <c r="E1244">
        <v>20</v>
      </c>
      <c r="F1244" t="s">
        <v>201</v>
      </c>
      <c r="G1244" s="18">
        <v>4.1372</v>
      </c>
      <c r="I1244" s="18">
        <v>82.74</v>
      </c>
    </row>
    <row r="1245" spans="1:9" x14ac:dyDescent="0.25">
      <c r="A1245" s="1">
        <v>44663</v>
      </c>
      <c r="B1245" s="1"/>
      <c r="C1245" s="1" t="s">
        <v>102</v>
      </c>
      <c r="D1245" t="s">
        <v>98</v>
      </c>
      <c r="E1245">
        <v>10</v>
      </c>
      <c r="F1245" t="s">
        <v>201</v>
      </c>
      <c r="G1245" s="18">
        <v>4.3449999999999998</v>
      </c>
      <c r="I1245" s="18">
        <v>43.45</v>
      </c>
    </row>
    <row r="1246" spans="1:9" x14ac:dyDescent="0.25">
      <c r="A1246" s="1">
        <v>44663</v>
      </c>
      <c r="B1246" s="1"/>
      <c r="C1246" s="1" t="s">
        <v>102</v>
      </c>
      <c r="D1246" t="s">
        <v>97</v>
      </c>
      <c r="E1246">
        <v>20</v>
      </c>
      <c r="F1246" t="s">
        <v>201</v>
      </c>
      <c r="G1246" s="18">
        <v>4.62</v>
      </c>
      <c r="I1246" s="18">
        <v>-92.4</v>
      </c>
    </row>
    <row r="1247" spans="1:9" x14ac:dyDescent="0.25">
      <c r="A1247" s="1">
        <v>44663</v>
      </c>
      <c r="B1247" s="1"/>
      <c r="C1247" s="1" t="s">
        <v>102</v>
      </c>
      <c r="D1247" t="s">
        <v>97</v>
      </c>
      <c r="E1247">
        <v>10</v>
      </c>
      <c r="F1247" t="s">
        <v>201</v>
      </c>
      <c r="G1247" s="18">
        <v>4.55</v>
      </c>
      <c r="I1247" s="18">
        <v>-45.5</v>
      </c>
    </row>
    <row r="1248" spans="1:9" x14ac:dyDescent="0.25">
      <c r="A1248" s="1">
        <v>44663</v>
      </c>
      <c r="B1248" s="1"/>
      <c r="C1248" s="1" t="s">
        <v>102</v>
      </c>
      <c r="D1248" t="s">
        <v>98</v>
      </c>
      <c r="E1248">
        <v>90</v>
      </c>
      <c r="F1248" t="s">
        <v>120</v>
      </c>
      <c r="G1248" s="18">
        <v>2.7850000000000001</v>
      </c>
      <c r="I1248" s="18">
        <v>250.65</v>
      </c>
    </row>
    <row r="1249" spans="1:9" x14ac:dyDescent="0.25">
      <c r="A1249" s="1">
        <v>44663</v>
      </c>
      <c r="B1249" s="1"/>
      <c r="C1249" s="1" t="s">
        <v>102</v>
      </c>
      <c r="D1249" t="s">
        <v>97</v>
      </c>
      <c r="E1249">
        <v>30</v>
      </c>
      <c r="F1249" t="s">
        <v>120</v>
      </c>
      <c r="G1249" s="18">
        <v>2.84</v>
      </c>
      <c r="I1249" s="18">
        <v>-85.2</v>
      </c>
    </row>
    <row r="1250" spans="1:9" x14ac:dyDescent="0.25">
      <c r="A1250" s="1">
        <v>44663</v>
      </c>
      <c r="B1250" s="1"/>
      <c r="C1250" s="1" t="s">
        <v>102</v>
      </c>
      <c r="D1250" t="s">
        <v>97</v>
      </c>
      <c r="E1250">
        <v>30</v>
      </c>
      <c r="F1250" t="s">
        <v>120</v>
      </c>
      <c r="G1250" s="18">
        <v>2.84</v>
      </c>
      <c r="I1250" s="18">
        <v>-85.2</v>
      </c>
    </row>
    <row r="1251" spans="1:9" x14ac:dyDescent="0.25">
      <c r="A1251" s="1">
        <v>44663</v>
      </c>
      <c r="B1251" s="1"/>
      <c r="C1251" s="1" t="s">
        <v>102</v>
      </c>
      <c r="D1251" t="s">
        <v>97</v>
      </c>
      <c r="E1251">
        <v>30</v>
      </c>
      <c r="F1251" t="s">
        <v>120</v>
      </c>
      <c r="G1251" s="18">
        <v>2.84</v>
      </c>
      <c r="I1251" s="18">
        <v>-85.2</v>
      </c>
    </row>
    <row r="1252" spans="1:9" x14ac:dyDescent="0.25">
      <c r="A1252" s="1">
        <v>44663</v>
      </c>
      <c r="B1252" s="1"/>
      <c r="C1252" s="1" t="s">
        <v>102</v>
      </c>
      <c r="D1252" t="s">
        <v>98</v>
      </c>
      <c r="E1252">
        <v>30</v>
      </c>
      <c r="F1252" t="s">
        <v>202</v>
      </c>
      <c r="G1252" s="18">
        <v>0.3841</v>
      </c>
      <c r="I1252" s="18">
        <v>11.52</v>
      </c>
    </row>
    <row r="1253" spans="1:9" x14ac:dyDescent="0.25">
      <c r="A1253" s="1">
        <v>44663</v>
      </c>
      <c r="B1253" s="1"/>
      <c r="C1253" s="1" t="s">
        <v>102</v>
      </c>
      <c r="D1253" t="s">
        <v>98</v>
      </c>
      <c r="E1253">
        <v>30</v>
      </c>
      <c r="F1253" t="s">
        <v>202</v>
      </c>
      <c r="G1253" s="18">
        <v>0.3931</v>
      </c>
      <c r="I1253" s="18">
        <v>11.79</v>
      </c>
    </row>
    <row r="1254" spans="1:9" x14ac:dyDescent="0.25">
      <c r="A1254" s="1">
        <v>44663</v>
      </c>
      <c r="B1254" s="1"/>
      <c r="C1254" s="1" t="s">
        <v>102</v>
      </c>
      <c r="D1254" t="s">
        <v>98</v>
      </c>
      <c r="E1254">
        <v>30</v>
      </c>
      <c r="F1254" t="s">
        <v>202</v>
      </c>
      <c r="G1254" s="18">
        <v>0.39510000000000001</v>
      </c>
      <c r="I1254" s="18">
        <v>11.85</v>
      </c>
    </row>
    <row r="1255" spans="1:9" x14ac:dyDescent="0.25">
      <c r="A1255" s="1">
        <v>44663</v>
      </c>
      <c r="B1255" s="1"/>
      <c r="C1255" s="1" t="s">
        <v>102</v>
      </c>
      <c r="D1255" t="s">
        <v>97</v>
      </c>
      <c r="E1255">
        <v>30</v>
      </c>
      <c r="F1255" t="s">
        <v>202</v>
      </c>
      <c r="G1255" s="18">
        <v>0.40010000000000001</v>
      </c>
      <c r="I1255" s="18">
        <v>-12</v>
      </c>
    </row>
    <row r="1256" spans="1:9" x14ac:dyDescent="0.25">
      <c r="A1256" s="1">
        <v>44663</v>
      </c>
      <c r="B1256" s="1"/>
      <c r="C1256" s="1" t="s">
        <v>102</v>
      </c>
      <c r="D1256" t="s">
        <v>97</v>
      </c>
      <c r="E1256">
        <v>60</v>
      </c>
      <c r="F1256" t="s">
        <v>202</v>
      </c>
      <c r="G1256" s="18">
        <v>0.39500000000000002</v>
      </c>
      <c r="I1256" s="18">
        <v>-23.7</v>
      </c>
    </row>
    <row r="1257" spans="1:9" x14ac:dyDescent="0.25">
      <c r="A1257" s="1">
        <v>44663</v>
      </c>
      <c r="B1257" s="1"/>
      <c r="C1257" s="1" t="s">
        <v>102</v>
      </c>
      <c r="D1257" t="s">
        <v>98</v>
      </c>
      <c r="E1257">
        <v>5</v>
      </c>
      <c r="F1257" t="s">
        <v>156</v>
      </c>
      <c r="G1257" s="18">
        <v>13.62</v>
      </c>
      <c r="I1257" s="18">
        <v>68.099999999999994</v>
      </c>
    </row>
    <row r="1258" spans="1:9" x14ac:dyDescent="0.25">
      <c r="A1258" s="1">
        <v>44663</v>
      </c>
      <c r="B1258" s="1"/>
      <c r="C1258" s="1" t="s">
        <v>102</v>
      </c>
      <c r="D1258" t="s">
        <v>97</v>
      </c>
      <c r="E1258">
        <v>5</v>
      </c>
      <c r="F1258" t="s">
        <v>156</v>
      </c>
      <c r="G1258" s="18">
        <v>13.329599999999999</v>
      </c>
      <c r="I1258" s="18">
        <v>-66.650000000000006</v>
      </c>
    </row>
    <row r="1259" spans="1:9" x14ac:dyDescent="0.25">
      <c r="A1259" s="1">
        <v>44664</v>
      </c>
      <c r="B1259" s="1"/>
      <c r="C1259" s="1" t="s">
        <v>102</v>
      </c>
      <c r="D1259" t="s">
        <v>98</v>
      </c>
      <c r="E1259">
        <v>60</v>
      </c>
      <c r="F1259" t="s">
        <v>14</v>
      </c>
      <c r="G1259" s="18">
        <v>4.9307999999999996</v>
      </c>
      <c r="I1259" s="18">
        <v>295.85000000000002</v>
      </c>
    </row>
    <row r="1260" spans="1:9" x14ac:dyDescent="0.25">
      <c r="A1260" s="1">
        <v>44664</v>
      </c>
      <c r="B1260" s="1"/>
      <c r="C1260" s="1" t="s">
        <v>102</v>
      </c>
      <c r="D1260" t="s">
        <v>97</v>
      </c>
      <c r="E1260">
        <v>30</v>
      </c>
      <c r="F1260" t="s">
        <v>14</v>
      </c>
      <c r="G1260" s="18">
        <v>4.9450000000000003</v>
      </c>
      <c r="I1260" s="18">
        <v>-148.35</v>
      </c>
    </row>
    <row r="1261" spans="1:9" x14ac:dyDescent="0.25">
      <c r="A1261" s="1">
        <v>44664</v>
      </c>
      <c r="B1261" s="1"/>
      <c r="C1261" s="1" t="s">
        <v>102</v>
      </c>
      <c r="D1261" t="s">
        <v>97</v>
      </c>
      <c r="E1261">
        <v>30</v>
      </c>
      <c r="F1261" t="s">
        <v>14</v>
      </c>
      <c r="G1261" s="18">
        <v>5</v>
      </c>
      <c r="I1261" s="18">
        <v>-150</v>
      </c>
    </row>
    <row r="1262" spans="1:9" x14ac:dyDescent="0.25">
      <c r="A1262" s="1">
        <v>44664</v>
      </c>
      <c r="B1262" s="1"/>
      <c r="C1262" s="1" t="s">
        <v>102</v>
      </c>
      <c r="D1262" t="s">
        <v>98</v>
      </c>
      <c r="E1262">
        <v>60</v>
      </c>
      <c r="F1262" t="s">
        <v>14</v>
      </c>
      <c r="G1262" s="18">
        <v>5.0006000000000004</v>
      </c>
      <c r="I1262" s="18">
        <v>300.04000000000002</v>
      </c>
    </row>
    <row r="1263" spans="1:9" x14ac:dyDescent="0.25">
      <c r="A1263" s="1">
        <v>44664</v>
      </c>
      <c r="B1263" s="1"/>
      <c r="C1263" s="1" t="s">
        <v>102</v>
      </c>
      <c r="D1263" t="s">
        <v>98</v>
      </c>
      <c r="E1263">
        <v>10</v>
      </c>
      <c r="F1263" t="s">
        <v>14</v>
      </c>
      <c r="G1263" s="18">
        <v>5.0949999999999998</v>
      </c>
      <c r="I1263" s="18">
        <v>50.95</v>
      </c>
    </row>
    <row r="1264" spans="1:9" x14ac:dyDescent="0.25">
      <c r="A1264" s="1">
        <v>44664</v>
      </c>
      <c r="B1264" s="1"/>
      <c r="C1264" s="1" t="s">
        <v>102</v>
      </c>
      <c r="D1264" t="s">
        <v>97</v>
      </c>
      <c r="E1264">
        <v>10</v>
      </c>
      <c r="F1264" t="s">
        <v>14</v>
      </c>
      <c r="G1264" s="18">
        <v>5.0650000000000004</v>
      </c>
      <c r="I1264" s="18">
        <v>-50.65</v>
      </c>
    </row>
    <row r="1265" spans="1:9" x14ac:dyDescent="0.25">
      <c r="A1265" s="1">
        <v>44664</v>
      </c>
      <c r="B1265" s="1"/>
      <c r="C1265" s="1" t="s">
        <v>102</v>
      </c>
      <c r="D1265" t="s">
        <v>97</v>
      </c>
      <c r="E1265">
        <v>30</v>
      </c>
      <c r="F1265" t="s">
        <v>14</v>
      </c>
      <c r="G1265" s="18">
        <v>5.0650000000000004</v>
      </c>
      <c r="I1265" s="18">
        <v>-151.94999999999999</v>
      </c>
    </row>
    <row r="1266" spans="1:9" x14ac:dyDescent="0.25">
      <c r="A1266" s="1">
        <v>44664</v>
      </c>
      <c r="B1266" s="1"/>
      <c r="C1266" s="1" t="s">
        <v>102</v>
      </c>
      <c r="D1266" t="s">
        <v>98</v>
      </c>
      <c r="E1266">
        <v>10</v>
      </c>
      <c r="F1266" t="s">
        <v>14</v>
      </c>
      <c r="G1266" s="18">
        <v>5.0149999999999997</v>
      </c>
      <c r="I1266" s="18">
        <v>50.15</v>
      </c>
    </row>
    <row r="1267" spans="1:9" x14ac:dyDescent="0.25">
      <c r="A1267" s="1">
        <v>44664</v>
      </c>
      <c r="B1267" s="1"/>
      <c r="C1267" s="1" t="s">
        <v>102</v>
      </c>
      <c r="D1267" t="s">
        <v>97</v>
      </c>
      <c r="E1267">
        <v>30</v>
      </c>
      <c r="F1267" t="s">
        <v>14</v>
      </c>
      <c r="G1267" s="18">
        <v>4.93</v>
      </c>
      <c r="I1267" s="18">
        <v>-147.9</v>
      </c>
    </row>
    <row r="1268" spans="1:9" x14ac:dyDescent="0.25">
      <c r="A1268" s="1">
        <v>44664</v>
      </c>
      <c r="B1268" s="1"/>
      <c r="C1268" s="1" t="s">
        <v>102</v>
      </c>
      <c r="D1268" t="s">
        <v>97</v>
      </c>
      <c r="E1268">
        <v>10</v>
      </c>
      <c r="F1268" t="s">
        <v>14</v>
      </c>
      <c r="G1268" s="18">
        <v>4.9450000000000003</v>
      </c>
      <c r="I1268" s="18">
        <v>-49.45</v>
      </c>
    </row>
    <row r="1269" spans="1:9" x14ac:dyDescent="0.25">
      <c r="A1269" s="1">
        <v>44664</v>
      </c>
      <c r="B1269" s="1"/>
      <c r="C1269" s="1" t="s">
        <v>102</v>
      </c>
      <c r="D1269" t="s">
        <v>98</v>
      </c>
      <c r="E1269">
        <v>10</v>
      </c>
      <c r="F1269" t="s">
        <v>12</v>
      </c>
      <c r="G1269" s="18">
        <v>4.92</v>
      </c>
      <c r="I1269" s="18">
        <v>49.2</v>
      </c>
    </row>
    <row r="1270" spans="1:9" x14ac:dyDescent="0.25">
      <c r="A1270" s="1">
        <v>44664</v>
      </c>
      <c r="B1270" s="1"/>
      <c r="C1270" s="1" t="s">
        <v>102</v>
      </c>
      <c r="D1270" t="s">
        <v>98</v>
      </c>
      <c r="E1270">
        <v>10</v>
      </c>
      <c r="F1270" t="s">
        <v>12</v>
      </c>
      <c r="G1270" s="18">
        <v>4.7699999999999996</v>
      </c>
      <c r="I1270" s="18">
        <v>47.7</v>
      </c>
    </row>
    <row r="1271" spans="1:9" x14ac:dyDescent="0.25">
      <c r="A1271" s="1">
        <v>44664</v>
      </c>
      <c r="B1271" s="1"/>
      <c r="C1271" s="1" t="s">
        <v>102</v>
      </c>
      <c r="D1271" t="s">
        <v>97</v>
      </c>
      <c r="E1271">
        <v>20</v>
      </c>
      <c r="F1271" t="s">
        <v>12</v>
      </c>
      <c r="G1271" s="18">
        <v>4.7775999999999996</v>
      </c>
      <c r="I1271" s="18">
        <v>-95.55</v>
      </c>
    </row>
    <row r="1272" spans="1:9" x14ac:dyDescent="0.25">
      <c r="A1272" s="1">
        <v>44664</v>
      </c>
      <c r="B1272" s="1"/>
      <c r="C1272" s="1" t="s">
        <v>102</v>
      </c>
      <c r="D1272" t="s">
        <v>98</v>
      </c>
      <c r="E1272">
        <v>4</v>
      </c>
      <c r="F1272" t="s">
        <v>156</v>
      </c>
      <c r="G1272" s="18">
        <v>10.215</v>
      </c>
      <c r="I1272" s="18">
        <v>40.86</v>
      </c>
    </row>
    <row r="1273" spans="1:9" x14ac:dyDescent="0.25">
      <c r="A1273" s="1">
        <v>44664</v>
      </c>
      <c r="B1273" s="1"/>
      <c r="C1273" s="1" t="s">
        <v>102</v>
      </c>
      <c r="D1273" t="s">
        <v>97</v>
      </c>
      <c r="E1273">
        <v>2</v>
      </c>
      <c r="F1273" t="s">
        <v>156</v>
      </c>
      <c r="G1273" s="18">
        <v>10.439399999999999</v>
      </c>
      <c r="I1273" s="18">
        <v>-20.88</v>
      </c>
    </row>
    <row r="1274" spans="1:9" x14ac:dyDescent="0.25">
      <c r="A1274" s="1">
        <v>44664</v>
      </c>
      <c r="B1274" s="1"/>
      <c r="C1274" s="1" t="s">
        <v>102</v>
      </c>
      <c r="D1274" t="s">
        <v>98</v>
      </c>
      <c r="E1274">
        <v>2</v>
      </c>
      <c r="F1274" t="s">
        <v>156</v>
      </c>
      <c r="G1274" s="18">
        <v>10.262700000000001</v>
      </c>
      <c r="I1274" s="18">
        <v>20.53</v>
      </c>
    </row>
    <row r="1275" spans="1:9" x14ac:dyDescent="0.25">
      <c r="A1275" s="1">
        <v>44664</v>
      </c>
      <c r="B1275" s="1"/>
      <c r="C1275" s="1" t="s">
        <v>102</v>
      </c>
      <c r="D1275" t="s">
        <v>97</v>
      </c>
      <c r="E1275">
        <v>2</v>
      </c>
      <c r="F1275" t="s">
        <v>156</v>
      </c>
      <c r="G1275" s="18">
        <v>10.336399999999999</v>
      </c>
      <c r="I1275" s="18">
        <v>-20.67</v>
      </c>
    </row>
    <row r="1276" spans="1:9" x14ac:dyDescent="0.25">
      <c r="A1276" s="1">
        <v>44664</v>
      </c>
      <c r="B1276" s="1"/>
      <c r="C1276" s="1" t="s">
        <v>102</v>
      </c>
      <c r="D1276" t="s">
        <v>98</v>
      </c>
      <c r="E1276">
        <v>2</v>
      </c>
      <c r="F1276" t="s">
        <v>156</v>
      </c>
      <c r="G1276" s="18">
        <v>10.6</v>
      </c>
      <c r="I1276" s="18">
        <v>21.2</v>
      </c>
    </row>
    <row r="1277" spans="1:9" x14ac:dyDescent="0.25">
      <c r="A1277" s="1">
        <v>44664</v>
      </c>
      <c r="B1277" s="1"/>
      <c r="C1277" s="1" t="s">
        <v>102</v>
      </c>
      <c r="D1277" t="s">
        <v>97</v>
      </c>
      <c r="E1277">
        <v>2</v>
      </c>
      <c r="F1277" t="s">
        <v>156</v>
      </c>
      <c r="G1277" s="18">
        <v>10.39</v>
      </c>
      <c r="I1277" s="18">
        <v>-20.78</v>
      </c>
    </row>
    <row r="1278" spans="1:9" x14ac:dyDescent="0.25">
      <c r="A1278" s="1">
        <v>44664</v>
      </c>
      <c r="B1278" s="1"/>
      <c r="C1278" s="1" t="s">
        <v>102</v>
      </c>
      <c r="D1278" t="s">
        <v>97</v>
      </c>
      <c r="E1278">
        <v>2</v>
      </c>
      <c r="F1278" t="s">
        <v>156</v>
      </c>
      <c r="G1278" s="18">
        <v>10.47</v>
      </c>
      <c r="I1278" s="18">
        <v>-20.94</v>
      </c>
    </row>
    <row r="1279" spans="1:9" x14ac:dyDescent="0.25">
      <c r="A1279" s="1">
        <v>44665</v>
      </c>
      <c r="B1279" s="1"/>
      <c r="C1279" s="1" t="s">
        <v>102</v>
      </c>
      <c r="D1279" t="s">
        <v>98</v>
      </c>
      <c r="E1279">
        <v>60</v>
      </c>
      <c r="F1279" t="s">
        <v>14</v>
      </c>
      <c r="G1279" s="18">
        <v>5.9401999999999999</v>
      </c>
      <c r="I1279" s="18">
        <v>356.41</v>
      </c>
    </row>
    <row r="1280" spans="1:9" x14ac:dyDescent="0.25">
      <c r="A1280" s="1">
        <v>44665</v>
      </c>
      <c r="B1280" s="1"/>
      <c r="C1280" s="1" t="s">
        <v>102</v>
      </c>
      <c r="D1280" t="s">
        <v>97</v>
      </c>
      <c r="E1280">
        <v>19</v>
      </c>
      <c r="F1280" t="s">
        <v>14</v>
      </c>
      <c r="G1280" s="18">
        <v>6</v>
      </c>
      <c r="I1280" s="18">
        <v>-114</v>
      </c>
    </row>
    <row r="1281" spans="1:9" x14ac:dyDescent="0.25">
      <c r="A1281" s="1">
        <v>44665</v>
      </c>
      <c r="B1281" s="1"/>
      <c r="C1281" s="1" t="s">
        <v>102</v>
      </c>
      <c r="D1281" t="s">
        <v>97</v>
      </c>
      <c r="E1281">
        <v>1</v>
      </c>
      <c r="F1281" t="s">
        <v>14</v>
      </c>
      <c r="G1281" s="18">
        <v>6</v>
      </c>
      <c r="I1281" s="18">
        <v>-6</v>
      </c>
    </row>
    <row r="1282" spans="1:9" x14ac:dyDescent="0.25">
      <c r="A1282" s="1">
        <v>44665</v>
      </c>
      <c r="B1282" s="1"/>
      <c r="C1282" s="1" t="s">
        <v>102</v>
      </c>
      <c r="D1282" t="s">
        <v>97</v>
      </c>
      <c r="E1282">
        <v>30</v>
      </c>
      <c r="F1282" t="s">
        <v>14</v>
      </c>
      <c r="G1282" s="18">
        <v>6.12</v>
      </c>
      <c r="I1282" s="18">
        <v>-183.6</v>
      </c>
    </row>
    <row r="1283" spans="1:9" x14ac:dyDescent="0.25">
      <c r="A1283" s="1">
        <v>44665</v>
      </c>
      <c r="B1283" s="1"/>
      <c r="C1283" s="1" t="s">
        <v>102</v>
      </c>
      <c r="D1283" t="s">
        <v>98</v>
      </c>
      <c r="E1283">
        <v>20</v>
      </c>
      <c r="F1283" t="s">
        <v>14</v>
      </c>
      <c r="G1283" s="18">
        <v>6.12</v>
      </c>
      <c r="I1283" s="18">
        <v>122.4</v>
      </c>
    </row>
    <row r="1284" spans="1:9" x14ac:dyDescent="0.25">
      <c r="A1284" s="1">
        <v>44665</v>
      </c>
      <c r="B1284" s="1"/>
      <c r="C1284" s="1" t="s">
        <v>102</v>
      </c>
      <c r="D1284" t="s">
        <v>97</v>
      </c>
      <c r="E1284">
        <v>30</v>
      </c>
      <c r="F1284" t="s">
        <v>14</v>
      </c>
      <c r="G1284" s="18">
        <v>6.1449999999999996</v>
      </c>
      <c r="I1284" s="18">
        <v>-184.35</v>
      </c>
    </row>
    <row r="1285" spans="1:9" x14ac:dyDescent="0.25">
      <c r="A1285" s="1">
        <v>44665</v>
      </c>
      <c r="B1285" s="1"/>
      <c r="C1285" s="1" t="s">
        <v>102</v>
      </c>
      <c r="D1285" t="s">
        <v>98</v>
      </c>
      <c r="E1285">
        <v>10</v>
      </c>
      <c r="F1285" t="s">
        <v>15</v>
      </c>
      <c r="G1285" s="18">
        <v>1.6400999999999999</v>
      </c>
      <c r="I1285" s="18">
        <v>16.399999999999999</v>
      </c>
    </row>
    <row r="1286" spans="1:9" x14ac:dyDescent="0.25">
      <c r="A1286" s="1">
        <v>44665</v>
      </c>
      <c r="B1286" s="1"/>
      <c r="C1286" s="1" t="s">
        <v>102</v>
      </c>
      <c r="D1286" t="s">
        <v>98</v>
      </c>
      <c r="E1286">
        <v>10</v>
      </c>
      <c r="F1286" t="s">
        <v>15</v>
      </c>
      <c r="G1286" s="18">
        <v>1.62</v>
      </c>
      <c r="I1286" s="18">
        <v>16.2</v>
      </c>
    </row>
    <row r="1287" spans="1:9" x14ac:dyDescent="0.25">
      <c r="A1287" s="1">
        <v>44665</v>
      </c>
      <c r="B1287" s="1"/>
      <c r="C1287" s="1" t="s">
        <v>102</v>
      </c>
      <c r="D1287" t="s">
        <v>98</v>
      </c>
      <c r="E1287">
        <v>10</v>
      </c>
      <c r="F1287" t="s">
        <v>15</v>
      </c>
      <c r="G1287" s="18">
        <v>1.625</v>
      </c>
      <c r="I1287" s="18">
        <v>16.25</v>
      </c>
    </row>
    <row r="1288" spans="1:9" x14ac:dyDescent="0.25">
      <c r="A1288" s="1">
        <v>44665</v>
      </c>
      <c r="B1288" s="1"/>
      <c r="C1288" s="1" t="s">
        <v>102</v>
      </c>
      <c r="D1288" t="s">
        <v>98</v>
      </c>
      <c r="E1288">
        <v>30</v>
      </c>
      <c r="F1288" t="s">
        <v>15</v>
      </c>
      <c r="G1288" s="18">
        <v>1.6109</v>
      </c>
      <c r="I1288" s="18">
        <v>48.33</v>
      </c>
    </row>
    <row r="1289" spans="1:9" x14ac:dyDescent="0.25">
      <c r="A1289" s="1">
        <v>44665</v>
      </c>
      <c r="B1289" s="1"/>
      <c r="C1289" s="1" t="s">
        <v>102</v>
      </c>
      <c r="D1289" t="s">
        <v>97</v>
      </c>
      <c r="E1289">
        <v>30</v>
      </c>
      <c r="F1289" t="s">
        <v>15</v>
      </c>
      <c r="G1289" s="18">
        <v>1.5750999999999999</v>
      </c>
      <c r="I1289" s="18">
        <v>-47.25</v>
      </c>
    </row>
    <row r="1290" spans="1:9" x14ac:dyDescent="0.25">
      <c r="A1290" s="1">
        <v>44665</v>
      </c>
      <c r="B1290" s="1"/>
      <c r="C1290" s="1" t="s">
        <v>102</v>
      </c>
      <c r="D1290" t="s">
        <v>98</v>
      </c>
      <c r="E1290">
        <v>30</v>
      </c>
      <c r="F1290" t="s">
        <v>15</v>
      </c>
      <c r="G1290" s="18">
        <v>1.6108</v>
      </c>
      <c r="I1290" s="18">
        <v>48.32</v>
      </c>
    </row>
    <row r="1291" spans="1:9" x14ac:dyDescent="0.25">
      <c r="A1291" s="1">
        <v>44665</v>
      </c>
      <c r="B1291" s="1"/>
      <c r="C1291" s="1" t="s">
        <v>102</v>
      </c>
      <c r="D1291" t="s">
        <v>98</v>
      </c>
      <c r="E1291">
        <v>30</v>
      </c>
      <c r="F1291" t="s">
        <v>15</v>
      </c>
      <c r="G1291" s="18">
        <v>1.6109</v>
      </c>
      <c r="I1291" s="18">
        <v>48.33</v>
      </c>
    </row>
    <row r="1292" spans="1:9" x14ac:dyDescent="0.25">
      <c r="A1292" s="1">
        <v>44665</v>
      </c>
      <c r="B1292" s="1"/>
      <c r="C1292" s="1" t="s">
        <v>102</v>
      </c>
      <c r="D1292" t="s">
        <v>98</v>
      </c>
      <c r="E1292">
        <v>60</v>
      </c>
      <c r="F1292" t="s">
        <v>15</v>
      </c>
      <c r="G1292" s="18">
        <v>1.56</v>
      </c>
      <c r="I1292" s="18">
        <v>93.6</v>
      </c>
    </row>
    <row r="1293" spans="1:9" x14ac:dyDescent="0.25">
      <c r="A1293" s="1">
        <v>44665</v>
      </c>
      <c r="B1293" s="1"/>
      <c r="C1293" s="1" t="s">
        <v>102</v>
      </c>
      <c r="D1293" t="s">
        <v>97</v>
      </c>
      <c r="E1293">
        <v>30</v>
      </c>
      <c r="F1293" t="s">
        <v>15</v>
      </c>
      <c r="G1293" s="18">
        <v>1.5145999999999999</v>
      </c>
      <c r="I1293" s="18">
        <v>-45.44</v>
      </c>
    </row>
    <row r="1294" spans="1:9" x14ac:dyDescent="0.25">
      <c r="A1294" s="1">
        <v>44665</v>
      </c>
      <c r="B1294" s="1"/>
      <c r="C1294" s="1" t="s">
        <v>102</v>
      </c>
      <c r="D1294" t="s">
        <v>97</v>
      </c>
      <c r="E1294">
        <v>30</v>
      </c>
      <c r="F1294" t="s">
        <v>15</v>
      </c>
      <c r="G1294" s="18">
        <v>1.5049999999999999</v>
      </c>
      <c r="I1294" s="18">
        <v>-45.15</v>
      </c>
    </row>
    <row r="1295" spans="1:9" x14ac:dyDescent="0.25">
      <c r="A1295" s="1">
        <v>44665</v>
      </c>
      <c r="B1295" s="1"/>
      <c r="C1295" s="1" t="s">
        <v>102</v>
      </c>
      <c r="D1295" t="s">
        <v>98</v>
      </c>
      <c r="E1295">
        <v>30</v>
      </c>
      <c r="F1295" t="s">
        <v>15</v>
      </c>
      <c r="G1295" s="18">
        <v>1.5018</v>
      </c>
      <c r="I1295" s="18">
        <v>45.05</v>
      </c>
    </row>
    <row r="1296" spans="1:9" x14ac:dyDescent="0.25">
      <c r="A1296" s="1">
        <v>44665</v>
      </c>
      <c r="B1296" s="1"/>
      <c r="C1296" s="1" t="s">
        <v>102</v>
      </c>
      <c r="D1296" t="s">
        <v>97</v>
      </c>
      <c r="E1296">
        <v>4</v>
      </c>
      <c r="F1296" t="s">
        <v>15</v>
      </c>
      <c r="G1296" s="18">
        <v>1.5489999999999999</v>
      </c>
      <c r="I1296" s="18">
        <v>-6.2</v>
      </c>
    </row>
    <row r="1297" spans="1:9" x14ac:dyDescent="0.25">
      <c r="A1297" s="1">
        <v>44665</v>
      </c>
      <c r="B1297" s="1"/>
      <c r="C1297" s="1" t="s">
        <v>102</v>
      </c>
      <c r="D1297" t="s">
        <v>97</v>
      </c>
      <c r="E1297">
        <v>4</v>
      </c>
      <c r="F1297" t="s">
        <v>15</v>
      </c>
      <c r="G1297" s="18">
        <v>1.5499000000000001</v>
      </c>
      <c r="I1297" s="18">
        <v>-6.2</v>
      </c>
    </row>
    <row r="1298" spans="1:9" x14ac:dyDescent="0.25">
      <c r="A1298" s="1">
        <v>44665</v>
      </c>
      <c r="B1298" s="1"/>
      <c r="C1298" s="1" t="s">
        <v>102</v>
      </c>
      <c r="D1298" t="s">
        <v>97</v>
      </c>
      <c r="E1298">
        <v>22</v>
      </c>
      <c r="F1298" t="s">
        <v>15</v>
      </c>
      <c r="G1298" s="18">
        <v>1.5499000000000001</v>
      </c>
      <c r="I1298" s="18">
        <v>-34.1</v>
      </c>
    </row>
    <row r="1299" spans="1:9" x14ac:dyDescent="0.25">
      <c r="A1299" s="1">
        <v>44665</v>
      </c>
      <c r="B1299" s="1"/>
      <c r="C1299" s="1" t="s">
        <v>102</v>
      </c>
      <c r="D1299" t="s">
        <v>97</v>
      </c>
      <c r="E1299">
        <v>30</v>
      </c>
      <c r="F1299" t="s">
        <v>15</v>
      </c>
      <c r="G1299" s="18">
        <v>1.4850000000000001</v>
      </c>
      <c r="I1299" s="18">
        <v>-44.55</v>
      </c>
    </row>
    <row r="1300" spans="1:9" x14ac:dyDescent="0.25">
      <c r="A1300" s="1">
        <v>44665</v>
      </c>
      <c r="B1300" s="1"/>
      <c r="C1300" s="1" t="s">
        <v>102</v>
      </c>
      <c r="D1300" t="s">
        <v>97</v>
      </c>
      <c r="E1300">
        <v>30</v>
      </c>
      <c r="F1300" t="s">
        <v>15</v>
      </c>
      <c r="G1300" s="18">
        <v>1.52</v>
      </c>
      <c r="I1300" s="18">
        <v>-45.6</v>
      </c>
    </row>
    <row r="1301" spans="1:9" x14ac:dyDescent="0.25">
      <c r="A1301" s="1">
        <v>44665</v>
      </c>
      <c r="B1301" s="1"/>
      <c r="C1301" s="1" t="s">
        <v>102</v>
      </c>
      <c r="D1301" t="s">
        <v>97</v>
      </c>
      <c r="E1301">
        <v>30</v>
      </c>
      <c r="F1301" t="s">
        <v>15</v>
      </c>
      <c r="G1301" s="18">
        <v>1.5249999999999999</v>
      </c>
      <c r="I1301" s="18">
        <v>-45.75</v>
      </c>
    </row>
    <row r="1302" spans="1:9" x14ac:dyDescent="0.25">
      <c r="A1302" s="1">
        <v>44665</v>
      </c>
      <c r="B1302" s="1"/>
      <c r="C1302" s="1" t="s">
        <v>102</v>
      </c>
      <c r="D1302" t="s">
        <v>98</v>
      </c>
      <c r="E1302">
        <v>30</v>
      </c>
      <c r="F1302" t="s">
        <v>15</v>
      </c>
      <c r="G1302" s="18">
        <v>1.4608000000000001</v>
      </c>
      <c r="I1302" s="18">
        <v>43.82</v>
      </c>
    </row>
    <row r="1303" spans="1:9" x14ac:dyDescent="0.25">
      <c r="A1303" s="1">
        <v>44665</v>
      </c>
      <c r="B1303" s="1"/>
      <c r="C1303" s="1" t="s">
        <v>102</v>
      </c>
      <c r="D1303" t="s">
        <v>97</v>
      </c>
      <c r="E1303">
        <v>30</v>
      </c>
      <c r="F1303" t="s">
        <v>15</v>
      </c>
      <c r="G1303" s="18">
        <v>1.5398000000000001</v>
      </c>
      <c r="I1303" s="18">
        <v>-46.19</v>
      </c>
    </row>
    <row r="1304" spans="1:9" x14ac:dyDescent="0.25">
      <c r="A1304" s="1">
        <v>44665</v>
      </c>
      <c r="B1304" s="1"/>
      <c r="C1304" s="1" t="s">
        <v>102</v>
      </c>
      <c r="D1304" t="s">
        <v>98</v>
      </c>
      <c r="E1304">
        <v>10</v>
      </c>
      <c r="F1304" t="s">
        <v>14</v>
      </c>
      <c r="G1304" s="18">
        <v>5.9005999999999998</v>
      </c>
      <c r="I1304" s="18">
        <v>59.01</v>
      </c>
    </row>
    <row r="1305" spans="1:9" x14ac:dyDescent="0.25">
      <c r="A1305" s="1">
        <v>44665</v>
      </c>
      <c r="B1305" s="1"/>
      <c r="C1305" s="1" t="s">
        <v>102</v>
      </c>
      <c r="D1305" t="s">
        <v>98</v>
      </c>
      <c r="E1305">
        <v>10</v>
      </c>
      <c r="F1305" t="s">
        <v>14</v>
      </c>
      <c r="G1305" s="18">
        <v>5.8559000000000001</v>
      </c>
      <c r="I1305" s="18">
        <v>58.56</v>
      </c>
    </row>
    <row r="1306" spans="1:9" x14ac:dyDescent="0.25">
      <c r="A1306" s="1">
        <v>44665</v>
      </c>
      <c r="B1306" s="1"/>
      <c r="C1306" s="1" t="s">
        <v>102</v>
      </c>
      <c r="D1306" t="s">
        <v>97</v>
      </c>
      <c r="E1306">
        <v>20</v>
      </c>
      <c r="F1306" t="s">
        <v>14</v>
      </c>
      <c r="G1306" s="18">
        <v>5.8293999999999997</v>
      </c>
      <c r="I1306" s="18">
        <v>-116.59</v>
      </c>
    </row>
    <row r="1307" spans="1:9" x14ac:dyDescent="0.25">
      <c r="A1307" s="1">
        <v>44665</v>
      </c>
      <c r="B1307" s="1"/>
      <c r="C1307" s="1" t="s">
        <v>102</v>
      </c>
      <c r="D1307" t="s">
        <v>98</v>
      </c>
      <c r="E1307">
        <v>10</v>
      </c>
      <c r="F1307" t="s">
        <v>15</v>
      </c>
      <c r="G1307" s="18">
        <v>1.5246999999999999</v>
      </c>
      <c r="I1307" s="18">
        <v>15.25</v>
      </c>
    </row>
    <row r="1308" spans="1:9" x14ac:dyDescent="0.25">
      <c r="A1308" s="1">
        <v>44665</v>
      </c>
      <c r="B1308" s="1"/>
      <c r="C1308" s="1" t="s">
        <v>102</v>
      </c>
      <c r="D1308" t="s">
        <v>98</v>
      </c>
      <c r="E1308">
        <v>20</v>
      </c>
      <c r="F1308" t="s">
        <v>15</v>
      </c>
      <c r="G1308" s="18">
        <v>1.4650000000000001</v>
      </c>
      <c r="I1308" s="18">
        <v>29.3</v>
      </c>
    </row>
    <row r="1309" spans="1:9" x14ac:dyDescent="0.25">
      <c r="A1309" s="1">
        <v>44665</v>
      </c>
      <c r="B1309" s="1"/>
      <c r="C1309" s="1" t="s">
        <v>102</v>
      </c>
      <c r="D1309" t="s">
        <v>97</v>
      </c>
      <c r="E1309">
        <v>30</v>
      </c>
      <c r="F1309" t="s">
        <v>15</v>
      </c>
      <c r="G1309" s="18">
        <v>1.45</v>
      </c>
      <c r="I1309" s="18">
        <v>-43.5</v>
      </c>
    </row>
    <row r="1310" spans="1:9" x14ac:dyDescent="0.25">
      <c r="A1310" s="1">
        <v>44669</v>
      </c>
      <c r="B1310" s="1"/>
      <c r="C1310" s="1" t="s">
        <v>102</v>
      </c>
      <c r="D1310" t="s">
        <v>98</v>
      </c>
      <c r="E1310">
        <v>10</v>
      </c>
      <c r="F1310" t="s">
        <v>13</v>
      </c>
      <c r="G1310" s="18">
        <v>2.9836</v>
      </c>
      <c r="I1310" s="18">
        <v>29.84</v>
      </c>
    </row>
    <row r="1311" spans="1:9" x14ac:dyDescent="0.25">
      <c r="A1311" s="1">
        <v>44669</v>
      </c>
      <c r="B1311" s="1"/>
      <c r="C1311" s="1" t="s">
        <v>102</v>
      </c>
      <c r="D1311" t="s">
        <v>98</v>
      </c>
      <c r="E1311">
        <v>5</v>
      </c>
      <c r="F1311" t="s">
        <v>199</v>
      </c>
      <c r="G1311" s="18">
        <v>6.4</v>
      </c>
      <c r="I1311" s="18">
        <v>32</v>
      </c>
    </row>
    <row r="1312" spans="1:9" x14ac:dyDescent="0.25">
      <c r="A1312" s="1">
        <v>44669</v>
      </c>
      <c r="B1312" s="1"/>
      <c r="C1312" s="1" t="s">
        <v>102</v>
      </c>
      <c r="D1312" t="s">
        <v>98</v>
      </c>
      <c r="E1312">
        <v>6</v>
      </c>
      <c r="F1312" t="s">
        <v>199</v>
      </c>
      <c r="G1312" s="18">
        <v>6.2750000000000004</v>
      </c>
      <c r="I1312" s="18">
        <v>37.65</v>
      </c>
    </row>
    <row r="1313" spans="1:9" x14ac:dyDescent="0.25">
      <c r="A1313" s="1">
        <v>44669</v>
      </c>
      <c r="B1313" s="1"/>
      <c r="C1313" s="1" t="s">
        <v>102</v>
      </c>
      <c r="D1313" t="s">
        <v>98</v>
      </c>
      <c r="E1313">
        <v>6</v>
      </c>
      <c r="F1313" t="s">
        <v>199</v>
      </c>
      <c r="G1313" s="18">
        <v>6.0629999999999997</v>
      </c>
      <c r="I1313" s="18">
        <v>36.380000000000003</v>
      </c>
    </row>
    <row r="1314" spans="1:9" x14ac:dyDescent="0.25">
      <c r="A1314" s="1">
        <v>44669</v>
      </c>
      <c r="B1314" s="1"/>
      <c r="C1314" s="1" t="s">
        <v>102</v>
      </c>
      <c r="D1314" t="s">
        <v>98</v>
      </c>
      <c r="E1314">
        <v>2</v>
      </c>
      <c r="F1314" t="s">
        <v>199</v>
      </c>
      <c r="G1314" s="18">
        <v>6.1014999999999997</v>
      </c>
      <c r="I1314" s="18">
        <v>12.2</v>
      </c>
    </row>
    <row r="1315" spans="1:9" x14ac:dyDescent="0.25">
      <c r="A1315" s="1">
        <v>44669</v>
      </c>
      <c r="B1315" s="1"/>
      <c r="C1315" s="1" t="s">
        <v>102</v>
      </c>
      <c r="D1315" t="s">
        <v>98</v>
      </c>
      <c r="E1315">
        <v>20</v>
      </c>
      <c r="F1315" t="s">
        <v>13</v>
      </c>
      <c r="G1315" s="18">
        <v>3.2749999999999999</v>
      </c>
      <c r="I1315" s="18">
        <v>65.5</v>
      </c>
    </row>
    <row r="1316" spans="1:9" x14ac:dyDescent="0.25">
      <c r="A1316" s="1">
        <v>44669</v>
      </c>
      <c r="B1316" s="1"/>
      <c r="C1316" s="1" t="s">
        <v>102</v>
      </c>
      <c r="D1316" t="s">
        <v>97</v>
      </c>
      <c r="E1316">
        <v>2</v>
      </c>
      <c r="F1316" t="s">
        <v>199</v>
      </c>
      <c r="G1316" s="18">
        <v>5.7962999999999996</v>
      </c>
      <c r="I1316" s="18">
        <v>-11.59</v>
      </c>
    </row>
    <row r="1317" spans="1:9" x14ac:dyDescent="0.25">
      <c r="A1317" s="1">
        <v>44669</v>
      </c>
      <c r="B1317" s="1"/>
      <c r="C1317" s="1" t="s">
        <v>102</v>
      </c>
      <c r="D1317" t="s">
        <v>97</v>
      </c>
      <c r="E1317">
        <v>16</v>
      </c>
      <c r="F1317" t="s">
        <v>199</v>
      </c>
      <c r="G1317" s="18">
        <v>5.75</v>
      </c>
      <c r="I1317" s="18">
        <v>-92</v>
      </c>
    </row>
    <row r="1318" spans="1:9" x14ac:dyDescent="0.25">
      <c r="A1318" s="1">
        <v>44669</v>
      </c>
      <c r="B1318" s="1"/>
      <c r="C1318" s="1" t="s">
        <v>102</v>
      </c>
      <c r="D1318" t="s">
        <v>97</v>
      </c>
      <c r="E1318">
        <v>1</v>
      </c>
      <c r="F1318" t="s">
        <v>199</v>
      </c>
      <c r="G1318" s="18">
        <v>5.75</v>
      </c>
      <c r="I1318" s="18">
        <v>-5.75</v>
      </c>
    </row>
    <row r="1319" spans="1:9" x14ac:dyDescent="0.25">
      <c r="A1319" s="1">
        <v>44669</v>
      </c>
      <c r="B1319" s="1"/>
      <c r="C1319" s="1" t="s">
        <v>102</v>
      </c>
      <c r="D1319" t="s">
        <v>97</v>
      </c>
      <c r="E1319">
        <v>20</v>
      </c>
      <c r="F1319" t="s">
        <v>13</v>
      </c>
      <c r="G1319" s="18">
        <v>3.105</v>
      </c>
      <c r="I1319" s="18">
        <v>-62.1</v>
      </c>
    </row>
    <row r="1320" spans="1:9" x14ac:dyDescent="0.25">
      <c r="A1320" s="1">
        <v>44669</v>
      </c>
      <c r="B1320" s="1"/>
      <c r="C1320" s="1" t="s">
        <v>102</v>
      </c>
      <c r="D1320" t="s">
        <v>98</v>
      </c>
      <c r="E1320">
        <v>10</v>
      </c>
      <c r="F1320" t="s">
        <v>13</v>
      </c>
      <c r="G1320" s="18">
        <v>3.1150000000000002</v>
      </c>
      <c r="I1320" s="18">
        <v>31.15</v>
      </c>
    </row>
    <row r="1321" spans="1:9" x14ac:dyDescent="0.25">
      <c r="A1321" s="1">
        <v>44669</v>
      </c>
      <c r="B1321" s="1"/>
      <c r="C1321" s="1" t="s">
        <v>102</v>
      </c>
      <c r="D1321" t="s">
        <v>98</v>
      </c>
      <c r="E1321">
        <v>20</v>
      </c>
      <c r="F1321" t="s">
        <v>13</v>
      </c>
      <c r="G1321" s="18">
        <v>3.2656999999999998</v>
      </c>
      <c r="I1321" s="18">
        <v>65.31</v>
      </c>
    </row>
    <row r="1322" spans="1:9" x14ac:dyDescent="0.25">
      <c r="A1322" s="1">
        <v>44669</v>
      </c>
      <c r="B1322" s="1"/>
      <c r="C1322" s="1" t="s">
        <v>102</v>
      </c>
      <c r="D1322" t="s">
        <v>98</v>
      </c>
      <c r="E1322">
        <v>10</v>
      </c>
      <c r="F1322" t="s">
        <v>13</v>
      </c>
      <c r="G1322" s="18">
        <v>3.2437999999999998</v>
      </c>
      <c r="I1322" s="18">
        <v>32.44</v>
      </c>
    </row>
    <row r="1323" spans="1:9" x14ac:dyDescent="0.25">
      <c r="A1323" s="1">
        <v>44669</v>
      </c>
      <c r="B1323" s="1"/>
      <c r="C1323" s="1" t="s">
        <v>102</v>
      </c>
      <c r="D1323" t="s">
        <v>97</v>
      </c>
      <c r="E1323">
        <v>30</v>
      </c>
      <c r="F1323" t="s">
        <v>13</v>
      </c>
      <c r="G1323" s="18">
        <v>3.1671999999999998</v>
      </c>
      <c r="I1323" s="18">
        <v>-95.02</v>
      </c>
    </row>
    <row r="1324" spans="1:9" x14ac:dyDescent="0.25">
      <c r="A1324" s="1">
        <v>44669</v>
      </c>
      <c r="B1324" s="1"/>
      <c r="C1324" s="1" t="s">
        <v>102</v>
      </c>
      <c r="D1324" t="s">
        <v>98</v>
      </c>
      <c r="E1324">
        <v>20</v>
      </c>
      <c r="F1324" t="s">
        <v>13</v>
      </c>
      <c r="G1324" s="18">
        <v>3.1901000000000002</v>
      </c>
      <c r="I1324" s="18">
        <v>63.8</v>
      </c>
    </row>
    <row r="1325" spans="1:9" x14ac:dyDescent="0.25">
      <c r="A1325" s="1">
        <v>44669</v>
      </c>
      <c r="B1325" s="1"/>
      <c r="C1325" s="1" t="s">
        <v>102</v>
      </c>
      <c r="D1325" t="s">
        <v>98</v>
      </c>
      <c r="E1325">
        <v>20</v>
      </c>
      <c r="F1325" t="s">
        <v>13</v>
      </c>
      <c r="G1325" s="18">
        <v>3.0236000000000001</v>
      </c>
      <c r="I1325" s="18">
        <v>60.47</v>
      </c>
    </row>
    <row r="1326" spans="1:9" x14ac:dyDescent="0.25">
      <c r="A1326" s="1">
        <v>44669</v>
      </c>
      <c r="B1326" s="1"/>
      <c r="C1326" s="1" t="s">
        <v>102</v>
      </c>
      <c r="D1326" t="s">
        <v>97</v>
      </c>
      <c r="E1326">
        <v>20</v>
      </c>
      <c r="F1326" t="s">
        <v>13</v>
      </c>
      <c r="G1326" s="18">
        <v>2.8650000000000002</v>
      </c>
      <c r="I1326" s="18">
        <v>-57.3</v>
      </c>
    </row>
    <row r="1327" spans="1:9" x14ac:dyDescent="0.25">
      <c r="A1327" s="1">
        <v>44669</v>
      </c>
      <c r="B1327" s="1"/>
      <c r="C1327" s="1" t="s">
        <v>102</v>
      </c>
      <c r="D1327" t="s">
        <v>97</v>
      </c>
      <c r="E1327">
        <v>10</v>
      </c>
      <c r="F1327" t="s">
        <v>13</v>
      </c>
      <c r="G1327" s="18">
        <v>2.9599000000000002</v>
      </c>
      <c r="I1327" s="18">
        <v>-29.6</v>
      </c>
    </row>
    <row r="1328" spans="1:9" x14ac:dyDescent="0.25">
      <c r="A1328" s="1">
        <v>44669</v>
      </c>
      <c r="B1328" s="1"/>
      <c r="C1328" s="1" t="s">
        <v>102</v>
      </c>
      <c r="D1328" t="s">
        <v>97</v>
      </c>
      <c r="E1328">
        <v>30</v>
      </c>
      <c r="F1328" t="s">
        <v>13</v>
      </c>
      <c r="G1328" s="18">
        <v>2.9363999999999999</v>
      </c>
      <c r="I1328" s="18">
        <v>-88.09</v>
      </c>
    </row>
    <row r="1329" spans="1:9" x14ac:dyDescent="0.25">
      <c r="A1329" s="1">
        <v>44670</v>
      </c>
      <c r="B1329" s="1"/>
      <c r="C1329" s="1" t="s">
        <v>102</v>
      </c>
      <c r="D1329" t="s">
        <v>98</v>
      </c>
      <c r="E1329">
        <v>20</v>
      </c>
      <c r="F1329" t="s">
        <v>14</v>
      </c>
      <c r="G1329" s="18">
        <v>6.9850000000000003</v>
      </c>
      <c r="I1329" s="18">
        <v>139.69999999999999</v>
      </c>
    </row>
    <row r="1330" spans="1:9" x14ac:dyDescent="0.25">
      <c r="A1330" s="1">
        <v>44670</v>
      </c>
      <c r="B1330" s="1"/>
      <c r="C1330" s="1" t="s">
        <v>102</v>
      </c>
      <c r="D1330" t="s">
        <v>98</v>
      </c>
      <c r="E1330">
        <v>10</v>
      </c>
      <c r="F1330" t="s">
        <v>14</v>
      </c>
      <c r="G1330" s="18">
        <v>7.0206</v>
      </c>
      <c r="I1330" s="18">
        <v>70.209999999999994</v>
      </c>
    </row>
    <row r="1331" spans="1:9" x14ac:dyDescent="0.25">
      <c r="A1331" s="1">
        <v>44670</v>
      </c>
      <c r="B1331" s="1"/>
      <c r="C1331" s="1" t="s">
        <v>102</v>
      </c>
      <c r="D1331" t="s">
        <v>98</v>
      </c>
      <c r="E1331">
        <v>10</v>
      </c>
      <c r="F1331" t="s">
        <v>14</v>
      </c>
      <c r="G1331" s="18">
        <v>6.9706999999999999</v>
      </c>
      <c r="I1331" s="18">
        <v>69.709999999999994</v>
      </c>
    </row>
    <row r="1332" spans="1:9" x14ac:dyDescent="0.25">
      <c r="A1332" s="1">
        <v>44670</v>
      </c>
      <c r="B1332" s="1"/>
      <c r="C1332" s="1" t="s">
        <v>102</v>
      </c>
      <c r="D1332" t="s">
        <v>98</v>
      </c>
      <c r="E1332">
        <v>10</v>
      </c>
      <c r="F1332" t="s">
        <v>14</v>
      </c>
      <c r="G1332" s="18">
        <v>6.95</v>
      </c>
      <c r="I1332" s="18">
        <v>69.5</v>
      </c>
    </row>
    <row r="1333" spans="1:9" x14ac:dyDescent="0.25">
      <c r="A1333" s="1">
        <v>44670</v>
      </c>
      <c r="B1333" s="1"/>
      <c r="C1333" s="1" t="s">
        <v>102</v>
      </c>
      <c r="D1333" t="s">
        <v>97</v>
      </c>
      <c r="E1333">
        <v>10</v>
      </c>
      <c r="F1333" t="s">
        <v>14</v>
      </c>
      <c r="G1333" s="18">
        <v>6.9599000000000002</v>
      </c>
      <c r="I1333" s="18">
        <v>-69.599999999999994</v>
      </c>
    </row>
    <row r="1334" spans="1:9" x14ac:dyDescent="0.25">
      <c r="A1334" s="1">
        <v>44670</v>
      </c>
      <c r="B1334" s="1"/>
      <c r="C1334" s="1" t="s">
        <v>102</v>
      </c>
      <c r="D1334" t="s">
        <v>97</v>
      </c>
      <c r="E1334">
        <v>10</v>
      </c>
      <c r="F1334" t="s">
        <v>14</v>
      </c>
      <c r="G1334" s="18">
        <v>7.0149999999999997</v>
      </c>
      <c r="I1334" s="18">
        <v>-70.150000000000006</v>
      </c>
    </row>
    <row r="1335" spans="1:9" x14ac:dyDescent="0.25">
      <c r="A1335" s="1">
        <v>44670</v>
      </c>
      <c r="B1335" s="1"/>
      <c r="C1335" s="1" t="s">
        <v>102</v>
      </c>
      <c r="D1335" t="s">
        <v>98</v>
      </c>
      <c r="E1335">
        <v>10</v>
      </c>
      <c r="F1335" t="s">
        <v>14</v>
      </c>
      <c r="G1335" s="18">
        <v>6.9859999999999998</v>
      </c>
      <c r="I1335" s="18">
        <v>69.86</v>
      </c>
    </row>
    <row r="1336" spans="1:9" x14ac:dyDescent="0.25">
      <c r="A1336" s="1">
        <v>44670</v>
      </c>
      <c r="B1336" s="1"/>
      <c r="C1336" s="1" t="s">
        <v>102</v>
      </c>
      <c r="D1336" t="s">
        <v>98</v>
      </c>
      <c r="E1336">
        <v>30</v>
      </c>
      <c r="F1336" t="s">
        <v>198</v>
      </c>
      <c r="G1336" s="18">
        <v>3.3174000000000001</v>
      </c>
      <c r="I1336" s="18">
        <v>99.52</v>
      </c>
    </row>
    <row r="1337" spans="1:9" x14ac:dyDescent="0.25">
      <c r="A1337" s="1">
        <v>44670</v>
      </c>
      <c r="B1337" s="1"/>
      <c r="C1337" s="1" t="s">
        <v>102</v>
      </c>
      <c r="D1337" t="s">
        <v>98</v>
      </c>
      <c r="E1337">
        <v>20</v>
      </c>
      <c r="F1337" t="s">
        <v>198</v>
      </c>
      <c r="G1337" s="18">
        <v>3.3915999999999999</v>
      </c>
      <c r="I1337" s="18">
        <v>67.83</v>
      </c>
    </row>
    <row r="1338" spans="1:9" x14ac:dyDescent="0.25">
      <c r="A1338" s="1">
        <v>44670</v>
      </c>
      <c r="B1338" s="1"/>
      <c r="C1338" s="1" t="s">
        <v>102</v>
      </c>
      <c r="D1338" t="s">
        <v>98</v>
      </c>
      <c r="E1338">
        <v>20</v>
      </c>
      <c r="F1338" t="s">
        <v>198</v>
      </c>
      <c r="G1338" s="18">
        <v>3.3224</v>
      </c>
      <c r="I1338" s="18">
        <v>66.45</v>
      </c>
    </row>
    <row r="1339" spans="1:9" x14ac:dyDescent="0.25">
      <c r="A1339" s="1">
        <v>44670</v>
      </c>
      <c r="B1339" s="1"/>
      <c r="C1339" s="1" t="s">
        <v>102</v>
      </c>
      <c r="D1339" t="s">
        <v>97</v>
      </c>
      <c r="E1339">
        <v>20</v>
      </c>
      <c r="F1339" t="s">
        <v>14</v>
      </c>
      <c r="G1339" s="18">
        <v>6.8684000000000003</v>
      </c>
      <c r="I1339" s="18">
        <v>-137.37</v>
      </c>
    </row>
    <row r="1340" spans="1:9" x14ac:dyDescent="0.25">
      <c r="A1340" s="1">
        <v>44670</v>
      </c>
      <c r="B1340" s="1"/>
      <c r="C1340" s="1" t="s">
        <v>102</v>
      </c>
      <c r="D1340" t="s">
        <v>98</v>
      </c>
      <c r="E1340">
        <v>10</v>
      </c>
      <c r="F1340" t="s">
        <v>198</v>
      </c>
      <c r="G1340" s="18">
        <v>3.31</v>
      </c>
      <c r="I1340" s="18">
        <v>33.1</v>
      </c>
    </row>
    <row r="1341" spans="1:9" x14ac:dyDescent="0.25">
      <c r="A1341" s="1">
        <v>44670</v>
      </c>
      <c r="B1341" s="1"/>
      <c r="C1341" s="1" t="s">
        <v>102</v>
      </c>
      <c r="D1341" t="s">
        <v>98</v>
      </c>
      <c r="E1341">
        <v>10</v>
      </c>
      <c r="F1341" t="s">
        <v>198</v>
      </c>
      <c r="G1341" s="18">
        <v>3.3043</v>
      </c>
      <c r="I1341" s="18">
        <v>33.04</v>
      </c>
    </row>
    <row r="1342" spans="1:9" x14ac:dyDescent="0.25">
      <c r="A1342" s="1">
        <v>44670</v>
      </c>
      <c r="B1342" s="1"/>
      <c r="C1342" s="1" t="s">
        <v>102</v>
      </c>
      <c r="D1342" t="s">
        <v>98</v>
      </c>
      <c r="E1342">
        <v>10</v>
      </c>
      <c r="F1342" t="s">
        <v>14</v>
      </c>
      <c r="G1342" s="18">
        <v>6.9749999999999996</v>
      </c>
      <c r="I1342" s="18">
        <v>69.75</v>
      </c>
    </row>
    <row r="1343" spans="1:9" x14ac:dyDescent="0.25">
      <c r="A1343" s="1">
        <v>44670</v>
      </c>
      <c r="B1343" s="1"/>
      <c r="C1343" s="1" t="s">
        <v>102</v>
      </c>
      <c r="D1343" t="s">
        <v>97</v>
      </c>
      <c r="E1343">
        <v>30</v>
      </c>
      <c r="F1343" t="s">
        <v>14</v>
      </c>
      <c r="G1343" s="18">
        <v>6.9862000000000002</v>
      </c>
      <c r="I1343" s="18">
        <v>-209.59</v>
      </c>
    </row>
    <row r="1344" spans="1:9" x14ac:dyDescent="0.25">
      <c r="A1344" s="1">
        <v>44670</v>
      </c>
      <c r="B1344" s="1"/>
      <c r="C1344" s="1" t="s">
        <v>102</v>
      </c>
      <c r="D1344" t="s">
        <v>98</v>
      </c>
      <c r="E1344">
        <v>30</v>
      </c>
      <c r="F1344" t="s">
        <v>14</v>
      </c>
      <c r="G1344" s="18">
        <v>6.7750000000000004</v>
      </c>
      <c r="I1344" s="18">
        <v>203.25</v>
      </c>
    </row>
    <row r="1345" spans="1:9" x14ac:dyDescent="0.25">
      <c r="A1345" s="1">
        <v>44670</v>
      </c>
      <c r="B1345" s="1"/>
      <c r="C1345" s="1" t="s">
        <v>102</v>
      </c>
      <c r="D1345" t="s">
        <v>97</v>
      </c>
      <c r="E1345">
        <v>30</v>
      </c>
      <c r="F1345" t="s">
        <v>198</v>
      </c>
      <c r="G1345" s="18">
        <v>3.145</v>
      </c>
      <c r="I1345" s="18">
        <v>-94.35</v>
      </c>
    </row>
    <row r="1346" spans="1:9" x14ac:dyDescent="0.25">
      <c r="A1346" s="1">
        <v>44670</v>
      </c>
      <c r="B1346" s="1"/>
      <c r="C1346" s="1" t="s">
        <v>102</v>
      </c>
      <c r="D1346" t="s">
        <v>98</v>
      </c>
      <c r="E1346">
        <v>10</v>
      </c>
      <c r="F1346" t="s">
        <v>14</v>
      </c>
      <c r="G1346" s="18">
        <v>6.8903999999999996</v>
      </c>
      <c r="I1346" s="18">
        <v>68.900000000000006</v>
      </c>
    </row>
    <row r="1347" spans="1:9" x14ac:dyDescent="0.25">
      <c r="A1347" s="1">
        <v>44670</v>
      </c>
      <c r="B1347" s="1"/>
      <c r="C1347" s="1" t="s">
        <v>102</v>
      </c>
      <c r="D1347" t="s">
        <v>98</v>
      </c>
      <c r="E1347">
        <v>20</v>
      </c>
      <c r="F1347" t="s">
        <v>14</v>
      </c>
      <c r="G1347" s="18">
        <v>7.0035999999999996</v>
      </c>
      <c r="I1347" s="18">
        <v>140.07</v>
      </c>
    </row>
    <row r="1348" spans="1:9" x14ac:dyDescent="0.25">
      <c r="A1348" s="1">
        <v>44670</v>
      </c>
      <c r="B1348" s="1"/>
      <c r="C1348" s="1" t="s">
        <v>102</v>
      </c>
      <c r="D1348" t="s">
        <v>97</v>
      </c>
      <c r="E1348">
        <v>30</v>
      </c>
      <c r="F1348" t="s">
        <v>198</v>
      </c>
      <c r="G1348" s="18">
        <v>3.3108</v>
      </c>
      <c r="I1348" s="18">
        <v>-99.32</v>
      </c>
    </row>
    <row r="1349" spans="1:9" x14ac:dyDescent="0.25">
      <c r="A1349" s="1">
        <v>44670</v>
      </c>
      <c r="B1349" s="1"/>
      <c r="C1349" s="1" t="s">
        <v>102</v>
      </c>
      <c r="D1349" t="s">
        <v>97</v>
      </c>
      <c r="E1349">
        <v>30</v>
      </c>
      <c r="F1349" t="s">
        <v>198</v>
      </c>
      <c r="G1349" s="18">
        <v>3.3279999999999998</v>
      </c>
      <c r="I1349" s="18">
        <v>-99.84</v>
      </c>
    </row>
    <row r="1350" spans="1:9" x14ac:dyDescent="0.25">
      <c r="A1350" s="1">
        <v>44670</v>
      </c>
      <c r="B1350" s="1"/>
      <c r="C1350" s="1" t="s">
        <v>102</v>
      </c>
      <c r="D1350" t="s">
        <v>97</v>
      </c>
      <c r="E1350">
        <v>10</v>
      </c>
      <c r="F1350" t="s">
        <v>14</v>
      </c>
      <c r="G1350" s="18">
        <v>7.0193000000000003</v>
      </c>
      <c r="I1350" s="18">
        <v>-70.19</v>
      </c>
    </row>
    <row r="1351" spans="1:9" x14ac:dyDescent="0.25">
      <c r="A1351" s="1">
        <v>44670</v>
      </c>
      <c r="B1351" s="1"/>
      <c r="C1351" s="1" t="s">
        <v>102</v>
      </c>
      <c r="D1351" t="s">
        <v>97</v>
      </c>
      <c r="E1351">
        <v>10</v>
      </c>
      <c r="F1351" t="s">
        <v>14</v>
      </c>
      <c r="G1351" s="18">
        <v>6.98</v>
      </c>
      <c r="I1351" s="18">
        <v>-69.8</v>
      </c>
    </row>
    <row r="1352" spans="1:9" x14ac:dyDescent="0.25">
      <c r="A1352" s="1">
        <v>44670</v>
      </c>
      <c r="B1352" s="1"/>
      <c r="C1352" s="1" t="s">
        <v>102</v>
      </c>
      <c r="D1352" t="s">
        <v>98</v>
      </c>
      <c r="E1352">
        <v>10</v>
      </c>
      <c r="F1352" t="s">
        <v>14</v>
      </c>
      <c r="G1352" s="18">
        <v>7.04</v>
      </c>
      <c r="I1352" s="18">
        <v>70.400000000000006</v>
      </c>
    </row>
    <row r="1353" spans="1:9" x14ac:dyDescent="0.25">
      <c r="A1353" s="1">
        <v>44670</v>
      </c>
      <c r="B1353" s="1"/>
      <c r="C1353" s="1" t="s">
        <v>102</v>
      </c>
      <c r="D1353" t="s">
        <v>98</v>
      </c>
      <c r="E1353">
        <v>10</v>
      </c>
      <c r="F1353" t="s">
        <v>14</v>
      </c>
      <c r="G1353" s="18">
        <v>6.7900999999999998</v>
      </c>
      <c r="I1353" s="18">
        <v>67.900000000000006</v>
      </c>
    </row>
    <row r="1354" spans="1:9" x14ac:dyDescent="0.25">
      <c r="A1354" s="1">
        <v>44670</v>
      </c>
      <c r="B1354" s="1"/>
      <c r="C1354" s="1" t="s">
        <v>102</v>
      </c>
      <c r="D1354" t="s">
        <v>97</v>
      </c>
      <c r="E1354">
        <v>15</v>
      </c>
      <c r="F1354" t="s">
        <v>14</v>
      </c>
      <c r="G1354" s="18">
        <v>6.88</v>
      </c>
      <c r="I1354" s="18">
        <v>-103.2</v>
      </c>
    </row>
    <row r="1355" spans="1:9" x14ac:dyDescent="0.25">
      <c r="A1355" s="1">
        <v>44670</v>
      </c>
      <c r="B1355" s="1"/>
      <c r="C1355" s="1" t="s">
        <v>102</v>
      </c>
      <c r="D1355" t="s">
        <v>98</v>
      </c>
      <c r="E1355">
        <v>15</v>
      </c>
      <c r="F1355" t="s">
        <v>14</v>
      </c>
      <c r="G1355" s="18">
        <v>7.09</v>
      </c>
      <c r="I1355" s="18">
        <v>106.35</v>
      </c>
    </row>
    <row r="1356" spans="1:9" x14ac:dyDescent="0.25">
      <c r="A1356" s="1">
        <v>44670</v>
      </c>
      <c r="B1356" s="1"/>
      <c r="C1356" s="1" t="s">
        <v>102</v>
      </c>
      <c r="D1356" t="s">
        <v>97</v>
      </c>
      <c r="E1356">
        <v>30</v>
      </c>
      <c r="F1356" t="s">
        <v>14</v>
      </c>
      <c r="G1356" s="18">
        <v>6.92</v>
      </c>
      <c r="I1356" s="18">
        <v>-207.6</v>
      </c>
    </row>
    <row r="1357" spans="1:9" x14ac:dyDescent="0.25">
      <c r="A1357" s="1">
        <v>44670</v>
      </c>
      <c r="B1357" s="1"/>
      <c r="C1357" s="1" t="s">
        <v>102</v>
      </c>
      <c r="D1357" t="s">
        <v>97</v>
      </c>
      <c r="E1357">
        <v>30</v>
      </c>
      <c r="F1357" t="s">
        <v>14</v>
      </c>
      <c r="G1357" s="18">
        <v>7.0499000000000001</v>
      </c>
      <c r="I1357" s="18">
        <v>-211.5</v>
      </c>
    </row>
    <row r="1358" spans="1:9" x14ac:dyDescent="0.25">
      <c r="A1358" s="1">
        <v>44671</v>
      </c>
      <c r="B1358" s="1"/>
      <c r="C1358" s="1" t="s">
        <v>102</v>
      </c>
      <c r="D1358" t="s">
        <v>98</v>
      </c>
      <c r="E1358">
        <v>8</v>
      </c>
      <c r="F1358" t="s">
        <v>16</v>
      </c>
      <c r="G1358" s="18">
        <v>8.0399999999999991</v>
      </c>
      <c r="I1358" s="18">
        <v>64.319999999999993</v>
      </c>
    </row>
    <row r="1359" spans="1:9" x14ac:dyDescent="0.25">
      <c r="A1359" s="1">
        <v>44671</v>
      </c>
      <c r="B1359" s="1"/>
      <c r="C1359" s="1" t="s">
        <v>102</v>
      </c>
      <c r="D1359" t="s">
        <v>98</v>
      </c>
      <c r="E1359">
        <v>7</v>
      </c>
      <c r="F1359" t="s">
        <v>16</v>
      </c>
      <c r="G1359" s="18">
        <v>7.9401000000000002</v>
      </c>
      <c r="I1359" s="18">
        <v>55.58</v>
      </c>
    </row>
    <row r="1360" spans="1:9" x14ac:dyDescent="0.25">
      <c r="A1360" s="1">
        <v>44671</v>
      </c>
      <c r="B1360" s="1"/>
      <c r="C1360" s="1" t="s">
        <v>102</v>
      </c>
      <c r="D1360" t="s">
        <v>97</v>
      </c>
      <c r="E1360">
        <v>15</v>
      </c>
      <c r="F1360" t="s">
        <v>16</v>
      </c>
      <c r="G1360" s="18">
        <v>7.585</v>
      </c>
      <c r="I1360" s="18">
        <v>-113.78</v>
      </c>
    </row>
    <row r="1361" spans="1:9" x14ac:dyDescent="0.25">
      <c r="A1361" s="1">
        <v>44672</v>
      </c>
      <c r="B1361" s="1"/>
      <c r="C1361" s="1" t="s">
        <v>102</v>
      </c>
      <c r="D1361" t="s">
        <v>98</v>
      </c>
      <c r="E1361">
        <v>150</v>
      </c>
      <c r="F1361" t="s">
        <v>18</v>
      </c>
      <c r="G1361" s="18">
        <v>1.9400999999999999</v>
      </c>
      <c r="I1361" s="18">
        <v>291.02</v>
      </c>
    </row>
    <row r="1362" spans="1:9" x14ac:dyDescent="0.25">
      <c r="A1362" s="1">
        <v>44672</v>
      </c>
      <c r="B1362" s="1"/>
      <c r="C1362" s="1" t="s">
        <v>102</v>
      </c>
      <c r="D1362" t="s">
        <v>97</v>
      </c>
      <c r="E1362">
        <v>30</v>
      </c>
      <c r="F1362" t="s">
        <v>18</v>
      </c>
      <c r="G1362" s="18">
        <v>2.0649999999999999</v>
      </c>
      <c r="I1362" s="18">
        <v>-61.95</v>
      </c>
    </row>
    <row r="1363" spans="1:9" x14ac:dyDescent="0.25">
      <c r="A1363" s="1">
        <v>44672</v>
      </c>
      <c r="B1363" s="1"/>
      <c r="C1363" s="1" t="s">
        <v>102</v>
      </c>
      <c r="D1363" t="s">
        <v>97</v>
      </c>
      <c r="E1363">
        <v>20</v>
      </c>
      <c r="F1363" t="s">
        <v>18</v>
      </c>
      <c r="G1363" s="18">
        <v>2.0463</v>
      </c>
      <c r="I1363" s="18">
        <v>-40.93</v>
      </c>
    </row>
    <row r="1364" spans="1:9" x14ac:dyDescent="0.25">
      <c r="A1364" s="1">
        <v>44672</v>
      </c>
      <c r="B1364" s="1"/>
      <c r="C1364" s="1" t="s">
        <v>102</v>
      </c>
      <c r="D1364" t="s">
        <v>97</v>
      </c>
      <c r="E1364">
        <v>20</v>
      </c>
      <c r="F1364" t="s">
        <v>18</v>
      </c>
      <c r="G1364" s="18">
        <v>2.0350000000000001</v>
      </c>
      <c r="I1364" s="18">
        <v>-40.700000000000003</v>
      </c>
    </row>
    <row r="1365" spans="1:9" x14ac:dyDescent="0.25">
      <c r="A1365" s="1">
        <v>44672</v>
      </c>
      <c r="B1365" s="1"/>
      <c r="C1365" s="1" t="s">
        <v>102</v>
      </c>
      <c r="D1365" t="s">
        <v>97</v>
      </c>
      <c r="E1365">
        <v>30</v>
      </c>
      <c r="F1365" t="s">
        <v>18</v>
      </c>
      <c r="G1365" s="18">
        <v>2.0499000000000001</v>
      </c>
      <c r="I1365" s="18">
        <v>-61.5</v>
      </c>
    </row>
    <row r="1366" spans="1:9" x14ac:dyDescent="0.25">
      <c r="A1366" s="1">
        <v>44672</v>
      </c>
      <c r="B1366" s="1"/>
      <c r="C1366" s="1" t="s">
        <v>102</v>
      </c>
      <c r="D1366" t="s">
        <v>97</v>
      </c>
      <c r="E1366">
        <v>20</v>
      </c>
      <c r="F1366" t="s">
        <v>18</v>
      </c>
      <c r="G1366" s="18">
        <v>2.0249999999999999</v>
      </c>
      <c r="I1366" s="18">
        <v>-40.5</v>
      </c>
    </row>
    <row r="1367" spans="1:9" x14ac:dyDescent="0.25">
      <c r="A1367" s="1">
        <v>44672</v>
      </c>
      <c r="B1367" s="1"/>
      <c r="C1367" s="1" t="s">
        <v>102</v>
      </c>
      <c r="D1367" t="s">
        <v>97</v>
      </c>
      <c r="E1367">
        <v>30</v>
      </c>
      <c r="F1367" t="s">
        <v>18</v>
      </c>
      <c r="G1367" s="18">
        <v>2.02</v>
      </c>
      <c r="I1367" s="18">
        <v>-60.6</v>
      </c>
    </row>
    <row r="1368" spans="1:9" x14ac:dyDescent="0.25">
      <c r="A1368" s="1">
        <v>44672</v>
      </c>
      <c r="B1368" s="1"/>
      <c r="C1368" s="1" t="s">
        <v>102</v>
      </c>
      <c r="D1368" t="s">
        <v>98</v>
      </c>
      <c r="E1368">
        <v>30</v>
      </c>
      <c r="F1368" t="s">
        <v>14</v>
      </c>
      <c r="G1368" s="18">
        <v>4.5907</v>
      </c>
      <c r="I1368" s="18">
        <v>137.72</v>
      </c>
    </row>
    <row r="1369" spans="1:9" x14ac:dyDescent="0.25">
      <c r="A1369" s="1">
        <v>44672</v>
      </c>
      <c r="B1369" s="1"/>
      <c r="C1369" s="1" t="s">
        <v>102</v>
      </c>
      <c r="D1369" t="s">
        <v>97</v>
      </c>
      <c r="E1369">
        <v>30</v>
      </c>
      <c r="F1369" t="s">
        <v>14</v>
      </c>
      <c r="G1369" s="18">
        <v>4.6740000000000004</v>
      </c>
      <c r="I1369" s="18">
        <v>-140.22</v>
      </c>
    </row>
    <row r="1370" spans="1:9" x14ac:dyDescent="0.25">
      <c r="A1370" s="1">
        <v>44672</v>
      </c>
      <c r="B1370" s="1"/>
      <c r="C1370" s="1" t="s">
        <v>102</v>
      </c>
      <c r="D1370" t="s">
        <v>98</v>
      </c>
      <c r="E1370">
        <v>10</v>
      </c>
      <c r="F1370" t="s">
        <v>18</v>
      </c>
      <c r="G1370" s="18">
        <v>2.1617000000000002</v>
      </c>
      <c r="I1370" s="18">
        <v>21.62</v>
      </c>
    </row>
    <row r="1371" spans="1:9" x14ac:dyDescent="0.25">
      <c r="A1371" s="1">
        <v>44672</v>
      </c>
      <c r="B1371" s="1"/>
      <c r="C1371" s="1" t="s">
        <v>102</v>
      </c>
      <c r="D1371" t="s">
        <v>98</v>
      </c>
      <c r="E1371">
        <v>30</v>
      </c>
      <c r="F1371" t="s">
        <v>18</v>
      </c>
      <c r="G1371" s="18">
        <v>2.2707000000000002</v>
      </c>
      <c r="I1371" s="18">
        <v>68.12</v>
      </c>
    </row>
    <row r="1372" spans="1:9" x14ac:dyDescent="0.25">
      <c r="A1372" s="1">
        <v>44672</v>
      </c>
      <c r="B1372" s="1"/>
      <c r="C1372" s="1" t="s">
        <v>102</v>
      </c>
      <c r="D1372" t="s">
        <v>98</v>
      </c>
      <c r="E1372">
        <v>30</v>
      </c>
      <c r="F1372" t="s">
        <v>18</v>
      </c>
      <c r="G1372" s="18">
        <v>2.3862999999999999</v>
      </c>
      <c r="I1372" s="18">
        <v>71.59</v>
      </c>
    </row>
    <row r="1373" spans="1:9" x14ac:dyDescent="0.25">
      <c r="A1373" s="1">
        <v>44672</v>
      </c>
      <c r="B1373" s="1"/>
      <c r="C1373" s="1" t="s">
        <v>102</v>
      </c>
      <c r="D1373" t="s">
        <v>98</v>
      </c>
      <c r="E1373">
        <v>30</v>
      </c>
      <c r="F1373" t="s">
        <v>18</v>
      </c>
      <c r="G1373" s="18">
        <v>2.371</v>
      </c>
      <c r="I1373" s="18">
        <v>71.13</v>
      </c>
    </row>
    <row r="1374" spans="1:9" x14ac:dyDescent="0.25">
      <c r="A1374" s="1">
        <v>44672</v>
      </c>
      <c r="B1374" s="1"/>
      <c r="C1374" s="1" t="s">
        <v>102</v>
      </c>
      <c r="D1374" t="s">
        <v>97</v>
      </c>
      <c r="E1374">
        <v>30</v>
      </c>
      <c r="F1374" t="s">
        <v>18</v>
      </c>
      <c r="G1374" s="18">
        <v>2.335</v>
      </c>
      <c r="I1374" s="18">
        <v>-70.05</v>
      </c>
    </row>
    <row r="1375" spans="1:9" x14ac:dyDescent="0.25">
      <c r="A1375" s="1">
        <v>44672</v>
      </c>
      <c r="B1375" s="1"/>
      <c r="C1375" s="1" t="s">
        <v>102</v>
      </c>
      <c r="D1375" t="s">
        <v>97</v>
      </c>
      <c r="E1375">
        <v>20</v>
      </c>
      <c r="F1375" t="s">
        <v>18</v>
      </c>
      <c r="G1375" s="18">
        <v>2.3384</v>
      </c>
      <c r="I1375" s="18">
        <v>-46.77</v>
      </c>
    </row>
    <row r="1376" spans="1:9" x14ac:dyDescent="0.25">
      <c r="A1376" s="1">
        <v>44672</v>
      </c>
      <c r="B1376" s="1"/>
      <c r="C1376" s="1" t="s">
        <v>102</v>
      </c>
      <c r="D1376" t="s">
        <v>97</v>
      </c>
      <c r="E1376">
        <v>20</v>
      </c>
      <c r="F1376" t="s">
        <v>18</v>
      </c>
      <c r="G1376" s="18">
        <v>2.3193000000000001</v>
      </c>
      <c r="I1376" s="18">
        <v>-46.39</v>
      </c>
    </row>
    <row r="1377" spans="1:9" x14ac:dyDescent="0.25">
      <c r="A1377" s="1">
        <v>44672</v>
      </c>
      <c r="B1377" s="1"/>
      <c r="C1377" s="1" t="s">
        <v>102</v>
      </c>
      <c r="D1377" t="s">
        <v>97</v>
      </c>
      <c r="E1377">
        <v>30</v>
      </c>
      <c r="F1377" t="s">
        <v>18</v>
      </c>
      <c r="G1377" s="18">
        <v>2.3064</v>
      </c>
      <c r="I1377" s="18">
        <v>-69.19</v>
      </c>
    </row>
    <row r="1378" spans="1:9" x14ac:dyDescent="0.25">
      <c r="A1378" s="1">
        <v>44672</v>
      </c>
      <c r="B1378" s="1"/>
      <c r="C1378" s="1" t="s">
        <v>102</v>
      </c>
      <c r="D1378" t="s">
        <v>98</v>
      </c>
      <c r="E1378">
        <v>10</v>
      </c>
      <c r="F1378" t="s">
        <v>18</v>
      </c>
      <c r="G1378" s="18">
        <v>2.1745000000000001</v>
      </c>
      <c r="I1378" s="18">
        <v>21.75</v>
      </c>
    </row>
    <row r="1379" spans="1:9" x14ac:dyDescent="0.25">
      <c r="A1379" s="1">
        <v>44672</v>
      </c>
      <c r="B1379" s="1"/>
      <c r="C1379" s="1" t="s">
        <v>102</v>
      </c>
      <c r="D1379" t="s">
        <v>98</v>
      </c>
      <c r="E1379">
        <v>30</v>
      </c>
      <c r="F1379" t="s">
        <v>18</v>
      </c>
      <c r="G1379" s="18">
        <v>2.1109</v>
      </c>
      <c r="I1379" s="18">
        <v>63.33</v>
      </c>
    </row>
    <row r="1380" spans="1:9" x14ac:dyDescent="0.25">
      <c r="A1380" s="1">
        <v>44672</v>
      </c>
      <c r="B1380" s="1"/>
      <c r="C1380" s="1" t="s">
        <v>102</v>
      </c>
      <c r="D1380" t="s">
        <v>98</v>
      </c>
      <c r="E1380">
        <v>20</v>
      </c>
      <c r="F1380" t="s">
        <v>18</v>
      </c>
      <c r="G1380" s="18">
        <v>2.14</v>
      </c>
      <c r="I1380" s="18">
        <v>42.8</v>
      </c>
    </row>
    <row r="1381" spans="1:9" x14ac:dyDescent="0.25">
      <c r="A1381" s="1">
        <v>44672</v>
      </c>
      <c r="B1381" s="1"/>
      <c r="C1381" s="1" t="s">
        <v>102</v>
      </c>
      <c r="D1381" t="s">
        <v>97</v>
      </c>
      <c r="E1381">
        <v>30</v>
      </c>
      <c r="F1381" t="s">
        <v>18</v>
      </c>
      <c r="G1381" s="18">
        <v>2.0651999999999999</v>
      </c>
      <c r="I1381" s="18">
        <v>-61.96</v>
      </c>
    </row>
    <row r="1382" spans="1:9" x14ac:dyDescent="0.25">
      <c r="A1382" s="1">
        <v>44672</v>
      </c>
      <c r="B1382" s="1"/>
      <c r="C1382" s="1" t="s">
        <v>102</v>
      </c>
      <c r="D1382" t="s">
        <v>98</v>
      </c>
      <c r="E1382">
        <v>30</v>
      </c>
      <c r="F1382" t="s">
        <v>18</v>
      </c>
      <c r="G1382" s="18">
        <v>1.9947999999999999</v>
      </c>
      <c r="I1382" s="18">
        <v>59.84</v>
      </c>
    </row>
    <row r="1383" spans="1:9" x14ac:dyDescent="0.25">
      <c r="A1383" s="1">
        <v>44672</v>
      </c>
      <c r="B1383" s="1"/>
      <c r="C1383" s="1" t="s">
        <v>102</v>
      </c>
      <c r="D1383" t="s">
        <v>97</v>
      </c>
      <c r="E1383">
        <v>30</v>
      </c>
      <c r="F1383" t="s">
        <v>18</v>
      </c>
      <c r="G1383" s="18">
        <v>2.0299999999999998</v>
      </c>
      <c r="I1383" s="18">
        <v>-60.9</v>
      </c>
    </row>
    <row r="1384" spans="1:9" x14ac:dyDescent="0.25">
      <c r="A1384" s="1">
        <v>44672</v>
      </c>
      <c r="B1384" s="1"/>
      <c r="C1384" s="1" t="s">
        <v>102</v>
      </c>
      <c r="D1384" t="s">
        <v>97</v>
      </c>
      <c r="E1384">
        <v>30</v>
      </c>
      <c r="F1384" t="s">
        <v>18</v>
      </c>
      <c r="G1384" s="18">
        <v>2.0198999999999998</v>
      </c>
      <c r="I1384" s="18">
        <v>-60.6</v>
      </c>
    </row>
    <row r="1385" spans="1:9" x14ac:dyDescent="0.25">
      <c r="A1385" s="1">
        <v>44673</v>
      </c>
      <c r="B1385" s="1"/>
      <c r="C1385" s="1" t="s">
        <v>102</v>
      </c>
      <c r="D1385" t="s">
        <v>98</v>
      </c>
      <c r="E1385">
        <v>90</v>
      </c>
      <c r="F1385" t="s">
        <v>197</v>
      </c>
      <c r="G1385" s="18">
        <v>1.5336000000000001</v>
      </c>
      <c r="I1385" s="18">
        <v>138.02000000000001</v>
      </c>
    </row>
    <row r="1386" spans="1:9" x14ac:dyDescent="0.25">
      <c r="A1386" s="1">
        <v>44673</v>
      </c>
      <c r="B1386" s="1"/>
      <c r="C1386" s="1" t="s">
        <v>102</v>
      </c>
      <c r="D1386" t="s">
        <v>97</v>
      </c>
      <c r="E1386">
        <v>30</v>
      </c>
      <c r="F1386" t="s">
        <v>197</v>
      </c>
      <c r="G1386" s="18">
        <v>1.5999000000000001</v>
      </c>
      <c r="I1386" s="18">
        <v>-48</v>
      </c>
    </row>
    <row r="1387" spans="1:9" x14ac:dyDescent="0.25">
      <c r="A1387" s="1">
        <v>44673</v>
      </c>
      <c r="B1387" s="1"/>
      <c r="C1387" s="1" t="s">
        <v>102</v>
      </c>
      <c r="D1387" t="s">
        <v>97</v>
      </c>
      <c r="E1387">
        <v>30</v>
      </c>
      <c r="F1387" t="s">
        <v>197</v>
      </c>
      <c r="G1387" s="18">
        <v>1.58</v>
      </c>
      <c r="I1387" s="18">
        <v>-47.4</v>
      </c>
    </row>
    <row r="1388" spans="1:9" x14ac:dyDescent="0.25">
      <c r="A1388" s="1">
        <v>44673</v>
      </c>
      <c r="B1388" s="1"/>
      <c r="C1388" s="1" t="s">
        <v>102</v>
      </c>
      <c r="D1388" t="s">
        <v>97</v>
      </c>
      <c r="E1388">
        <v>30</v>
      </c>
      <c r="F1388" t="s">
        <v>197</v>
      </c>
      <c r="G1388" s="18">
        <v>1.58</v>
      </c>
      <c r="I1388" s="18">
        <v>-47.4</v>
      </c>
    </row>
    <row r="1389" spans="1:9" x14ac:dyDescent="0.25">
      <c r="A1389" s="1">
        <v>44673</v>
      </c>
      <c r="B1389" s="1"/>
      <c r="C1389" s="1" t="s">
        <v>102</v>
      </c>
      <c r="D1389" t="s">
        <v>98</v>
      </c>
      <c r="E1389">
        <v>82</v>
      </c>
      <c r="F1389" t="s">
        <v>14</v>
      </c>
      <c r="G1389" s="18">
        <v>4.7016</v>
      </c>
      <c r="I1389" s="18">
        <v>385.53</v>
      </c>
    </row>
    <row r="1390" spans="1:9" x14ac:dyDescent="0.25">
      <c r="A1390" s="1">
        <v>44673</v>
      </c>
      <c r="B1390" s="1"/>
      <c r="C1390" s="1" t="s">
        <v>102</v>
      </c>
      <c r="D1390" t="s">
        <v>97</v>
      </c>
      <c r="E1390">
        <v>20</v>
      </c>
      <c r="F1390" t="s">
        <v>14</v>
      </c>
      <c r="G1390" s="18">
        <v>4.75</v>
      </c>
      <c r="I1390" s="18">
        <v>-95</v>
      </c>
    </row>
    <row r="1391" spans="1:9" x14ac:dyDescent="0.25">
      <c r="A1391" s="1">
        <v>44673</v>
      </c>
      <c r="B1391" s="1"/>
      <c r="C1391" s="1" t="s">
        <v>102</v>
      </c>
      <c r="D1391" t="s">
        <v>97</v>
      </c>
      <c r="E1391">
        <v>20</v>
      </c>
      <c r="F1391" t="s">
        <v>14</v>
      </c>
      <c r="G1391" s="18">
        <v>4.8</v>
      </c>
      <c r="I1391" s="18">
        <v>-96</v>
      </c>
    </row>
    <row r="1392" spans="1:9" x14ac:dyDescent="0.25">
      <c r="A1392" s="1">
        <v>44673</v>
      </c>
      <c r="B1392" s="1"/>
      <c r="C1392" s="1" t="s">
        <v>102</v>
      </c>
      <c r="D1392" t="s">
        <v>97</v>
      </c>
      <c r="E1392">
        <v>20</v>
      </c>
      <c r="F1392" t="s">
        <v>14</v>
      </c>
      <c r="G1392" s="18">
        <v>4.72</v>
      </c>
      <c r="I1392" s="18">
        <v>-94.4</v>
      </c>
    </row>
    <row r="1393" spans="1:9" x14ac:dyDescent="0.25">
      <c r="A1393" s="1">
        <v>44673</v>
      </c>
      <c r="B1393" s="1"/>
      <c r="C1393" s="1" t="s">
        <v>102</v>
      </c>
      <c r="D1393" t="s">
        <v>97</v>
      </c>
      <c r="E1393">
        <v>22</v>
      </c>
      <c r="F1393" t="s">
        <v>14</v>
      </c>
      <c r="G1393" s="18">
        <v>4.8164999999999996</v>
      </c>
      <c r="I1393" s="18">
        <v>-105.96</v>
      </c>
    </row>
    <row r="1394" spans="1:9" x14ac:dyDescent="0.25">
      <c r="A1394" s="1">
        <v>44676</v>
      </c>
      <c r="B1394" s="1"/>
      <c r="C1394" s="1" t="s">
        <v>102</v>
      </c>
      <c r="D1394" t="s">
        <v>98</v>
      </c>
      <c r="E1394">
        <v>50</v>
      </c>
      <c r="F1394" t="s">
        <v>12</v>
      </c>
      <c r="G1394" s="18">
        <v>4.2249999999999996</v>
      </c>
      <c r="I1394" s="18">
        <v>211.25</v>
      </c>
    </row>
    <row r="1395" spans="1:9" x14ac:dyDescent="0.25">
      <c r="A1395" s="1">
        <v>44676</v>
      </c>
      <c r="B1395" s="1"/>
      <c r="C1395" s="1" t="s">
        <v>102</v>
      </c>
      <c r="D1395" t="s">
        <v>97</v>
      </c>
      <c r="E1395">
        <v>10</v>
      </c>
      <c r="F1395" t="s">
        <v>12</v>
      </c>
      <c r="G1395" s="18">
        <v>4.3579999999999997</v>
      </c>
      <c r="I1395" s="18">
        <v>-43.58</v>
      </c>
    </row>
    <row r="1396" spans="1:9" x14ac:dyDescent="0.25">
      <c r="A1396" s="1">
        <v>44676</v>
      </c>
      <c r="B1396" s="1"/>
      <c r="C1396" s="1" t="s">
        <v>102</v>
      </c>
      <c r="D1396" t="s">
        <v>97</v>
      </c>
      <c r="E1396">
        <v>20</v>
      </c>
      <c r="F1396" t="s">
        <v>12</v>
      </c>
      <c r="G1396" s="18">
        <v>4.42</v>
      </c>
      <c r="I1396" s="18">
        <v>-88.4</v>
      </c>
    </row>
    <row r="1397" spans="1:9" x14ac:dyDescent="0.25">
      <c r="A1397" s="1">
        <v>44676</v>
      </c>
      <c r="B1397" s="1"/>
      <c r="C1397" s="1" t="s">
        <v>102</v>
      </c>
      <c r="D1397" t="s">
        <v>97</v>
      </c>
      <c r="E1397">
        <v>20</v>
      </c>
      <c r="F1397" t="s">
        <v>12</v>
      </c>
      <c r="G1397" s="18">
        <v>4.3600000000000003</v>
      </c>
      <c r="I1397" s="18">
        <v>-87.2</v>
      </c>
    </row>
    <row r="1398" spans="1:9" x14ac:dyDescent="0.25">
      <c r="A1398" s="1">
        <v>44676</v>
      </c>
      <c r="B1398" s="1"/>
      <c r="C1398" s="1" t="s">
        <v>102</v>
      </c>
      <c r="D1398" t="s">
        <v>98</v>
      </c>
      <c r="E1398">
        <v>20</v>
      </c>
      <c r="F1398" t="s">
        <v>12</v>
      </c>
      <c r="G1398" s="18">
        <v>4.415</v>
      </c>
      <c r="I1398" s="18">
        <v>88.3</v>
      </c>
    </row>
    <row r="1399" spans="1:9" x14ac:dyDescent="0.25">
      <c r="A1399" s="1">
        <v>44676</v>
      </c>
      <c r="B1399" s="1"/>
      <c r="C1399" s="1" t="s">
        <v>102</v>
      </c>
      <c r="D1399" t="s">
        <v>98</v>
      </c>
      <c r="E1399">
        <v>10</v>
      </c>
      <c r="F1399" t="s">
        <v>12</v>
      </c>
      <c r="G1399" s="18">
        <v>4.3949999999999996</v>
      </c>
      <c r="I1399" s="18">
        <v>43.95</v>
      </c>
    </row>
    <row r="1400" spans="1:9" x14ac:dyDescent="0.25">
      <c r="A1400" s="1">
        <v>44676</v>
      </c>
      <c r="B1400" s="1"/>
      <c r="C1400" s="1" t="s">
        <v>102</v>
      </c>
      <c r="D1400" t="s">
        <v>97</v>
      </c>
      <c r="E1400">
        <v>20</v>
      </c>
      <c r="F1400" t="s">
        <v>12</v>
      </c>
      <c r="G1400" s="18">
        <v>4.2853000000000003</v>
      </c>
      <c r="I1400" s="18">
        <v>-85.71</v>
      </c>
    </row>
    <row r="1401" spans="1:9" x14ac:dyDescent="0.25">
      <c r="A1401" s="1">
        <v>44676</v>
      </c>
      <c r="B1401" s="1"/>
      <c r="C1401" s="1" t="s">
        <v>102</v>
      </c>
      <c r="D1401" t="s">
        <v>97</v>
      </c>
      <c r="E1401">
        <v>10</v>
      </c>
      <c r="F1401" t="s">
        <v>12</v>
      </c>
      <c r="G1401" s="18">
        <v>4.29</v>
      </c>
      <c r="I1401" s="18">
        <v>-42.9</v>
      </c>
    </row>
    <row r="1402" spans="1:9" x14ac:dyDescent="0.25">
      <c r="A1402" s="1">
        <v>44676</v>
      </c>
      <c r="B1402" s="1"/>
      <c r="C1402" s="1" t="s">
        <v>102</v>
      </c>
      <c r="D1402" t="s">
        <v>98</v>
      </c>
      <c r="E1402">
        <v>10</v>
      </c>
      <c r="F1402" t="s">
        <v>12</v>
      </c>
      <c r="G1402" s="18">
        <v>4.2900999999999998</v>
      </c>
      <c r="I1402" s="18">
        <v>42.9</v>
      </c>
    </row>
    <row r="1403" spans="1:9" x14ac:dyDescent="0.25">
      <c r="A1403" s="1">
        <v>44676</v>
      </c>
      <c r="B1403" s="1"/>
      <c r="C1403" s="1" t="s">
        <v>102</v>
      </c>
      <c r="D1403" t="s">
        <v>97</v>
      </c>
      <c r="E1403">
        <v>10</v>
      </c>
      <c r="F1403" t="s">
        <v>12</v>
      </c>
      <c r="G1403" s="18">
        <v>4.2300000000000004</v>
      </c>
      <c r="I1403" s="18">
        <v>-42.3</v>
      </c>
    </row>
    <row r="1404" spans="1:9" x14ac:dyDescent="0.25">
      <c r="A1404" s="1">
        <v>44676</v>
      </c>
      <c r="B1404" s="1"/>
      <c r="C1404" s="1" t="s">
        <v>102</v>
      </c>
      <c r="D1404" t="s">
        <v>98</v>
      </c>
      <c r="E1404">
        <v>30</v>
      </c>
      <c r="F1404" t="s">
        <v>12</v>
      </c>
      <c r="G1404" s="18">
        <v>4.085</v>
      </c>
      <c r="I1404" s="18">
        <v>122.55</v>
      </c>
    </row>
    <row r="1405" spans="1:9" x14ac:dyDescent="0.25">
      <c r="A1405" s="1">
        <v>44676</v>
      </c>
      <c r="B1405" s="1"/>
      <c r="C1405" s="1" t="s">
        <v>102</v>
      </c>
      <c r="D1405" t="s">
        <v>97</v>
      </c>
      <c r="E1405">
        <v>30</v>
      </c>
      <c r="F1405" t="s">
        <v>12</v>
      </c>
      <c r="G1405" s="18">
        <v>4.1113</v>
      </c>
      <c r="I1405" s="18">
        <v>-123.34</v>
      </c>
    </row>
    <row r="1406" spans="1:9" x14ac:dyDescent="0.25">
      <c r="A1406" s="1">
        <v>44676</v>
      </c>
      <c r="B1406" s="1"/>
      <c r="C1406" s="1" t="s">
        <v>102</v>
      </c>
      <c r="D1406" t="s">
        <v>98</v>
      </c>
      <c r="E1406">
        <v>30</v>
      </c>
      <c r="F1406" t="s">
        <v>12</v>
      </c>
      <c r="G1406" s="18">
        <v>4.0742000000000003</v>
      </c>
      <c r="I1406" s="18">
        <v>122.23</v>
      </c>
    </row>
    <row r="1407" spans="1:9" x14ac:dyDescent="0.25">
      <c r="A1407" s="1">
        <v>44676</v>
      </c>
      <c r="B1407" s="1"/>
      <c r="C1407" s="1" t="s">
        <v>102</v>
      </c>
      <c r="D1407" t="s">
        <v>98</v>
      </c>
      <c r="E1407">
        <v>20</v>
      </c>
      <c r="F1407" t="s">
        <v>12</v>
      </c>
      <c r="G1407" s="18">
        <v>4.0301</v>
      </c>
      <c r="I1407" s="18">
        <v>80.599999999999994</v>
      </c>
    </row>
    <row r="1408" spans="1:9" x14ac:dyDescent="0.25">
      <c r="A1408" s="1">
        <v>44676</v>
      </c>
      <c r="B1408" s="1"/>
      <c r="C1408" s="1" t="s">
        <v>102</v>
      </c>
      <c r="D1408" t="s">
        <v>97</v>
      </c>
      <c r="E1408">
        <v>20</v>
      </c>
      <c r="F1408" t="s">
        <v>12</v>
      </c>
      <c r="G1408" s="18">
        <v>4.3099999999999996</v>
      </c>
      <c r="I1408" s="18">
        <v>-86.2</v>
      </c>
    </row>
    <row r="1409" spans="1:9" x14ac:dyDescent="0.25">
      <c r="A1409" s="1">
        <v>44676</v>
      </c>
      <c r="B1409" s="1"/>
      <c r="C1409" s="1" t="s">
        <v>102</v>
      </c>
      <c r="D1409" t="s">
        <v>98</v>
      </c>
      <c r="E1409">
        <v>20</v>
      </c>
      <c r="F1409" t="s">
        <v>12</v>
      </c>
      <c r="G1409" s="18">
        <v>4.3000999999999996</v>
      </c>
      <c r="I1409" s="18">
        <v>86</v>
      </c>
    </row>
    <row r="1410" spans="1:9" x14ac:dyDescent="0.25">
      <c r="A1410" s="1">
        <v>44676</v>
      </c>
      <c r="B1410" s="1"/>
      <c r="C1410" s="1" t="s">
        <v>102</v>
      </c>
      <c r="D1410" t="s">
        <v>98</v>
      </c>
      <c r="E1410">
        <v>10</v>
      </c>
      <c r="F1410" t="s">
        <v>12</v>
      </c>
      <c r="G1410" s="18">
        <v>4.2976999999999999</v>
      </c>
      <c r="I1410" s="18">
        <v>42.98</v>
      </c>
    </row>
    <row r="1411" spans="1:9" x14ac:dyDescent="0.25">
      <c r="A1411" s="1">
        <v>44676</v>
      </c>
      <c r="B1411" s="1"/>
      <c r="C1411" s="1" t="s">
        <v>102</v>
      </c>
      <c r="D1411" t="s">
        <v>97</v>
      </c>
      <c r="E1411">
        <v>30</v>
      </c>
      <c r="F1411" t="s">
        <v>12</v>
      </c>
      <c r="G1411" s="18">
        <v>4.165</v>
      </c>
      <c r="I1411" s="18">
        <v>-124.95</v>
      </c>
    </row>
    <row r="1412" spans="1:9" x14ac:dyDescent="0.25">
      <c r="A1412" s="1">
        <v>44676</v>
      </c>
      <c r="B1412" s="1"/>
      <c r="C1412" s="1" t="s">
        <v>102</v>
      </c>
      <c r="D1412" t="s">
        <v>97</v>
      </c>
      <c r="E1412">
        <v>30</v>
      </c>
      <c r="F1412" t="s">
        <v>12</v>
      </c>
      <c r="G1412" s="18">
        <v>4.1900000000000004</v>
      </c>
      <c r="I1412" s="18">
        <v>-125.7</v>
      </c>
    </row>
    <row r="1413" spans="1:9" x14ac:dyDescent="0.25">
      <c r="A1413" s="1">
        <v>44676</v>
      </c>
      <c r="B1413" s="1"/>
      <c r="C1413" s="1" t="s">
        <v>102</v>
      </c>
      <c r="D1413" t="s">
        <v>98</v>
      </c>
      <c r="E1413">
        <v>70</v>
      </c>
      <c r="F1413" t="s">
        <v>17</v>
      </c>
      <c r="G1413" s="18">
        <v>1.87</v>
      </c>
      <c r="I1413" s="18">
        <v>130.9</v>
      </c>
    </row>
    <row r="1414" spans="1:9" x14ac:dyDescent="0.25">
      <c r="A1414" s="1">
        <v>44676</v>
      </c>
      <c r="B1414" s="1"/>
      <c r="C1414" s="1" t="s">
        <v>102</v>
      </c>
      <c r="D1414" t="s">
        <v>98</v>
      </c>
      <c r="E1414">
        <v>30</v>
      </c>
      <c r="F1414" t="s">
        <v>17</v>
      </c>
      <c r="G1414" s="18">
        <v>2.1025</v>
      </c>
      <c r="I1414" s="18">
        <v>63.08</v>
      </c>
    </row>
    <row r="1415" spans="1:9" x14ac:dyDescent="0.25">
      <c r="A1415" s="1">
        <v>44676</v>
      </c>
      <c r="B1415" s="1"/>
      <c r="C1415" s="1" t="s">
        <v>102</v>
      </c>
      <c r="D1415" t="s">
        <v>97</v>
      </c>
      <c r="E1415">
        <v>100</v>
      </c>
      <c r="F1415" t="s">
        <v>17</v>
      </c>
      <c r="G1415" s="18">
        <v>2.0699999999999998</v>
      </c>
      <c r="I1415" s="18">
        <v>-207</v>
      </c>
    </row>
    <row r="1416" spans="1:9" x14ac:dyDescent="0.25">
      <c r="A1416" s="1">
        <v>44677</v>
      </c>
      <c r="B1416" s="1"/>
      <c r="C1416" s="1" t="s">
        <v>102</v>
      </c>
      <c r="D1416" t="s">
        <v>98</v>
      </c>
      <c r="E1416">
        <v>20</v>
      </c>
      <c r="F1416" t="s">
        <v>156</v>
      </c>
      <c r="G1416" s="18">
        <v>15.055</v>
      </c>
      <c r="I1416" s="18">
        <v>301.10000000000002</v>
      </c>
    </row>
    <row r="1417" spans="1:9" x14ac:dyDescent="0.25">
      <c r="A1417" s="1">
        <v>44677</v>
      </c>
      <c r="B1417" s="1"/>
      <c r="C1417" s="1" t="s">
        <v>102</v>
      </c>
      <c r="D1417" t="s">
        <v>98</v>
      </c>
      <c r="E1417">
        <v>20</v>
      </c>
      <c r="F1417" t="s">
        <v>156</v>
      </c>
      <c r="G1417" s="18">
        <v>15.008599999999999</v>
      </c>
      <c r="I1417" s="18">
        <v>300.17</v>
      </c>
    </row>
    <row r="1418" spans="1:9" x14ac:dyDescent="0.25">
      <c r="A1418" s="1">
        <v>44677</v>
      </c>
      <c r="B1418" s="1"/>
      <c r="C1418" s="1" t="s">
        <v>102</v>
      </c>
      <c r="D1418" t="s">
        <v>97</v>
      </c>
      <c r="E1418">
        <v>20</v>
      </c>
      <c r="F1418" t="s">
        <v>156</v>
      </c>
      <c r="G1418" s="18">
        <v>14.7699</v>
      </c>
      <c r="I1418" s="18">
        <v>-295.39999999999998</v>
      </c>
    </row>
    <row r="1419" spans="1:9" x14ac:dyDescent="0.25">
      <c r="A1419" s="1">
        <v>44677</v>
      </c>
      <c r="B1419" s="1"/>
      <c r="C1419" s="1" t="s">
        <v>102</v>
      </c>
      <c r="D1419" t="s">
        <v>98</v>
      </c>
      <c r="E1419">
        <v>60</v>
      </c>
      <c r="F1419" t="s">
        <v>18</v>
      </c>
      <c r="G1419" s="18">
        <v>2.6046</v>
      </c>
      <c r="I1419" s="18">
        <v>156.28</v>
      </c>
    </row>
    <row r="1420" spans="1:9" x14ac:dyDescent="0.25">
      <c r="A1420" s="1">
        <v>44677</v>
      </c>
      <c r="B1420" s="1"/>
      <c r="C1420" s="1" t="s">
        <v>102</v>
      </c>
      <c r="D1420" t="s">
        <v>97</v>
      </c>
      <c r="E1420">
        <v>10</v>
      </c>
      <c r="F1420" t="s">
        <v>156</v>
      </c>
      <c r="G1420" s="18">
        <v>14.5982</v>
      </c>
      <c r="I1420" s="18">
        <v>-145.97999999999999</v>
      </c>
    </row>
    <row r="1421" spans="1:9" x14ac:dyDescent="0.25">
      <c r="A1421" s="1">
        <v>44677</v>
      </c>
      <c r="B1421" s="1"/>
      <c r="C1421" s="1" t="s">
        <v>102</v>
      </c>
      <c r="D1421" t="s">
        <v>97</v>
      </c>
      <c r="E1421">
        <v>10</v>
      </c>
      <c r="F1421" t="s">
        <v>156</v>
      </c>
      <c r="G1421" s="18">
        <v>14.5693</v>
      </c>
      <c r="I1421" s="18">
        <v>-145.69</v>
      </c>
    </row>
    <row r="1422" spans="1:9" x14ac:dyDescent="0.25">
      <c r="A1422" s="1">
        <v>44677</v>
      </c>
      <c r="B1422" s="1"/>
      <c r="C1422" s="1" t="s">
        <v>102</v>
      </c>
      <c r="D1422" t="s">
        <v>97</v>
      </c>
      <c r="E1422">
        <v>30</v>
      </c>
      <c r="F1422" t="s">
        <v>18</v>
      </c>
      <c r="G1422" s="18">
        <v>2.5935999999999999</v>
      </c>
      <c r="I1422" s="18">
        <v>-77.81</v>
      </c>
    </row>
    <row r="1423" spans="1:9" x14ac:dyDescent="0.25">
      <c r="A1423" s="1">
        <v>44677</v>
      </c>
      <c r="B1423" s="1"/>
      <c r="C1423" s="1" t="s">
        <v>102</v>
      </c>
      <c r="D1423" t="s">
        <v>97</v>
      </c>
      <c r="E1423">
        <v>30</v>
      </c>
      <c r="F1423" t="s">
        <v>18</v>
      </c>
      <c r="G1423" s="18">
        <v>2.5697000000000001</v>
      </c>
      <c r="I1423" s="18">
        <v>-77.09</v>
      </c>
    </row>
    <row r="1424" spans="1:9" x14ac:dyDescent="0.25">
      <c r="A1424" s="1">
        <v>44677</v>
      </c>
      <c r="B1424" s="1"/>
      <c r="C1424" s="1" t="s">
        <v>102</v>
      </c>
      <c r="D1424" t="s">
        <v>98</v>
      </c>
      <c r="E1424">
        <v>40</v>
      </c>
      <c r="F1424" t="s">
        <v>18</v>
      </c>
      <c r="G1424" s="18">
        <v>2.4701</v>
      </c>
      <c r="I1424" s="18">
        <v>98.8</v>
      </c>
    </row>
    <row r="1425" spans="1:9" x14ac:dyDescent="0.25">
      <c r="A1425" s="1">
        <v>44677</v>
      </c>
      <c r="B1425" s="1"/>
      <c r="C1425" s="1" t="s">
        <v>102</v>
      </c>
      <c r="D1425" t="s">
        <v>97</v>
      </c>
      <c r="E1425">
        <v>10</v>
      </c>
      <c r="F1425" t="s">
        <v>18</v>
      </c>
      <c r="G1425" s="18">
        <v>2.6150000000000002</v>
      </c>
      <c r="I1425" s="18">
        <v>-26.15</v>
      </c>
    </row>
    <row r="1426" spans="1:9" x14ac:dyDescent="0.25">
      <c r="A1426" s="1">
        <v>44677</v>
      </c>
      <c r="B1426" s="1"/>
      <c r="C1426" s="1" t="s">
        <v>102</v>
      </c>
      <c r="D1426" t="s">
        <v>97</v>
      </c>
      <c r="E1426">
        <v>30</v>
      </c>
      <c r="F1426" t="s">
        <v>18</v>
      </c>
      <c r="G1426" s="18">
        <v>2.6150000000000002</v>
      </c>
      <c r="I1426" s="18">
        <v>-78.45</v>
      </c>
    </row>
    <row r="1427" spans="1:9" x14ac:dyDescent="0.25">
      <c r="A1427" s="1">
        <v>44677</v>
      </c>
      <c r="B1427" s="1"/>
      <c r="C1427" s="1" t="s">
        <v>102</v>
      </c>
      <c r="D1427" t="s">
        <v>98</v>
      </c>
      <c r="E1427">
        <v>20</v>
      </c>
      <c r="F1427" t="s">
        <v>14</v>
      </c>
      <c r="G1427" s="18">
        <v>5.3201000000000001</v>
      </c>
      <c r="I1427" s="18">
        <v>106.4</v>
      </c>
    </row>
    <row r="1428" spans="1:9" x14ac:dyDescent="0.25">
      <c r="A1428" s="1">
        <v>44677</v>
      </c>
      <c r="B1428" s="1"/>
      <c r="C1428" s="1" t="s">
        <v>102</v>
      </c>
      <c r="D1428" t="s">
        <v>97</v>
      </c>
      <c r="E1428">
        <v>20</v>
      </c>
      <c r="F1428" t="s">
        <v>14</v>
      </c>
      <c r="G1428" s="18">
        <v>5.51</v>
      </c>
      <c r="I1428" s="18">
        <v>-110.2</v>
      </c>
    </row>
    <row r="1429" spans="1:9" x14ac:dyDescent="0.25">
      <c r="A1429" s="1">
        <v>44678</v>
      </c>
      <c r="B1429" s="1"/>
      <c r="C1429" s="1" t="s">
        <v>102</v>
      </c>
      <c r="D1429" t="s">
        <v>98</v>
      </c>
      <c r="E1429">
        <v>10</v>
      </c>
      <c r="F1429" t="s">
        <v>18</v>
      </c>
      <c r="G1429" s="18">
        <v>4.1147999999999998</v>
      </c>
      <c r="I1429" s="18">
        <v>41.15</v>
      </c>
    </row>
    <row r="1430" spans="1:9" x14ac:dyDescent="0.25">
      <c r="A1430" s="1">
        <v>44678</v>
      </c>
      <c r="B1430" s="1"/>
      <c r="C1430" s="1" t="s">
        <v>102</v>
      </c>
      <c r="D1430" t="s">
        <v>98</v>
      </c>
      <c r="E1430">
        <v>10</v>
      </c>
      <c r="F1430" t="s">
        <v>18</v>
      </c>
      <c r="G1430" s="18">
        <v>4.04</v>
      </c>
      <c r="I1430" s="18">
        <v>40.4</v>
      </c>
    </row>
    <row r="1431" spans="1:9" x14ac:dyDescent="0.25">
      <c r="A1431" s="1">
        <v>44678</v>
      </c>
      <c r="B1431" s="1"/>
      <c r="C1431" s="1" t="s">
        <v>102</v>
      </c>
      <c r="D1431" t="s">
        <v>97</v>
      </c>
      <c r="E1431">
        <v>10</v>
      </c>
      <c r="F1431" t="s">
        <v>18</v>
      </c>
      <c r="G1431" s="18">
        <v>3.96</v>
      </c>
      <c r="I1431" s="18">
        <v>-39.6</v>
      </c>
    </row>
    <row r="1432" spans="1:9" x14ac:dyDescent="0.25">
      <c r="A1432" s="1">
        <v>44678</v>
      </c>
      <c r="B1432" s="1"/>
      <c r="C1432" s="1" t="s">
        <v>102</v>
      </c>
      <c r="D1432" t="s">
        <v>97</v>
      </c>
      <c r="E1432">
        <v>10</v>
      </c>
      <c r="F1432" t="s">
        <v>18</v>
      </c>
      <c r="G1432" s="18">
        <v>3.94</v>
      </c>
      <c r="I1432" s="18">
        <v>-39.4</v>
      </c>
    </row>
    <row r="1433" spans="1:9" x14ac:dyDescent="0.25">
      <c r="A1433" s="1">
        <v>44678</v>
      </c>
      <c r="B1433" s="1"/>
      <c r="C1433" s="1" t="s">
        <v>102</v>
      </c>
      <c r="D1433" t="s">
        <v>98</v>
      </c>
      <c r="E1433">
        <v>35</v>
      </c>
      <c r="F1433" t="s">
        <v>176</v>
      </c>
      <c r="G1433" s="18">
        <v>3.9186999999999999</v>
      </c>
      <c r="I1433" s="18">
        <v>137.15</v>
      </c>
    </row>
    <row r="1434" spans="1:9" x14ac:dyDescent="0.25">
      <c r="A1434" s="1">
        <v>44678</v>
      </c>
      <c r="B1434" s="1"/>
      <c r="C1434" s="1" t="s">
        <v>102</v>
      </c>
      <c r="D1434" t="s">
        <v>98</v>
      </c>
      <c r="E1434">
        <v>10</v>
      </c>
      <c r="F1434" t="s">
        <v>176</v>
      </c>
      <c r="G1434" s="18">
        <v>3.6701000000000001</v>
      </c>
      <c r="I1434" s="18">
        <v>36.700000000000003</v>
      </c>
    </row>
    <row r="1435" spans="1:9" x14ac:dyDescent="0.25">
      <c r="A1435" s="1">
        <v>44678</v>
      </c>
      <c r="B1435" s="1"/>
      <c r="C1435" s="1" t="s">
        <v>102</v>
      </c>
      <c r="D1435" t="s">
        <v>98</v>
      </c>
      <c r="E1435">
        <v>15</v>
      </c>
      <c r="F1435" t="s">
        <v>176</v>
      </c>
      <c r="G1435" s="18">
        <v>3.6</v>
      </c>
      <c r="I1435" s="18">
        <v>54</v>
      </c>
    </row>
    <row r="1436" spans="1:9" x14ac:dyDescent="0.25">
      <c r="A1436" s="1">
        <v>44678</v>
      </c>
      <c r="B1436" s="1"/>
      <c r="C1436" s="1" t="s">
        <v>102</v>
      </c>
      <c r="D1436" t="s">
        <v>97</v>
      </c>
      <c r="E1436">
        <v>30</v>
      </c>
      <c r="F1436" t="s">
        <v>176</v>
      </c>
      <c r="G1436" s="18">
        <v>3.3508</v>
      </c>
      <c r="I1436" s="18">
        <v>-100.52</v>
      </c>
    </row>
    <row r="1437" spans="1:9" x14ac:dyDescent="0.25">
      <c r="A1437" s="1">
        <v>44678</v>
      </c>
      <c r="B1437" s="1"/>
      <c r="C1437" s="1" t="s">
        <v>102</v>
      </c>
      <c r="D1437" t="s">
        <v>97</v>
      </c>
      <c r="E1437">
        <v>30</v>
      </c>
      <c r="F1437" t="s">
        <v>176</v>
      </c>
      <c r="G1437" s="18">
        <v>3.2562000000000002</v>
      </c>
      <c r="I1437" s="18">
        <v>-97.69</v>
      </c>
    </row>
    <row r="1438" spans="1:9" x14ac:dyDescent="0.25">
      <c r="A1438" s="1">
        <v>44679</v>
      </c>
      <c r="B1438" s="1"/>
      <c r="C1438" s="1" t="s">
        <v>102</v>
      </c>
      <c r="D1438" t="s">
        <v>98</v>
      </c>
      <c r="E1438">
        <v>10</v>
      </c>
      <c r="F1438" t="s">
        <v>195</v>
      </c>
      <c r="G1438" s="18">
        <v>10.4</v>
      </c>
      <c r="I1438" s="18">
        <v>104</v>
      </c>
    </row>
    <row r="1439" spans="1:9" x14ac:dyDescent="0.25">
      <c r="A1439" s="1">
        <v>44679</v>
      </c>
      <c r="B1439" s="1"/>
      <c r="C1439" s="1" t="s">
        <v>102</v>
      </c>
      <c r="D1439" t="s">
        <v>97</v>
      </c>
      <c r="E1439">
        <v>10</v>
      </c>
      <c r="F1439" t="s">
        <v>195</v>
      </c>
      <c r="G1439" s="18">
        <v>10.17</v>
      </c>
      <c r="I1439" s="18">
        <v>-101.7</v>
      </c>
    </row>
    <row r="1440" spans="1:9" x14ac:dyDescent="0.25">
      <c r="A1440" s="1">
        <v>44679</v>
      </c>
      <c r="B1440" s="1"/>
      <c r="C1440" s="1" t="s">
        <v>102</v>
      </c>
      <c r="D1440" t="s">
        <v>98</v>
      </c>
      <c r="E1440">
        <v>10</v>
      </c>
      <c r="F1440" t="s">
        <v>18</v>
      </c>
      <c r="G1440" s="18">
        <v>3.6808000000000001</v>
      </c>
      <c r="I1440" s="18">
        <v>36.81</v>
      </c>
    </row>
    <row r="1441" spans="1:9" x14ac:dyDescent="0.25">
      <c r="A1441" s="1">
        <v>44679</v>
      </c>
      <c r="B1441" s="1"/>
      <c r="C1441" s="1" t="s">
        <v>102</v>
      </c>
      <c r="D1441" t="s">
        <v>98</v>
      </c>
      <c r="E1441">
        <v>20</v>
      </c>
      <c r="F1441" t="s">
        <v>18</v>
      </c>
      <c r="G1441" s="18">
        <v>3.73</v>
      </c>
      <c r="I1441" s="18">
        <v>74.599999999999994</v>
      </c>
    </row>
    <row r="1442" spans="1:9" x14ac:dyDescent="0.25">
      <c r="A1442" s="1">
        <v>44679</v>
      </c>
      <c r="B1442" s="1"/>
      <c r="C1442" s="1" t="s">
        <v>102</v>
      </c>
      <c r="D1442" t="s">
        <v>98</v>
      </c>
      <c r="E1442">
        <v>10</v>
      </c>
      <c r="F1442" t="s">
        <v>18</v>
      </c>
      <c r="G1442" s="18">
        <v>3.73</v>
      </c>
      <c r="I1442" s="18">
        <v>37.299999999999997</v>
      </c>
    </row>
    <row r="1443" spans="1:9" x14ac:dyDescent="0.25">
      <c r="A1443" s="1">
        <v>44679</v>
      </c>
      <c r="B1443" s="1"/>
      <c r="C1443" s="1" t="s">
        <v>102</v>
      </c>
      <c r="D1443" t="s">
        <v>97</v>
      </c>
      <c r="E1443">
        <v>10</v>
      </c>
      <c r="F1443" t="s">
        <v>18</v>
      </c>
      <c r="G1443" s="18">
        <v>3.79</v>
      </c>
      <c r="I1443" s="18">
        <v>-37.9</v>
      </c>
    </row>
    <row r="1444" spans="1:9" x14ac:dyDescent="0.25">
      <c r="A1444" s="1">
        <v>44679</v>
      </c>
      <c r="B1444" s="1"/>
      <c r="C1444" s="1" t="s">
        <v>102</v>
      </c>
      <c r="D1444" t="s">
        <v>97</v>
      </c>
      <c r="E1444">
        <v>30</v>
      </c>
      <c r="F1444" t="s">
        <v>18</v>
      </c>
      <c r="G1444" s="18">
        <v>3.7993000000000001</v>
      </c>
      <c r="I1444" s="18">
        <v>-113.98</v>
      </c>
    </row>
    <row r="1445" spans="1:9" x14ac:dyDescent="0.25">
      <c r="A1445" s="1">
        <v>44679</v>
      </c>
      <c r="B1445" s="1"/>
      <c r="C1445" s="1" t="s">
        <v>102</v>
      </c>
      <c r="D1445" t="s">
        <v>98</v>
      </c>
      <c r="E1445">
        <v>30</v>
      </c>
      <c r="F1445" t="s">
        <v>18</v>
      </c>
      <c r="G1445" s="18">
        <v>4.0750000000000002</v>
      </c>
      <c r="I1445" s="18">
        <v>122.25</v>
      </c>
    </row>
    <row r="1446" spans="1:9" x14ac:dyDescent="0.25">
      <c r="A1446" s="1">
        <v>44679</v>
      </c>
      <c r="B1446" s="1"/>
      <c r="C1446" s="1" t="s">
        <v>102</v>
      </c>
      <c r="D1446" t="s">
        <v>98</v>
      </c>
      <c r="E1446">
        <v>30</v>
      </c>
      <c r="F1446" t="s">
        <v>18</v>
      </c>
      <c r="G1446" s="18">
        <v>4.0650000000000004</v>
      </c>
      <c r="I1446" s="18">
        <v>121.95</v>
      </c>
    </row>
    <row r="1447" spans="1:9" x14ac:dyDescent="0.25">
      <c r="A1447" s="1">
        <v>44679</v>
      </c>
      <c r="B1447" s="1"/>
      <c r="C1447" s="1" t="s">
        <v>102</v>
      </c>
      <c r="D1447" t="s">
        <v>98</v>
      </c>
      <c r="E1447">
        <v>30</v>
      </c>
      <c r="F1447" t="s">
        <v>18</v>
      </c>
      <c r="G1447" s="18">
        <v>3.8915999999999999</v>
      </c>
      <c r="I1447" s="18">
        <v>116.75</v>
      </c>
    </row>
    <row r="1448" spans="1:9" x14ac:dyDescent="0.25">
      <c r="A1448" s="1">
        <v>44679</v>
      </c>
      <c r="B1448" s="1"/>
      <c r="C1448" s="1" t="s">
        <v>102</v>
      </c>
      <c r="D1448" t="s">
        <v>97</v>
      </c>
      <c r="E1448">
        <v>30</v>
      </c>
      <c r="F1448" t="s">
        <v>18</v>
      </c>
      <c r="G1448" s="18">
        <v>3.8586</v>
      </c>
      <c r="I1448" s="18">
        <v>-115.76</v>
      </c>
    </row>
    <row r="1449" spans="1:9" x14ac:dyDescent="0.25">
      <c r="A1449" s="1">
        <v>44679</v>
      </c>
      <c r="B1449" s="1"/>
      <c r="C1449" s="1" t="s">
        <v>102</v>
      </c>
      <c r="D1449" t="s">
        <v>97</v>
      </c>
      <c r="E1449">
        <v>30</v>
      </c>
      <c r="F1449" t="s">
        <v>18</v>
      </c>
      <c r="G1449" s="18">
        <v>3.8612000000000002</v>
      </c>
      <c r="I1449" s="18">
        <v>-115.84</v>
      </c>
    </row>
    <row r="1450" spans="1:9" x14ac:dyDescent="0.25">
      <c r="A1450" s="1">
        <v>44679</v>
      </c>
      <c r="B1450" s="1"/>
      <c r="C1450" s="1" t="s">
        <v>102</v>
      </c>
      <c r="D1450" t="s">
        <v>97</v>
      </c>
      <c r="E1450">
        <v>30</v>
      </c>
      <c r="F1450" t="s">
        <v>18</v>
      </c>
      <c r="G1450" s="18">
        <v>3.7349999999999999</v>
      </c>
      <c r="I1450" s="18">
        <v>-112.05</v>
      </c>
    </row>
    <row r="1451" spans="1:9" x14ac:dyDescent="0.25">
      <c r="A1451" s="1">
        <v>44679</v>
      </c>
      <c r="B1451" s="1"/>
      <c r="C1451" s="1" t="s">
        <v>102</v>
      </c>
      <c r="D1451" t="s">
        <v>98</v>
      </c>
      <c r="E1451">
        <v>20</v>
      </c>
      <c r="F1451" t="s">
        <v>18</v>
      </c>
      <c r="G1451" s="18">
        <v>3.7608000000000001</v>
      </c>
      <c r="I1451" s="18">
        <v>75.22</v>
      </c>
    </row>
    <row r="1452" spans="1:9" x14ac:dyDescent="0.25">
      <c r="A1452" s="1">
        <v>44679</v>
      </c>
      <c r="B1452" s="1"/>
      <c r="C1452" s="1" t="s">
        <v>102</v>
      </c>
      <c r="D1452" t="s">
        <v>98</v>
      </c>
      <c r="E1452">
        <v>10</v>
      </c>
      <c r="F1452" t="s">
        <v>18</v>
      </c>
      <c r="G1452" s="18">
        <v>3.7608000000000001</v>
      </c>
      <c r="I1452" s="18">
        <v>37.61</v>
      </c>
    </row>
    <row r="1453" spans="1:9" x14ac:dyDescent="0.25">
      <c r="A1453" s="1">
        <v>44679</v>
      </c>
      <c r="B1453" s="1"/>
      <c r="C1453" s="1" t="s">
        <v>102</v>
      </c>
      <c r="D1453" t="s">
        <v>97</v>
      </c>
      <c r="E1453">
        <v>10</v>
      </c>
      <c r="F1453" t="s">
        <v>18</v>
      </c>
      <c r="G1453" s="18">
        <v>3.9169</v>
      </c>
      <c r="I1453" s="18">
        <v>-39.17</v>
      </c>
    </row>
    <row r="1454" spans="1:9" x14ac:dyDescent="0.25">
      <c r="A1454" s="1">
        <v>44679</v>
      </c>
      <c r="B1454" s="1"/>
      <c r="C1454" s="1" t="s">
        <v>102</v>
      </c>
      <c r="D1454" t="s">
        <v>97</v>
      </c>
      <c r="E1454">
        <v>20</v>
      </c>
      <c r="F1454" t="s">
        <v>18</v>
      </c>
      <c r="G1454" s="18">
        <v>3.8984999999999999</v>
      </c>
      <c r="I1454" s="18">
        <v>-77.97</v>
      </c>
    </row>
    <row r="1455" spans="1:9" x14ac:dyDescent="0.25">
      <c r="A1455" s="1">
        <v>44679</v>
      </c>
      <c r="B1455" s="1"/>
      <c r="C1455" s="1" t="s">
        <v>102</v>
      </c>
      <c r="D1455" t="s">
        <v>98</v>
      </c>
      <c r="E1455">
        <v>10</v>
      </c>
      <c r="F1455" t="s">
        <v>18</v>
      </c>
      <c r="G1455" s="18">
        <v>4.1500000000000004</v>
      </c>
      <c r="I1455" s="18">
        <v>41.5</v>
      </c>
    </row>
    <row r="1456" spans="1:9" x14ac:dyDescent="0.25">
      <c r="A1456" s="1">
        <v>44679</v>
      </c>
      <c r="B1456" s="1"/>
      <c r="C1456" s="1" t="s">
        <v>102</v>
      </c>
      <c r="D1456" t="s">
        <v>98</v>
      </c>
      <c r="E1456">
        <v>10</v>
      </c>
      <c r="F1456" t="s">
        <v>18</v>
      </c>
      <c r="G1456" s="18">
        <v>4.04</v>
      </c>
      <c r="I1456" s="18">
        <v>40.4</v>
      </c>
    </row>
    <row r="1457" spans="1:9" x14ac:dyDescent="0.25">
      <c r="A1457" s="1">
        <v>44679</v>
      </c>
      <c r="B1457" s="1"/>
      <c r="C1457" s="1" t="s">
        <v>102</v>
      </c>
      <c r="D1457" t="s">
        <v>98</v>
      </c>
      <c r="E1457">
        <v>10</v>
      </c>
      <c r="F1457" t="s">
        <v>18</v>
      </c>
      <c r="G1457" s="18">
        <v>3.9649999999999999</v>
      </c>
      <c r="I1457" s="18">
        <v>39.65</v>
      </c>
    </row>
    <row r="1458" spans="1:9" x14ac:dyDescent="0.25">
      <c r="A1458" s="1">
        <v>44679</v>
      </c>
      <c r="B1458" s="1"/>
      <c r="C1458" s="1" t="s">
        <v>102</v>
      </c>
      <c r="D1458" t="s">
        <v>98</v>
      </c>
      <c r="E1458">
        <v>10</v>
      </c>
      <c r="F1458" t="s">
        <v>18</v>
      </c>
      <c r="G1458" s="18">
        <v>3.8616000000000001</v>
      </c>
      <c r="I1458" s="18">
        <v>38.619999999999997</v>
      </c>
    </row>
    <row r="1459" spans="1:9" x14ac:dyDescent="0.25">
      <c r="A1459" s="1">
        <v>44679</v>
      </c>
      <c r="B1459" s="1"/>
      <c r="C1459" s="1" t="s">
        <v>102</v>
      </c>
      <c r="D1459" t="s">
        <v>98</v>
      </c>
      <c r="E1459">
        <v>20</v>
      </c>
      <c r="F1459" t="s">
        <v>18</v>
      </c>
      <c r="G1459" s="18">
        <v>3.7221000000000002</v>
      </c>
      <c r="I1459" s="18">
        <v>74.44</v>
      </c>
    </row>
    <row r="1460" spans="1:9" x14ac:dyDescent="0.25">
      <c r="A1460" s="1">
        <v>44679</v>
      </c>
      <c r="B1460" s="1"/>
      <c r="C1460" s="1" t="s">
        <v>102</v>
      </c>
      <c r="D1460" t="s">
        <v>97</v>
      </c>
      <c r="E1460">
        <v>30</v>
      </c>
      <c r="F1460" t="s">
        <v>18</v>
      </c>
      <c r="G1460" s="18">
        <v>3.7879999999999998</v>
      </c>
      <c r="I1460" s="18">
        <v>-113.64</v>
      </c>
    </row>
    <row r="1461" spans="1:9" x14ac:dyDescent="0.25">
      <c r="A1461" s="1">
        <v>44679</v>
      </c>
      <c r="B1461" s="1"/>
      <c r="C1461" s="1" t="s">
        <v>102</v>
      </c>
      <c r="D1461" t="s">
        <v>97</v>
      </c>
      <c r="E1461">
        <v>30</v>
      </c>
      <c r="F1461" t="s">
        <v>18</v>
      </c>
      <c r="G1461" s="18">
        <v>3.7764000000000002</v>
      </c>
      <c r="I1461" s="18">
        <v>-113.29</v>
      </c>
    </row>
    <row r="1462" spans="1:9" x14ac:dyDescent="0.25">
      <c r="A1462" s="1">
        <v>44679</v>
      </c>
      <c r="B1462" s="1"/>
      <c r="C1462" s="1" t="s">
        <v>102</v>
      </c>
      <c r="D1462" t="s">
        <v>98</v>
      </c>
      <c r="E1462">
        <v>10</v>
      </c>
      <c r="F1462" t="s">
        <v>196</v>
      </c>
      <c r="G1462" s="18">
        <v>7.4503000000000004</v>
      </c>
      <c r="I1462" s="18">
        <v>74.5</v>
      </c>
    </row>
    <row r="1463" spans="1:9" x14ac:dyDescent="0.25">
      <c r="A1463" s="1">
        <v>44679</v>
      </c>
      <c r="B1463" s="1"/>
      <c r="C1463" s="1" t="s">
        <v>102</v>
      </c>
      <c r="D1463" t="s">
        <v>98</v>
      </c>
      <c r="E1463">
        <v>20</v>
      </c>
      <c r="F1463" t="s">
        <v>196</v>
      </c>
      <c r="G1463" s="18">
        <v>7.6550000000000002</v>
      </c>
      <c r="I1463" s="18">
        <v>153.1</v>
      </c>
    </row>
    <row r="1464" spans="1:9" x14ac:dyDescent="0.25">
      <c r="A1464" s="1">
        <v>44679</v>
      </c>
      <c r="B1464" s="1"/>
      <c r="C1464" s="1" t="s">
        <v>102</v>
      </c>
      <c r="D1464" t="s">
        <v>97</v>
      </c>
      <c r="E1464">
        <v>10</v>
      </c>
      <c r="F1464" t="s">
        <v>196</v>
      </c>
      <c r="G1464" s="18">
        <v>7.6999000000000004</v>
      </c>
      <c r="I1464" s="18">
        <v>-77</v>
      </c>
    </row>
    <row r="1465" spans="1:9" x14ac:dyDescent="0.25">
      <c r="A1465" s="1">
        <v>44679</v>
      </c>
      <c r="B1465" s="1"/>
      <c r="C1465" s="1" t="s">
        <v>102</v>
      </c>
      <c r="D1465" t="s">
        <v>97</v>
      </c>
      <c r="E1465">
        <v>20</v>
      </c>
      <c r="F1465" t="s">
        <v>196</v>
      </c>
      <c r="G1465" s="18">
        <v>7.2690999999999999</v>
      </c>
      <c r="I1465" s="18">
        <v>-145.38</v>
      </c>
    </row>
    <row r="1466" spans="1:9" x14ac:dyDescent="0.25">
      <c r="A1466" s="1">
        <v>44680</v>
      </c>
      <c r="B1466" s="1"/>
      <c r="C1466" s="1" t="s">
        <v>102</v>
      </c>
      <c r="D1466" t="s">
        <v>98</v>
      </c>
      <c r="E1466">
        <v>20</v>
      </c>
      <c r="F1466" t="s">
        <v>26</v>
      </c>
      <c r="G1466" s="18">
        <v>4.8125999999999998</v>
      </c>
      <c r="I1466" s="18">
        <v>96.25</v>
      </c>
    </row>
    <row r="1467" spans="1:9" x14ac:dyDescent="0.25">
      <c r="A1467" s="1">
        <v>44680</v>
      </c>
      <c r="B1467" s="1"/>
      <c r="C1467" s="1" t="s">
        <v>102</v>
      </c>
      <c r="D1467" t="s">
        <v>98</v>
      </c>
      <c r="E1467">
        <v>10</v>
      </c>
      <c r="F1467" t="s">
        <v>26</v>
      </c>
      <c r="G1467" s="18">
        <v>4.87</v>
      </c>
      <c r="I1467" s="18">
        <v>48.7</v>
      </c>
    </row>
    <row r="1468" spans="1:9" x14ac:dyDescent="0.25">
      <c r="A1468" s="1">
        <v>44680</v>
      </c>
      <c r="B1468" s="1"/>
      <c r="C1468" s="1" t="s">
        <v>102</v>
      </c>
      <c r="D1468" t="s">
        <v>97</v>
      </c>
      <c r="E1468">
        <v>30</v>
      </c>
      <c r="F1468" t="s">
        <v>26</v>
      </c>
      <c r="G1468" s="18">
        <v>4.8479999999999999</v>
      </c>
      <c r="I1468" s="18">
        <v>-145.44</v>
      </c>
    </row>
    <row r="1469" spans="1:9" x14ac:dyDescent="0.25">
      <c r="A1469" s="1">
        <v>44680</v>
      </c>
      <c r="B1469" s="1"/>
      <c r="C1469" s="1" t="s">
        <v>102</v>
      </c>
      <c r="D1469" t="s">
        <v>98</v>
      </c>
      <c r="E1469">
        <v>30</v>
      </c>
      <c r="F1469" t="s">
        <v>26</v>
      </c>
      <c r="G1469" s="18">
        <v>4.83</v>
      </c>
      <c r="I1469" s="18">
        <v>144.9</v>
      </c>
    </row>
    <row r="1470" spans="1:9" x14ac:dyDescent="0.25">
      <c r="A1470" s="1">
        <v>44680</v>
      </c>
      <c r="B1470" s="1"/>
      <c r="C1470" s="1" t="s">
        <v>102</v>
      </c>
      <c r="D1470" t="s">
        <v>97</v>
      </c>
      <c r="E1470">
        <v>30</v>
      </c>
      <c r="F1470" t="s">
        <v>26</v>
      </c>
      <c r="G1470" s="18">
        <v>4.97</v>
      </c>
      <c r="I1470" s="18">
        <v>-149.1</v>
      </c>
    </row>
    <row r="1471" spans="1:9" x14ac:dyDescent="0.25">
      <c r="A1471" s="1">
        <v>44680</v>
      </c>
      <c r="B1471" s="1"/>
      <c r="C1471" s="1" t="s">
        <v>102</v>
      </c>
      <c r="D1471" t="s">
        <v>98</v>
      </c>
      <c r="E1471">
        <v>10</v>
      </c>
      <c r="F1471" t="s">
        <v>26</v>
      </c>
      <c r="G1471" s="18">
        <v>4.9100999999999999</v>
      </c>
      <c r="I1471" s="18">
        <v>49.1</v>
      </c>
    </row>
    <row r="1472" spans="1:9" x14ac:dyDescent="0.25">
      <c r="A1472" s="1">
        <v>44680</v>
      </c>
      <c r="B1472" s="1"/>
      <c r="C1472" s="1" t="s">
        <v>102</v>
      </c>
      <c r="D1472" t="s">
        <v>98</v>
      </c>
      <c r="E1472">
        <v>10</v>
      </c>
      <c r="F1472" t="s">
        <v>26</v>
      </c>
      <c r="G1472" s="18">
        <v>4.9309000000000003</v>
      </c>
      <c r="I1472" s="18">
        <v>49.31</v>
      </c>
    </row>
    <row r="1473" spans="1:9" x14ac:dyDescent="0.25">
      <c r="A1473" s="1">
        <v>44680</v>
      </c>
      <c r="B1473" s="1"/>
      <c r="C1473" s="1" t="s">
        <v>102</v>
      </c>
      <c r="D1473" t="s">
        <v>98</v>
      </c>
      <c r="E1473">
        <v>10</v>
      </c>
      <c r="F1473" t="s">
        <v>26</v>
      </c>
      <c r="G1473" s="18">
        <v>4.5435999999999996</v>
      </c>
      <c r="I1473" s="18">
        <v>45.44</v>
      </c>
    </row>
    <row r="1474" spans="1:9" x14ac:dyDescent="0.25">
      <c r="A1474" s="1">
        <v>44680</v>
      </c>
      <c r="B1474" s="1"/>
      <c r="C1474" s="1" t="s">
        <v>102</v>
      </c>
      <c r="D1474" t="s">
        <v>98</v>
      </c>
      <c r="E1474">
        <v>20</v>
      </c>
      <c r="F1474" t="s">
        <v>26</v>
      </c>
      <c r="G1474" s="18">
        <v>4.4816000000000003</v>
      </c>
      <c r="I1474" s="18">
        <v>89.63</v>
      </c>
    </row>
    <row r="1475" spans="1:9" x14ac:dyDescent="0.25">
      <c r="A1475" s="1">
        <v>44680</v>
      </c>
      <c r="B1475" s="1"/>
      <c r="C1475" s="1" t="s">
        <v>102</v>
      </c>
      <c r="D1475" t="s">
        <v>98</v>
      </c>
      <c r="E1475">
        <v>10</v>
      </c>
      <c r="F1475" t="s">
        <v>26</v>
      </c>
      <c r="G1475" s="18">
        <v>4.5199999999999996</v>
      </c>
      <c r="I1475" s="18">
        <v>45.2</v>
      </c>
    </row>
    <row r="1476" spans="1:9" x14ac:dyDescent="0.25">
      <c r="A1476" s="1">
        <v>44680</v>
      </c>
      <c r="B1476" s="1"/>
      <c r="C1476" s="1" t="s">
        <v>102</v>
      </c>
      <c r="D1476" t="s">
        <v>97</v>
      </c>
      <c r="E1476">
        <v>20</v>
      </c>
      <c r="F1476" t="s">
        <v>26</v>
      </c>
      <c r="G1476" s="18">
        <v>4.38</v>
      </c>
      <c r="I1476" s="18">
        <v>-87.6</v>
      </c>
    </row>
    <row r="1477" spans="1:9" x14ac:dyDescent="0.25">
      <c r="A1477" s="1">
        <v>44680</v>
      </c>
      <c r="B1477" s="1"/>
      <c r="C1477" s="1" t="s">
        <v>102</v>
      </c>
      <c r="D1477" t="s">
        <v>97</v>
      </c>
      <c r="E1477">
        <v>20</v>
      </c>
      <c r="F1477" t="s">
        <v>26</v>
      </c>
      <c r="G1477" s="18">
        <v>4.49</v>
      </c>
      <c r="I1477" s="18">
        <v>-89.8</v>
      </c>
    </row>
    <row r="1478" spans="1:9" x14ac:dyDescent="0.25">
      <c r="A1478" s="1">
        <v>44680</v>
      </c>
      <c r="B1478" s="1"/>
      <c r="C1478" s="1" t="s">
        <v>102</v>
      </c>
      <c r="D1478" t="s">
        <v>97</v>
      </c>
      <c r="E1478">
        <v>10</v>
      </c>
      <c r="F1478" t="s">
        <v>26</v>
      </c>
      <c r="G1478" s="18">
        <v>4.45</v>
      </c>
      <c r="I1478" s="18">
        <v>-44.5</v>
      </c>
    </row>
    <row r="1479" spans="1:9" x14ac:dyDescent="0.25">
      <c r="A1479" s="1">
        <v>44680</v>
      </c>
      <c r="B1479" s="1"/>
      <c r="C1479" s="1" t="s">
        <v>102</v>
      </c>
      <c r="D1479" t="s">
        <v>97</v>
      </c>
      <c r="E1479">
        <v>10</v>
      </c>
      <c r="F1479" t="s">
        <v>26</v>
      </c>
      <c r="G1479" s="18">
        <v>4.3699000000000003</v>
      </c>
      <c r="I1479" s="18">
        <v>-43.7</v>
      </c>
    </row>
    <row r="1480" spans="1:9" x14ac:dyDescent="0.25">
      <c r="A1480" s="1">
        <v>44680</v>
      </c>
      <c r="B1480" s="1"/>
      <c r="C1480" s="1" t="s">
        <v>102</v>
      </c>
      <c r="D1480" t="s">
        <v>98</v>
      </c>
      <c r="E1480">
        <v>10</v>
      </c>
      <c r="F1480" t="s">
        <v>26</v>
      </c>
      <c r="G1480" s="18">
        <v>4.4108000000000001</v>
      </c>
      <c r="I1480" s="18">
        <v>44.11</v>
      </c>
    </row>
    <row r="1481" spans="1:9" x14ac:dyDescent="0.25">
      <c r="A1481" s="1">
        <v>44680</v>
      </c>
      <c r="B1481" s="1"/>
      <c r="C1481" s="1" t="s">
        <v>102</v>
      </c>
      <c r="D1481" t="s">
        <v>98</v>
      </c>
      <c r="E1481">
        <v>20</v>
      </c>
      <c r="F1481" t="s">
        <v>26</v>
      </c>
      <c r="G1481" s="18">
        <v>4.3899999999999997</v>
      </c>
      <c r="I1481" s="18">
        <v>87.8</v>
      </c>
    </row>
    <row r="1482" spans="1:9" x14ac:dyDescent="0.25">
      <c r="A1482" s="1">
        <v>44680</v>
      </c>
      <c r="B1482" s="1"/>
      <c r="C1482" s="1" t="s">
        <v>102</v>
      </c>
      <c r="D1482" t="s">
        <v>98</v>
      </c>
      <c r="E1482">
        <v>10</v>
      </c>
      <c r="F1482" t="s">
        <v>26</v>
      </c>
      <c r="G1482" s="18">
        <v>4.28</v>
      </c>
      <c r="I1482" s="18">
        <v>42.8</v>
      </c>
    </row>
    <row r="1483" spans="1:9" x14ac:dyDescent="0.25">
      <c r="A1483" s="1">
        <v>44680</v>
      </c>
      <c r="B1483" s="1"/>
      <c r="C1483" s="1" t="s">
        <v>102</v>
      </c>
      <c r="D1483" t="s">
        <v>97</v>
      </c>
      <c r="E1483">
        <v>20</v>
      </c>
      <c r="F1483" t="s">
        <v>26</v>
      </c>
      <c r="G1483" s="18">
        <v>4.16</v>
      </c>
      <c r="I1483" s="18">
        <v>-83.2</v>
      </c>
    </row>
    <row r="1484" spans="1:9" x14ac:dyDescent="0.25">
      <c r="A1484" s="1">
        <v>44680</v>
      </c>
      <c r="B1484" s="1"/>
      <c r="C1484" s="1" t="s">
        <v>102</v>
      </c>
      <c r="D1484" t="s">
        <v>98</v>
      </c>
      <c r="E1484">
        <v>20</v>
      </c>
      <c r="F1484" t="s">
        <v>26</v>
      </c>
      <c r="G1484" s="18">
        <v>4.2438000000000002</v>
      </c>
      <c r="I1484" s="18">
        <v>84.88</v>
      </c>
    </row>
    <row r="1485" spans="1:9" x14ac:dyDescent="0.25">
      <c r="A1485" s="1">
        <v>44680</v>
      </c>
      <c r="B1485" s="1"/>
      <c r="C1485" s="1" t="s">
        <v>102</v>
      </c>
      <c r="D1485" t="s">
        <v>98</v>
      </c>
      <c r="E1485">
        <v>10</v>
      </c>
      <c r="F1485" t="s">
        <v>26</v>
      </c>
      <c r="G1485" s="18">
        <v>4.2519</v>
      </c>
      <c r="I1485" s="18">
        <v>42.52</v>
      </c>
    </row>
    <row r="1486" spans="1:9" x14ac:dyDescent="0.25">
      <c r="A1486" s="1">
        <v>44680</v>
      </c>
      <c r="B1486" s="1"/>
      <c r="C1486" s="1" t="s">
        <v>102</v>
      </c>
      <c r="D1486" t="s">
        <v>97</v>
      </c>
      <c r="E1486">
        <v>30</v>
      </c>
      <c r="F1486" t="s">
        <v>26</v>
      </c>
      <c r="G1486" s="18">
        <v>4.1500000000000004</v>
      </c>
      <c r="I1486" s="18">
        <v>-124.5</v>
      </c>
    </row>
    <row r="1487" spans="1:9" x14ac:dyDescent="0.25">
      <c r="A1487" s="1">
        <v>44680</v>
      </c>
      <c r="B1487" s="1"/>
      <c r="C1487" s="1" t="s">
        <v>102</v>
      </c>
      <c r="D1487" t="s">
        <v>97</v>
      </c>
      <c r="E1487">
        <v>20</v>
      </c>
      <c r="F1487" t="s">
        <v>26</v>
      </c>
      <c r="G1487" s="18">
        <v>4.0750000000000002</v>
      </c>
      <c r="I1487" s="18">
        <v>-81.5</v>
      </c>
    </row>
    <row r="1488" spans="1:9" x14ac:dyDescent="0.25">
      <c r="A1488" s="1">
        <v>44683</v>
      </c>
      <c r="B1488" s="1"/>
      <c r="C1488" s="1" t="s">
        <v>102</v>
      </c>
      <c r="D1488" t="s">
        <v>97</v>
      </c>
      <c r="E1488">
        <v>5</v>
      </c>
      <c r="F1488" t="s">
        <v>26</v>
      </c>
      <c r="G1488" s="18">
        <v>8.7080000000000002</v>
      </c>
      <c r="I1488" s="18">
        <v>-43.54</v>
      </c>
    </row>
    <row r="1489" spans="1:9" x14ac:dyDescent="0.25">
      <c r="A1489" s="1">
        <v>44683</v>
      </c>
      <c r="B1489" s="1"/>
      <c r="C1489" s="1" t="s">
        <v>102</v>
      </c>
      <c r="D1489" t="s">
        <v>98</v>
      </c>
      <c r="E1489">
        <v>10</v>
      </c>
      <c r="F1489" t="s">
        <v>26</v>
      </c>
      <c r="G1489" s="18">
        <v>8.8249999999999993</v>
      </c>
      <c r="I1489" s="18">
        <v>88.25</v>
      </c>
    </row>
    <row r="1490" spans="1:9" x14ac:dyDescent="0.25">
      <c r="A1490" s="1">
        <v>44683</v>
      </c>
      <c r="B1490" s="1"/>
      <c r="C1490" s="1" t="s">
        <v>102</v>
      </c>
      <c r="D1490" t="s">
        <v>98</v>
      </c>
      <c r="E1490">
        <v>10</v>
      </c>
      <c r="F1490" t="s">
        <v>26</v>
      </c>
      <c r="G1490" s="18">
        <v>8.9550000000000001</v>
      </c>
      <c r="I1490" s="18">
        <v>89.55</v>
      </c>
    </row>
    <row r="1491" spans="1:9" x14ac:dyDescent="0.25">
      <c r="A1491" s="1">
        <v>44683</v>
      </c>
      <c r="B1491" s="1"/>
      <c r="C1491" s="1" t="s">
        <v>102</v>
      </c>
      <c r="D1491" t="s">
        <v>98</v>
      </c>
      <c r="E1491">
        <v>10</v>
      </c>
      <c r="F1491" t="s">
        <v>26</v>
      </c>
      <c r="G1491" s="18">
        <v>8.9049999999999994</v>
      </c>
      <c r="I1491" s="18">
        <v>89.05</v>
      </c>
    </row>
    <row r="1492" spans="1:9" x14ac:dyDescent="0.25">
      <c r="A1492" s="1">
        <v>44683</v>
      </c>
      <c r="B1492" s="1"/>
      <c r="C1492" s="1" t="s">
        <v>102</v>
      </c>
      <c r="D1492" t="s">
        <v>97</v>
      </c>
      <c r="E1492">
        <v>30</v>
      </c>
      <c r="F1492" t="s">
        <v>26</v>
      </c>
      <c r="G1492" s="18">
        <v>8.66</v>
      </c>
      <c r="I1492" s="18">
        <v>-259.8</v>
      </c>
    </row>
    <row r="1493" spans="1:9" x14ac:dyDescent="0.25">
      <c r="A1493" s="1">
        <v>44683</v>
      </c>
      <c r="B1493" s="1"/>
      <c r="C1493" s="1" t="s">
        <v>102</v>
      </c>
      <c r="D1493" t="s">
        <v>98</v>
      </c>
      <c r="E1493">
        <v>42</v>
      </c>
      <c r="F1493" t="s">
        <v>26</v>
      </c>
      <c r="G1493" s="18">
        <v>8.34</v>
      </c>
      <c r="I1493" s="18">
        <v>350.28</v>
      </c>
    </row>
    <row r="1494" spans="1:9" x14ac:dyDescent="0.25">
      <c r="A1494" s="1">
        <v>44683</v>
      </c>
      <c r="B1494" s="1"/>
      <c r="C1494" s="1" t="s">
        <v>102</v>
      </c>
      <c r="D1494" t="s">
        <v>97</v>
      </c>
      <c r="E1494">
        <v>20</v>
      </c>
      <c r="F1494" t="s">
        <v>26</v>
      </c>
      <c r="G1494" s="18">
        <v>8.3640000000000008</v>
      </c>
      <c r="I1494" s="18">
        <v>-167.28</v>
      </c>
    </row>
    <row r="1495" spans="1:9" x14ac:dyDescent="0.25">
      <c r="A1495" s="1">
        <v>44683</v>
      </c>
      <c r="B1495" s="1"/>
      <c r="C1495" s="1" t="s">
        <v>102</v>
      </c>
      <c r="D1495" t="s">
        <v>97</v>
      </c>
      <c r="E1495">
        <v>10</v>
      </c>
      <c r="F1495" t="s">
        <v>26</v>
      </c>
      <c r="G1495" s="18">
        <v>8.59</v>
      </c>
      <c r="I1495" s="18">
        <v>-85.9</v>
      </c>
    </row>
    <row r="1496" spans="1:9" x14ac:dyDescent="0.25">
      <c r="A1496" s="1">
        <v>44683</v>
      </c>
      <c r="B1496" s="1"/>
      <c r="C1496" s="1" t="s">
        <v>102</v>
      </c>
      <c r="D1496" t="s">
        <v>97</v>
      </c>
      <c r="E1496">
        <v>11</v>
      </c>
      <c r="F1496" t="s">
        <v>26</v>
      </c>
      <c r="G1496" s="18">
        <v>8.57</v>
      </c>
      <c r="I1496" s="18">
        <v>-94.27</v>
      </c>
    </row>
    <row r="1497" spans="1:9" x14ac:dyDescent="0.25">
      <c r="A1497" s="1">
        <v>44683</v>
      </c>
      <c r="B1497" s="1"/>
      <c r="C1497" s="1" t="s">
        <v>102</v>
      </c>
      <c r="D1497" t="s">
        <v>97</v>
      </c>
      <c r="E1497">
        <v>1</v>
      </c>
      <c r="F1497" t="s">
        <v>26</v>
      </c>
      <c r="G1497" s="18">
        <v>8.57</v>
      </c>
      <c r="I1497" s="18">
        <v>-8.57</v>
      </c>
    </row>
    <row r="1498" spans="1:9" x14ac:dyDescent="0.25">
      <c r="A1498" s="1">
        <v>44683</v>
      </c>
      <c r="B1498" s="1"/>
      <c r="C1498" s="1" t="s">
        <v>102</v>
      </c>
      <c r="D1498" t="s">
        <v>98</v>
      </c>
      <c r="E1498">
        <v>30</v>
      </c>
      <c r="F1498" t="s">
        <v>26</v>
      </c>
      <c r="G1498" s="18">
        <v>8.14</v>
      </c>
      <c r="I1498" s="18">
        <v>244.2</v>
      </c>
    </row>
    <row r="1499" spans="1:9" x14ac:dyDescent="0.25">
      <c r="A1499" s="1">
        <v>44683</v>
      </c>
      <c r="B1499" s="1"/>
      <c r="C1499" s="1" t="s">
        <v>102</v>
      </c>
      <c r="D1499" t="s">
        <v>97</v>
      </c>
      <c r="E1499">
        <v>30</v>
      </c>
      <c r="F1499" t="s">
        <v>26</v>
      </c>
      <c r="G1499" s="18">
        <v>8.6349999999999998</v>
      </c>
      <c r="I1499" s="18">
        <v>-259.05</v>
      </c>
    </row>
    <row r="1500" spans="1:9" x14ac:dyDescent="0.25">
      <c r="A1500" s="1">
        <v>44683</v>
      </c>
      <c r="B1500" s="1"/>
      <c r="C1500" s="1" t="s">
        <v>102</v>
      </c>
      <c r="D1500" t="s">
        <v>98</v>
      </c>
      <c r="E1500">
        <v>5</v>
      </c>
      <c r="F1500" t="s">
        <v>194</v>
      </c>
      <c r="G1500" s="18">
        <v>3.9556</v>
      </c>
      <c r="I1500" s="18">
        <v>19.78</v>
      </c>
    </row>
    <row r="1501" spans="1:9" x14ac:dyDescent="0.25">
      <c r="A1501" s="1">
        <v>44683</v>
      </c>
      <c r="B1501" s="1"/>
      <c r="C1501" s="1" t="s">
        <v>102</v>
      </c>
      <c r="D1501" t="s">
        <v>98</v>
      </c>
      <c r="E1501">
        <v>10</v>
      </c>
      <c r="F1501" t="s">
        <v>194</v>
      </c>
      <c r="G1501" s="18">
        <v>3.9018000000000002</v>
      </c>
      <c r="I1501" s="18">
        <v>39.020000000000003</v>
      </c>
    </row>
    <row r="1502" spans="1:9" x14ac:dyDescent="0.25">
      <c r="A1502" s="1">
        <v>44683</v>
      </c>
      <c r="B1502" s="1"/>
      <c r="C1502" s="1" t="s">
        <v>102</v>
      </c>
      <c r="D1502" t="s">
        <v>98</v>
      </c>
      <c r="E1502">
        <v>10</v>
      </c>
      <c r="F1502" t="s">
        <v>194</v>
      </c>
      <c r="G1502" s="18">
        <v>4.01</v>
      </c>
      <c r="I1502" s="18">
        <v>40.1</v>
      </c>
    </row>
    <row r="1503" spans="1:9" x14ac:dyDescent="0.25">
      <c r="A1503" s="1">
        <v>44683</v>
      </c>
      <c r="B1503" s="1"/>
      <c r="C1503" s="1" t="s">
        <v>102</v>
      </c>
      <c r="D1503" t="s">
        <v>98</v>
      </c>
      <c r="E1503">
        <v>7</v>
      </c>
      <c r="F1503" t="s">
        <v>26</v>
      </c>
      <c r="G1503" s="18">
        <v>6.4111000000000002</v>
      </c>
      <c r="I1503" s="18">
        <v>44.88</v>
      </c>
    </row>
    <row r="1504" spans="1:9" x14ac:dyDescent="0.25">
      <c r="A1504" s="1">
        <v>44683</v>
      </c>
      <c r="B1504" s="1"/>
      <c r="C1504" s="1" t="s">
        <v>102</v>
      </c>
      <c r="D1504" t="s">
        <v>97</v>
      </c>
      <c r="E1504">
        <v>20</v>
      </c>
      <c r="F1504" t="s">
        <v>194</v>
      </c>
      <c r="G1504" s="18">
        <v>3.96</v>
      </c>
      <c r="I1504" s="18">
        <v>-79.2</v>
      </c>
    </row>
    <row r="1505" spans="1:9" x14ac:dyDescent="0.25">
      <c r="A1505" s="1">
        <v>44683</v>
      </c>
      <c r="B1505" s="1"/>
      <c r="C1505" s="1" t="s">
        <v>102</v>
      </c>
      <c r="D1505" t="s">
        <v>98</v>
      </c>
      <c r="E1505">
        <v>10</v>
      </c>
      <c r="F1505" t="s">
        <v>194</v>
      </c>
      <c r="G1505" s="18">
        <v>3.6749999999999998</v>
      </c>
      <c r="I1505" s="18">
        <v>36.75</v>
      </c>
    </row>
    <row r="1506" spans="1:9" x14ac:dyDescent="0.25">
      <c r="A1506" s="1">
        <v>44683</v>
      </c>
      <c r="B1506" s="1"/>
      <c r="C1506" s="1" t="s">
        <v>102</v>
      </c>
      <c r="D1506" t="s">
        <v>97</v>
      </c>
      <c r="E1506">
        <v>4</v>
      </c>
      <c r="F1506" t="s">
        <v>194</v>
      </c>
      <c r="G1506" s="18">
        <v>4.24</v>
      </c>
      <c r="I1506" s="18">
        <v>-16.96</v>
      </c>
    </row>
    <row r="1507" spans="1:9" x14ac:dyDescent="0.25">
      <c r="A1507" s="1">
        <v>44683</v>
      </c>
      <c r="B1507" s="1"/>
      <c r="C1507" s="1" t="s">
        <v>102</v>
      </c>
      <c r="D1507" t="s">
        <v>97</v>
      </c>
      <c r="E1507">
        <v>11</v>
      </c>
      <c r="F1507" t="s">
        <v>194</v>
      </c>
      <c r="G1507" s="18">
        <v>4.25</v>
      </c>
      <c r="I1507" s="18">
        <v>-46.75</v>
      </c>
    </row>
    <row r="1508" spans="1:9" x14ac:dyDescent="0.25">
      <c r="A1508" s="1">
        <v>44683</v>
      </c>
      <c r="B1508" s="1"/>
      <c r="C1508" s="1" t="s">
        <v>102</v>
      </c>
      <c r="D1508" t="s">
        <v>97</v>
      </c>
      <c r="E1508">
        <v>7</v>
      </c>
      <c r="F1508" t="s">
        <v>26</v>
      </c>
      <c r="G1508" s="18">
        <v>7.05</v>
      </c>
      <c r="I1508" s="18">
        <v>-49.35</v>
      </c>
    </row>
    <row r="1509" spans="1:9" x14ac:dyDescent="0.25">
      <c r="A1509" s="1">
        <v>44684</v>
      </c>
      <c r="B1509" s="1"/>
      <c r="C1509" s="1" t="s">
        <v>102</v>
      </c>
      <c r="D1509" t="s">
        <v>98</v>
      </c>
      <c r="E1509">
        <v>10</v>
      </c>
      <c r="F1509" t="s">
        <v>26</v>
      </c>
      <c r="G1509" s="18">
        <v>7.11</v>
      </c>
      <c r="I1509" s="18">
        <v>71.099999999999994</v>
      </c>
    </row>
    <row r="1510" spans="1:9" x14ac:dyDescent="0.25">
      <c r="A1510" s="1">
        <v>44684</v>
      </c>
      <c r="B1510" s="1"/>
      <c r="C1510" s="1" t="s">
        <v>102</v>
      </c>
      <c r="D1510" t="s">
        <v>97</v>
      </c>
      <c r="E1510">
        <v>5</v>
      </c>
      <c r="F1510" t="s">
        <v>26</v>
      </c>
      <c r="G1510" s="18">
        <v>6.9482999999999997</v>
      </c>
      <c r="I1510" s="18">
        <v>-34.74</v>
      </c>
    </row>
    <row r="1511" spans="1:9" x14ac:dyDescent="0.25">
      <c r="A1511" s="1">
        <v>44684</v>
      </c>
      <c r="B1511" s="1"/>
      <c r="C1511" s="1" t="s">
        <v>102</v>
      </c>
      <c r="D1511" t="s">
        <v>98</v>
      </c>
      <c r="E1511">
        <v>10</v>
      </c>
      <c r="F1511" t="s">
        <v>193</v>
      </c>
      <c r="G1511" s="18">
        <v>16.75</v>
      </c>
      <c r="I1511" s="18">
        <v>167.5</v>
      </c>
    </row>
    <row r="1512" spans="1:9" x14ac:dyDescent="0.25">
      <c r="A1512" s="1">
        <v>44684</v>
      </c>
      <c r="B1512" s="1"/>
      <c r="C1512" s="1" t="s">
        <v>102</v>
      </c>
      <c r="D1512" t="s">
        <v>98</v>
      </c>
      <c r="E1512">
        <v>5</v>
      </c>
      <c r="F1512" t="s">
        <v>193</v>
      </c>
      <c r="G1512" s="18">
        <v>16.440000000000001</v>
      </c>
      <c r="I1512" s="18">
        <v>82.2</v>
      </c>
    </row>
    <row r="1513" spans="1:9" x14ac:dyDescent="0.25">
      <c r="A1513" s="1">
        <v>44684</v>
      </c>
      <c r="B1513" s="1"/>
      <c r="C1513" s="1" t="s">
        <v>102</v>
      </c>
      <c r="D1513" t="s">
        <v>97</v>
      </c>
      <c r="E1513">
        <v>5</v>
      </c>
      <c r="F1513" t="s">
        <v>193</v>
      </c>
      <c r="G1513" s="18">
        <v>16.059899999999999</v>
      </c>
      <c r="I1513" s="18">
        <v>-80.3</v>
      </c>
    </row>
    <row r="1514" spans="1:9" x14ac:dyDescent="0.25">
      <c r="A1514" s="1">
        <v>44684</v>
      </c>
      <c r="B1514" s="1"/>
      <c r="C1514" s="1" t="s">
        <v>102</v>
      </c>
      <c r="D1514" t="s">
        <v>97</v>
      </c>
      <c r="E1514">
        <v>5</v>
      </c>
      <c r="F1514" t="s">
        <v>193</v>
      </c>
      <c r="G1514" s="18">
        <v>15.8284</v>
      </c>
      <c r="I1514" s="18">
        <v>-79.14</v>
      </c>
    </row>
    <row r="1515" spans="1:9" x14ac:dyDescent="0.25">
      <c r="A1515" s="1">
        <v>44684</v>
      </c>
      <c r="B1515" s="1"/>
      <c r="C1515" s="1" t="s">
        <v>102</v>
      </c>
      <c r="D1515" t="s">
        <v>98</v>
      </c>
      <c r="E1515">
        <v>5</v>
      </c>
      <c r="F1515" t="s">
        <v>193</v>
      </c>
      <c r="G1515" s="18">
        <v>15.73</v>
      </c>
      <c r="I1515" s="18">
        <v>78.650000000000006</v>
      </c>
    </row>
    <row r="1516" spans="1:9" x14ac:dyDescent="0.25">
      <c r="A1516" s="1">
        <v>44684</v>
      </c>
      <c r="B1516" s="1"/>
      <c r="C1516" s="1" t="s">
        <v>102</v>
      </c>
      <c r="D1516" t="s">
        <v>97</v>
      </c>
      <c r="E1516">
        <v>5</v>
      </c>
      <c r="F1516" t="s">
        <v>193</v>
      </c>
      <c r="G1516" s="18">
        <v>15.889900000000001</v>
      </c>
      <c r="I1516" s="18">
        <v>-79.45</v>
      </c>
    </row>
    <row r="1517" spans="1:9" x14ac:dyDescent="0.25">
      <c r="A1517" s="1">
        <v>44684</v>
      </c>
      <c r="B1517" s="1"/>
      <c r="C1517" s="1" t="s">
        <v>102</v>
      </c>
      <c r="D1517" t="s">
        <v>98</v>
      </c>
      <c r="E1517">
        <v>5</v>
      </c>
      <c r="F1517" t="s">
        <v>193</v>
      </c>
      <c r="G1517" s="18">
        <v>16.2014</v>
      </c>
      <c r="I1517" s="18">
        <v>81.010000000000005</v>
      </c>
    </row>
    <row r="1518" spans="1:9" x14ac:dyDescent="0.25">
      <c r="A1518" s="1">
        <v>44684</v>
      </c>
      <c r="B1518" s="1"/>
      <c r="C1518" s="1" t="s">
        <v>102</v>
      </c>
      <c r="D1518" t="s">
        <v>98</v>
      </c>
      <c r="E1518">
        <v>5</v>
      </c>
      <c r="F1518" t="s">
        <v>193</v>
      </c>
      <c r="G1518" s="18">
        <v>15.9574</v>
      </c>
      <c r="I1518" s="18">
        <v>79.790000000000006</v>
      </c>
    </row>
    <row r="1519" spans="1:9" x14ac:dyDescent="0.25">
      <c r="A1519" s="1">
        <v>44684</v>
      </c>
      <c r="B1519" s="1"/>
      <c r="C1519" s="1" t="s">
        <v>102</v>
      </c>
      <c r="D1519" t="s">
        <v>98</v>
      </c>
      <c r="E1519">
        <v>5</v>
      </c>
      <c r="F1519" t="s">
        <v>193</v>
      </c>
      <c r="G1519" s="18">
        <v>15.5</v>
      </c>
      <c r="I1519" s="18">
        <v>77.5</v>
      </c>
    </row>
    <row r="1520" spans="1:9" x14ac:dyDescent="0.25">
      <c r="A1520" s="1">
        <v>44684</v>
      </c>
      <c r="B1520" s="1"/>
      <c r="C1520" s="1" t="s">
        <v>102</v>
      </c>
      <c r="D1520" t="s">
        <v>98</v>
      </c>
      <c r="E1520">
        <v>5</v>
      </c>
      <c r="F1520" t="s">
        <v>193</v>
      </c>
      <c r="G1520" s="18">
        <v>15.14</v>
      </c>
      <c r="I1520" s="18">
        <v>75.7</v>
      </c>
    </row>
    <row r="1521" spans="1:9" x14ac:dyDescent="0.25">
      <c r="A1521" s="1">
        <v>44684</v>
      </c>
      <c r="B1521" s="1"/>
      <c r="C1521" s="1" t="s">
        <v>102</v>
      </c>
      <c r="D1521" t="s">
        <v>97</v>
      </c>
      <c r="E1521">
        <v>20</v>
      </c>
      <c r="F1521" t="s">
        <v>193</v>
      </c>
      <c r="G1521" s="18">
        <v>14.718400000000001</v>
      </c>
      <c r="I1521" s="18">
        <v>-294.37</v>
      </c>
    </row>
    <row r="1522" spans="1:9" x14ac:dyDescent="0.25">
      <c r="A1522" s="1">
        <v>44684</v>
      </c>
      <c r="B1522" s="1"/>
      <c r="C1522" s="1" t="s">
        <v>102</v>
      </c>
      <c r="D1522" t="s">
        <v>98</v>
      </c>
      <c r="E1522">
        <v>15</v>
      </c>
      <c r="F1522" t="s">
        <v>193</v>
      </c>
      <c r="G1522" s="18">
        <v>14.57</v>
      </c>
      <c r="I1522" s="18">
        <v>218.55</v>
      </c>
    </row>
    <row r="1523" spans="1:9" x14ac:dyDescent="0.25">
      <c r="A1523" s="1">
        <v>44684</v>
      </c>
      <c r="B1523" s="1"/>
      <c r="C1523" s="1" t="s">
        <v>102</v>
      </c>
      <c r="D1523" t="s">
        <v>97</v>
      </c>
      <c r="E1523">
        <v>20</v>
      </c>
      <c r="F1523" t="s">
        <v>193</v>
      </c>
      <c r="G1523" s="18">
        <v>16.315000000000001</v>
      </c>
      <c r="I1523" s="18">
        <v>-326.3</v>
      </c>
    </row>
    <row r="1524" spans="1:9" x14ac:dyDescent="0.25">
      <c r="A1524" s="1">
        <v>44684</v>
      </c>
      <c r="B1524" s="1"/>
      <c r="C1524" s="1" t="s">
        <v>102</v>
      </c>
      <c r="D1524" t="s">
        <v>98</v>
      </c>
      <c r="E1524">
        <v>5</v>
      </c>
      <c r="F1524" t="s">
        <v>26</v>
      </c>
      <c r="G1524" s="18">
        <v>7.2</v>
      </c>
      <c r="I1524" s="18">
        <v>36</v>
      </c>
    </row>
    <row r="1525" spans="1:9" x14ac:dyDescent="0.25">
      <c r="A1525" s="1">
        <v>44684</v>
      </c>
      <c r="B1525" s="1"/>
      <c r="C1525" s="1" t="s">
        <v>102</v>
      </c>
      <c r="D1525" t="s">
        <v>97</v>
      </c>
      <c r="E1525">
        <v>5</v>
      </c>
      <c r="F1525" t="s">
        <v>26</v>
      </c>
      <c r="G1525" s="18">
        <v>7.5019999999999998</v>
      </c>
      <c r="I1525" s="18">
        <v>-37.51</v>
      </c>
    </row>
    <row r="1526" spans="1:9" x14ac:dyDescent="0.25">
      <c r="A1526" s="1">
        <v>44685</v>
      </c>
      <c r="B1526" s="1"/>
      <c r="C1526" s="1" t="s">
        <v>102</v>
      </c>
      <c r="D1526" t="s">
        <v>98</v>
      </c>
      <c r="E1526">
        <v>150</v>
      </c>
      <c r="F1526" t="s">
        <v>192</v>
      </c>
      <c r="G1526" s="18">
        <v>2.2149999999999999</v>
      </c>
      <c r="I1526" s="18">
        <v>332.25</v>
      </c>
    </row>
    <row r="1527" spans="1:9" x14ac:dyDescent="0.25">
      <c r="A1527" s="1">
        <v>44685</v>
      </c>
      <c r="B1527" s="1"/>
      <c r="C1527" s="1" t="s">
        <v>102</v>
      </c>
      <c r="D1527" t="s">
        <v>98</v>
      </c>
      <c r="E1527">
        <v>50</v>
      </c>
      <c r="F1527" t="s">
        <v>192</v>
      </c>
      <c r="G1527" s="18">
        <v>2.2130999999999998</v>
      </c>
      <c r="I1527" s="18">
        <v>110.66</v>
      </c>
    </row>
    <row r="1528" spans="1:9" x14ac:dyDescent="0.25">
      <c r="A1528" s="1">
        <v>44685</v>
      </c>
      <c r="B1528" s="1"/>
      <c r="C1528" s="1" t="s">
        <v>102</v>
      </c>
      <c r="D1528" t="s">
        <v>98</v>
      </c>
      <c r="E1528">
        <v>50</v>
      </c>
      <c r="F1528" t="s">
        <v>192</v>
      </c>
      <c r="G1528" s="18">
        <v>2.2235999999999998</v>
      </c>
      <c r="I1528" s="18">
        <v>111.18</v>
      </c>
    </row>
    <row r="1529" spans="1:9" x14ac:dyDescent="0.25">
      <c r="A1529" s="1">
        <v>44685</v>
      </c>
      <c r="B1529" s="1"/>
      <c r="C1529" s="1" t="s">
        <v>102</v>
      </c>
      <c r="D1529" t="s">
        <v>97</v>
      </c>
      <c r="E1529">
        <v>50</v>
      </c>
      <c r="F1529" t="s">
        <v>192</v>
      </c>
      <c r="G1529" s="18">
        <v>2.27</v>
      </c>
      <c r="I1529" s="18">
        <v>-113.5</v>
      </c>
    </row>
    <row r="1530" spans="1:9" x14ac:dyDescent="0.25">
      <c r="A1530" s="1">
        <v>44685</v>
      </c>
      <c r="B1530" s="1"/>
      <c r="C1530" s="1" t="s">
        <v>102</v>
      </c>
      <c r="D1530" t="s">
        <v>97</v>
      </c>
      <c r="E1530">
        <v>50</v>
      </c>
      <c r="F1530" t="s">
        <v>192</v>
      </c>
      <c r="G1530" s="18">
        <v>2.2682000000000002</v>
      </c>
      <c r="I1530" s="18">
        <v>-113.41</v>
      </c>
    </row>
    <row r="1531" spans="1:9" x14ac:dyDescent="0.25">
      <c r="A1531" s="1">
        <v>44685</v>
      </c>
      <c r="B1531" s="1"/>
      <c r="C1531" s="1" t="s">
        <v>102</v>
      </c>
      <c r="D1531" t="s">
        <v>97</v>
      </c>
      <c r="E1531">
        <v>30</v>
      </c>
      <c r="F1531" t="s">
        <v>192</v>
      </c>
      <c r="G1531" s="18">
        <v>2.31</v>
      </c>
      <c r="I1531" s="18">
        <v>-69.3</v>
      </c>
    </row>
    <row r="1532" spans="1:9" x14ac:dyDescent="0.25">
      <c r="A1532" s="1">
        <v>44685</v>
      </c>
      <c r="B1532" s="1"/>
      <c r="C1532" s="1" t="s">
        <v>102</v>
      </c>
      <c r="D1532" t="s">
        <v>97</v>
      </c>
      <c r="E1532">
        <v>30</v>
      </c>
      <c r="F1532" t="s">
        <v>192</v>
      </c>
      <c r="G1532" s="18">
        <v>2.3140000000000001</v>
      </c>
      <c r="I1532" s="18">
        <v>-69.42</v>
      </c>
    </row>
    <row r="1533" spans="1:9" x14ac:dyDescent="0.25">
      <c r="A1533" s="1">
        <v>44685</v>
      </c>
      <c r="B1533" s="1"/>
      <c r="C1533" s="1" t="s">
        <v>102</v>
      </c>
      <c r="D1533" t="s">
        <v>97</v>
      </c>
      <c r="E1533">
        <v>30</v>
      </c>
      <c r="F1533" t="s">
        <v>192</v>
      </c>
      <c r="G1533" s="18">
        <v>2.1850000000000001</v>
      </c>
      <c r="I1533" s="18">
        <v>-65.55</v>
      </c>
    </row>
    <row r="1534" spans="1:9" x14ac:dyDescent="0.25">
      <c r="A1534" s="1">
        <v>44685</v>
      </c>
      <c r="B1534" s="1"/>
      <c r="C1534" s="1" t="s">
        <v>102</v>
      </c>
      <c r="D1534" t="s">
        <v>97</v>
      </c>
      <c r="E1534">
        <v>30</v>
      </c>
      <c r="F1534" t="s">
        <v>192</v>
      </c>
      <c r="G1534" s="18">
        <v>2.1850000000000001</v>
      </c>
      <c r="I1534" s="18">
        <v>-65.55</v>
      </c>
    </row>
    <row r="1535" spans="1:9" x14ac:dyDescent="0.25">
      <c r="A1535" s="1">
        <v>44685</v>
      </c>
      <c r="B1535" s="1"/>
      <c r="C1535" s="1" t="s">
        <v>102</v>
      </c>
      <c r="D1535" t="s">
        <v>97</v>
      </c>
      <c r="E1535">
        <v>30</v>
      </c>
      <c r="F1535" t="s">
        <v>192</v>
      </c>
      <c r="G1535" s="18">
        <v>2.1865000000000001</v>
      </c>
      <c r="I1535" s="18">
        <v>-65.599999999999994</v>
      </c>
    </row>
    <row r="1536" spans="1:9" x14ac:dyDescent="0.25">
      <c r="A1536" s="1">
        <v>44685</v>
      </c>
      <c r="B1536" s="1"/>
      <c r="C1536" s="1" t="s">
        <v>102</v>
      </c>
      <c r="D1536" t="s">
        <v>98</v>
      </c>
      <c r="E1536">
        <v>100</v>
      </c>
      <c r="F1536" t="s">
        <v>192</v>
      </c>
      <c r="G1536" s="18">
        <v>2.1023999999999998</v>
      </c>
      <c r="I1536" s="18">
        <v>210.24</v>
      </c>
    </row>
    <row r="1537" spans="1:9" x14ac:dyDescent="0.25">
      <c r="A1537" s="1">
        <v>44685</v>
      </c>
      <c r="B1537" s="1"/>
      <c r="C1537" s="1" t="s">
        <v>102</v>
      </c>
      <c r="D1537" t="s">
        <v>98</v>
      </c>
      <c r="E1537">
        <v>50</v>
      </c>
      <c r="F1537" t="s">
        <v>192</v>
      </c>
      <c r="G1537" s="18">
        <v>2.1118000000000001</v>
      </c>
      <c r="I1537" s="18">
        <v>105.59</v>
      </c>
    </row>
    <row r="1538" spans="1:9" x14ac:dyDescent="0.25">
      <c r="A1538" s="1">
        <v>44685</v>
      </c>
      <c r="B1538" s="1"/>
      <c r="C1538" s="1" t="s">
        <v>102</v>
      </c>
      <c r="D1538" t="s">
        <v>97</v>
      </c>
      <c r="E1538">
        <v>30</v>
      </c>
      <c r="F1538" t="s">
        <v>192</v>
      </c>
      <c r="G1538" s="18">
        <v>2.1749999999999998</v>
      </c>
      <c r="I1538" s="18">
        <v>-65.25</v>
      </c>
    </row>
    <row r="1539" spans="1:9" x14ac:dyDescent="0.25">
      <c r="A1539" s="1">
        <v>44685</v>
      </c>
      <c r="B1539" s="1"/>
      <c r="C1539" s="1" t="s">
        <v>102</v>
      </c>
      <c r="D1539" t="s">
        <v>97</v>
      </c>
      <c r="E1539">
        <v>30</v>
      </c>
      <c r="F1539" t="s">
        <v>192</v>
      </c>
      <c r="G1539" s="18">
        <v>2.1781999999999999</v>
      </c>
      <c r="I1539" s="18">
        <v>-65.349999999999994</v>
      </c>
    </row>
    <row r="1540" spans="1:9" x14ac:dyDescent="0.25">
      <c r="A1540" s="1">
        <v>44685</v>
      </c>
      <c r="B1540" s="1"/>
      <c r="C1540" s="1" t="s">
        <v>102</v>
      </c>
      <c r="D1540" t="s">
        <v>97</v>
      </c>
      <c r="E1540">
        <v>30</v>
      </c>
      <c r="F1540" t="s">
        <v>192</v>
      </c>
      <c r="G1540" s="18">
        <v>2.1766999999999999</v>
      </c>
      <c r="I1540" s="18">
        <v>-65.3</v>
      </c>
    </row>
    <row r="1541" spans="1:9" x14ac:dyDescent="0.25">
      <c r="A1541" s="1">
        <v>44685</v>
      </c>
      <c r="B1541" s="1"/>
      <c r="C1541" s="1" t="s">
        <v>102</v>
      </c>
      <c r="D1541" t="s">
        <v>97</v>
      </c>
      <c r="E1541">
        <v>30</v>
      </c>
      <c r="F1541" t="s">
        <v>192</v>
      </c>
      <c r="G1541" s="18">
        <v>2.1781999999999999</v>
      </c>
      <c r="I1541" s="18">
        <v>-65.349999999999994</v>
      </c>
    </row>
    <row r="1542" spans="1:9" x14ac:dyDescent="0.25">
      <c r="A1542" s="1">
        <v>44685</v>
      </c>
      <c r="B1542" s="1"/>
      <c r="C1542" s="1" t="s">
        <v>102</v>
      </c>
      <c r="D1542" t="s">
        <v>97</v>
      </c>
      <c r="E1542">
        <v>30</v>
      </c>
      <c r="F1542" t="s">
        <v>192</v>
      </c>
      <c r="G1542" s="18">
        <v>2.17</v>
      </c>
      <c r="I1542" s="18">
        <v>-65.099999999999994</v>
      </c>
    </row>
    <row r="1543" spans="1:9" x14ac:dyDescent="0.25">
      <c r="A1543" s="1">
        <v>44685</v>
      </c>
      <c r="B1543" s="1"/>
      <c r="C1543" s="1" t="s">
        <v>102</v>
      </c>
      <c r="D1543" t="s">
        <v>98</v>
      </c>
      <c r="E1543">
        <v>150</v>
      </c>
      <c r="F1543" t="s">
        <v>192</v>
      </c>
      <c r="G1543" s="18">
        <v>2.1436000000000002</v>
      </c>
      <c r="I1543" s="18">
        <v>321.54000000000002</v>
      </c>
    </row>
    <row r="1544" spans="1:9" x14ac:dyDescent="0.25">
      <c r="A1544" s="1">
        <v>44685</v>
      </c>
      <c r="B1544" s="1"/>
      <c r="C1544" s="1" t="s">
        <v>102</v>
      </c>
      <c r="D1544" t="s">
        <v>97</v>
      </c>
      <c r="E1544">
        <v>30</v>
      </c>
      <c r="F1544" t="s">
        <v>192</v>
      </c>
      <c r="G1544" s="18">
        <v>2.1764000000000001</v>
      </c>
      <c r="I1544" s="18">
        <v>-65.290000000000006</v>
      </c>
    </row>
    <row r="1545" spans="1:9" x14ac:dyDescent="0.25">
      <c r="A1545" s="1">
        <v>44685</v>
      </c>
      <c r="B1545" s="1"/>
      <c r="C1545" s="1" t="s">
        <v>102</v>
      </c>
      <c r="D1545" t="s">
        <v>97</v>
      </c>
      <c r="E1545">
        <v>30</v>
      </c>
      <c r="F1545" t="s">
        <v>192</v>
      </c>
      <c r="G1545" s="18">
        <v>2.19</v>
      </c>
      <c r="I1545" s="18">
        <v>-65.7</v>
      </c>
    </row>
    <row r="1546" spans="1:9" x14ac:dyDescent="0.25">
      <c r="A1546" s="1">
        <v>44685</v>
      </c>
      <c r="B1546" s="1"/>
      <c r="C1546" s="1" t="s">
        <v>102</v>
      </c>
      <c r="D1546" t="s">
        <v>97</v>
      </c>
      <c r="E1546">
        <v>30</v>
      </c>
      <c r="F1546" t="s">
        <v>192</v>
      </c>
      <c r="G1546" s="18">
        <v>2.2200000000000002</v>
      </c>
      <c r="I1546" s="18">
        <v>-66.599999999999994</v>
      </c>
    </row>
    <row r="1547" spans="1:9" x14ac:dyDescent="0.25">
      <c r="A1547" s="1">
        <v>44685</v>
      </c>
      <c r="B1547" s="1"/>
      <c r="C1547" s="1" t="s">
        <v>102</v>
      </c>
      <c r="D1547" t="s">
        <v>97</v>
      </c>
      <c r="E1547">
        <v>10</v>
      </c>
      <c r="F1547" t="s">
        <v>192</v>
      </c>
      <c r="G1547" s="18">
        <v>2.2269000000000001</v>
      </c>
      <c r="I1547" s="18">
        <v>-22.27</v>
      </c>
    </row>
    <row r="1548" spans="1:9" x14ac:dyDescent="0.25">
      <c r="A1548" s="1">
        <v>44685</v>
      </c>
      <c r="B1548" s="1"/>
      <c r="C1548" s="1" t="s">
        <v>102</v>
      </c>
      <c r="D1548" t="s">
        <v>97</v>
      </c>
      <c r="E1548">
        <v>20</v>
      </c>
      <c r="F1548" t="s">
        <v>192</v>
      </c>
      <c r="G1548" s="18">
        <v>2.2280000000000002</v>
      </c>
      <c r="I1548" s="18">
        <v>-44.56</v>
      </c>
    </row>
    <row r="1549" spans="1:9" x14ac:dyDescent="0.25">
      <c r="A1549" s="1">
        <v>44685</v>
      </c>
      <c r="B1549" s="1"/>
      <c r="C1549" s="1" t="s">
        <v>102</v>
      </c>
      <c r="D1549" t="s">
        <v>97</v>
      </c>
      <c r="E1549">
        <v>30</v>
      </c>
      <c r="F1549" t="s">
        <v>192</v>
      </c>
      <c r="G1549" s="18">
        <v>2.2200000000000002</v>
      </c>
      <c r="I1549" s="18">
        <v>-66.599999999999994</v>
      </c>
    </row>
    <row r="1550" spans="1:9" x14ac:dyDescent="0.25">
      <c r="A1550" s="1">
        <v>44685</v>
      </c>
      <c r="B1550" s="1"/>
      <c r="C1550" s="1" t="s">
        <v>102</v>
      </c>
      <c r="D1550" t="s">
        <v>98</v>
      </c>
      <c r="E1550">
        <v>10</v>
      </c>
      <c r="F1550" t="s">
        <v>192</v>
      </c>
      <c r="G1550" s="18">
        <v>2.4159999999999999</v>
      </c>
      <c r="I1550" s="18">
        <v>24.16</v>
      </c>
    </row>
    <row r="1551" spans="1:9" x14ac:dyDescent="0.25">
      <c r="A1551" s="1">
        <v>44685</v>
      </c>
      <c r="B1551" s="1"/>
      <c r="C1551" s="1" t="s">
        <v>102</v>
      </c>
      <c r="D1551" t="s">
        <v>98</v>
      </c>
      <c r="E1551">
        <v>10</v>
      </c>
      <c r="F1551" t="s">
        <v>192</v>
      </c>
      <c r="G1551" s="18">
        <v>2.4117999999999999</v>
      </c>
      <c r="I1551" s="18">
        <v>24.12</v>
      </c>
    </row>
    <row r="1552" spans="1:9" x14ac:dyDescent="0.25">
      <c r="A1552" s="1">
        <v>44685</v>
      </c>
      <c r="B1552" s="1"/>
      <c r="C1552" s="1" t="s">
        <v>102</v>
      </c>
      <c r="D1552" t="s">
        <v>97</v>
      </c>
      <c r="E1552">
        <v>10</v>
      </c>
      <c r="F1552" t="s">
        <v>192</v>
      </c>
      <c r="G1552" s="18">
        <v>2.415</v>
      </c>
      <c r="I1552" s="18">
        <v>-24.15</v>
      </c>
    </row>
    <row r="1553" spans="1:9" x14ac:dyDescent="0.25">
      <c r="A1553" s="1">
        <v>44685</v>
      </c>
      <c r="B1553" s="1"/>
      <c r="C1553" s="1" t="s">
        <v>102</v>
      </c>
      <c r="D1553" t="s">
        <v>98</v>
      </c>
      <c r="E1553">
        <v>10</v>
      </c>
      <c r="F1553" t="s">
        <v>192</v>
      </c>
      <c r="G1553" s="18">
        <v>2.3933</v>
      </c>
      <c r="I1553" s="18">
        <v>23.93</v>
      </c>
    </row>
    <row r="1554" spans="1:9" x14ac:dyDescent="0.25">
      <c r="A1554" s="1">
        <v>44685</v>
      </c>
      <c r="B1554" s="1"/>
      <c r="C1554" s="1" t="s">
        <v>102</v>
      </c>
      <c r="D1554" t="s">
        <v>98</v>
      </c>
      <c r="E1554">
        <v>10</v>
      </c>
      <c r="F1554" t="s">
        <v>192</v>
      </c>
      <c r="G1554" s="18">
        <v>2.395</v>
      </c>
      <c r="I1554" s="18">
        <v>23.95</v>
      </c>
    </row>
    <row r="1555" spans="1:9" x14ac:dyDescent="0.25">
      <c r="A1555" s="1">
        <v>44685</v>
      </c>
      <c r="B1555" s="1"/>
      <c r="C1555" s="1" t="s">
        <v>102</v>
      </c>
      <c r="D1555" t="s">
        <v>97</v>
      </c>
      <c r="E1555">
        <v>30</v>
      </c>
      <c r="F1555" t="s">
        <v>192</v>
      </c>
      <c r="G1555" s="18">
        <v>2.3199999999999998</v>
      </c>
      <c r="I1555" s="18">
        <v>-69.599999999999994</v>
      </c>
    </row>
    <row r="1556" spans="1:9" x14ac:dyDescent="0.25">
      <c r="A1556" s="1">
        <v>44685</v>
      </c>
      <c r="B1556" s="1"/>
      <c r="C1556" s="1" t="s">
        <v>102</v>
      </c>
      <c r="D1556" t="s">
        <v>98</v>
      </c>
      <c r="E1556">
        <v>30</v>
      </c>
      <c r="F1556" t="s">
        <v>192</v>
      </c>
      <c r="G1556" s="18">
        <v>2.375</v>
      </c>
      <c r="I1556" s="18">
        <v>71.25</v>
      </c>
    </row>
    <row r="1557" spans="1:9" x14ac:dyDescent="0.25">
      <c r="A1557" s="1">
        <v>44685</v>
      </c>
      <c r="B1557" s="1"/>
      <c r="C1557" s="1" t="s">
        <v>102</v>
      </c>
      <c r="D1557" t="s">
        <v>97</v>
      </c>
      <c r="E1557">
        <v>30</v>
      </c>
      <c r="F1557" t="s">
        <v>192</v>
      </c>
      <c r="G1557" s="18">
        <v>2.2844000000000002</v>
      </c>
      <c r="I1557" s="18">
        <v>-68.53</v>
      </c>
    </row>
    <row r="1558" spans="1:9" x14ac:dyDescent="0.25">
      <c r="A1558" s="1">
        <v>44685</v>
      </c>
      <c r="B1558" s="1"/>
      <c r="C1558" s="1" t="s">
        <v>102</v>
      </c>
      <c r="D1558" t="s">
        <v>98</v>
      </c>
      <c r="E1558">
        <v>50</v>
      </c>
      <c r="F1558" t="s">
        <v>192</v>
      </c>
      <c r="G1558" s="18">
        <v>2.1850000000000001</v>
      </c>
      <c r="I1558" s="18">
        <v>109.25</v>
      </c>
    </row>
    <row r="1559" spans="1:9" x14ac:dyDescent="0.25">
      <c r="A1559" s="1">
        <v>44685</v>
      </c>
      <c r="B1559" s="1"/>
      <c r="C1559" s="1" t="s">
        <v>102</v>
      </c>
      <c r="D1559" t="s">
        <v>98</v>
      </c>
      <c r="E1559">
        <v>100</v>
      </c>
      <c r="F1559" t="s">
        <v>192</v>
      </c>
      <c r="G1559" s="18">
        <v>2.1901000000000002</v>
      </c>
      <c r="I1559" s="18">
        <v>219.01</v>
      </c>
    </row>
    <row r="1560" spans="1:9" x14ac:dyDescent="0.25">
      <c r="A1560" s="1">
        <v>44685</v>
      </c>
      <c r="B1560" s="1"/>
      <c r="C1560" s="1" t="s">
        <v>102</v>
      </c>
      <c r="D1560" t="s">
        <v>97</v>
      </c>
      <c r="E1560">
        <v>30</v>
      </c>
      <c r="F1560" t="s">
        <v>192</v>
      </c>
      <c r="G1560" s="18">
        <v>2.2568999999999999</v>
      </c>
      <c r="I1560" s="18">
        <v>-67.709999999999994</v>
      </c>
    </row>
    <row r="1561" spans="1:9" x14ac:dyDescent="0.25">
      <c r="A1561" s="1">
        <v>44685</v>
      </c>
      <c r="B1561" s="1"/>
      <c r="C1561" s="1" t="s">
        <v>102</v>
      </c>
      <c r="D1561" t="s">
        <v>97</v>
      </c>
      <c r="E1561">
        <v>30</v>
      </c>
      <c r="F1561" t="s">
        <v>192</v>
      </c>
      <c r="G1561" s="18">
        <v>2.21</v>
      </c>
      <c r="I1561" s="18">
        <v>-66.3</v>
      </c>
    </row>
    <row r="1562" spans="1:9" x14ac:dyDescent="0.25">
      <c r="A1562" s="1">
        <v>44685</v>
      </c>
      <c r="B1562" s="1"/>
      <c r="C1562" s="1" t="s">
        <v>102</v>
      </c>
      <c r="D1562" t="s">
        <v>98</v>
      </c>
      <c r="E1562">
        <v>30</v>
      </c>
      <c r="F1562" t="s">
        <v>192</v>
      </c>
      <c r="G1562" s="18">
        <v>2.2618</v>
      </c>
      <c r="I1562" s="18">
        <v>67.849999999999994</v>
      </c>
    </row>
    <row r="1563" spans="1:9" x14ac:dyDescent="0.25">
      <c r="A1563" s="1">
        <v>44685</v>
      </c>
      <c r="B1563" s="1"/>
      <c r="C1563" s="1" t="s">
        <v>102</v>
      </c>
      <c r="D1563" t="s">
        <v>98</v>
      </c>
      <c r="E1563">
        <v>30</v>
      </c>
      <c r="F1563" t="s">
        <v>192</v>
      </c>
      <c r="G1563" s="18">
        <v>2.3123</v>
      </c>
      <c r="I1563" s="18">
        <v>69.37</v>
      </c>
    </row>
    <row r="1564" spans="1:9" x14ac:dyDescent="0.25">
      <c r="A1564" s="1">
        <v>44685</v>
      </c>
      <c r="B1564" s="1"/>
      <c r="C1564" s="1" t="s">
        <v>102</v>
      </c>
      <c r="D1564" t="s">
        <v>97</v>
      </c>
      <c r="E1564">
        <v>30</v>
      </c>
      <c r="F1564" t="s">
        <v>192</v>
      </c>
      <c r="G1564" s="18">
        <v>2.1983999999999999</v>
      </c>
      <c r="I1564" s="18">
        <v>-65.95</v>
      </c>
    </row>
    <row r="1565" spans="1:9" x14ac:dyDescent="0.25">
      <c r="A1565" s="1">
        <v>44685</v>
      </c>
      <c r="B1565" s="1"/>
      <c r="C1565" s="1" t="s">
        <v>102</v>
      </c>
      <c r="D1565" t="s">
        <v>97</v>
      </c>
      <c r="E1565">
        <v>2</v>
      </c>
      <c r="F1565" t="s">
        <v>192</v>
      </c>
      <c r="G1565" s="18">
        <v>2.12</v>
      </c>
      <c r="I1565" s="18">
        <v>-4.24</v>
      </c>
    </row>
    <row r="1566" spans="1:9" x14ac:dyDescent="0.25">
      <c r="A1566" s="1">
        <v>44685</v>
      </c>
      <c r="B1566" s="1"/>
      <c r="C1566" s="1" t="s">
        <v>102</v>
      </c>
      <c r="D1566" t="s">
        <v>97</v>
      </c>
      <c r="E1566">
        <v>10</v>
      </c>
      <c r="F1566" t="s">
        <v>192</v>
      </c>
      <c r="G1566" s="18">
        <v>2.12</v>
      </c>
      <c r="I1566" s="18">
        <v>-21.2</v>
      </c>
    </row>
    <row r="1567" spans="1:9" x14ac:dyDescent="0.25">
      <c r="A1567" s="1">
        <v>44685</v>
      </c>
      <c r="B1567" s="1"/>
      <c r="C1567" s="1" t="s">
        <v>102</v>
      </c>
      <c r="D1567" t="s">
        <v>97</v>
      </c>
      <c r="E1567">
        <v>18</v>
      </c>
      <c r="F1567" t="s">
        <v>192</v>
      </c>
      <c r="G1567" s="18">
        <v>2.12</v>
      </c>
      <c r="I1567" s="18">
        <v>-38.159999999999997</v>
      </c>
    </row>
    <row r="1568" spans="1:9" x14ac:dyDescent="0.25">
      <c r="A1568" s="1">
        <v>44685</v>
      </c>
      <c r="B1568" s="1"/>
      <c r="C1568" s="1" t="s">
        <v>102</v>
      </c>
      <c r="D1568" t="s">
        <v>97</v>
      </c>
      <c r="E1568">
        <v>30</v>
      </c>
      <c r="F1568" t="s">
        <v>192</v>
      </c>
      <c r="G1568" s="18">
        <v>2.1029</v>
      </c>
      <c r="I1568" s="18">
        <v>-63.09</v>
      </c>
    </row>
    <row r="1569" spans="1:9" x14ac:dyDescent="0.25">
      <c r="A1569" s="1">
        <v>44685</v>
      </c>
      <c r="B1569" s="1"/>
      <c r="C1569" s="1" t="s">
        <v>102</v>
      </c>
      <c r="D1569" t="s">
        <v>97</v>
      </c>
      <c r="E1569">
        <v>30</v>
      </c>
      <c r="F1569" t="s">
        <v>192</v>
      </c>
      <c r="G1569" s="18">
        <v>2.1749999999999998</v>
      </c>
      <c r="I1569" s="18">
        <v>-65.25</v>
      </c>
    </row>
    <row r="1570" spans="1:9" x14ac:dyDescent="0.25">
      <c r="A1570" s="1">
        <v>44685</v>
      </c>
      <c r="B1570" s="1"/>
      <c r="C1570" s="1" t="s">
        <v>102</v>
      </c>
      <c r="D1570" t="s">
        <v>97</v>
      </c>
      <c r="E1570">
        <v>30</v>
      </c>
      <c r="F1570" t="s">
        <v>192</v>
      </c>
      <c r="G1570" s="18">
        <v>2.1797</v>
      </c>
      <c r="I1570" s="18">
        <v>-65.39</v>
      </c>
    </row>
    <row r="1571" spans="1:9" x14ac:dyDescent="0.25">
      <c r="A1571" s="1">
        <v>44685</v>
      </c>
      <c r="B1571" s="1"/>
      <c r="C1571" s="1" t="s">
        <v>102</v>
      </c>
      <c r="D1571" t="s">
        <v>107</v>
      </c>
      <c r="I1571" s="18">
        <v>7000</v>
      </c>
    </row>
    <row r="1572" spans="1:9" x14ac:dyDescent="0.25">
      <c r="A1572" s="1">
        <v>44686</v>
      </c>
      <c r="B1572" s="1"/>
      <c r="C1572" s="1" t="s">
        <v>102</v>
      </c>
      <c r="D1572" t="s">
        <v>98</v>
      </c>
      <c r="E1572">
        <v>10</v>
      </c>
      <c r="F1572" t="s">
        <v>191</v>
      </c>
      <c r="G1572" s="18">
        <v>7.8606999999999996</v>
      </c>
      <c r="I1572" s="18">
        <v>78.61</v>
      </c>
    </row>
    <row r="1573" spans="1:9" x14ac:dyDescent="0.25">
      <c r="A1573" s="1">
        <v>44686</v>
      </c>
      <c r="B1573" s="1"/>
      <c r="C1573" s="1" t="s">
        <v>102</v>
      </c>
      <c r="D1573" t="s">
        <v>98</v>
      </c>
      <c r="E1573">
        <v>25</v>
      </c>
      <c r="F1573" t="s">
        <v>191</v>
      </c>
      <c r="G1573" s="18">
        <v>7.8707000000000003</v>
      </c>
      <c r="I1573" s="18">
        <v>196.77</v>
      </c>
    </row>
    <row r="1574" spans="1:9" x14ac:dyDescent="0.25">
      <c r="A1574" s="1">
        <v>44686</v>
      </c>
      <c r="B1574" s="1"/>
      <c r="C1574" s="1" t="s">
        <v>102</v>
      </c>
      <c r="D1574" t="s">
        <v>98</v>
      </c>
      <c r="E1574">
        <v>2</v>
      </c>
      <c r="F1574" t="s">
        <v>191</v>
      </c>
      <c r="G1574" s="18">
        <v>7.8800999999999997</v>
      </c>
      <c r="I1574" s="18">
        <v>15.76</v>
      </c>
    </row>
    <row r="1575" spans="1:9" x14ac:dyDescent="0.25">
      <c r="A1575" s="1">
        <v>44686</v>
      </c>
      <c r="B1575" s="1"/>
      <c r="C1575" s="1" t="s">
        <v>102</v>
      </c>
      <c r="D1575" t="s">
        <v>98</v>
      </c>
      <c r="E1575">
        <v>23</v>
      </c>
      <c r="F1575" t="s">
        <v>191</v>
      </c>
      <c r="G1575" s="18">
        <v>7.8800999999999997</v>
      </c>
      <c r="I1575" s="18">
        <v>181.24</v>
      </c>
    </row>
    <row r="1576" spans="1:9" x14ac:dyDescent="0.25">
      <c r="A1576" s="1">
        <v>44686</v>
      </c>
      <c r="B1576" s="1"/>
      <c r="C1576" s="1" t="s">
        <v>102</v>
      </c>
      <c r="D1576" t="s">
        <v>98</v>
      </c>
      <c r="E1576">
        <v>25</v>
      </c>
      <c r="F1576" t="s">
        <v>191</v>
      </c>
      <c r="G1576" s="18">
        <v>7.84</v>
      </c>
      <c r="I1576" s="18">
        <v>196</v>
      </c>
    </row>
    <row r="1577" spans="1:9" x14ac:dyDescent="0.25">
      <c r="A1577" s="1">
        <v>44686</v>
      </c>
      <c r="B1577" s="1"/>
      <c r="C1577" s="1" t="s">
        <v>102</v>
      </c>
      <c r="D1577" t="s">
        <v>98</v>
      </c>
      <c r="E1577">
        <v>25</v>
      </c>
      <c r="F1577" t="s">
        <v>191</v>
      </c>
      <c r="G1577" s="18">
        <v>7.7706</v>
      </c>
      <c r="I1577" s="18">
        <v>194.27</v>
      </c>
    </row>
    <row r="1578" spans="1:9" x14ac:dyDescent="0.25">
      <c r="A1578" s="1">
        <v>44686</v>
      </c>
      <c r="B1578" s="1"/>
      <c r="C1578" s="1" t="s">
        <v>102</v>
      </c>
      <c r="D1578" t="s">
        <v>98</v>
      </c>
      <c r="E1578">
        <v>25</v>
      </c>
      <c r="F1578" t="s">
        <v>191</v>
      </c>
      <c r="G1578" s="18">
        <v>7.77</v>
      </c>
      <c r="I1578" s="18">
        <v>194.25</v>
      </c>
    </row>
    <row r="1579" spans="1:9" x14ac:dyDescent="0.25">
      <c r="A1579" s="1">
        <v>44686</v>
      </c>
      <c r="B1579" s="1"/>
      <c r="C1579" s="1" t="s">
        <v>102</v>
      </c>
      <c r="D1579" t="s">
        <v>97</v>
      </c>
      <c r="E1579">
        <v>10</v>
      </c>
      <c r="F1579" t="s">
        <v>191</v>
      </c>
      <c r="G1579" s="18">
        <v>7.7290999999999999</v>
      </c>
      <c r="I1579" s="18">
        <v>-77.290000000000006</v>
      </c>
    </row>
    <row r="1580" spans="1:9" x14ac:dyDescent="0.25">
      <c r="A1580" s="1">
        <v>44686</v>
      </c>
      <c r="B1580" s="1"/>
      <c r="C1580" s="1" t="s">
        <v>102</v>
      </c>
      <c r="D1580" t="s">
        <v>97</v>
      </c>
      <c r="E1580">
        <v>25</v>
      </c>
      <c r="F1580" t="s">
        <v>191</v>
      </c>
      <c r="G1580" s="18">
        <v>7.7140000000000004</v>
      </c>
      <c r="I1580" s="18">
        <v>-192.85</v>
      </c>
    </row>
    <row r="1581" spans="1:9" x14ac:dyDescent="0.25">
      <c r="A1581" s="1">
        <v>44686</v>
      </c>
      <c r="B1581" s="1"/>
      <c r="C1581" s="1" t="s">
        <v>102</v>
      </c>
      <c r="D1581" t="s">
        <v>97</v>
      </c>
      <c r="E1581">
        <v>25</v>
      </c>
      <c r="F1581" t="s">
        <v>191</v>
      </c>
      <c r="G1581" s="18">
        <v>7.6150000000000002</v>
      </c>
      <c r="I1581" s="18">
        <v>-190.38</v>
      </c>
    </row>
    <row r="1582" spans="1:9" x14ac:dyDescent="0.25">
      <c r="A1582" s="1">
        <v>44686</v>
      </c>
      <c r="B1582" s="1"/>
      <c r="C1582" s="1" t="s">
        <v>102</v>
      </c>
      <c r="D1582" t="s">
        <v>97</v>
      </c>
      <c r="E1582">
        <v>24</v>
      </c>
      <c r="F1582" t="s">
        <v>191</v>
      </c>
      <c r="G1582" s="18">
        <v>7.57</v>
      </c>
      <c r="I1582" s="18">
        <v>-181.68</v>
      </c>
    </row>
    <row r="1583" spans="1:9" x14ac:dyDescent="0.25">
      <c r="A1583" s="1">
        <v>44686</v>
      </c>
      <c r="B1583" s="1"/>
      <c r="C1583" s="1" t="s">
        <v>102</v>
      </c>
      <c r="D1583" t="s">
        <v>97</v>
      </c>
      <c r="E1583">
        <v>1</v>
      </c>
      <c r="F1583" t="s">
        <v>191</v>
      </c>
      <c r="G1583" s="18">
        <v>7.57</v>
      </c>
      <c r="I1583" s="18">
        <v>-7.57</v>
      </c>
    </row>
    <row r="1584" spans="1:9" x14ac:dyDescent="0.25">
      <c r="A1584" s="1">
        <v>44686</v>
      </c>
      <c r="B1584" s="1"/>
      <c r="C1584" s="1" t="s">
        <v>102</v>
      </c>
      <c r="D1584" t="s">
        <v>97</v>
      </c>
      <c r="E1584">
        <v>25</v>
      </c>
      <c r="F1584" t="s">
        <v>191</v>
      </c>
      <c r="G1584" s="18">
        <v>7.6887999999999996</v>
      </c>
      <c r="I1584" s="18">
        <v>-192.22</v>
      </c>
    </row>
    <row r="1585" spans="1:9" x14ac:dyDescent="0.25">
      <c r="A1585" s="1">
        <v>44686</v>
      </c>
      <c r="B1585" s="1"/>
      <c r="C1585" s="1" t="s">
        <v>102</v>
      </c>
      <c r="D1585" t="s">
        <v>98</v>
      </c>
      <c r="E1585">
        <v>25</v>
      </c>
      <c r="F1585" t="s">
        <v>191</v>
      </c>
      <c r="G1585" s="18">
        <v>7.84</v>
      </c>
      <c r="I1585" s="18">
        <v>196</v>
      </c>
    </row>
    <row r="1586" spans="1:9" x14ac:dyDescent="0.25">
      <c r="A1586" s="1">
        <v>44686</v>
      </c>
      <c r="B1586" s="1"/>
      <c r="C1586" s="1" t="s">
        <v>102</v>
      </c>
      <c r="D1586" t="s">
        <v>97</v>
      </c>
      <c r="E1586">
        <v>25</v>
      </c>
      <c r="F1586" t="s">
        <v>191</v>
      </c>
      <c r="G1586" s="18">
        <v>7.6349999999999998</v>
      </c>
      <c r="I1586" s="18">
        <v>-190.88</v>
      </c>
    </row>
    <row r="1587" spans="1:9" x14ac:dyDescent="0.25">
      <c r="A1587" s="1">
        <v>44686</v>
      </c>
      <c r="B1587" s="1"/>
      <c r="C1587" s="1" t="s">
        <v>102</v>
      </c>
      <c r="D1587" t="s">
        <v>97</v>
      </c>
      <c r="E1587">
        <v>25</v>
      </c>
      <c r="F1587" t="s">
        <v>191</v>
      </c>
      <c r="G1587" s="18">
        <v>7.75</v>
      </c>
      <c r="I1587" s="18">
        <v>-193.75</v>
      </c>
    </row>
    <row r="1588" spans="1:9" x14ac:dyDescent="0.25">
      <c r="A1588" s="1">
        <v>44687</v>
      </c>
      <c r="B1588" s="1"/>
      <c r="C1588" s="1" t="s">
        <v>102</v>
      </c>
      <c r="D1588" t="s">
        <v>98</v>
      </c>
      <c r="E1588">
        <v>100</v>
      </c>
      <c r="F1588" t="s">
        <v>36</v>
      </c>
      <c r="G1588" s="18">
        <v>3.3530000000000002</v>
      </c>
      <c r="I1588" s="18">
        <v>335.3</v>
      </c>
    </row>
    <row r="1589" spans="1:9" x14ac:dyDescent="0.25">
      <c r="A1589" s="1">
        <v>44687</v>
      </c>
      <c r="B1589" s="1"/>
      <c r="C1589" s="1" t="s">
        <v>102</v>
      </c>
      <c r="D1589" t="s">
        <v>97</v>
      </c>
      <c r="E1589">
        <v>30</v>
      </c>
      <c r="F1589" t="s">
        <v>36</v>
      </c>
      <c r="G1589" s="18">
        <v>3.5798999999999999</v>
      </c>
      <c r="I1589" s="18">
        <v>-107.4</v>
      </c>
    </row>
    <row r="1590" spans="1:9" x14ac:dyDescent="0.25">
      <c r="A1590" s="1">
        <v>44687</v>
      </c>
      <c r="B1590" s="1"/>
      <c r="C1590" s="1" t="s">
        <v>102</v>
      </c>
      <c r="D1590" t="s">
        <v>97</v>
      </c>
      <c r="E1590">
        <v>30</v>
      </c>
      <c r="F1590" t="s">
        <v>36</v>
      </c>
      <c r="G1590" s="18">
        <v>3.6349999999999998</v>
      </c>
      <c r="I1590" s="18">
        <v>-109.05</v>
      </c>
    </row>
    <row r="1591" spans="1:9" x14ac:dyDescent="0.25">
      <c r="A1591" s="1">
        <v>44687</v>
      </c>
      <c r="B1591" s="1"/>
      <c r="C1591" s="1" t="s">
        <v>102</v>
      </c>
      <c r="D1591" t="s">
        <v>97</v>
      </c>
      <c r="E1591">
        <v>10</v>
      </c>
      <c r="F1591" t="s">
        <v>36</v>
      </c>
      <c r="G1591" s="18">
        <v>3.64</v>
      </c>
      <c r="I1591" s="18">
        <v>-36.4</v>
      </c>
    </row>
    <row r="1592" spans="1:9" x14ac:dyDescent="0.25">
      <c r="A1592" s="1">
        <v>44687</v>
      </c>
      <c r="B1592" s="1"/>
      <c r="C1592" s="1" t="s">
        <v>102</v>
      </c>
      <c r="D1592" t="s">
        <v>97</v>
      </c>
      <c r="E1592">
        <v>10</v>
      </c>
      <c r="F1592" t="s">
        <v>36</v>
      </c>
      <c r="G1592" s="18">
        <v>3.6391</v>
      </c>
      <c r="I1592" s="18">
        <v>-36.39</v>
      </c>
    </row>
    <row r="1593" spans="1:9" x14ac:dyDescent="0.25">
      <c r="A1593" s="1">
        <v>44687</v>
      </c>
      <c r="B1593" s="1"/>
      <c r="C1593" s="1" t="s">
        <v>102</v>
      </c>
      <c r="D1593" t="s">
        <v>98</v>
      </c>
      <c r="E1593">
        <v>60</v>
      </c>
      <c r="F1593" t="s">
        <v>36</v>
      </c>
      <c r="G1593" s="18">
        <v>3.6617999999999999</v>
      </c>
      <c r="I1593" s="18">
        <v>219.71</v>
      </c>
    </row>
    <row r="1594" spans="1:9" x14ac:dyDescent="0.25">
      <c r="A1594" s="1">
        <v>44687</v>
      </c>
      <c r="B1594" s="1"/>
      <c r="C1594" s="1" t="s">
        <v>102</v>
      </c>
      <c r="D1594" t="s">
        <v>98</v>
      </c>
      <c r="E1594">
        <v>10</v>
      </c>
      <c r="F1594" t="s">
        <v>36</v>
      </c>
      <c r="G1594" s="18">
        <v>3.7018</v>
      </c>
      <c r="I1594" s="18">
        <v>37.020000000000003</v>
      </c>
    </row>
    <row r="1595" spans="1:9" x14ac:dyDescent="0.25">
      <c r="A1595" s="1">
        <v>44687</v>
      </c>
      <c r="B1595" s="1"/>
      <c r="C1595" s="1" t="s">
        <v>102</v>
      </c>
      <c r="D1595" t="s">
        <v>98</v>
      </c>
      <c r="E1595">
        <v>30</v>
      </c>
      <c r="F1595" t="s">
        <v>36</v>
      </c>
      <c r="G1595" s="18">
        <v>3.6804999999999999</v>
      </c>
      <c r="I1595" s="18">
        <v>110.42</v>
      </c>
    </row>
    <row r="1596" spans="1:9" x14ac:dyDescent="0.25">
      <c r="A1596" s="1">
        <v>44687</v>
      </c>
      <c r="B1596" s="1"/>
      <c r="C1596" s="1" t="s">
        <v>102</v>
      </c>
      <c r="D1596" t="s">
        <v>97</v>
      </c>
      <c r="E1596">
        <v>30</v>
      </c>
      <c r="F1596" t="s">
        <v>36</v>
      </c>
      <c r="G1596" s="18">
        <v>3.8037999999999998</v>
      </c>
      <c r="I1596" s="18">
        <v>-114.11</v>
      </c>
    </row>
    <row r="1597" spans="1:9" x14ac:dyDescent="0.25">
      <c r="A1597" s="1">
        <v>44687</v>
      </c>
      <c r="B1597" s="1"/>
      <c r="C1597" s="1" t="s">
        <v>102</v>
      </c>
      <c r="D1597" t="s">
        <v>97</v>
      </c>
      <c r="E1597">
        <v>30</v>
      </c>
      <c r="F1597" t="s">
        <v>36</v>
      </c>
      <c r="G1597" s="18">
        <v>3.88</v>
      </c>
      <c r="I1597" s="18">
        <v>-116.4</v>
      </c>
    </row>
    <row r="1598" spans="1:9" x14ac:dyDescent="0.25">
      <c r="A1598" s="1">
        <v>44687</v>
      </c>
      <c r="B1598" s="1"/>
      <c r="C1598" s="1" t="s">
        <v>102</v>
      </c>
      <c r="D1598" t="s">
        <v>98</v>
      </c>
      <c r="E1598">
        <v>90</v>
      </c>
      <c r="F1598" t="s">
        <v>36</v>
      </c>
      <c r="G1598" s="18">
        <v>3.95</v>
      </c>
      <c r="I1598" s="18">
        <v>355.5</v>
      </c>
    </row>
    <row r="1599" spans="1:9" x14ac:dyDescent="0.25">
      <c r="A1599" s="1">
        <v>44687</v>
      </c>
      <c r="B1599" s="1"/>
      <c r="C1599" s="1" t="s">
        <v>102</v>
      </c>
      <c r="D1599" t="s">
        <v>97</v>
      </c>
      <c r="E1599">
        <v>20</v>
      </c>
      <c r="F1599" t="s">
        <v>36</v>
      </c>
      <c r="G1599" s="18">
        <v>3.95</v>
      </c>
      <c r="I1599" s="18">
        <v>-79</v>
      </c>
    </row>
    <row r="1600" spans="1:9" x14ac:dyDescent="0.25">
      <c r="A1600" s="1">
        <v>44687</v>
      </c>
      <c r="B1600" s="1"/>
      <c r="C1600" s="1" t="s">
        <v>102</v>
      </c>
      <c r="D1600" t="s">
        <v>97</v>
      </c>
      <c r="E1600">
        <v>13</v>
      </c>
      <c r="F1600" t="s">
        <v>36</v>
      </c>
      <c r="G1600" s="18">
        <v>3.95</v>
      </c>
      <c r="I1600" s="18">
        <v>-51.35</v>
      </c>
    </row>
    <row r="1601" spans="1:9" x14ac:dyDescent="0.25">
      <c r="A1601" s="1">
        <v>44687</v>
      </c>
      <c r="B1601" s="1"/>
      <c r="C1601" s="1" t="s">
        <v>102</v>
      </c>
      <c r="D1601" t="s">
        <v>97</v>
      </c>
      <c r="E1601">
        <v>2</v>
      </c>
      <c r="F1601" t="s">
        <v>36</v>
      </c>
      <c r="G1601" s="18">
        <v>3.95</v>
      </c>
      <c r="I1601" s="18">
        <v>-7.9</v>
      </c>
    </row>
    <row r="1602" spans="1:9" x14ac:dyDescent="0.25">
      <c r="A1602" s="1">
        <v>44687</v>
      </c>
      <c r="B1602" s="1"/>
      <c r="C1602" s="1" t="s">
        <v>102</v>
      </c>
      <c r="D1602" t="s">
        <v>97</v>
      </c>
      <c r="E1602">
        <v>25</v>
      </c>
      <c r="F1602" t="s">
        <v>36</v>
      </c>
      <c r="G1602" s="18">
        <v>3.95</v>
      </c>
      <c r="I1602" s="18">
        <v>-98.75</v>
      </c>
    </row>
    <row r="1603" spans="1:9" x14ac:dyDescent="0.25">
      <c r="A1603" s="1">
        <v>44687</v>
      </c>
      <c r="B1603" s="1"/>
      <c r="C1603" s="1" t="s">
        <v>102</v>
      </c>
      <c r="D1603" t="s">
        <v>97</v>
      </c>
      <c r="E1603">
        <v>90</v>
      </c>
      <c r="F1603" t="s">
        <v>36</v>
      </c>
      <c r="G1603" s="18">
        <v>4.1775000000000002</v>
      </c>
      <c r="I1603" s="18">
        <v>-375.98</v>
      </c>
    </row>
    <row r="1604" spans="1:9" x14ac:dyDescent="0.25">
      <c r="A1604" s="1">
        <v>44690</v>
      </c>
      <c r="B1604" s="1"/>
      <c r="C1604" s="1" t="s">
        <v>102</v>
      </c>
      <c r="D1604" t="s">
        <v>98</v>
      </c>
      <c r="E1604">
        <v>30</v>
      </c>
      <c r="F1604" t="s">
        <v>20</v>
      </c>
      <c r="G1604" s="18">
        <v>2.3818999999999999</v>
      </c>
      <c r="I1604" s="18">
        <v>71.459999999999994</v>
      </c>
    </row>
    <row r="1605" spans="1:9" x14ac:dyDescent="0.25">
      <c r="A1605" s="1">
        <v>44690</v>
      </c>
      <c r="B1605" s="1"/>
      <c r="C1605" s="1" t="s">
        <v>102</v>
      </c>
      <c r="D1605" t="s">
        <v>98</v>
      </c>
      <c r="E1605">
        <v>1</v>
      </c>
      <c r="F1605" t="s">
        <v>20</v>
      </c>
      <c r="G1605" s="18">
        <v>2.4001000000000001</v>
      </c>
      <c r="I1605" s="18">
        <v>2.4</v>
      </c>
    </row>
    <row r="1606" spans="1:9" x14ac:dyDescent="0.25">
      <c r="A1606" s="1">
        <v>44690</v>
      </c>
      <c r="B1606" s="1"/>
      <c r="C1606" s="1" t="s">
        <v>102</v>
      </c>
      <c r="D1606" t="s">
        <v>98</v>
      </c>
      <c r="E1606">
        <v>89</v>
      </c>
      <c r="F1606" t="s">
        <v>20</v>
      </c>
      <c r="G1606" s="18">
        <v>2.4</v>
      </c>
      <c r="I1606" s="18">
        <v>213.6</v>
      </c>
    </row>
    <row r="1607" spans="1:9" x14ac:dyDescent="0.25">
      <c r="A1607" s="1">
        <v>44690</v>
      </c>
      <c r="B1607" s="1"/>
      <c r="C1607" s="1" t="s">
        <v>102</v>
      </c>
      <c r="D1607" t="s">
        <v>97</v>
      </c>
      <c r="E1607">
        <v>90</v>
      </c>
      <c r="F1607" t="s">
        <v>20</v>
      </c>
      <c r="G1607" s="18">
        <v>2.4963000000000002</v>
      </c>
      <c r="I1607" s="18">
        <v>-224.67</v>
      </c>
    </row>
    <row r="1608" spans="1:9" x14ac:dyDescent="0.25">
      <c r="A1608" s="1">
        <v>44690</v>
      </c>
      <c r="B1608" s="1"/>
      <c r="C1608" s="1" t="s">
        <v>102</v>
      </c>
      <c r="D1608" t="s">
        <v>97</v>
      </c>
      <c r="E1608">
        <v>30</v>
      </c>
      <c r="F1608" t="s">
        <v>20</v>
      </c>
      <c r="G1608" s="18">
        <v>2.4350000000000001</v>
      </c>
      <c r="I1608" s="18">
        <v>-73.05</v>
      </c>
    </row>
    <row r="1609" spans="1:9" x14ac:dyDescent="0.25">
      <c r="A1609" s="1">
        <v>44690</v>
      </c>
      <c r="B1609" s="1"/>
      <c r="C1609" s="1" t="s">
        <v>102</v>
      </c>
      <c r="D1609" t="s">
        <v>98</v>
      </c>
      <c r="E1609">
        <v>30</v>
      </c>
      <c r="F1609" t="s">
        <v>20</v>
      </c>
      <c r="G1609" s="18">
        <v>2.4209999999999998</v>
      </c>
      <c r="I1609" s="18">
        <v>72.63</v>
      </c>
    </row>
    <row r="1610" spans="1:9" x14ac:dyDescent="0.25">
      <c r="A1610" s="1">
        <v>44690</v>
      </c>
      <c r="B1610" s="1"/>
      <c r="C1610" s="1" t="s">
        <v>102</v>
      </c>
      <c r="D1610" t="s">
        <v>98</v>
      </c>
      <c r="E1610">
        <v>90</v>
      </c>
      <c r="F1610" t="s">
        <v>20</v>
      </c>
      <c r="G1610" s="18">
        <v>2.4230999999999998</v>
      </c>
      <c r="I1610" s="18">
        <v>218.08</v>
      </c>
    </row>
    <row r="1611" spans="1:9" x14ac:dyDescent="0.25">
      <c r="A1611" s="1">
        <v>44690</v>
      </c>
      <c r="B1611" s="1"/>
      <c r="C1611" s="1" t="s">
        <v>102</v>
      </c>
      <c r="D1611" t="s">
        <v>98</v>
      </c>
      <c r="E1611">
        <v>90</v>
      </c>
      <c r="F1611" t="s">
        <v>20</v>
      </c>
      <c r="G1611" s="18">
        <v>2.5344000000000002</v>
      </c>
      <c r="I1611" s="18">
        <v>228.1</v>
      </c>
    </row>
    <row r="1612" spans="1:9" x14ac:dyDescent="0.25">
      <c r="A1612" s="1">
        <v>44690</v>
      </c>
      <c r="B1612" s="1"/>
      <c r="C1612" s="1" t="s">
        <v>102</v>
      </c>
      <c r="D1612" t="s">
        <v>98</v>
      </c>
      <c r="E1612">
        <v>90</v>
      </c>
      <c r="F1612" t="s">
        <v>20</v>
      </c>
      <c r="G1612" s="18">
        <v>2.5207999999999999</v>
      </c>
      <c r="I1612" s="18">
        <v>226.87</v>
      </c>
    </row>
    <row r="1613" spans="1:9" x14ac:dyDescent="0.25">
      <c r="A1613" s="1">
        <v>44690</v>
      </c>
      <c r="B1613" s="1"/>
      <c r="C1613" s="1" t="s">
        <v>102</v>
      </c>
      <c r="D1613" t="s">
        <v>97</v>
      </c>
      <c r="E1613">
        <v>90</v>
      </c>
      <c r="F1613" t="s">
        <v>20</v>
      </c>
      <c r="G1613" s="18">
        <v>2.4964</v>
      </c>
      <c r="I1613" s="18">
        <v>-224.68</v>
      </c>
    </row>
    <row r="1614" spans="1:9" x14ac:dyDescent="0.25">
      <c r="A1614" s="1">
        <v>44690</v>
      </c>
      <c r="B1614" s="1"/>
      <c r="C1614" s="1" t="s">
        <v>102</v>
      </c>
      <c r="D1614" t="s">
        <v>97</v>
      </c>
      <c r="E1614">
        <v>90</v>
      </c>
      <c r="F1614" t="s">
        <v>20</v>
      </c>
      <c r="G1614" s="18">
        <v>2.4891999999999999</v>
      </c>
      <c r="I1614" s="18">
        <v>-224.03</v>
      </c>
    </row>
    <row r="1615" spans="1:9" x14ac:dyDescent="0.25">
      <c r="A1615" s="1">
        <v>44690</v>
      </c>
      <c r="B1615" s="1"/>
      <c r="C1615" s="1" t="s">
        <v>102</v>
      </c>
      <c r="D1615" t="s">
        <v>98</v>
      </c>
      <c r="E1615">
        <v>90</v>
      </c>
      <c r="F1615" t="s">
        <v>20</v>
      </c>
      <c r="G1615" s="18">
        <v>2.46</v>
      </c>
      <c r="I1615" s="18">
        <v>221.4</v>
      </c>
    </row>
    <row r="1616" spans="1:9" x14ac:dyDescent="0.25">
      <c r="A1616" s="1">
        <v>44690</v>
      </c>
      <c r="B1616" s="1"/>
      <c r="C1616" s="1" t="s">
        <v>102</v>
      </c>
      <c r="D1616" t="s">
        <v>98</v>
      </c>
      <c r="E1616">
        <v>90</v>
      </c>
      <c r="F1616" t="s">
        <v>20</v>
      </c>
      <c r="G1616" s="18">
        <v>2.4649999999999999</v>
      </c>
      <c r="I1616" s="18">
        <v>221.85</v>
      </c>
    </row>
    <row r="1617" spans="1:9" x14ac:dyDescent="0.25">
      <c r="A1617" s="1">
        <v>44690</v>
      </c>
      <c r="B1617" s="1"/>
      <c r="C1617" s="1" t="s">
        <v>102</v>
      </c>
      <c r="D1617" t="s">
        <v>98</v>
      </c>
      <c r="E1617">
        <v>90</v>
      </c>
      <c r="F1617" t="s">
        <v>20</v>
      </c>
      <c r="G1617" s="18">
        <v>2.4009999999999998</v>
      </c>
      <c r="I1617" s="18">
        <v>216.09</v>
      </c>
    </row>
    <row r="1618" spans="1:9" x14ac:dyDescent="0.25">
      <c r="A1618" s="1">
        <v>44690</v>
      </c>
      <c r="B1618" s="1"/>
      <c r="C1618" s="1" t="s">
        <v>102</v>
      </c>
      <c r="D1618" t="s">
        <v>97</v>
      </c>
      <c r="E1618">
        <v>30</v>
      </c>
      <c r="F1618" t="s">
        <v>20</v>
      </c>
      <c r="G1618" s="18">
        <v>2.38</v>
      </c>
      <c r="I1618" s="18">
        <v>-71.400000000000006</v>
      </c>
    </row>
    <row r="1619" spans="1:9" x14ac:dyDescent="0.25">
      <c r="A1619" s="1">
        <v>44690</v>
      </c>
      <c r="B1619" s="1"/>
      <c r="C1619" s="1" t="s">
        <v>102</v>
      </c>
      <c r="D1619" t="s">
        <v>97</v>
      </c>
      <c r="E1619">
        <v>90</v>
      </c>
      <c r="F1619" t="s">
        <v>20</v>
      </c>
      <c r="G1619" s="18">
        <v>2.3996</v>
      </c>
      <c r="I1619" s="18">
        <v>-215.96</v>
      </c>
    </row>
    <row r="1620" spans="1:9" x14ac:dyDescent="0.25">
      <c r="A1620" s="1">
        <v>44690</v>
      </c>
      <c r="B1620" s="1"/>
      <c r="C1620" s="1" t="s">
        <v>102</v>
      </c>
      <c r="D1620" t="s">
        <v>97</v>
      </c>
      <c r="E1620">
        <v>90</v>
      </c>
      <c r="F1620" t="s">
        <v>20</v>
      </c>
      <c r="G1620" s="18">
        <v>2.4228000000000001</v>
      </c>
      <c r="I1620" s="18">
        <v>-218.05</v>
      </c>
    </row>
    <row r="1621" spans="1:9" x14ac:dyDescent="0.25">
      <c r="A1621" s="1">
        <v>44690</v>
      </c>
      <c r="B1621" s="1"/>
      <c r="C1621" s="1" t="s">
        <v>102</v>
      </c>
      <c r="D1621" t="s">
        <v>97</v>
      </c>
      <c r="E1621">
        <v>90</v>
      </c>
      <c r="F1621" t="s">
        <v>20</v>
      </c>
      <c r="G1621" s="18">
        <v>2.34</v>
      </c>
      <c r="I1621" s="18">
        <v>-210.6</v>
      </c>
    </row>
    <row r="1622" spans="1:9" x14ac:dyDescent="0.25">
      <c r="A1622" s="1">
        <v>44690</v>
      </c>
      <c r="B1622" s="1"/>
      <c r="C1622" s="1" t="s">
        <v>102</v>
      </c>
      <c r="D1622" t="s">
        <v>97</v>
      </c>
      <c r="E1622">
        <v>90</v>
      </c>
      <c r="F1622" t="s">
        <v>20</v>
      </c>
      <c r="G1622" s="18">
        <v>2.335</v>
      </c>
      <c r="I1622" s="18">
        <v>-210.15</v>
      </c>
    </row>
    <row r="1623" spans="1:9" x14ac:dyDescent="0.25">
      <c r="A1623" s="1">
        <v>44690</v>
      </c>
      <c r="B1623" s="1"/>
      <c r="C1623" s="1" t="s">
        <v>102</v>
      </c>
      <c r="D1623" t="s">
        <v>98</v>
      </c>
      <c r="E1623">
        <v>100</v>
      </c>
      <c r="F1623" t="s">
        <v>20</v>
      </c>
      <c r="G1623" s="18">
        <v>2.4337</v>
      </c>
      <c r="I1623" s="18">
        <v>243.37</v>
      </c>
    </row>
    <row r="1624" spans="1:9" x14ac:dyDescent="0.25">
      <c r="A1624" s="1">
        <v>44690</v>
      </c>
      <c r="B1624" s="1"/>
      <c r="C1624" s="1" t="s">
        <v>102</v>
      </c>
      <c r="D1624" t="s">
        <v>98</v>
      </c>
      <c r="E1624">
        <v>200</v>
      </c>
      <c r="F1624" t="s">
        <v>20</v>
      </c>
      <c r="G1624" s="18">
        <v>2.4337</v>
      </c>
      <c r="I1624" s="18">
        <v>486.74</v>
      </c>
    </row>
    <row r="1625" spans="1:9" x14ac:dyDescent="0.25">
      <c r="A1625" s="1">
        <v>44690</v>
      </c>
      <c r="B1625" s="1"/>
      <c r="C1625" s="1" t="s">
        <v>102</v>
      </c>
      <c r="D1625" t="s">
        <v>97</v>
      </c>
      <c r="E1625">
        <v>30</v>
      </c>
      <c r="F1625" t="s">
        <v>20</v>
      </c>
      <c r="G1625" s="18">
        <v>2.4950000000000001</v>
      </c>
      <c r="I1625" s="18">
        <v>-74.849999999999994</v>
      </c>
    </row>
    <row r="1626" spans="1:9" x14ac:dyDescent="0.25">
      <c r="A1626" s="1">
        <v>44690</v>
      </c>
      <c r="B1626" s="1"/>
      <c r="C1626" s="1" t="s">
        <v>102</v>
      </c>
      <c r="D1626" t="s">
        <v>97</v>
      </c>
      <c r="E1626">
        <v>30</v>
      </c>
      <c r="F1626" t="s">
        <v>20</v>
      </c>
      <c r="G1626" s="18">
        <v>2.4950000000000001</v>
      </c>
      <c r="I1626" s="18">
        <v>-74.849999999999994</v>
      </c>
    </row>
    <row r="1627" spans="1:9" x14ac:dyDescent="0.25">
      <c r="A1627" s="1">
        <v>44690</v>
      </c>
      <c r="B1627" s="1"/>
      <c r="C1627" s="1" t="s">
        <v>102</v>
      </c>
      <c r="D1627" t="s">
        <v>97</v>
      </c>
      <c r="E1627">
        <v>30</v>
      </c>
      <c r="F1627" t="s">
        <v>20</v>
      </c>
      <c r="G1627" s="18">
        <v>2.5249999999999999</v>
      </c>
      <c r="I1627" s="18">
        <v>-75.75</v>
      </c>
    </row>
    <row r="1628" spans="1:9" x14ac:dyDescent="0.25">
      <c r="A1628" s="1">
        <v>44690</v>
      </c>
      <c r="B1628" s="1"/>
      <c r="C1628" s="1" t="s">
        <v>102</v>
      </c>
      <c r="D1628" t="s">
        <v>98</v>
      </c>
      <c r="E1628">
        <v>30</v>
      </c>
      <c r="F1628" t="s">
        <v>20</v>
      </c>
      <c r="G1628" s="18">
        <v>2.59</v>
      </c>
      <c r="I1628" s="18">
        <v>77.7</v>
      </c>
    </row>
    <row r="1629" spans="1:9" x14ac:dyDescent="0.25">
      <c r="A1629" s="1">
        <v>44690</v>
      </c>
      <c r="B1629" s="1"/>
      <c r="C1629" s="1" t="s">
        <v>102</v>
      </c>
      <c r="D1629" t="s">
        <v>97</v>
      </c>
      <c r="E1629">
        <v>30</v>
      </c>
      <c r="F1629" t="s">
        <v>20</v>
      </c>
      <c r="G1629" s="18">
        <v>2.5293999999999999</v>
      </c>
      <c r="I1629" s="18">
        <v>-75.88</v>
      </c>
    </row>
    <row r="1630" spans="1:9" x14ac:dyDescent="0.25">
      <c r="A1630" s="1">
        <v>44690</v>
      </c>
      <c r="B1630" s="1"/>
      <c r="C1630" s="1" t="s">
        <v>102</v>
      </c>
      <c r="D1630" t="s">
        <v>97</v>
      </c>
      <c r="E1630">
        <v>30</v>
      </c>
      <c r="F1630" t="s">
        <v>20</v>
      </c>
      <c r="G1630" s="18">
        <v>2.5550000000000002</v>
      </c>
      <c r="I1630" s="18">
        <v>-76.650000000000006</v>
      </c>
    </row>
    <row r="1631" spans="1:9" x14ac:dyDescent="0.25">
      <c r="A1631" s="1">
        <v>44690</v>
      </c>
      <c r="B1631" s="1"/>
      <c r="C1631" s="1" t="s">
        <v>102</v>
      </c>
      <c r="D1631" t="s">
        <v>97</v>
      </c>
      <c r="E1631">
        <v>90</v>
      </c>
      <c r="F1631" t="s">
        <v>20</v>
      </c>
      <c r="G1631" s="18">
        <v>2.5649999999999999</v>
      </c>
      <c r="I1631" s="18">
        <v>-230.85</v>
      </c>
    </row>
    <row r="1632" spans="1:9" x14ac:dyDescent="0.25">
      <c r="A1632" s="1">
        <v>44690</v>
      </c>
      <c r="B1632" s="1"/>
      <c r="C1632" s="1" t="s">
        <v>102</v>
      </c>
      <c r="D1632" t="s">
        <v>97</v>
      </c>
      <c r="E1632">
        <v>90</v>
      </c>
      <c r="F1632" t="s">
        <v>20</v>
      </c>
      <c r="G1632" s="18">
        <v>2.5384000000000002</v>
      </c>
      <c r="I1632" s="18">
        <v>-228.46</v>
      </c>
    </row>
    <row r="1633" spans="1:9" x14ac:dyDescent="0.25">
      <c r="A1633" s="1">
        <v>44690</v>
      </c>
      <c r="B1633" s="1"/>
      <c r="C1633" s="1" t="s">
        <v>102</v>
      </c>
      <c r="D1633" t="s">
        <v>98</v>
      </c>
      <c r="E1633">
        <v>90</v>
      </c>
      <c r="F1633" t="s">
        <v>20</v>
      </c>
      <c r="G1633" s="18">
        <v>2.4318</v>
      </c>
      <c r="I1633" s="18">
        <v>218.86</v>
      </c>
    </row>
    <row r="1634" spans="1:9" x14ac:dyDescent="0.25">
      <c r="A1634" s="1">
        <v>44690</v>
      </c>
      <c r="B1634" s="1"/>
      <c r="C1634" s="1" t="s">
        <v>102</v>
      </c>
      <c r="D1634" t="s">
        <v>97</v>
      </c>
      <c r="E1634">
        <v>30</v>
      </c>
      <c r="F1634" t="s">
        <v>20</v>
      </c>
      <c r="G1634" s="18">
        <v>2.4550000000000001</v>
      </c>
      <c r="I1634" s="18">
        <v>-73.650000000000006</v>
      </c>
    </row>
    <row r="1635" spans="1:9" x14ac:dyDescent="0.25">
      <c r="A1635" s="1">
        <v>44690</v>
      </c>
      <c r="B1635" s="1"/>
      <c r="C1635" s="1" t="s">
        <v>102</v>
      </c>
      <c r="D1635" t="s">
        <v>97</v>
      </c>
      <c r="E1635">
        <v>30</v>
      </c>
      <c r="F1635" t="s">
        <v>20</v>
      </c>
      <c r="G1635" s="18">
        <v>2.4984000000000002</v>
      </c>
      <c r="I1635" s="18">
        <v>-74.95</v>
      </c>
    </row>
    <row r="1636" spans="1:9" x14ac:dyDescent="0.25">
      <c r="A1636" s="1">
        <v>44690</v>
      </c>
      <c r="B1636" s="1"/>
      <c r="C1636" s="1" t="s">
        <v>102</v>
      </c>
      <c r="D1636" t="s">
        <v>97</v>
      </c>
      <c r="E1636">
        <v>30</v>
      </c>
      <c r="F1636" t="s">
        <v>20</v>
      </c>
      <c r="G1636" s="18">
        <v>2.5150000000000001</v>
      </c>
      <c r="I1636" s="18">
        <v>-75.45</v>
      </c>
    </row>
    <row r="1637" spans="1:9" x14ac:dyDescent="0.25">
      <c r="A1637" s="1">
        <v>44690</v>
      </c>
      <c r="B1637" s="1"/>
      <c r="C1637" s="1" t="s">
        <v>102</v>
      </c>
      <c r="D1637" t="s">
        <v>98</v>
      </c>
      <c r="E1637">
        <v>30</v>
      </c>
      <c r="F1637" t="s">
        <v>18</v>
      </c>
      <c r="G1637" s="18">
        <v>4.1349999999999998</v>
      </c>
      <c r="I1637" s="18">
        <v>124.05</v>
      </c>
    </row>
    <row r="1638" spans="1:9" x14ac:dyDescent="0.25">
      <c r="A1638" s="1">
        <v>44690</v>
      </c>
      <c r="B1638" s="1"/>
      <c r="C1638" s="1" t="s">
        <v>102</v>
      </c>
      <c r="D1638" t="s">
        <v>98</v>
      </c>
      <c r="E1638">
        <v>30</v>
      </c>
      <c r="F1638" t="s">
        <v>18</v>
      </c>
      <c r="G1638" s="18">
        <v>4.1302000000000003</v>
      </c>
      <c r="I1638" s="18">
        <v>123.91</v>
      </c>
    </row>
    <row r="1639" spans="1:9" x14ac:dyDescent="0.25">
      <c r="A1639" s="1">
        <v>44690</v>
      </c>
      <c r="B1639" s="1"/>
      <c r="C1639" s="1" t="s">
        <v>102</v>
      </c>
      <c r="D1639" t="s">
        <v>98</v>
      </c>
      <c r="E1639">
        <v>30</v>
      </c>
      <c r="F1639" t="s">
        <v>18</v>
      </c>
      <c r="G1639" s="18">
        <v>4.1315999999999997</v>
      </c>
      <c r="I1639" s="18">
        <v>123.95</v>
      </c>
    </row>
    <row r="1640" spans="1:9" x14ac:dyDescent="0.25">
      <c r="A1640" s="1">
        <v>44690</v>
      </c>
      <c r="B1640" s="1"/>
      <c r="C1640" s="1" t="s">
        <v>102</v>
      </c>
      <c r="D1640" t="s">
        <v>98</v>
      </c>
      <c r="E1640">
        <v>10</v>
      </c>
      <c r="F1640" t="s">
        <v>182</v>
      </c>
      <c r="G1640" s="18">
        <v>2.4701</v>
      </c>
      <c r="I1640" s="18">
        <v>24.7</v>
      </c>
    </row>
    <row r="1641" spans="1:9" x14ac:dyDescent="0.25">
      <c r="A1641" s="1">
        <v>44690</v>
      </c>
      <c r="B1641" s="1"/>
      <c r="C1641" s="1" t="s">
        <v>102</v>
      </c>
      <c r="D1641" t="s">
        <v>97</v>
      </c>
      <c r="E1641">
        <v>1</v>
      </c>
      <c r="F1641" t="s">
        <v>18</v>
      </c>
      <c r="G1641" s="18">
        <v>4.1399999999999997</v>
      </c>
      <c r="I1641" s="18">
        <v>-4.1399999999999997</v>
      </c>
    </row>
    <row r="1642" spans="1:9" x14ac:dyDescent="0.25">
      <c r="A1642" s="1">
        <v>44690</v>
      </c>
      <c r="B1642" s="1"/>
      <c r="C1642" s="1" t="s">
        <v>102</v>
      </c>
      <c r="D1642" t="s">
        <v>97</v>
      </c>
      <c r="E1642">
        <v>1</v>
      </c>
      <c r="F1642" t="s">
        <v>18</v>
      </c>
      <c r="G1642" s="18">
        <v>4.1498999999999997</v>
      </c>
      <c r="I1642" s="18">
        <v>-4.1500000000000004</v>
      </c>
    </row>
    <row r="1643" spans="1:9" x14ac:dyDescent="0.25">
      <c r="A1643" s="1">
        <v>44690</v>
      </c>
      <c r="B1643" s="1"/>
      <c r="C1643" s="1" t="s">
        <v>102</v>
      </c>
      <c r="D1643" t="s">
        <v>97</v>
      </c>
      <c r="E1643">
        <v>88</v>
      </c>
      <c r="F1643" t="s">
        <v>18</v>
      </c>
      <c r="G1643" s="18">
        <v>4.1498999999999997</v>
      </c>
      <c r="I1643" s="18">
        <v>-365.19</v>
      </c>
    </row>
    <row r="1644" spans="1:9" x14ac:dyDescent="0.25">
      <c r="A1644" s="1">
        <v>44690</v>
      </c>
      <c r="B1644" s="1"/>
      <c r="C1644" s="1" t="s">
        <v>102</v>
      </c>
      <c r="D1644" t="s">
        <v>98</v>
      </c>
      <c r="E1644">
        <v>30</v>
      </c>
      <c r="F1644" t="s">
        <v>182</v>
      </c>
      <c r="G1644" s="18">
        <v>2.5449999999999999</v>
      </c>
      <c r="I1644" s="18">
        <v>76.349999999999994</v>
      </c>
    </row>
    <row r="1645" spans="1:9" x14ac:dyDescent="0.25">
      <c r="A1645" s="1">
        <v>44690</v>
      </c>
      <c r="B1645" s="1"/>
      <c r="C1645" s="1" t="s">
        <v>102</v>
      </c>
      <c r="D1645" t="s">
        <v>97</v>
      </c>
      <c r="E1645">
        <v>30</v>
      </c>
      <c r="F1645" t="s">
        <v>182</v>
      </c>
      <c r="G1645" s="18">
        <v>2.48</v>
      </c>
      <c r="I1645" s="18">
        <v>-74.400000000000006</v>
      </c>
    </row>
    <row r="1646" spans="1:9" x14ac:dyDescent="0.25">
      <c r="A1646" s="1">
        <v>44690</v>
      </c>
      <c r="B1646" s="1"/>
      <c r="C1646" s="1" t="s">
        <v>102</v>
      </c>
      <c r="D1646" t="s">
        <v>97</v>
      </c>
      <c r="E1646">
        <v>10</v>
      </c>
      <c r="F1646" t="s">
        <v>182</v>
      </c>
      <c r="G1646" s="18">
        <v>2.58</v>
      </c>
      <c r="I1646" s="18">
        <v>-25.8</v>
      </c>
    </row>
    <row r="1647" spans="1:9" x14ac:dyDescent="0.25">
      <c r="A1647" s="1">
        <v>44690</v>
      </c>
      <c r="B1647" s="1"/>
      <c r="C1647" s="1" t="s">
        <v>102</v>
      </c>
      <c r="D1647" t="s">
        <v>98</v>
      </c>
      <c r="E1647">
        <v>180</v>
      </c>
      <c r="F1647" t="s">
        <v>182</v>
      </c>
      <c r="G1647" s="18">
        <v>2.6349999999999998</v>
      </c>
      <c r="I1647" s="18">
        <v>474.3</v>
      </c>
    </row>
    <row r="1648" spans="1:9" x14ac:dyDescent="0.25">
      <c r="A1648" s="1">
        <v>44690</v>
      </c>
      <c r="B1648" s="1"/>
      <c r="C1648" s="1" t="s">
        <v>102</v>
      </c>
      <c r="D1648" t="s">
        <v>97</v>
      </c>
      <c r="E1648">
        <v>90</v>
      </c>
      <c r="F1648" t="s">
        <v>182</v>
      </c>
      <c r="G1648" s="18">
        <v>2.7749999999999999</v>
      </c>
      <c r="I1648" s="18">
        <v>-249.75</v>
      </c>
    </row>
    <row r="1649" spans="1:9" x14ac:dyDescent="0.25">
      <c r="A1649" s="1">
        <v>44690</v>
      </c>
      <c r="B1649" s="1"/>
      <c r="C1649" s="1" t="s">
        <v>102</v>
      </c>
      <c r="D1649" t="s">
        <v>97</v>
      </c>
      <c r="E1649">
        <v>90</v>
      </c>
      <c r="F1649" t="s">
        <v>182</v>
      </c>
      <c r="G1649" s="18">
        <v>2.8</v>
      </c>
      <c r="I1649" s="18">
        <v>-252</v>
      </c>
    </row>
    <row r="1650" spans="1:9" x14ac:dyDescent="0.25">
      <c r="A1650" s="1">
        <v>44691</v>
      </c>
      <c r="B1650" s="1"/>
      <c r="C1650" s="1" t="s">
        <v>102</v>
      </c>
      <c r="D1650" t="s">
        <v>98</v>
      </c>
      <c r="E1650">
        <v>10</v>
      </c>
      <c r="F1650" t="s">
        <v>20</v>
      </c>
      <c r="G1650" s="18">
        <v>2.37</v>
      </c>
      <c r="I1650" s="18">
        <v>23.7</v>
      </c>
    </row>
    <row r="1651" spans="1:9" x14ac:dyDescent="0.25">
      <c r="A1651" s="1">
        <v>44691</v>
      </c>
      <c r="B1651" s="1"/>
      <c r="C1651" s="1" t="s">
        <v>102</v>
      </c>
      <c r="D1651" t="s">
        <v>98</v>
      </c>
      <c r="E1651">
        <v>30</v>
      </c>
      <c r="F1651" t="s">
        <v>20</v>
      </c>
      <c r="G1651" s="18">
        <v>2.3601000000000001</v>
      </c>
      <c r="I1651" s="18">
        <v>70.8</v>
      </c>
    </row>
    <row r="1652" spans="1:9" x14ac:dyDescent="0.25">
      <c r="A1652" s="1">
        <v>44691</v>
      </c>
      <c r="B1652" s="1"/>
      <c r="C1652" s="1" t="s">
        <v>102</v>
      </c>
      <c r="D1652" t="s">
        <v>98</v>
      </c>
      <c r="E1652">
        <v>90</v>
      </c>
      <c r="F1652" t="s">
        <v>20</v>
      </c>
      <c r="G1652" s="18">
        <v>2.37</v>
      </c>
      <c r="I1652" s="18">
        <v>213.3</v>
      </c>
    </row>
    <row r="1653" spans="1:9" x14ac:dyDescent="0.25">
      <c r="A1653" s="1">
        <v>44691</v>
      </c>
      <c r="B1653" s="1"/>
      <c r="C1653" s="1" t="s">
        <v>102</v>
      </c>
      <c r="D1653" t="s">
        <v>98</v>
      </c>
      <c r="E1653">
        <v>1</v>
      </c>
      <c r="F1653" t="s">
        <v>18</v>
      </c>
      <c r="G1653" s="18">
        <v>4.6900000000000004</v>
      </c>
      <c r="I1653" s="18">
        <v>4.6900000000000004</v>
      </c>
    </row>
    <row r="1654" spans="1:9" x14ac:dyDescent="0.25">
      <c r="A1654" s="1">
        <v>44691</v>
      </c>
      <c r="B1654" s="1"/>
      <c r="C1654" s="1" t="s">
        <v>102</v>
      </c>
      <c r="D1654" t="s">
        <v>98</v>
      </c>
      <c r="E1654">
        <v>9</v>
      </c>
      <c r="F1654" t="s">
        <v>18</v>
      </c>
      <c r="G1654" s="18">
        <v>4.6900000000000004</v>
      </c>
      <c r="I1654" s="18">
        <v>42.21</v>
      </c>
    </row>
    <row r="1655" spans="1:9" x14ac:dyDescent="0.25">
      <c r="A1655" s="1">
        <v>44691</v>
      </c>
      <c r="B1655" s="1"/>
      <c r="C1655" s="1" t="s">
        <v>102</v>
      </c>
      <c r="D1655" t="s">
        <v>98</v>
      </c>
      <c r="E1655">
        <v>50</v>
      </c>
      <c r="F1655" t="s">
        <v>18</v>
      </c>
      <c r="G1655" s="18">
        <v>4.6900000000000004</v>
      </c>
      <c r="I1655" s="18">
        <v>234.5</v>
      </c>
    </row>
    <row r="1656" spans="1:9" x14ac:dyDescent="0.25">
      <c r="A1656" s="1">
        <v>44691</v>
      </c>
      <c r="B1656" s="1"/>
      <c r="C1656" s="1" t="s">
        <v>102</v>
      </c>
      <c r="D1656" t="s">
        <v>97</v>
      </c>
      <c r="E1656">
        <v>90</v>
      </c>
      <c r="F1656" t="s">
        <v>20</v>
      </c>
      <c r="G1656" s="18">
        <v>2.3896999999999999</v>
      </c>
      <c r="I1656" s="18">
        <v>-215.07</v>
      </c>
    </row>
    <row r="1657" spans="1:9" x14ac:dyDescent="0.25">
      <c r="A1657" s="1">
        <v>44691</v>
      </c>
      <c r="B1657" s="1"/>
      <c r="C1657" s="1" t="s">
        <v>102</v>
      </c>
      <c r="D1657" t="s">
        <v>98</v>
      </c>
      <c r="E1657">
        <v>60</v>
      </c>
      <c r="F1657" t="s">
        <v>18</v>
      </c>
      <c r="G1657" s="18">
        <v>4.4600999999999997</v>
      </c>
      <c r="I1657" s="18">
        <v>267.61</v>
      </c>
    </row>
    <row r="1658" spans="1:9" x14ac:dyDescent="0.25">
      <c r="A1658" s="1">
        <v>44691</v>
      </c>
      <c r="B1658" s="1"/>
      <c r="C1658" s="1" t="s">
        <v>102</v>
      </c>
      <c r="D1658" t="s">
        <v>98</v>
      </c>
      <c r="E1658">
        <v>30</v>
      </c>
      <c r="F1658" t="s">
        <v>18</v>
      </c>
      <c r="G1658" s="18">
        <v>4.6016000000000004</v>
      </c>
      <c r="I1658" s="18">
        <v>138.05000000000001</v>
      </c>
    </row>
    <row r="1659" spans="1:9" x14ac:dyDescent="0.25">
      <c r="A1659" s="1">
        <v>44691</v>
      </c>
      <c r="B1659" s="1"/>
      <c r="C1659" s="1" t="s">
        <v>102</v>
      </c>
      <c r="D1659" t="s">
        <v>98</v>
      </c>
      <c r="E1659">
        <v>59</v>
      </c>
      <c r="F1659" t="s">
        <v>18</v>
      </c>
      <c r="G1659" s="18">
        <v>4.59</v>
      </c>
      <c r="I1659" s="18">
        <v>270.81</v>
      </c>
    </row>
    <row r="1660" spans="1:9" x14ac:dyDescent="0.25">
      <c r="A1660" s="1">
        <v>44691</v>
      </c>
      <c r="B1660" s="1"/>
      <c r="C1660" s="1" t="s">
        <v>102</v>
      </c>
      <c r="D1660" t="s">
        <v>98</v>
      </c>
      <c r="E1660">
        <v>1</v>
      </c>
      <c r="F1660" t="s">
        <v>18</v>
      </c>
      <c r="G1660" s="18">
        <v>4.59</v>
      </c>
      <c r="I1660" s="18">
        <v>4.59</v>
      </c>
    </row>
    <row r="1661" spans="1:9" x14ac:dyDescent="0.25">
      <c r="A1661" s="1">
        <v>44691</v>
      </c>
      <c r="B1661" s="1"/>
      <c r="C1661" s="1" t="s">
        <v>102</v>
      </c>
      <c r="D1661" t="s">
        <v>97</v>
      </c>
      <c r="E1661">
        <v>90</v>
      </c>
      <c r="F1661" t="s">
        <v>18</v>
      </c>
      <c r="G1661" s="18">
        <v>4.5149999999999997</v>
      </c>
      <c r="I1661" s="18">
        <v>-406.35</v>
      </c>
    </row>
    <row r="1662" spans="1:9" x14ac:dyDescent="0.25">
      <c r="A1662" s="1">
        <v>44691</v>
      </c>
      <c r="B1662" s="1"/>
      <c r="C1662" s="1" t="s">
        <v>102</v>
      </c>
      <c r="D1662" t="s">
        <v>98</v>
      </c>
      <c r="E1662">
        <v>50</v>
      </c>
      <c r="F1662" t="s">
        <v>18</v>
      </c>
      <c r="G1662" s="18">
        <v>4.3891999999999998</v>
      </c>
      <c r="I1662" s="18">
        <v>219.46</v>
      </c>
    </row>
    <row r="1663" spans="1:9" x14ac:dyDescent="0.25">
      <c r="A1663" s="1">
        <v>44691</v>
      </c>
      <c r="B1663" s="1"/>
      <c r="C1663" s="1" t="s">
        <v>102</v>
      </c>
      <c r="D1663" t="s">
        <v>98</v>
      </c>
      <c r="E1663">
        <v>30</v>
      </c>
      <c r="F1663" t="s">
        <v>20</v>
      </c>
      <c r="G1663" s="18">
        <v>2.3816000000000002</v>
      </c>
      <c r="I1663" s="18">
        <v>71.45</v>
      </c>
    </row>
    <row r="1664" spans="1:9" x14ac:dyDescent="0.25">
      <c r="A1664" s="1">
        <v>44691</v>
      </c>
      <c r="B1664" s="1"/>
      <c r="C1664" s="1" t="s">
        <v>102</v>
      </c>
      <c r="D1664" t="s">
        <v>98</v>
      </c>
      <c r="E1664">
        <v>10</v>
      </c>
      <c r="F1664" t="s">
        <v>20</v>
      </c>
      <c r="G1664" s="18">
        <v>2.39</v>
      </c>
      <c r="I1664" s="18">
        <v>23.9</v>
      </c>
    </row>
    <row r="1665" spans="1:9" x14ac:dyDescent="0.25">
      <c r="A1665" s="1">
        <v>44691</v>
      </c>
      <c r="B1665" s="1"/>
      <c r="C1665" s="1" t="s">
        <v>102</v>
      </c>
      <c r="D1665" t="s">
        <v>98</v>
      </c>
      <c r="E1665">
        <v>10</v>
      </c>
      <c r="F1665" t="s">
        <v>20</v>
      </c>
      <c r="G1665" s="18">
        <v>2.3801000000000001</v>
      </c>
      <c r="I1665" s="18">
        <v>23.8</v>
      </c>
    </row>
    <row r="1666" spans="1:9" x14ac:dyDescent="0.25">
      <c r="A1666" s="1">
        <v>44691</v>
      </c>
      <c r="B1666" s="1"/>
      <c r="C1666" s="1" t="s">
        <v>102</v>
      </c>
      <c r="D1666" t="s">
        <v>98</v>
      </c>
      <c r="E1666">
        <v>90</v>
      </c>
      <c r="F1666" t="s">
        <v>18</v>
      </c>
      <c r="G1666" s="18">
        <v>4.4978999999999996</v>
      </c>
      <c r="I1666" s="18">
        <v>404.81</v>
      </c>
    </row>
    <row r="1667" spans="1:9" x14ac:dyDescent="0.25">
      <c r="A1667" s="1">
        <v>44691</v>
      </c>
      <c r="B1667" s="1"/>
      <c r="C1667" s="1" t="s">
        <v>102</v>
      </c>
      <c r="D1667" t="s">
        <v>97</v>
      </c>
      <c r="E1667">
        <v>90</v>
      </c>
      <c r="F1667" t="s">
        <v>18</v>
      </c>
      <c r="G1667" s="18">
        <v>4.3686999999999996</v>
      </c>
      <c r="I1667" s="18">
        <v>-393.18</v>
      </c>
    </row>
    <row r="1668" spans="1:9" x14ac:dyDescent="0.25">
      <c r="A1668" s="1">
        <v>44691</v>
      </c>
      <c r="B1668" s="1"/>
      <c r="C1668" s="1" t="s">
        <v>102</v>
      </c>
      <c r="D1668" t="s">
        <v>97</v>
      </c>
      <c r="E1668">
        <v>90</v>
      </c>
      <c r="F1668" t="s">
        <v>18</v>
      </c>
      <c r="G1668" s="18">
        <v>4.5948000000000002</v>
      </c>
      <c r="I1668" s="18">
        <v>-413.53</v>
      </c>
    </row>
    <row r="1669" spans="1:9" x14ac:dyDescent="0.25">
      <c r="A1669" s="1">
        <v>44691</v>
      </c>
      <c r="B1669" s="1"/>
      <c r="C1669" s="1" t="s">
        <v>102</v>
      </c>
      <c r="D1669" t="s">
        <v>97</v>
      </c>
      <c r="E1669">
        <v>90</v>
      </c>
      <c r="F1669" t="s">
        <v>20</v>
      </c>
      <c r="G1669" s="18">
        <v>2.31</v>
      </c>
      <c r="I1669" s="18">
        <v>-207.9</v>
      </c>
    </row>
    <row r="1670" spans="1:9" x14ac:dyDescent="0.25">
      <c r="A1670" s="1">
        <v>44691</v>
      </c>
      <c r="B1670" s="1"/>
      <c r="C1670" s="1" t="s">
        <v>102</v>
      </c>
      <c r="D1670" t="s">
        <v>98</v>
      </c>
      <c r="E1670">
        <v>10</v>
      </c>
      <c r="F1670" t="s">
        <v>18</v>
      </c>
      <c r="G1670" s="18">
        <v>4.5099</v>
      </c>
      <c r="I1670" s="18">
        <v>45.1</v>
      </c>
    </row>
    <row r="1671" spans="1:9" x14ac:dyDescent="0.25">
      <c r="A1671" s="1">
        <v>44691</v>
      </c>
      <c r="B1671" s="1"/>
      <c r="C1671" s="1" t="s">
        <v>102</v>
      </c>
      <c r="D1671" t="s">
        <v>97</v>
      </c>
      <c r="E1671">
        <v>90</v>
      </c>
      <c r="F1671" t="s">
        <v>18</v>
      </c>
      <c r="G1671" s="18">
        <v>4.4450000000000003</v>
      </c>
      <c r="I1671" s="18">
        <v>-400.05</v>
      </c>
    </row>
    <row r="1672" spans="1:9" x14ac:dyDescent="0.25">
      <c r="A1672" s="1">
        <v>44691</v>
      </c>
      <c r="B1672" s="1"/>
      <c r="C1672" s="1" t="s">
        <v>102</v>
      </c>
      <c r="D1672" t="s">
        <v>98</v>
      </c>
      <c r="E1672">
        <v>90</v>
      </c>
      <c r="F1672" t="s">
        <v>18</v>
      </c>
      <c r="G1672" s="18">
        <v>4.3235999999999999</v>
      </c>
      <c r="I1672" s="18">
        <v>389.12</v>
      </c>
    </row>
    <row r="1673" spans="1:9" x14ac:dyDescent="0.25">
      <c r="A1673" s="1">
        <v>44691</v>
      </c>
      <c r="B1673" s="1"/>
      <c r="C1673" s="1" t="s">
        <v>102</v>
      </c>
      <c r="D1673" t="s">
        <v>97</v>
      </c>
      <c r="E1673">
        <v>90</v>
      </c>
      <c r="F1673" t="s">
        <v>18</v>
      </c>
      <c r="G1673" s="18">
        <v>4.3650000000000002</v>
      </c>
      <c r="I1673" s="18">
        <v>-392.85</v>
      </c>
    </row>
    <row r="1674" spans="1:9" x14ac:dyDescent="0.25">
      <c r="A1674" s="1">
        <v>44692</v>
      </c>
      <c r="B1674" s="1"/>
      <c r="C1674" s="1" t="s">
        <v>102</v>
      </c>
      <c r="D1674" t="s">
        <v>98</v>
      </c>
      <c r="E1674">
        <v>330</v>
      </c>
      <c r="F1674" t="s">
        <v>26</v>
      </c>
      <c r="G1674" s="18">
        <v>3.6021000000000001</v>
      </c>
      <c r="H1674" s="18">
        <v>0.01</v>
      </c>
      <c r="I1674" s="18">
        <v>1188.68</v>
      </c>
    </row>
    <row r="1675" spans="1:9" x14ac:dyDescent="0.25">
      <c r="A1675" s="1">
        <v>44692</v>
      </c>
      <c r="B1675" s="1"/>
      <c r="C1675" s="1" t="s">
        <v>102</v>
      </c>
      <c r="D1675" t="s">
        <v>97</v>
      </c>
      <c r="E1675">
        <v>90</v>
      </c>
      <c r="F1675" t="s">
        <v>26</v>
      </c>
      <c r="G1675" s="18">
        <v>3.7097000000000002</v>
      </c>
      <c r="I1675" s="18">
        <v>-333.87</v>
      </c>
    </row>
    <row r="1676" spans="1:9" x14ac:dyDescent="0.25">
      <c r="A1676" s="1">
        <v>44692</v>
      </c>
      <c r="B1676" s="1"/>
      <c r="C1676" s="1" t="s">
        <v>102</v>
      </c>
      <c r="D1676" t="s">
        <v>97</v>
      </c>
      <c r="E1676">
        <v>30</v>
      </c>
      <c r="F1676" t="s">
        <v>26</v>
      </c>
      <c r="G1676" s="18">
        <v>3.7791999999999999</v>
      </c>
      <c r="I1676" s="18">
        <v>-113.38</v>
      </c>
    </row>
    <row r="1677" spans="1:9" x14ac:dyDescent="0.25">
      <c r="A1677" s="1">
        <v>44692</v>
      </c>
      <c r="B1677" s="1"/>
      <c r="C1677" s="1" t="s">
        <v>102</v>
      </c>
      <c r="D1677" t="s">
        <v>97</v>
      </c>
      <c r="E1677">
        <v>30</v>
      </c>
      <c r="F1677" t="s">
        <v>26</v>
      </c>
      <c r="G1677" s="18">
        <v>3.7904</v>
      </c>
      <c r="I1677" s="18">
        <v>-113.71</v>
      </c>
    </row>
    <row r="1678" spans="1:9" x14ac:dyDescent="0.25">
      <c r="A1678" s="1">
        <v>44692</v>
      </c>
      <c r="B1678" s="1"/>
      <c r="C1678" s="1" t="s">
        <v>102</v>
      </c>
      <c r="D1678" t="s">
        <v>97</v>
      </c>
      <c r="E1678">
        <v>90</v>
      </c>
      <c r="F1678" t="s">
        <v>26</v>
      </c>
      <c r="G1678" s="18">
        <v>3.8708999999999998</v>
      </c>
      <c r="I1678" s="18">
        <v>-348.38</v>
      </c>
    </row>
    <row r="1679" spans="1:9" x14ac:dyDescent="0.25">
      <c r="A1679" s="1">
        <v>44692</v>
      </c>
      <c r="B1679" s="1"/>
      <c r="C1679" s="1" t="s">
        <v>102</v>
      </c>
      <c r="D1679" t="s">
        <v>97</v>
      </c>
      <c r="E1679">
        <v>30</v>
      </c>
      <c r="F1679" t="s">
        <v>26</v>
      </c>
      <c r="G1679" s="18">
        <v>3.84</v>
      </c>
      <c r="I1679" s="18">
        <v>-115.2</v>
      </c>
    </row>
    <row r="1680" spans="1:9" x14ac:dyDescent="0.25">
      <c r="A1680" s="1">
        <v>44692</v>
      </c>
      <c r="B1680" s="1"/>
      <c r="C1680" s="1" t="s">
        <v>102</v>
      </c>
      <c r="D1680" t="s">
        <v>97</v>
      </c>
      <c r="E1680">
        <v>30</v>
      </c>
      <c r="F1680" t="s">
        <v>26</v>
      </c>
      <c r="G1680" s="18">
        <v>3.8481999999999998</v>
      </c>
      <c r="I1680" s="18">
        <v>-115.45</v>
      </c>
    </row>
    <row r="1681" spans="1:9" x14ac:dyDescent="0.25">
      <c r="A1681" s="1">
        <v>44692</v>
      </c>
      <c r="B1681" s="1"/>
      <c r="C1681" s="1" t="s">
        <v>102</v>
      </c>
      <c r="D1681" t="s">
        <v>97</v>
      </c>
      <c r="E1681">
        <v>30</v>
      </c>
      <c r="F1681" t="s">
        <v>26</v>
      </c>
      <c r="G1681" s="18">
        <v>3.7892000000000001</v>
      </c>
      <c r="I1681" s="18">
        <v>-113.68</v>
      </c>
    </row>
    <row r="1682" spans="1:9" x14ac:dyDescent="0.25">
      <c r="A1682" s="1">
        <v>44692</v>
      </c>
      <c r="B1682" s="1"/>
      <c r="C1682" s="1" t="s">
        <v>102</v>
      </c>
      <c r="D1682" t="s">
        <v>98</v>
      </c>
      <c r="E1682">
        <v>90</v>
      </c>
      <c r="F1682" t="s">
        <v>26</v>
      </c>
      <c r="G1682" s="18">
        <v>3.8818999999999999</v>
      </c>
      <c r="I1682" s="18">
        <v>349.37</v>
      </c>
    </row>
    <row r="1683" spans="1:9" x14ac:dyDescent="0.25">
      <c r="A1683" s="1">
        <v>44692</v>
      </c>
      <c r="B1683" s="1"/>
      <c r="C1683" s="1" t="s">
        <v>102</v>
      </c>
      <c r="D1683" t="s">
        <v>97</v>
      </c>
      <c r="E1683">
        <v>90</v>
      </c>
      <c r="F1683" t="s">
        <v>26</v>
      </c>
      <c r="G1683" s="18">
        <v>3.9885000000000002</v>
      </c>
      <c r="I1683" s="18">
        <v>-358.97</v>
      </c>
    </row>
    <row r="1684" spans="1:9" x14ac:dyDescent="0.25">
      <c r="A1684" s="1">
        <v>44692</v>
      </c>
      <c r="B1684" s="1"/>
      <c r="C1684" s="1" t="s">
        <v>102</v>
      </c>
      <c r="D1684" t="s">
        <v>98</v>
      </c>
      <c r="E1684">
        <v>30</v>
      </c>
      <c r="F1684" t="s">
        <v>26</v>
      </c>
      <c r="G1684" s="18">
        <v>4.0500999999999996</v>
      </c>
      <c r="I1684" s="18">
        <v>121.5</v>
      </c>
    </row>
    <row r="1685" spans="1:9" x14ac:dyDescent="0.25">
      <c r="A1685" s="1">
        <v>44692</v>
      </c>
      <c r="B1685" s="1"/>
      <c r="C1685" s="1" t="s">
        <v>102</v>
      </c>
      <c r="D1685" t="s">
        <v>98</v>
      </c>
      <c r="E1685">
        <v>30</v>
      </c>
      <c r="F1685" t="s">
        <v>26</v>
      </c>
      <c r="G1685" s="18">
        <v>4.0716000000000001</v>
      </c>
      <c r="I1685" s="18">
        <v>122.15</v>
      </c>
    </row>
    <row r="1686" spans="1:9" x14ac:dyDescent="0.25">
      <c r="A1686" s="1">
        <v>44692</v>
      </c>
      <c r="B1686" s="1"/>
      <c r="C1686" s="1" t="s">
        <v>102</v>
      </c>
      <c r="D1686" t="s">
        <v>98</v>
      </c>
      <c r="E1686">
        <v>30</v>
      </c>
      <c r="F1686" t="s">
        <v>26</v>
      </c>
      <c r="G1686" s="18">
        <v>4.0831999999999997</v>
      </c>
      <c r="I1686" s="18">
        <v>122.5</v>
      </c>
    </row>
    <row r="1687" spans="1:9" x14ac:dyDescent="0.25">
      <c r="A1687" s="1">
        <v>44692</v>
      </c>
      <c r="B1687" s="1"/>
      <c r="C1687" s="1" t="s">
        <v>102</v>
      </c>
      <c r="D1687" t="s">
        <v>97</v>
      </c>
      <c r="E1687">
        <v>30</v>
      </c>
      <c r="F1687" t="s">
        <v>26</v>
      </c>
      <c r="G1687" s="18">
        <v>4.2</v>
      </c>
      <c r="I1687" s="18">
        <v>-126</v>
      </c>
    </row>
    <row r="1688" spans="1:9" x14ac:dyDescent="0.25">
      <c r="A1688" s="1">
        <v>44692</v>
      </c>
      <c r="B1688" s="1"/>
      <c r="C1688" s="1" t="s">
        <v>102</v>
      </c>
      <c r="D1688" t="s">
        <v>97</v>
      </c>
      <c r="E1688">
        <v>30</v>
      </c>
      <c r="F1688" t="s">
        <v>26</v>
      </c>
      <c r="G1688" s="18">
        <v>4.1684999999999999</v>
      </c>
      <c r="I1688" s="18">
        <v>-125.06</v>
      </c>
    </row>
    <row r="1689" spans="1:9" x14ac:dyDescent="0.25">
      <c r="A1689" s="1">
        <v>44692</v>
      </c>
      <c r="B1689" s="1"/>
      <c r="C1689" s="1" t="s">
        <v>102</v>
      </c>
      <c r="D1689" t="s">
        <v>97</v>
      </c>
      <c r="E1689">
        <v>30</v>
      </c>
      <c r="F1689" t="s">
        <v>26</v>
      </c>
      <c r="G1689" s="18">
        <v>4.2843</v>
      </c>
      <c r="I1689" s="18">
        <v>-128.53</v>
      </c>
    </row>
    <row r="1690" spans="1:9" x14ac:dyDescent="0.25">
      <c r="A1690" s="1">
        <v>44692</v>
      </c>
      <c r="B1690" s="1"/>
      <c r="C1690" s="1" t="s">
        <v>102</v>
      </c>
      <c r="D1690" t="s">
        <v>98</v>
      </c>
      <c r="E1690">
        <v>90</v>
      </c>
      <c r="F1690" t="s">
        <v>26</v>
      </c>
      <c r="G1690" s="18">
        <v>4.8773999999999997</v>
      </c>
      <c r="I1690" s="18">
        <v>438.97</v>
      </c>
    </row>
    <row r="1691" spans="1:9" x14ac:dyDescent="0.25">
      <c r="A1691" s="1">
        <v>44692</v>
      </c>
      <c r="B1691" s="1"/>
      <c r="C1691" s="1" t="s">
        <v>102</v>
      </c>
      <c r="D1691" t="s">
        <v>98</v>
      </c>
      <c r="E1691">
        <v>30</v>
      </c>
      <c r="F1691" t="s">
        <v>26</v>
      </c>
      <c r="G1691" s="18">
        <v>5.2850000000000001</v>
      </c>
      <c r="I1691" s="18">
        <v>158.55000000000001</v>
      </c>
    </row>
    <row r="1692" spans="1:9" x14ac:dyDescent="0.25">
      <c r="A1692" s="1">
        <v>44692</v>
      </c>
      <c r="B1692" s="1"/>
      <c r="C1692" s="1" t="s">
        <v>102</v>
      </c>
      <c r="D1692" t="s">
        <v>97</v>
      </c>
      <c r="E1692">
        <v>90</v>
      </c>
      <c r="F1692" t="s">
        <v>26</v>
      </c>
      <c r="G1692" s="18">
        <v>5.1158999999999999</v>
      </c>
      <c r="I1692" s="18">
        <v>-460.43</v>
      </c>
    </row>
    <row r="1693" spans="1:9" x14ac:dyDescent="0.25">
      <c r="A1693" s="1">
        <v>44692</v>
      </c>
      <c r="B1693" s="1"/>
      <c r="C1693" s="1" t="s">
        <v>102</v>
      </c>
      <c r="D1693" t="s">
        <v>97</v>
      </c>
      <c r="E1693">
        <v>30</v>
      </c>
      <c r="F1693" t="s">
        <v>26</v>
      </c>
      <c r="G1693" s="18">
        <v>4.9649999999999999</v>
      </c>
      <c r="I1693" s="18">
        <v>-148.94999999999999</v>
      </c>
    </row>
    <row r="1694" spans="1:9" x14ac:dyDescent="0.25">
      <c r="A1694" s="1">
        <v>44692</v>
      </c>
      <c r="B1694" s="1"/>
      <c r="C1694" s="1" t="s">
        <v>102</v>
      </c>
      <c r="D1694" t="s">
        <v>98</v>
      </c>
      <c r="E1694">
        <v>30</v>
      </c>
      <c r="F1694" t="s">
        <v>26</v>
      </c>
      <c r="G1694" s="18">
        <v>4.4249999999999998</v>
      </c>
      <c r="I1694" s="18">
        <v>132.75</v>
      </c>
    </row>
    <row r="1695" spans="1:9" x14ac:dyDescent="0.25">
      <c r="A1695" s="1">
        <v>44692</v>
      </c>
      <c r="B1695" s="1"/>
      <c r="C1695" s="1" t="s">
        <v>102</v>
      </c>
      <c r="D1695" t="s">
        <v>98</v>
      </c>
      <c r="E1695">
        <v>30</v>
      </c>
      <c r="F1695" t="s">
        <v>26</v>
      </c>
      <c r="G1695" s="18">
        <v>4.4249999999999998</v>
      </c>
      <c r="I1695" s="18">
        <v>132.75</v>
      </c>
    </row>
    <row r="1696" spans="1:9" x14ac:dyDescent="0.25">
      <c r="A1696" s="1">
        <v>44692</v>
      </c>
      <c r="B1696" s="1"/>
      <c r="C1696" s="1" t="s">
        <v>102</v>
      </c>
      <c r="D1696" t="s">
        <v>98</v>
      </c>
      <c r="E1696">
        <v>30</v>
      </c>
      <c r="F1696" t="s">
        <v>26</v>
      </c>
      <c r="G1696" s="18">
        <v>4.3826000000000001</v>
      </c>
      <c r="I1696" s="18">
        <v>131.47999999999999</v>
      </c>
    </row>
    <row r="1697" spans="1:9" x14ac:dyDescent="0.25">
      <c r="A1697" s="1">
        <v>44692</v>
      </c>
      <c r="B1697" s="1"/>
      <c r="C1697" s="1" t="s">
        <v>102</v>
      </c>
      <c r="D1697" t="s">
        <v>97</v>
      </c>
      <c r="E1697">
        <v>90</v>
      </c>
      <c r="F1697" t="s">
        <v>26</v>
      </c>
      <c r="G1697" s="18">
        <v>4.0464000000000002</v>
      </c>
      <c r="I1697" s="18">
        <v>-364.18</v>
      </c>
    </row>
    <row r="1698" spans="1:9" x14ac:dyDescent="0.25">
      <c r="A1698" s="1">
        <v>44692</v>
      </c>
      <c r="B1698" s="1"/>
      <c r="C1698" s="1" t="s">
        <v>102</v>
      </c>
      <c r="D1698" t="s">
        <v>98</v>
      </c>
      <c r="E1698">
        <v>30</v>
      </c>
      <c r="F1698" t="s">
        <v>26</v>
      </c>
      <c r="G1698" s="18">
        <v>3.71</v>
      </c>
      <c r="I1698" s="18">
        <v>111.3</v>
      </c>
    </row>
    <row r="1699" spans="1:9" x14ac:dyDescent="0.25">
      <c r="A1699" s="1">
        <v>44692</v>
      </c>
      <c r="B1699" s="1"/>
      <c r="C1699" s="1" t="s">
        <v>102</v>
      </c>
      <c r="D1699" t="s">
        <v>98</v>
      </c>
      <c r="E1699">
        <v>90</v>
      </c>
      <c r="F1699" t="s">
        <v>26</v>
      </c>
      <c r="G1699" s="18">
        <v>3.7046999999999999</v>
      </c>
      <c r="I1699" s="18">
        <v>333.42</v>
      </c>
    </row>
    <row r="1700" spans="1:9" x14ac:dyDescent="0.25">
      <c r="A1700" s="1">
        <v>44692</v>
      </c>
      <c r="B1700" s="1"/>
      <c r="C1700" s="1" t="s">
        <v>102</v>
      </c>
      <c r="D1700" t="s">
        <v>98</v>
      </c>
      <c r="E1700">
        <v>30</v>
      </c>
      <c r="F1700" t="s">
        <v>26</v>
      </c>
      <c r="G1700" s="18">
        <v>3.8208000000000002</v>
      </c>
      <c r="I1700" s="18">
        <v>114.62</v>
      </c>
    </row>
    <row r="1701" spans="1:9" x14ac:dyDescent="0.25">
      <c r="A1701" s="1">
        <v>44692</v>
      </c>
      <c r="B1701" s="1"/>
      <c r="C1701" s="1" t="s">
        <v>102</v>
      </c>
      <c r="D1701" t="s">
        <v>97</v>
      </c>
      <c r="E1701">
        <v>90</v>
      </c>
      <c r="F1701" t="s">
        <v>26</v>
      </c>
      <c r="G1701" s="18">
        <v>3.82</v>
      </c>
      <c r="I1701" s="18">
        <v>-343.8</v>
      </c>
    </row>
    <row r="1702" spans="1:9" x14ac:dyDescent="0.25">
      <c r="A1702" s="1">
        <v>44692</v>
      </c>
      <c r="B1702" s="1"/>
      <c r="C1702" s="1" t="s">
        <v>102</v>
      </c>
      <c r="D1702" t="s">
        <v>98</v>
      </c>
      <c r="E1702">
        <v>30</v>
      </c>
      <c r="F1702" t="s">
        <v>26</v>
      </c>
      <c r="G1702" s="18">
        <v>3.9018999999999999</v>
      </c>
      <c r="I1702" s="18">
        <v>117.06</v>
      </c>
    </row>
    <row r="1703" spans="1:9" x14ac:dyDescent="0.25">
      <c r="A1703" s="1">
        <v>44692</v>
      </c>
      <c r="B1703" s="1"/>
      <c r="C1703" s="1" t="s">
        <v>102</v>
      </c>
      <c r="D1703" t="s">
        <v>98</v>
      </c>
      <c r="E1703">
        <v>90</v>
      </c>
      <c r="F1703" t="s">
        <v>26</v>
      </c>
      <c r="G1703" s="18">
        <v>3.9350000000000001</v>
      </c>
      <c r="I1703" s="18">
        <v>354.15</v>
      </c>
    </row>
    <row r="1704" spans="1:9" x14ac:dyDescent="0.25">
      <c r="A1704" s="1">
        <v>44692</v>
      </c>
      <c r="B1704" s="1"/>
      <c r="C1704" s="1" t="s">
        <v>102</v>
      </c>
      <c r="D1704" t="s">
        <v>97</v>
      </c>
      <c r="E1704">
        <v>90</v>
      </c>
      <c r="F1704" t="s">
        <v>26</v>
      </c>
      <c r="G1704" s="18">
        <v>3.61</v>
      </c>
      <c r="I1704" s="18">
        <v>-324.89999999999998</v>
      </c>
    </row>
    <row r="1705" spans="1:9" x14ac:dyDescent="0.25">
      <c r="A1705" s="1">
        <v>44692</v>
      </c>
      <c r="B1705" s="1"/>
      <c r="C1705" s="1" t="s">
        <v>102</v>
      </c>
      <c r="D1705" t="s">
        <v>97</v>
      </c>
      <c r="E1705">
        <v>90</v>
      </c>
      <c r="F1705" t="s">
        <v>26</v>
      </c>
      <c r="G1705" s="18">
        <v>3.6191</v>
      </c>
      <c r="I1705" s="18">
        <v>-325.72000000000003</v>
      </c>
    </row>
    <row r="1706" spans="1:9" x14ac:dyDescent="0.25">
      <c r="A1706" s="1">
        <v>44692</v>
      </c>
      <c r="B1706" s="1"/>
      <c r="C1706" s="1" t="s">
        <v>102</v>
      </c>
      <c r="D1706" t="s">
        <v>98</v>
      </c>
      <c r="E1706">
        <v>10</v>
      </c>
      <c r="F1706" t="s">
        <v>26</v>
      </c>
      <c r="G1706" s="18">
        <v>3.36</v>
      </c>
      <c r="I1706" s="18">
        <v>33.6</v>
      </c>
    </row>
    <row r="1707" spans="1:9" x14ac:dyDescent="0.25">
      <c r="A1707" s="1">
        <v>44692</v>
      </c>
      <c r="B1707" s="1"/>
      <c r="C1707" s="1" t="s">
        <v>102</v>
      </c>
      <c r="D1707" t="s">
        <v>98</v>
      </c>
      <c r="E1707">
        <v>90</v>
      </c>
      <c r="F1707" t="s">
        <v>26</v>
      </c>
      <c r="G1707" s="18">
        <v>3.36</v>
      </c>
      <c r="I1707" s="18">
        <v>302.39999999999998</v>
      </c>
    </row>
    <row r="1708" spans="1:9" x14ac:dyDescent="0.25">
      <c r="A1708" s="1">
        <v>44692</v>
      </c>
      <c r="B1708" s="1"/>
      <c r="C1708" s="1" t="s">
        <v>102</v>
      </c>
      <c r="D1708" t="s">
        <v>98</v>
      </c>
      <c r="E1708">
        <v>30</v>
      </c>
      <c r="F1708" t="s">
        <v>26</v>
      </c>
      <c r="G1708" s="18">
        <v>3.36</v>
      </c>
      <c r="I1708" s="18">
        <v>100.8</v>
      </c>
    </row>
    <row r="1709" spans="1:9" x14ac:dyDescent="0.25">
      <c r="A1709" s="1">
        <v>44692</v>
      </c>
      <c r="B1709" s="1"/>
      <c r="C1709" s="1" t="s">
        <v>102</v>
      </c>
      <c r="D1709" t="s">
        <v>98</v>
      </c>
      <c r="E1709">
        <v>30</v>
      </c>
      <c r="F1709" t="s">
        <v>26</v>
      </c>
      <c r="G1709" s="18">
        <v>3.1587000000000001</v>
      </c>
      <c r="I1709" s="18">
        <v>94.76</v>
      </c>
    </row>
    <row r="1710" spans="1:9" x14ac:dyDescent="0.25">
      <c r="A1710" s="1">
        <v>44692</v>
      </c>
      <c r="B1710" s="1"/>
      <c r="C1710" s="1" t="s">
        <v>102</v>
      </c>
      <c r="D1710" t="s">
        <v>97</v>
      </c>
      <c r="E1710">
        <v>90</v>
      </c>
      <c r="F1710" t="s">
        <v>26</v>
      </c>
      <c r="G1710" s="18">
        <v>3.085</v>
      </c>
      <c r="I1710" s="18">
        <v>-277.64999999999998</v>
      </c>
    </row>
    <row r="1711" spans="1:9" x14ac:dyDescent="0.25">
      <c r="A1711" s="1">
        <v>44692</v>
      </c>
      <c r="B1711" s="1"/>
      <c r="C1711" s="1" t="s">
        <v>102</v>
      </c>
      <c r="D1711" t="s">
        <v>97</v>
      </c>
      <c r="E1711">
        <v>30</v>
      </c>
      <c r="F1711" t="s">
        <v>26</v>
      </c>
      <c r="G1711" s="18">
        <v>2.9962</v>
      </c>
      <c r="I1711" s="18">
        <v>-89.89</v>
      </c>
    </row>
    <row r="1712" spans="1:9" x14ac:dyDescent="0.25">
      <c r="A1712" s="1">
        <v>44692</v>
      </c>
      <c r="B1712" s="1"/>
      <c r="C1712" s="1" t="s">
        <v>102</v>
      </c>
      <c r="D1712" t="s">
        <v>97</v>
      </c>
      <c r="E1712">
        <v>20</v>
      </c>
      <c r="F1712" t="s">
        <v>26</v>
      </c>
      <c r="G1712" s="18">
        <v>2.69</v>
      </c>
      <c r="I1712" s="18">
        <v>-53.8</v>
      </c>
    </row>
    <row r="1713" spans="1:9" x14ac:dyDescent="0.25">
      <c r="A1713" s="1">
        <v>44692</v>
      </c>
      <c r="B1713" s="1"/>
      <c r="C1713" s="1" t="s">
        <v>102</v>
      </c>
      <c r="D1713" t="s">
        <v>97</v>
      </c>
      <c r="E1713">
        <v>20</v>
      </c>
      <c r="F1713" t="s">
        <v>26</v>
      </c>
      <c r="G1713" s="18">
        <v>2.96</v>
      </c>
      <c r="I1713" s="18">
        <v>-59.2</v>
      </c>
    </row>
    <row r="1714" spans="1:9" x14ac:dyDescent="0.25">
      <c r="A1714" s="1">
        <v>44692</v>
      </c>
      <c r="B1714" s="1"/>
      <c r="C1714" s="1" t="s">
        <v>102</v>
      </c>
      <c r="D1714" t="s">
        <v>98</v>
      </c>
      <c r="E1714">
        <v>20</v>
      </c>
      <c r="F1714" t="s">
        <v>26</v>
      </c>
      <c r="G1714" s="18">
        <v>3.31</v>
      </c>
      <c r="I1714" s="18">
        <v>66.2</v>
      </c>
    </row>
    <row r="1715" spans="1:9" x14ac:dyDescent="0.25">
      <c r="A1715" s="1">
        <v>44692</v>
      </c>
      <c r="B1715" s="1"/>
      <c r="C1715" s="1" t="s">
        <v>102</v>
      </c>
      <c r="D1715" t="s">
        <v>97</v>
      </c>
      <c r="E1715">
        <v>20</v>
      </c>
      <c r="F1715" t="s">
        <v>26</v>
      </c>
      <c r="G1715" s="18">
        <v>3.75</v>
      </c>
      <c r="I1715" s="18">
        <v>-75</v>
      </c>
    </row>
    <row r="1716" spans="1:9" x14ac:dyDescent="0.25">
      <c r="A1716" s="1">
        <v>44693</v>
      </c>
      <c r="B1716" s="1"/>
      <c r="C1716" s="1" t="s">
        <v>102</v>
      </c>
      <c r="D1716" t="s">
        <v>98</v>
      </c>
      <c r="E1716">
        <v>90</v>
      </c>
      <c r="F1716" t="s">
        <v>21</v>
      </c>
      <c r="G1716" s="18">
        <v>6.81</v>
      </c>
      <c r="I1716" s="18">
        <v>612.9</v>
      </c>
    </row>
    <row r="1717" spans="1:9" x14ac:dyDescent="0.25">
      <c r="A1717" s="1">
        <v>44693</v>
      </c>
      <c r="B1717" s="1"/>
      <c r="C1717" s="1" t="s">
        <v>102</v>
      </c>
      <c r="D1717" t="s">
        <v>97</v>
      </c>
      <c r="E1717">
        <v>90</v>
      </c>
      <c r="F1717" t="s">
        <v>21</v>
      </c>
      <c r="G1717" s="18">
        <v>6.8432000000000004</v>
      </c>
      <c r="I1717" s="18">
        <v>-615.89</v>
      </c>
    </row>
    <row r="1718" spans="1:9" x14ac:dyDescent="0.25">
      <c r="A1718" s="1">
        <v>44693</v>
      </c>
      <c r="B1718" s="1"/>
      <c r="C1718" s="1" t="s">
        <v>102</v>
      </c>
      <c r="D1718" t="s">
        <v>98</v>
      </c>
      <c r="E1718">
        <v>30</v>
      </c>
      <c r="F1718" t="s">
        <v>21</v>
      </c>
      <c r="G1718" s="18">
        <v>6.6349999999999998</v>
      </c>
      <c r="I1718" s="18">
        <v>199.05</v>
      </c>
    </row>
    <row r="1719" spans="1:9" x14ac:dyDescent="0.25">
      <c r="A1719" s="1">
        <v>44693</v>
      </c>
      <c r="B1719" s="1"/>
      <c r="C1719" s="1" t="s">
        <v>102</v>
      </c>
      <c r="D1719" t="s">
        <v>98</v>
      </c>
      <c r="E1719">
        <v>30</v>
      </c>
      <c r="F1719" t="s">
        <v>21</v>
      </c>
      <c r="G1719" s="18">
        <v>6.8230000000000004</v>
      </c>
      <c r="I1719" s="18">
        <v>204.69</v>
      </c>
    </row>
    <row r="1720" spans="1:9" x14ac:dyDescent="0.25">
      <c r="A1720" s="1">
        <v>44693</v>
      </c>
      <c r="B1720" s="1"/>
      <c r="C1720" s="1" t="s">
        <v>102</v>
      </c>
      <c r="D1720" t="s">
        <v>98</v>
      </c>
      <c r="E1720">
        <v>30</v>
      </c>
      <c r="F1720" t="s">
        <v>21</v>
      </c>
      <c r="G1720" s="18">
        <v>6.77</v>
      </c>
      <c r="I1720" s="18">
        <v>203.1</v>
      </c>
    </row>
    <row r="1721" spans="1:9" x14ac:dyDescent="0.25">
      <c r="A1721" s="1">
        <v>44693</v>
      </c>
      <c r="B1721" s="1"/>
      <c r="C1721" s="1" t="s">
        <v>102</v>
      </c>
      <c r="D1721" t="s">
        <v>97</v>
      </c>
      <c r="E1721">
        <v>30</v>
      </c>
      <c r="F1721" t="s">
        <v>21</v>
      </c>
      <c r="G1721" s="18">
        <v>6.6783999999999999</v>
      </c>
      <c r="I1721" s="18">
        <v>-200.35</v>
      </c>
    </row>
    <row r="1722" spans="1:9" x14ac:dyDescent="0.25">
      <c r="A1722" s="1">
        <v>44693</v>
      </c>
      <c r="B1722" s="1"/>
      <c r="C1722" s="1" t="s">
        <v>102</v>
      </c>
      <c r="D1722" t="s">
        <v>98</v>
      </c>
      <c r="E1722">
        <v>90</v>
      </c>
      <c r="F1722" t="s">
        <v>21</v>
      </c>
      <c r="G1722" s="18">
        <v>6.9850000000000003</v>
      </c>
      <c r="I1722" s="18">
        <v>628.65</v>
      </c>
    </row>
    <row r="1723" spans="1:9" x14ac:dyDescent="0.25">
      <c r="A1723" s="1">
        <v>44693</v>
      </c>
      <c r="B1723" s="1"/>
      <c r="C1723" s="1" t="s">
        <v>102</v>
      </c>
      <c r="D1723" t="s">
        <v>97</v>
      </c>
      <c r="E1723">
        <v>30</v>
      </c>
      <c r="F1723" t="s">
        <v>21</v>
      </c>
      <c r="G1723" s="18">
        <v>6.8895999999999997</v>
      </c>
      <c r="I1723" s="18">
        <v>-206.69</v>
      </c>
    </row>
    <row r="1724" spans="1:9" x14ac:dyDescent="0.25">
      <c r="A1724" s="1">
        <v>44693</v>
      </c>
      <c r="B1724" s="1"/>
      <c r="C1724" s="1" t="s">
        <v>102</v>
      </c>
      <c r="D1724" t="s">
        <v>97</v>
      </c>
      <c r="E1724">
        <v>10</v>
      </c>
      <c r="F1724" t="s">
        <v>21</v>
      </c>
      <c r="G1724" s="18">
        <v>6.8120000000000003</v>
      </c>
      <c r="I1724" s="18">
        <v>-68.12</v>
      </c>
    </row>
    <row r="1725" spans="1:9" x14ac:dyDescent="0.25">
      <c r="A1725" s="1">
        <v>44693</v>
      </c>
      <c r="B1725" s="1"/>
      <c r="C1725" s="1" t="s">
        <v>102</v>
      </c>
      <c r="D1725" t="s">
        <v>98</v>
      </c>
      <c r="E1725">
        <v>90</v>
      </c>
      <c r="F1725" t="s">
        <v>21</v>
      </c>
      <c r="G1725" s="18">
        <v>6.8501000000000003</v>
      </c>
      <c r="I1725" s="18">
        <v>616.51</v>
      </c>
    </row>
    <row r="1726" spans="1:9" x14ac:dyDescent="0.25">
      <c r="A1726" s="1">
        <v>44693</v>
      </c>
      <c r="B1726" s="1"/>
      <c r="C1726" s="1" t="s">
        <v>102</v>
      </c>
      <c r="D1726" t="s">
        <v>97</v>
      </c>
      <c r="E1726">
        <v>30</v>
      </c>
      <c r="F1726" t="s">
        <v>21</v>
      </c>
      <c r="G1726" s="18">
        <v>6.61</v>
      </c>
      <c r="I1726" s="18">
        <v>-198.3</v>
      </c>
    </row>
    <row r="1727" spans="1:9" x14ac:dyDescent="0.25">
      <c r="A1727" s="1">
        <v>44693</v>
      </c>
      <c r="B1727" s="1"/>
      <c r="C1727" s="1" t="s">
        <v>102</v>
      </c>
      <c r="D1727" t="s">
        <v>97</v>
      </c>
      <c r="E1727">
        <v>30</v>
      </c>
      <c r="F1727" t="s">
        <v>21</v>
      </c>
      <c r="G1727" s="18">
        <v>6.6279000000000003</v>
      </c>
      <c r="I1727" s="18">
        <v>-198.84</v>
      </c>
    </row>
    <row r="1728" spans="1:9" x14ac:dyDescent="0.25">
      <c r="A1728" s="1">
        <v>44693</v>
      </c>
      <c r="B1728" s="1"/>
      <c r="C1728" s="1" t="s">
        <v>102</v>
      </c>
      <c r="D1728" t="s">
        <v>98</v>
      </c>
      <c r="E1728">
        <v>90</v>
      </c>
      <c r="F1728" t="s">
        <v>21</v>
      </c>
      <c r="G1728" s="18">
        <v>6.9348999999999998</v>
      </c>
      <c r="I1728" s="18">
        <v>624.14</v>
      </c>
    </row>
    <row r="1729" spans="1:9" x14ac:dyDescent="0.25">
      <c r="A1729" s="1">
        <v>44693</v>
      </c>
      <c r="B1729" s="1"/>
      <c r="C1729" s="1" t="s">
        <v>102</v>
      </c>
      <c r="D1729" t="s">
        <v>97</v>
      </c>
      <c r="E1729">
        <v>90</v>
      </c>
      <c r="F1729" t="s">
        <v>21</v>
      </c>
      <c r="G1729" s="18">
        <v>6.6641000000000004</v>
      </c>
      <c r="I1729" s="18">
        <v>-599.77</v>
      </c>
    </row>
    <row r="1730" spans="1:9" x14ac:dyDescent="0.25">
      <c r="A1730" s="1">
        <v>44693</v>
      </c>
      <c r="B1730" s="1"/>
      <c r="C1730" s="1" t="s">
        <v>102</v>
      </c>
      <c r="D1730" t="s">
        <v>98</v>
      </c>
      <c r="E1730">
        <v>90</v>
      </c>
      <c r="F1730" t="s">
        <v>21</v>
      </c>
      <c r="G1730" s="18">
        <v>7.07</v>
      </c>
      <c r="I1730" s="18">
        <v>636.29999999999995</v>
      </c>
    </row>
    <row r="1731" spans="1:9" x14ac:dyDescent="0.25">
      <c r="A1731" s="1">
        <v>44693</v>
      </c>
      <c r="B1731" s="1"/>
      <c r="C1731" s="1" t="s">
        <v>102</v>
      </c>
      <c r="D1731" t="s">
        <v>97</v>
      </c>
      <c r="E1731">
        <v>90</v>
      </c>
      <c r="F1731" t="s">
        <v>21</v>
      </c>
      <c r="G1731" s="18">
        <v>6.9785000000000004</v>
      </c>
      <c r="I1731" s="18">
        <v>-628.07000000000005</v>
      </c>
    </row>
    <row r="1732" spans="1:9" x14ac:dyDescent="0.25">
      <c r="A1732" s="1">
        <v>44693</v>
      </c>
      <c r="B1732" s="1"/>
      <c r="C1732" s="1" t="s">
        <v>102</v>
      </c>
      <c r="D1732" t="s">
        <v>97</v>
      </c>
      <c r="E1732">
        <v>90</v>
      </c>
      <c r="F1732" t="s">
        <v>21</v>
      </c>
      <c r="G1732" s="18">
        <v>6.6817000000000002</v>
      </c>
      <c r="I1732" s="18">
        <v>-601.35</v>
      </c>
    </row>
    <row r="1733" spans="1:9" x14ac:dyDescent="0.25">
      <c r="A1733" s="1">
        <v>44693</v>
      </c>
      <c r="B1733" s="1"/>
      <c r="C1733" s="1" t="s">
        <v>102</v>
      </c>
      <c r="D1733" t="s">
        <v>97</v>
      </c>
      <c r="E1733">
        <v>30</v>
      </c>
      <c r="F1733" t="s">
        <v>21</v>
      </c>
      <c r="G1733" s="18">
        <v>6.52</v>
      </c>
      <c r="I1733" s="18">
        <v>-195.6</v>
      </c>
    </row>
    <row r="1734" spans="1:9" x14ac:dyDescent="0.25">
      <c r="A1734" s="1">
        <v>44693</v>
      </c>
      <c r="B1734" s="1"/>
      <c r="C1734" s="1" t="s">
        <v>102</v>
      </c>
      <c r="D1734" t="s">
        <v>97</v>
      </c>
      <c r="E1734">
        <v>10</v>
      </c>
      <c r="F1734" t="s">
        <v>21</v>
      </c>
      <c r="G1734" s="18">
        <v>6.34</v>
      </c>
      <c r="I1734" s="18">
        <v>-63.4</v>
      </c>
    </row>
    <row r="1735" spans="1:9" x14ac:dyDescent="0.25">
      <c r="A1735" s="1">
        <v>44693</v>
      </c>
      <c r="B1735" s="1"/>
      <c r="C1735" s="1" t="s">
        <v>102</v>
      </c>
      <c r="D1735" t="s">
        <v>97</v>
      </c>
      <c r="E1735">
        <v>10</v>
      </c>
      <c r="F1735" t="s">
        <v>21</v>
      </c>
      <c r="G1735" s="18">
        <v>6.37</v>
      </c>
      <c r="I1735" s="18">
        <v>-63.7</v>
      </c>
    </row>
    <row r="1736" spans="1:9" x14ac:dyDescent="0.25">
      <c r="A1736" s="1">
        <v>44694</v>
      </c>
      <c r="B1736" s="1"/>
      <c r="C1736" s="1" t="s">
        <v>102</v>
      </c>
      <c r="D1736" t="s">
        <v>98</v>
      </c>
      <c r="E1736">
        <v>10</v>
      </c>
      <c r="F1736" t="s">
        <v>190</v>
      </c>
      <c r="G1736" s="18">
        <v>10.4803</v>
      </c>
      <c r="I1736" s="18">
        <v>104.8</v>
      </c>
    </row>
    <row r="1737" spans="1:9" x14ac:dyDescent="0.25">
      <c r="A1737" s="1">
        <v>44694</v>
      </c>
      <c r="B1737" s="1"/>
      <c r="C1737" s="1" t="s">
        <v>102</v>
      </c>
      <c r="D1737" t="s">
        <v>98</v>
      </c>
      <c r="E1737">
        <v>90</v>
      </c>
      <c r="F1737" t="s">
        <v>190</v>
      </c>
      <c r="G1737" s="18">
        <v>10.49</v>
      </c>
      <c r="H1737" s="18">
        <v>0.02</v>
      </c>
      <c r="I1737" s="18">
        <v>944.08</v>
      </c>
    </row>
    <row r="1738" spans="1:9" x14ac:dyDescent="0.25">
      <c r="A1738" s="1">
        <v>44694</v>
      </c>
      <c r="B1738" s="1"/>
      <c r="C1738" s="1" t="s">
        <v>102</v>
      </c>
      <c r="D1738" t="s">
        <v>97</v>
      </c>
      <c r="E1738">
        <v>30</v>
      </c>
      <c r="F1738" t="s">
        <v>190</v>
      </c>
      <c r="G1738" s="18">
        <v>10.445</v>
      </c>
      <c r="I1738" s="18">
        <v>-313.35000000000002</v>
      </c>
    </row>
    <row r="1739" spans="1:9" x14ac:dyDescent="0.25">
      <c r="A1739" s="1">
        <v>44694</v>
      </c>
      <c r="B1739" s="1"/>
      <c r="C1739" s="1" t="s">
        <v>102</v>
      </c>
      <c r="D1739" t="s">
        <v>98</v>
      </c>
      <c r="E1739">
        <v>30</v>
      </c>
      <c r="F1739" t="s">
        <v>190</v>
      </c>
      <c r="G1739" s="18">
        <v>10.5436</v>
      </c>
      <c r="H1739" s="18">
        <v>0.01</v>
      </c>
      <c r="I1739" s="18">
        <v>316.3</v>
      </c>
    </row>
    <row r="1740" spans="1:9" x14ac:dyDescent="0.25">
      <c r="A1740" s="1">
        <v>44694</v>
      </c>
      <c r="B1740" s="1"/>
      <c r="C1740" s="1" t="s">
        <v>102</v>
      </c>
      <c r="D1740" t="s">
        <v>97</v>
      </c>
      <c r="E1740">
        <v>30</v>
      </c>
      <c r="F1740" t="s">
        <v>190</v>
      </c>
      <c r="G1740" s="18">
        <v>10.4899</v>
      </c>
      <c r="I1740" s="18">
        <v>-314.7</v>
      </c>
    </row>
    <row r="1741" spans="1:9" x14ac:dyDescent="0.25">
      <c r="A1741" s="1">
        <v>44694</v>
      </c>
      <c r="B1741" s="1"/>
      <c r="C1741" s="1" t="s">
        <v>102</v>
      </c>
      <c r="D1741" t="s">
        <v>97</v>
      </c>
      <c r="E1741">
        <v>30</v>
      </c>
      <c r="F1741" t="s">
        <v>190</v>
      </c>
      <c r="G1741" s="18">
        <v>10.5092</v>
      </c>
      <c r="I1741" s="18">
        <v>-315.27999999999997</v>
      </c>
    </row>
    <row r="1742" spans="1:9" x14ac:dyDescent="0.25">
      <c r="A1742" s="1">
        <v>44694</v>
      </c>
      <c r="B1742" s="1"/>
      <c r="C1742" s="1" t="s">
        <v>102</v>
      </c>
      <c r="D1742" t="s">
        <v>97</v>
      </c>
      <c r="E1742">
        <v>30</v>
      </c>
      <c r="F1742" t="s">
        <v>190</v>
      </c>
      <c r="G1742" s="18">
        <v>10.417299999999999</v>
      </c>
      <c r="I1742" s="18">
        <v>-312.52</v>
      </c>
    </row>
    <row r="1743" spans="1:9" x14ac:dyDescent="0.25">
      <c r="A1743" s="1">
        <v>44694</v>
      </c>
      <c r="B1743" s="1"/>
      <c r="C1743" s="1" t="s">
        <v>102</v>
      </c>
      <c r="D1743" t="s">
        <v>97</v>
      </c>
      <c r="E1743">
        <v>10</v>
      </c>
      <c r="F1743" t="s">
        <v>190</v>
      </c>
      <c r="G1743" s="18">
        <v>10.4549</v>
      </c>
      <c r="I1743" s="18">
        <v>-104.55</v>
      </c>
    </row>
    <row r="1744" spans="1:9" x14ac:dyDescent="0.25">
      <c r="A1744" s="1">
        <v>44694</v>
      </c>
      <c r="B1744" s="1"/>
      <c r="C1744" s="1" t="s">
        <v>102</v>
      </c>
      <c r="D1744" t="s">
        <v>98</v>
      </c>
      <c r="E1744">
        <v>30</v>
      </c>
      <c r="F1744" t="s">
        <v>156</v>
      </c>
      <c r="G1744" s="18">
        <v>11.555</v>
      </c>
      <c r="H1744" s="18">
        <v>0.01</v>
      </c>
      <c r="I1744" s="18">
        <v>346.64</v>
      </c>
    </row>
    <row r="1745" spans="1:9" x14ac:dyDescent="0.25">
      <c r="A1745" s="1">
        <v>44694</v>
      </c>
      <c r="B1745" s="1"/>
      <c r="C1745" s="1" t="s">
        <v>102</v>
      </c>
      <c r="D1745" t="s">
        <v>98</v>
      </c>
      <c r="E1745">
        <v>30</v>
      </c>
      <c r="F1745" t="s">
        <v>156</v>
      </c>
      <c r="G1745" s="18">
        <v>11.1816</v>
      </c>
      <c r="H1745" s="18">
        <v>0.01</v>
      </c>
      <c r="I1745" s="18">
        <v>335.44</v>
      </c>
    </row>
    <row r="1746" spans="1:9" x14ac:dyDescent="0.25">
      <c r="A1746" s="1">
        <v>44694</v>
      </c>
      <c r="B1746" s="1"/>
      <c r="C1746" s="1" t="s">
        <v>102</v>
      </c>
      <c r="D1746" t="s">
        <v>97</v>
      </c>
      <c r="E1746">
        <v>30</v>
      </c>
      <c r="F1746" t="s">
        <v>156</v>
      </c>
      <c r="G1746" s="18">
        <v>10.85</v>
      </c>
      <c r="I1746" s="18">
        <v>-325.5</v>
      </c>
    </row>
    <row r="1747" spans="1:9" x14ac:dyDescent="0.25">
      <c r="A1747" s="1">
        <v>44694</v>
      </c>
      <c r="B1747" s="1"/>
      <c r="C1747" s="1" t="s">
        <v>102</v>
      </c>
      <c r="D1747" t="s">
        <v>97</v>
      </c>
      <c r="E1747">
        <v>30</v>
      </c>
      <c r="F1747" t="s">
        <v>156</v>
      </c>
      <c r="G1747" s="18">
        <v>11.0497</v>
      </c>
      <c r="I1747" s="18">
        <v>-331.49</v>
      </c>
    </row>
    <row r="1748" spans="1:9" x14ac:dyDescent="0.25">
      <c r="A1748" s="1">
        <v>44694</v>
      </c>
      <c r="B1748" s="1"/>
      <c r="C1748" s="1" t="s">
        <v>102</v>
      </c>
      <c r="D1748" t="s">
        <v>98</v>
      </c>
      <c r="E1748">
        <v>90</v>
      </c>
      <c r="F1748" t="s">
        <v>21</v>
      </c>
      <c r="G1748" s="18">
        <v>6.46</v>
      </c>
      <c r="H1748" s="18">
        <v>0.01</v>
      </c>
      <c r="I1748" s="18">
        <v>581.39</v>
      </c>
    </row>
    <row r="1749" spans="1:9" x14ac:dyDescent="0.25">
      <c r="A1749" s="1">
        <v>44694</v>
      </c>
      <c r="B1749" s="1"/>
      <c r="C1749" s="1" t="s">
        <v>102</v>
      </c>
      <c r="D1749" t="s">
        <v>97</v>
      </c>
      <c r="E1749">
        <v>90</v>
      </c>
      <c r="F1749" t="s">
        <v>21</v>
      </c>
      <c r="G1749" s="18">
        <v>6.63</v>
      </c>
      <c r="I1749" s="18">
        <v>-596.70000000000005</v>
      </c>
    </row>
    <row r="1750" spans="1:9" x14ac:dyDescent="0.25">
      <c r="A1750" s="1">
        <v>44694</v>
      </c>
      <c r="B1750" s="1"/>
      <c r="C1750" s="1" t="s">
        <v>102</v>
      </c>
      <c r="D1750" t="s">
        <v>98</v>
      </c>
      <c r="E1750">
        <v>90</v>
      </c>
      <c r="F1750" t="s">
        <v>21</v>
      </c>
      <c r="G1750" s="18">
        <v>7.1066000000000003</v>
      </c>
      <c r="H1750" s="18">
        <v>0.01</v>
      </c>
      <c r="I1750" s="18">
        <v>639.58000000000004</v>
      </c>
    </row>
    <row r="1751" spans="1:9" x14ac:dyDescent="0.25">
      <c r="A1751" s="1">
        <v>44694</v>
      </c>
      <c r="B1751" s="1"/>
      <c r="C1751" s="1" t="s">
        <v>102</v>
      </c>
      <c r="D1751" t="s">
        <v>98</v>
      </c>
      <c r="E1751">
        <v>90</v>
      </c>
      <c r="F1751" t="s">
        <v>21</v>
      </c>
      <c r="G1751" s="18">
        <v>7.12</v>
      </c>
      <c r="H1751" s="18">
        <v>0.01</v>
      </c>
      <c r="I1751" s="18">
        <v>640.79</v>
      </c>
    </row>
    <row r="1752" spans="1:9" x14ac:dyDescent="0.25">
      <c r="A1752" s="1">
        <v>44694</v>
      </c>
      <c r="B1752" s="1"/>
      <c r="C1752" s="1" t="s">
        <v>102</v>
      </c>
      <c r="D1752" t="s">
        <v>97</v>
      </c>
      <c r="E1752">
        <v>90</v>
      </c>
      <c r="F1752" t="s">
        <v>21</v>
      </c>
      <c r="G1752" s="18">
        <v>7.2888999999999999</v>
      </c>
      <c r="I1752" s="18">
        <v>-656</v>
      </c>
    </row>
    <row r="1753" spans="1:9" x14ac:dyDescent="0.25">
      <c r="A1753" s="1">
        <v>44694</v>
      </c>
      <c r="B1753" s="1"/>
      <c r="C1753" s="1" t="s">
        <v>102</v>
      </c>
      <c r="D1753" t="s">
        <v>97</v>
      </c>
      <c r="E1753">
        <v>30</v>
      </c>
      <c r="F1753" t="s">
        <v>21</v>
      </c>
      <c r="G1753" s="18">
        <v>7.27</v>
      </c>
      <c r="I1753" s="18">
        <v>-218.1</v>
      </c>
    </row>
    <row r="1754" spans="1:9" x14ac:dyDescent="0.25">
      <c r="A1754" s="1">
        <v>44694</v>
      </c>
      <c r="B1754" s="1"/>
      <c r="C1754" s="1" t="s">
        <v>102</v>
      </c>
      <c r="D1754" t="s">
        <v>97</v>
      </c>
      <c r="E1754">
        <v>30</v>
      </c>
      <c r="F1754" t="s">
        <v>21</v>
      </c>
      <c r="G1754" s="18">
        <v>7.08</v>
      </c>
      <c r="I1754" s="18">
        <v>-212.4</v>
      </c>
    </row>
    <row r="1755" spans="1:9" x14ac:dyDescent="0.25">
      <c r="A1755" s="1">
        <v>44694</v>
      </c>
      <c r="B1755" s="1"/>
      <c r="C1755" s="1" t="s">
        <v>102</v>
      </c>
      <c r="D1755" t="s">
        <v>97</v>
      </c>
      <c r="E1755">
        <v>30</v>
      </c>
      <c r="F1755" t="s">
        <v>21</v>
      </c>
      <c r="G1755" s="18">
        <v>7.19</v>
      </c>
      <c r="I1755" s="18">
        <v>-215.7</v>
      </c>
    </row>
    <row r="1756" spans="1:9" x14ac:dyDescent="0.25">
      <c r="A1756" s="1">
        <v>44697</v>
      </c>
      <c r="B1756" s="1"/>
      <c r="C1756" s="1" t="s">
        <v>102</v>
      </c>
      <c r="D1756" t="s">
        <v>98</v>
      </c>
      <c r="E1756">
        <v>40</v>
      </c>
      <c r="F1756" t="s">
        <v>188</v>
      </c>
      <c r="G1756" s="18">
        <v>3.4033000000000002</v>
      </c>
      <c r="I1756" s="18">
        <v>136.13</v>
      </c>
    </row>
    <row r="1757" spans="1:9" x14ac:dyDescent="0.25">
      <c r="A1757" s="1">
        <v>44697</v>
      </c>
      <c r="B1757" s="1"/>
      <c r="C1757" s="1" t="s">
        <v>102</v>
      </c>
      <c r="D1757" t="s">
        <v>98</v>
      </c>
      <c r="E1757">
        <v>500</v>
      </c>
      <c r="F1757" t="s">
        <v>188</v>
      </c>
      <c r="G1757" s="18">
        <v>3.4033000000000002</v>
      </c>
      <c r="H1757" s="18">
        <v>0.04</v>
      </c>
      <c r="I1757" s="18">
        <v>1701.61</v>
      </c>
    </row>
    <row r="1758" spans="1:9" x14ac:dyDescent="0.25">
      <c r="A1758" s="1">
        <v>44697</v>
      </c>
      <c r="B1758" s="1"/>
      <c r="C1758" s="1" t="s">
        <v>102</v>
      </c>
      <c r="D1758" t="s">
        <v>97</v>
      </c>
      <c r="E1758">
        <v>90</v>
      </c>
      <c r="F1758" t="s">
        <v>188</v>
      </c>
      <c r="G1758" s="18">
        <v>3.4499</v>
      </c>
      <c r="I1758" s="18">
        <v>-310.49</v>
      </c>
    </row>
    <row r="1759" spans="1:9" x14ac:dyDescent="0.25">
      <c r="A1759" s="1">
        <v>44697</v>
      </c>
      <c r="B1759" s="1"/>
      <c r="C1759" s="1" t="s">
        <v>102</v>
      </c>
      <c r="D1759" t="s">
        <v>97</v>
      </c>
      <c r="E1759">
        <v>90</v>
      </c>
      <c r="F1759" t="s">
        <v>188</v>
      </c>
      <c r="G1759" s="18">
        <v>3.5331000000000001</v>
      </c>
      <c r="I1759" s="18">
        <v>-317.98</v>
      </c>
    </row>
    <row r="1760" spans="1:9" x14ac:dyDescent="0.25">
      <c r="A1760" s="1">
        <v>44697</v>
      </c>
      <c r="B1760" s="1"/>
      <c r="C1760" s="1" t="s">
        <v>102</v>
      </c>
      <c r="D1760" t="s">
        <v>97</v>
      </c>
      <c r="E1760">
        <v>90</v>
      </c>
      <c r="F1760" t="s">
        <v>188</v>
      </c>
      <c r="G1760" s="18">
        <v>3.64</v>
      </c>
      <c r="I1760" s="18">
        <v>-327.60000000000002</v>
      </c>
    </row>
    <row r="1761" spans="1:9" x14ac:dyDescent="0.25">
      <c r="A1761" s="1">
        <v>44697</v>
      </c>
      <c r="B1761" s="1"/>
      <c r="C1761" s="1" t="s">
        <v>102</v>
      </c>
      <c r="D1761" t="s">
        <v>97</v>
      </c>
      <c r="E1761">
        <v>90</v>
      </c>
      <c r="F1761" t="s">
        <v>188</v>
      </c>
      <c r="G1761" s="18">
        <v>3.6099000000000001</v>
      </c>
      <c r="I1761" s="18">
        <v>-324.89</v>
      </c>
    </row>
    <row r="1762" spans="1:9" x14ac:dyDescent="0.25">
      <c r="A1762" s="1">
        <v>44697</v>
      </c>
      <c r="B1762" s="1"/>
      <c r="C1762" s="1" t="s">
        <v>102</v>
      </c>
      <c r="D1762" t="s">
        <v>97</v>
      </c>
      <c r="E1762">
        <v>90</v>
      </c>
      <c r="F1762" t="s">
        <v>188</v>
      </c>
      <c r="G1762" s="18">
        <v>3.6187</v>
      </c>
      <c r="I1762" s="18">
        <v>-325.68</v>
      </c>
    </row>
    <row r="1763" spans="1:9" x14ac:dyDescent="0.25">
      <c r="A1763" s="1">
        <v>44697</v>
      </c>
      <c r="B1763" s="1"/>
      <c r="C1763" s="1" t="s">
        <v>102</v>
      </c>
      <c r="D1763" t="s">
        <v>98</v>
      </c>
      <c r="E1763">
        <v>90</v>
      </c>
      <c r="F1763" t="s">
        <v>188</v>
      </c>
      <c r="G1763" s="18">
        <v>3.5802</v>
      </c>
      <c r="H1763" s="18">
        <v>0.01</v>
      </c>
      <c r="I1763" s="18">
        <v>322.20999999999998</v>
      </c>
    </row>
    <row r="1764" spans="1:9" x14ac:dyDescent="0.25">
      <c r="A1764" s="1">
        <v>44697</v>
      </c>
      <c r="B1764" s="1"/>
      <c r="C1764" s="1" t="s">
        <v>102</v>
      </c>
      <c r="D1764" t="s">
        <v>97</v>
      </c>
      <c r="E1764">
        <v>90</v>
      </c>
      <c r="F1764" t="s">
        <v>188</v>
      </c>
      <c r="G1764" s="18">
        <v>3.665</v>
      </c>
      <c r="I1764" s="18">
        <v>-329.85</v>
      </c>
    </row>
    <row r="1765" spans="1:9" x14ac:dyDescent="0.25">
      <c r="A1765" s="1">
        <v>44697</v>
      </c>
      <c r="B1765" s="1"/>
      <c r="C1765" s="1" t="s">
        <v>102</v>
      </c>
      <c r="D1765" t="s">
        <v>98</v>
      </c>
      <c r="E1765">
        <v>90</v>
      </c>
      <c r="F1765" t="s">
        <v>188</v>
      </c>
      <c r="G1765" s="18">
        <v>3.6800999999999999</v>
      </c>
      <c r="H1765" s="18">
        <v>0.01</v>
      </c>
      <c r="I1765" s="18">
        <v>331.2</v>
      </c>
    </row>
    <row r="1766" spans="1:9" x14ac:dyDescent="0.25">
      <c r="A1766" s="1">
        <v>44697</v>
      </c>
      <c r="B1766" s="1"/>
      <c r="C1766" s="1" t="s">
        <v>102</v>
      </c>
      <c r="D1766" t="s">
        <v>98</v>
      </c>
      <c r="E1766">
        <v>90</v>
      </c>
      <c r="F1766" t="s">
        <v>188</v>
      </c>
      <c r="G1766" s="18">
        <v>3.73</v>
      </c>
      <c r="H1766" s="18">
        <v>0.01</v>
      </c>
      <c r="I1766" s="18">
        <v>335.69</v>
      </c>
    </row>
    <row r="1767" spans="1:9" x14ac:dyDescent="0.25">
      <c r="A1767" s="1">
        <v>44697</v>
      </c>
      <c r="B1767" s="1"/>
      <c r="C1767" s="1" t="s">
        <v>102</v>
      </c>
      <c r="D1767" t="s">
        <v>97</v>
      </c>
      <c r="E1767">
        <v>90</v>
      </c>
      <c r="F1767" t="s">
        <v>188</v>
      </c>
      <c r="G1767" s="18">
        <v>3.62</v>
      </c>
      <c r="I1767" s="18">
        <v>-325.8</v>
      </c>
    </row>
    <row r="1768" spans="1:9" x14ac:dyDescent="0.25">
      <c r="A1768" s="1">
        <v>44697</v>
      </c>
      <c r="B1768" s="1"/>
      <c r="C1768" s="1" t="s">
        <v>102</v>
      </c>
      <c r="D1768" t="s">
        <v>98</v>
      </c>
      <c r="E1768">
        <v>50</v>
      </c>
      <c r="F1768" t="s">
        <v>188</v>
      </c>
      <c r="G1768" s="18">
        <v>3.62</v>
      </c>
      <c r="I1768" s="18">
        <v>181</v>
      </c>
    </row>
    <row r="1769" spans="1:9" x14ac:dyDescent="0.25">
      <c r="A1769" s="1">
        <v>44697</v>
      </c>
      <c r="B1769" s="1"/>
      <c r="C1769" s="1" t="s">
        <v>102</v>
      </c>
      <c r="D1769" t="s">
        <v>98</v>
      </c>
      <c r="E1769">
        <v>100</v>
      </c>
      <c r="F1769" t="s">
        <v>188</v>
      </c>
      <c r="G1769" s="18">
        <v>3.62</v>
      </c>
      <c r="H1769" s="18">
        <v>0.01</v>
      </c>
      <c r="I1769" s="18">
        <v>361.99</v>
      </c>
    </row>
    <row r="1770" spans="1:9" x14ac:dyDescent="0.25">
      <c r="A1770" s="1">
        <v>44697</v>
      </c>
      <c r="B1770" s="1"/>
      <c r="C1770" s="1" t="s">
        <v>102</v>
      </c>
      <c r="D1770" t="s">
        <v>97</v>
      </c>
      <c r="E1770">
        <v>90</v>
      </c>
      <c r="F1770" t="s">
        <v>188</v>
      </c>
      <c r="G1770" s="18">
        <v>3.5649999999999999</v>
      </c>
      <c r="I1770" s="18">
        <v>-320.85000000000002</v>
      </c>
    </row>
    <row r="1771" spans="1:9" x14ac:dyDescent="0.25">
      <c r="A1771" s="1">
        <v>44697</v>
      </c>
      <c r="B1771" s="1"/>
      <c r="C1771" s="1" t="s">
        <v>102</v>
      </c>
      <c r="D1771" t="s">
        <v>97</v>
      </c>
      <c r="E1771">
        <v>90</v>
      </c>
      <c r="F1771" t="s">
        <v>188</v>
      </c>
      <c r="G1771" s="18">
        <v>3.5377999999999998</v>
      </c>
      <c r="I1771" s="18">
        <v>-318.39999999999998</v>
      </c>
    </row>
    <row r="1772" spans="1:9" x14ac:dyDescent="0.25">
      <c r="A1772" s="1">
        <v>44697</v>
      </c>
      <c r="B1772" s="1"/>
      <c r="C1772" s="1" t="s">
        <v>102</v>
      </c>
      <c r="D1772" t="s">
        <v>98</v>
      </c>
      <c r="E1772">
        <v>300</v>
      </c>
      <c r="F1772" t="s">
        <v>188</v>
      </c>
      <c r="G1772" s="18">
        <v>3.3450000000000002</v>
      </c>
      <c r="H1772" s="18">
        <v>0.02</v>
      </c>
      <c r="I1772" s="18">
        <v>1003.48</v>
      </c>
    </row>
    <row r="1773" spans="1:9" x14ac:dyDescent="0.25">
      <c r="A1773" s="1">
        <v>44697</v>
      </c>
      <c r="B1773" s="1"/>
      <c r="C1773" s="1" t="s">
        <v>102</v>
      </c>
      <c r="D1773" t="s">
        <v>97</v>
      </c>
      <c r="E1773">
        <v>90</v>
      </c>
      <c r="F1773" t="s">
        <v>188</v>
      </c>
      <c r="G1773" s="18">
        <v>3.5099</v>
      </c>
      <c r="I1773" s="18">
        <v>-315.89</v>
      </c>
    </row>
    <row r="1774" spans="1:9" x14ac:dyDescent="0.25">
      <c r="A1774" s="1">
        <v>44697</v>
      </c>
      <c r="B1774" s="1"/>
      <c r="C1774" s="1" t="s">
        <v>102</v>
      </c>
      <c r="D1774" t="s">
        <v>97</v>
      </c>
      <c r="E1774">
        <v>90</v>
      </c>
      <c r="F1774" t="s">
        <v>188</v>
      </c>
      <c r="G1774" s="18">
        <v>3.3159999999999998</v>
      </c>
      <c r="I1774" s="18">
        <v>-298.44</v>
      </c>
    </row>
    <row r="1775" spans="1:9" x14ac:dyDescent="0.25">
      <c r="A1775" s="1">
        <v>44697</v>
      </c>
      <c r="B1775" s="1"/>
      <c r="C1775" s="1" t="s">
        <v>102</v>
      </c>
      <c r="D1775" t="s">
        <v>97</v>
      </c>
      <c r="E1775">
        <v>90</v>
      </c>
      <c r="F1775" t="s">
        <v>188</v>
      </c>
      <c r="G1775" s="18">
        <v>3.35</v>
      </c>
      <c r="I1775" s="18">
        <v>-301.5</v>
      </c>
    </row>
    <row r="1776" spans="1:9" x14ac:dyDescent="0.25">
      <c r="A1776" s="1">
        <v>44697</v>
      </c>
      <c r="B1776" s="1"/>
      <c r="C1776" s="1" t="s">
        <v>102</v>
      </c>
      <c r="D1776" t="s">
        <v>98</v>
      </c>
      <c r="E1776">
        <v>90</v>
      </c>
      <c r="F1776" t="s">
        <v>188</v>
      </c>
      <c r="G1776" s="18">
        <v>3.39</v>
      </c>
      <c r="H1776" s="18">
        <v>0.01</v>
      </c>
      <c r="I1776" s="18">
        <v>305.08999999999997</v>
      </c>
    </row>
    <row r="1777" spans="1:9" x14ac:dyDescent="0.25">
      <c r="A1777" s="1">
        <v>44697</v>
      </c>
      <c r="B1777" s="1"/>
      <c r="C1777" s="1" t="s">
        <v>102</v>
      </c>
      <c r="D1777" t="s">
        <v>97</v>
      </c>
      <c r="E1777">
        <v>90</v>
      </c>
      <c r="F1777" t="s">
        <v>188</v>
      </c>
      <c r="G1777" s="18">
        <v>3.5362</v>
      </c>
      <c r="I1777" s="18">
        <v>-318.26</v>
      </c>
    </row>
    <row r="1778" spans="1:9" x14ac:dyDescent="0.25">
      <c r="A1778" s="1">
        <v>44697</v>
      </c>
      <c r="B1778" s="1"/>
      <c r="C1778" s="1" t="s">
        <v>102</v>
      </c>
      <c r="D1778" t="s">
        <v>97</v>
      </c>
      <c r="E1778">
        <v>90</v>
      </c>
      <c r="F1778" t="s">
        <v>188</v>
      </c>
      <c r="G1778" s="18">
        <v>3.5693000000000001</v>
      </c>
      <c r="I1778" s="18">
        <v>-321.24</v>
      </c>
    </row>
    <row r="1779" spans="1:9" x14ac:dyDescent="0.25">
      <c r="A1779" s="1">
        <v>44697</v>
      </c>
      <c r="B1779" s="1"/>
      <c r="C1779" s="1" t="s">
        <v>102</v>
      </c>
      <c r="D1779" t="s">
        <v>97</v>
      </c>
      <c r="E1779">
        <v>90</v>
      </c>
      <c r="F1779" t="s">
        <v>188</v>
      </c>
      <c r="G1779" s="18">
        <v>3.625</v>
      </c>
      <c r="I1779" s="18">
        <v>-326.25</v>
      </c>
    </row>
    <row r="1780" spans="1:9" x14ac:dyDescent="0.25">
      <c r="A1780" s="1">
        <v>44697</v>
      </c>
      <c r="B1780" s="1"/>
      <c r="C1780" s="1" t="s">
        <v>102</v>
      </c>
      <c r="D1780" t="s">
        <v>98</v>
      </c>
      <c r="E1780">
        <v>90</v>
      </c>
      <c r="F1780" t="s">
        <v>22</v>
      </c>
      <c r="G1780" s="18">
        <v>2.2538</v>
      </c>
      <c r="I1780" s="18">
        <v>202.84</v>
      </c>
    </row>
    <row r="1781" spans="1:9" x14ac:dyDescent="0.25">
      <c r="A1781" s="1">
        <v>44697</v>
      </c>
      <c r="B1781" s="1"/>
      <c r="C1781" s="1" t="s">
        <v>102</v>
      </c>
      <c r="D1781" t="s">
        <v>98</v>
      </c>
      <c r="E1781">
        <v>30</v>
      </c>
      <c r="F1781" t="s">
        <v>22</v>
      </c>
      <c r="G1781" s="18">
        <v>2.2418</v>
      </c>
      <c r="I1781" s="18">
        <v>67.25</v>
      </c>
    </row>
    <row r="1782" spans="1:9" x14ac:dyDescent="0.25">
      <c r="A1782" s="1">
        <v>44697</v>
      </c>
      <c r="B1782" s="1"/>
      <c r="C1782" s="1" t="s">
        <v>102</v>
      </c>
      <c r="D1782" t="s">
        <v>98</v>
      </c>
      <c r="E1782">
        <v>30</v>
      </c>
      <c r="F1782" t="s">
        <v>22</v>
      </c>
      <c r="G1782" s="18">
        <v>2.2250000000000001</v>
      </c>
      <c r="I1782" s="18">
        <v>66.75</v>
      </c>
    </row>
    <row r="1783" spans="1:9" x14ac:dyDescent="0.25">
      <c r="A1783" s="1">
        <v>44697</v>
      </c>
      <c r="B1783" s="1"/>
      <c r="C1783" s="1" t="s">
        <v>102</v>
      </c>
      <c r="D1783" t="s">
        <v>98</v>
      </c>
      <c r="E1783">
        <v>30</v>
      </c>
      <c r="F1783" t="s">
        <v>22</v>
      </c>
      <c r="G1783" s="18">
        <v>2.1738</v>
      </c>
      <c r="I1783" s="18">
        <v>65.209999999999994</v>
      </c>
    </row>
    <row r="1784" spans="1:9" x14ac:dyDescent="0.25">
      <c r="A1784" s="1">
        <v>44697</v>
      </c>
      <c r="B1784" s="1"/>
      <c r="C1784" s="1" t="s">
        <v>102</v>
      </c>
      <c r="D1784" t="s">
        <v>97</v>
      </c>
      <c r="E1784">
        <v>90</v>
      </c>
      <c r="F1784" t="s">
        <v>22</v>
      </c>
      <c r="G1784" s="18">
        <v>2.1150000000000002</v>
      </c>
      <c r="I1784" s="18">
        <v>-190.35</v>
      </c>
    </row>
    <row r="1785" spans="1:9" x14ac:dyDescent="0.25">
      <c r="A1785" s="1">
        <v>44697</v>
      </c>
      <c r="B1785" s="1"/>
      <c r="C1785" s="1" t="s">
        <v>102</v>
      </c>
      <c r="D1785" t="s">
        <v>97</v>
      </c>
      <c r="E1785">
        <v>90</v>
      </c>
      <c r="F1785" t="s">
        <v>22</v>
      </c>
      <c r="G1785" s="18">
        <v>2.1423999999999999</v>
      </c>
      <c r="I1785" s="18">
        <v>-192.82</v>
      </c>
    </row>
    <row r="1786" spans="1:9" x14ac:dyDescent="0.25">
      <c r="A1786" s="1">
        <v>44698</v>
      </c>
      <c r="B1786" s="1"/>
      <c r="C1786" s="1" t="s">
        <v>102</v>
      </c>
      <c r="D1786" t="s">
        <v>98</v>
      </c>
      <c r="E1786">
        <v>5</v>
      </c>
      <c r="F1786" t="s">
        <v>156</v>
      </c>
      <c r="G1786" s="18">
        <v>14.55</v>
      </c>
      <c r="I1786" s="18">
        <v>72.75</v>
      </c>
    </row>
    <row r="1787" spans="1:9" x14ac:dyDescent="0.25">
      <c r="A1787" s="1">
        <v>44698</v>
      </c>
      <c r="B1787" s="1"/>
      <c r="C1787" s="1" t="s">
        <v>102</v>
      </c>
      <c r="D1787" t="s">
        <v>98</v>
      </c>
      <c r="E1787">
        <v>15</v>
      </c>
      <c r="F1787" t="s">
        <v>156</v>
      </c>
      <c r="G1787" s="18">
        <v>14.55</v>
      </c>
      <c r="I1787" s="18">
        <v>218.25</v>
      </c>
    </row>
    <row r="1788" spans="1:9" x14ac:dyDescent="0.25">
      <c r="A1788" s="1">
        <v>44698</v>
      </c>
      <c r="B1788" s="1"/>
      <c r="C1788" s="1" t="s">
        <v>102</v>
      </c>
      <c r="D1788" t="s">
        <v>98</v>
      </c>
      <c r="E1788">
        <v>5</v>
      </c>
      <c r="F1788" t="s">
        <v>156</v>
      </c>
      <c r="G1788" s="18">
        <v>14.37</v>
      </c>
      <c r="I1788" s="18">
        <v>71.849999999999994</v>
      </c>
    </row>
    <row r="1789" spans="1:9" x14ac:dyDescent="0.25">
      <c r="A1789" s="1">
        <v>44698</v>
      </c>
      <c r="B1789" s="1"/>
      <c r="C1789" s="1" t="s">
        <v>102</v>
      </c>
      <c r="D1789" t="s">
        <v>98</v>
      </c>
      <c r="E1789">
        <v>15</v>
      </c>
      <c r="F1789" t="s">
        <v>156</v>
      </c>
      <c r="G1789" s="18">
        <v>14.37</v>
      </c>
      <c r="I1789" s="18">
        <v>215.55</v>
      </c>
    </row>
    <row r="1790" spans="1:9" x14ac:dyDescent="0.25">
      <c r="A1790" s="1">
        <v>44698</v>
      </c>
      <c r="B1790" s="1"/>
      <c r="C1790" s="1" t="s">
        <v>102</v>
      </c>
      <c r="D1790" t="s">
        <v>97</v>
      </c>
      <c r="E1790">
        <v>20</v>
      </c>
      <c r="F1790" t="s">
        <v>156</v>
      </c>
      <c r="G1790" s="18">
        <v>14.255000000000001</v>
      </c>
      <c r="I1790" s="18">
        <v>-285.10000000000002</v>
      </c>
    </row>
    <row r="1791" spans="1:9" x14ac:dyDescent="0.25">
      <c r="A1791" s="1">
        <v>44698</v>
      </c>
      <c r="B1791" s="1"/>
      <c r="C1791" s="1" t="s">
        <v>102</v>
      </c>
      <c r="D1791" t="s">
        <v>97</v>
      </c>
      <c r="E1791">
        <v>20</v>
      </c>
      <c r="F1791" t="s">
        <v>156</v>
      </c>
      <c r="G1791" s="18">
        <v>14.2196</v>
      </c>
      <c r="I1791" s="18">
        <v>-284.39</v>
      </c>
    </row>
    <row r="1792" spans="1:9" x14ac:dyDescent="0.25">
      <c r="A1792" s="1">
        <v>44698</v>
      </c>
      <c r="B1792" s="1"/>
      <c r="C1792" s="1" t="s">
        <v>102</v>
      </c>
      <c r="D1792" t="s">
        <v>98</v>
      </c>
      <c r="E1792">
        <v>40</v>
      </c>
      <c r="F1792" t="s">
        <v>156</v>
      </c>
      <c r="G1792" s="18">
        <v>13.375</v>
      </c>
      <c r="H1792" s="18">
        <v>0.01</v>
      </c>
      <c r="I1792" s="18">
        <v>534.99</v>
      </c>
    </row>
    <row r="1793" spans="1:9" x14ac:dyDescent="0.25">
      <c r="A1793" s="1">
        <v>44698</v>
      </c>
      <c r="B1793" s="1"/>
      <c r="C1793" s="1" t="s">
        <v>102</v>
      </c>
      <c r="D1793" t="s">
        <v>97</v>
      </c>
      <c r="E1793">
        <v>30</v>
      </c>
      <c r="F1793" t="s">
        <v>156</v>
      </c>
      <c r="G1793" s="18">
        <v>13.654999999999999</v>
      </c>
      <c r="I1793" s="18">
        <v>-409.65</v>
      </c>
    </row>
    <row r="1794" spans="1:9" x14ac:dyDescent="0.25">
      <c r="A1794" s="1">
        <v>44698</v>
      </c>
      <c r="B1794" s="1"/>
      <c r="C1794" s="1" t="s">
        <v>102</v>
      </c>
      <c r="D1794" t="s">
        <v>97</v>
      </c>
      <c r="E1794">
        <v>9</v>
      </c>
      <c r="F1794" t="s">
        <v>156</v>
      </c>
      <c r="G1794" s="18">
        <v>13.51</v>
      </c>
      <c r="I1794" s="18">
        <v>-121.59</v>
      </c>
    </row>
    <row r="1795" spans="1:9" x14ac:dyDescent="0.25">
      <c r="A1795" s="1">
        <v>44698</v>
      </c>
      <c r="B1795" s="1"/>
      <c r="C1795" s="1" t="s">
        <v>102</v>
      </c>
      <c r="D1795" t="s">
        <v>97</v>
      </c>
      <c r="E1795">
        <v>1</v>
      </c>
      <c r="F1795" t="s">
        <v>156</v>
      </c>
      <c r="G1795" s="18">
        <v>13.51</v>
      </c>
      <c r="I1795" s="18">
        <v>-13.51</v>
      </c>
    </row>
    <row r="1796" spans="1:9" x14ac:dyDescent="0.25">
      <c r="A1796" s="1">
        <v>44698</v>
      </c>
      <c r="B1796" s="1"/>
      <c r="C1796" s="1" t="s">
        <v>102</v>
      </c>
      <c r="D1796" t="s">
        <v>98</v>
      </c>
      <c r="E1796">
        <v>90</v>
      </c>
      <c r="F1796" t="s">
        <v>22</v>
      </c>
      <c r="G1796" s="18">
        <v>2.5150000000000001</v>
      </c>
      <c r="H1796" s="18">
        <v>0.01</v>
      </c>
      <c r="I1796" s="18">
        <v>226.34</v>
      </c>
    </row>
    <row r="1797" spans="1:9" x14ac:dyDescent="0.25">
      <c r="A1797" s="1">
        <v>44698</v>
      </c>
      <c r="B1797" s="1"/>
      <c r="C1797" s="1" t="s">
        <v>102</v>
      </c>
      <c r="D1797" t="s">
        <v>98</v>
      </c>
      <c r="E1797">
        <v>90</v>
      </c>
      <c r="F1797" t="s">
        <v>22</v>
      </c>
      <c r="G1797" s="18">
        <v>2.5116999999999998</v>
      </c>
      <c r="H1797" s="18">
        <v>0.01</v>
      </c>
      <c r="I1797" s="18">
        <v>226.04</v>
      </c>
    </row>
    <row r="1798" spans="1:9" x14ac:dyDescent="0.25">
      <c r="A1798" s="1">
        <v>44698</v>
      </c>
      <c r="B1798" s="1"/>
      <c r="C1798" s="1" t="s">
        <v>102</v>
      </c>
      <c r="D1798" t="s">
        <v>98</v>
      </c>
      <c r="E1798">
        <v>90</v>
      </c>
      <c r="F1798" t="s">
        <v>22</v>
      </c>
      <c r="G1798" s="18">
        <v>2.4901</v>
      </c>
      <c r="H1798" s="18">
        <v>0.01</v>
      </c>
      <c r="I1798" s="18">
        <v>224.1</v>
      </c>
    </row>
    <row r="1799" spans="1:9" x14ac:dyDescent="0.25">
      <c r="A1799" s="1">
        <v>44698</v>
      </c>
      <c r="B1799" s="1"/>
      <c r="C1799" s="1" t="s">
        <v>102</v>
      </c>
      <c r="D1799" t="s">
        <v>97</v>
      </c>
      <c r="E1799">
        <v>90</v>
      </c>
      <c r="F1799" t="s">
        <v>22</v>
      </c>
      <c r="G1799" s="18">
        <v>2.4849999999999999</v>
      </c>
      <c r="I1799" s="18">
        <v>-223.65</v>
      </c>
    </row>
    <row r="1800" spans="1:9" x14ac:dyDescent="0.25">
      <c r="A1800" s="1">
        <v>44698</v>
      </c>
      <c r="B1800" s="1"/>
      <c r="C1800" s="1" t="s">
        <v>102</v>
      </c>
      <c r="D1800" t="s">
        <v>97</v>
      </c>
      <c r="E1800">
        <v>90</v>
      </c>
      <c r="F1800" t="s">
        <v>22</v>
      </c>
      <c r="G1800" s="18">
        <v>2.4500000000000002</v>
      </c>
      <c r="I1800" s="18">
        <v>-220.5</v>
      </c>
    </row>
    <row r="1801" spans="1:9" x14ac:dyDescent="0.25">
      <c r="A1801" s="1">
        <v>44698</v>
      </c>
      <c r="B1801" s="1"/>
      <c r="C1801" s="1" t="s">
        <v>102</v>
      </c>
      <c r="D1801" t="s">
        <v>97</v>
      </c>
      <c r="E1801">
        <v>90</v>
      </c>
      <c r="F1801" t="s">
        <v>22</v>
      </c>
      <c r="G1801" s="18">
        <v>2.4691000000000001</v>
      </c>
      <c r="I1801" s="18">
        <v>-222.22</v>
      </c>
    </row>
    <row r="1802" spans="1:9" x14ac:dyDescent="0.25">
      <c r="A1802" s="1">
        <v>44698</v>
      </c>
      <c r="B1802" s="1"/>
      <c r="C1802" s="1" t="s">
        <v>102</v>
      </c>
      <c r="D1802" t="s">
        <v>98</v>
      </c>
      <c r="E1802">
        <v>2</v>
      </c>
      <c r="F1802" t="s">
        <v>22</v>
      </c>
      <c r="G1802" s="18">
        <v>2.3929999999999998</v>
      </c>
      <c r="I1802" s="18">
        <v>4.79</v>
      </c>
    </row>
    <row r="1803" spans="1:9" x14ac:dyDescent="0.25">
      <c r="A1803" s="1">
        <v>44698</v>
      </c>
      <c r="B1803" s="1"/>
      <c r="C1803" s="1" t="s">
        <v>102</v>
      </c>
      <c r="D1803" t="s">
        <v>98</v>
      </c>
      <c r="E1803">
        <v>10</v>
      </c>
      <c r="F1803" t="s">
        <v>22</v>
      </c>
      <c r="G1803" s="18">
        <v>2.39</v>
      </c>
      <c r="I1803" s="18">
        <v>23.9</v>
      </c>
    </row>
    <row r="1804" spans="1:9" x14ac:dyDescent="0.25">
      <c r="A1804" s="1">
        <v>44698</v>
      </c>
      <c r="B1804" s="1"/>
      <c r="C1804" s="1" t="s">
        <v>102</v>
      </c>
      <c r="D1804" t="s">
        <v>98</v>
      </c>
      <c r="E1804">
        <v>90</v>
      </c>
      <c r="F1804" t="s">
        <v>22</v>
      </c>
      <c r="G1804" s="18">
        <v>2.4123000000000001</v>
      </c>
      <c r="I1804" s="18">
        <v>217.11</v>
      </c>
    </row>
    <row r="1805" spans="1:9" x14ac:dyDescent="0.25">
      <c r="A1805" s="1">
        <v>44698</v>
      </c>
      <c r="B1805" s="1"/>
      <c r="C1805" s="1" t="s">
        <v>102</v>
      </c>
      <c r="D1805" t="s">
        <v>98</v>
      </c>
      <c r="E1805">
        <v>90</v>
      </c>
      <c r="F1805" t="s">
        <v>22</v>
      </c>
      <c r="G1805" s="18">
        <v>2.42</v>
      </c>
      <c r="I1805" s="18">
        <v>217.8</v>
      </c>
    </row>
    <row r="1806" spans="1:9" x14ac:dyDescent="0.25">
      <c r="A1806" s="1">
        <v>44698</v>
      </c>
      <c r="B1806" s="1"/>
      <c r="C1806" s="1" t="s">
        <v>102</v>
      </c>
      <c r="D1806" t="s">
        <v>98</v>
      </c>
      <c r="E1806">
        <v>9</v>
      </c>
      <c r="F1806" t="s">
        <v>22</v>
      </c>
      <c r="G1806" s="18">
        <v>2.4159999999999999</v>
      </c>
      <c r="I1806" s="18">
        <v>21.74</v>
      </c>
    </row>
    <row r="1807" spans="1:9" x14ac:dyDescent="0.25">
      <c r="A1807" s="1">
        <v>44698</v>
      </c>
      <c r="B1807" s="1"/>
      <c r="C1807" s="1" t="s">
        <v>102</v>
      </c>
      <c r="D1807" t="s">
        <v>98</v>
      </c>
      <c r="E1807">
        <v>81</v>
      </c>
      <c r="F1807" t="s">
        <v>22</v>
      </c>
      <c r="G1807" s="18">
        <v>2.4100999999999999</v>
      </c>
      <c r="I1807" s="18">
        <v>195.22</v>
      </c>
    </row>
    <row r="1808" spans="1:9" x14ac:dyDescent="0.25">
      <c r="A1808" s="1">
        <v>44698</v>
      </c>
      <c r="B1808" s="1"/>
      <c r="C1808" s="1" t="s">
        <v>102</v>
      </c>
      <c r="D1808" t="s">
        <v>98</v>
      </c>
      <c r="E1808">
        <v>90</v>
      </c>
      <c r="F1808" t="s">
        <v>22</v>
      </c>
      <c r="G1808" s="18">
        <v>2.4049999999999998</v>
      </c>
      <c r="I1808" s="18">
        <v>216.45</v>
      </c>
    </row>
    <row r="1809" spans="1:9" x14ac:dyDescent="0.25">
      <c r="A1809" s="1">
        <v>44698</v>
      </c>
      <c r="B1809" s="1"/>
      <c r="C1809" s="1" t="s">
        <v>102</v>
      </c>
      <c r="D1809" t="s">
        <v>98</v>
      </c>
      <c r="E1809">
        <v>90</v>
      </c>
      <c r="F1809" t="s">
        <v>22</v>
      </c>
      <c r="G1809" s="18">
        <v>2.4</v>
      </c>
      <c r="I1809" s="18">
        <v>216</v>
      </c>
    </row>
    <row r="1810" spans="1:9" x14ac:dyDescent="0.25">
      <c r="A1810" s="1">
        <v>44698</v>
      </c>
      <c r="B1810" s="1"/>
      <c r="C1810" s="1" t="s">
        <v>102</v>
      </c>
      <c r="D1810" t="s">
        <v>97</v>
      </c>
      <c r="E1810">
        <v>90</v>
      </c>
      <c r="F1810" t="s">
        <v>22</v>
      </c>
      <c r="G1810" s="18">
        <v>2.3292000000000002</v>
      </c>
      <c r="I1810" s="18">
        <v>-209.63</v>
      </c>
    </row>
    <row r="1811" spans="1:9" x14ac:dyDescent="0.25">
      <c r="A1811" s="1">
        <v>44698</v>
      </c>
      <c r="B1811" s="1"/>
      <c r="C1811" s="1" t="s">
        <v>102</v>
      </c>
      <c r="D1811" t="s">
        <v>97</v>
      </c>
      <c r="E1811">
        <v>90</v>
      </c>
      <c r="F1811" t="s">
        <v>22</v>
      </c>
      <c r="G1811" s="18">
        <v>2.3435000000000001</v>
      </c>
      <c r="I1811" s="18">
        <v>-210.92</v>
      </c>
    </row>
    <row r="1812" spans="1:9" x14ac:dyDescent="0.25">
      <c r="A1812" s="1">
        <v>44698</v>
      </c>
      <c r="B1812" s="1"/>
      <c r="C1812" s="1" t="s">
        <v>102</v>
      </c>
      <c r="D1812" t="s">
        <v>98</v>
      </c>
      <c r="E1812">
        <v>90</v>
      </c>
      <c r="F1812" t="s">
        <v>22</v>
      </c>
      <c r="G1812" s="18">
        <v>2.3441000000000001</v>
      </c>
      <c r="I1812" s="18">
        <v>210.97</v>
      </c>
    </row>
    <row r="1813" spans="1:9" x14ac:dyDescent="0.25">
      <c r="A1813" s="1">
        <v>44698</v>
      </c>
      <c r="B1813" s="1"/>
      <c r="C1813" s="1" t="s">
        <v>102</v>
      </c>
      <c r="D1813" t="s">
        <v>97</v>
      </c>
      <c r="E1813">
        <v>90</v>
      </c>
      <c r="F1813" t="s">
        <v>22</v>
      </c>
      <c r="G1813" s="18">
        <v>2.4598</v>
      </c>
      <c r="I1813" s="18">
        <v>-221.38</v>
      </c>
    </row>
    <row r="1814" spans="1:9" x14ac:dyDescent="0.25">
      <c r="A1814" s="1">
        <v>44698</v>
      </c>
      <c r="B1814" s="1"/>
      <c r="C1814" s="1" t="s">
        <v>102</v>
      </c>
      <c r="D1814" t="s">
        <v>97</v>
      </c>
      <c r="E1814">
        <v>90</v>
      </c>
      <c r="F1814" t="s">
        <v>22</v>
      </c>
      <c r="G1814" s="18">
        <v>2.4550000000000001</v>
      </c>
      <c r="I1814" s="18">
        <v>-220.95</v>
      </c>
    </row>
    <row r="1815" spans="1:9" x14ac:dyDescent="0.25">
      <c r="A1815" s="1">
        <v>44698</v>
      </c>
      <c r="B1815" s="1"/>
      <c r="C1815" s="1" t="s">
        <v>102</v>
      </c>
      <c r="D1815" t="s">
        <v>97</v>
      </c>
      <c r="E1815">
        <v>10</v>
      </c>
      <c r="F1815" t="s">
        <v>22</v>
      </c>
      <c r="G1815" s="18">
        <v>2.3864000000000001</v>
      </c>
      <c r="I1815" s="18">
        <v>-23.86</v>
      </c>
    </row>
    <row r="1816" spans="1:9" x14ac:dyDescent="0.25">
      <c r="A1816" s="1">
        <v>44698</v>
      </c>
      <c r="B1816" s="1"/>
      <c r="C1816" s="1" t="s">
        <v>102</v>
      </c>
      <c r="D1816" t="s">
        <v>97</v>
      </c>
      <c r="E1816">
        <v>90</v>
      </c>
      <c r="F1816" t="s">
        <v>22</v>
      </c>
      <c r="G1816" s="18">
        <v>2.3892000000000002</v>
      </c>
      <c r="I1816" s="18">
        <v>-215.03</v>
      </c>
    </row>
    <row r="1817" spans="1:9" x14ac:dyDescent="0.25">
      <c r="A1817" s="1">
        <v>44698</v>
      </c>
      <c r="B1817" s="1"/>
      <c r="C1817" s="1" t="s">
        <v>102</v>
      </c>
      <c r="D1817" t="s">
        <v>97</v>
      </c>
      <c r="E1817">
        <v>90</v>
      </c>
      <c r="F1817" t="s">
        <v>22</v>
      </c>
      <c r="G1817" s="18">
        <v>2.3792</v>
      </c>
      <c r="I1817" s="18">
        <v>-214.13</v>
      </c>
    </row>
    <row r="1818" spans="1:9" x14ac:dyDescent="0.25">
      <c r="A1818" s="1">
        <v>44698</v>
      </c>
      <c r="B1818" s="1"/>
      <c r="C1818" s="1" t="s">
        <v>102</v>
      </c>
      <c r="D1818" t="s">
        <v>97</v>
      </c>
      <c r="E1818">
        <v>2</v>
      </c>
      <c r="F1818" t="s">
        <v>22</v>
      </c>
      <c r="G1818" s="18">
        <v>2.36</v>
      </c>
      <c r="I1818" s="18">
        <v>-4.72</v>
      </c>
    </row>
    <row r="1819" spans="1:9" x14ac:dyDescent="0.25">
      <c r="A1819" s="1">
        <v>44699</v>
      </c>
      <c r="B1819" s="1"/>
      <c r="C1819" s="1" t="s">
        <v>102</v>
      </c>
      <c r="D1819" t="s">
        <v>98</v>
      </c>
      <c r="E1819">
        <v>90</v>
      </c>
      <c r="F1819" t="s">
        <v>22</v>
      </c>
      <c r="G1819" s="18">
        <v>2.7806000000000002</v>
      </c>
      <c r="H1819" s="18">
        <v>0.01</v>
      </c>
      <c r="I1819" s="18">
        <v>250.24</v>
      </c>
    </row>
    <row r="1820" spans="1:9" x14ac:dyDescent="0.25">
      <c r="A1820" s="1">
        <v>44699</v>
      </c>
      <c r="B1820" s="1"/>
      <c r="C1820" s="1" t="s">
        <v>102</v>
      </c>
      <c r="D1820" t="s">
        <v>97</v>
      </c>
      <c r="E1820">
        <v>90</v>
      </c>
      <c r="F1820" t="s">
        <v>22</v>
      </c>
      <c r="G1820" s="18">
        <v>2.8873000000000002</v>
      </c>
      <c r="I1820" s="18">
        <v>-259.86</v>
      </c>
    </row>
    <row r="1821" spans="1:9" x14ac:dyDescent="0.25">
      <c r="A1821" s="1">
        <v>44699</v>
      </c>
      <c r="B1821" s="1"/>
      <c r="C1821" s="1" t="s">
        <v>102</v>
      </c>
      <c r="D1821" t="s">
        <v>98</v>
      </c>
      <c r="E1821">
        <v>90</v>
      </c>
      <c r="F1821" t="s">
        <v>22</v>
      </c>
      <c r="G1821" s="18">
        <v>3.0628000000000002</v>
      </c>
      <c r="H1821" s="18">
        <v>0.01</v>
      </c>
      <c r="I1821" s="18">
        <v>275.64</v>
      </c>
    </row>
    <row r="1822" spans="1:9" x14ac:dyDescent="0.25">
      <c r="A1822" s="1">
        <v>44699</v>
      </c>
      <c r="B1822" s="1"/>
      <c r="C1822" s="1" t="s">
        <v>102</v>
      </c>
      <c r="D1822" t="s">
        <v>98</v>
      </c>
      <c r="E1822">
        <v>90</v>
      </c>
      <c r="F1822" t="s">
        <v>22</v>
      </c>
      <c r="G1822" s="18">
        <v>3.0750000000000002</v>
      </c>
      <c r="H1822" s="18">
        <v>0.01</v>
      </c>
      <c r="I1822" s="18">
        <v>276.74</v>
      </c>
    </row>
    <row r="1823" spans="1:9" x14ac:dyDescent="0.25">
      <c r="A1823" s="1">
        <v>44699</v>
      </c>
      <c r="B1823" s="1"/>
      <c r="C1823" s="1" t="s">
        <v>102</v>
      </c>
      <c r="D1823" t="s">
        <v>98</v>
      </c>
      <c r="E1823">
        <v>180</v>
      </c>
      <c r="F1823" t="s">
        <v>22</v>
      </c>
      <c r="G1823" s="18">
        <v>3.05</v>
      </c>
      <c r="H1823" s="18">
        <v>0.01</v>
      </c>
      <c r="I1823" s="18">
        <v>548.99</v>
      </c>
    </row>
    <row r="1824" spans="1:9" x14ac:dyDescent="0.25">
      <c r="A1824" s="1">
        <v>44699</v>
      </c>
      <c r="B1824" s="1"/>
      <c r="C1824" s="1" t="s">
        <v>102</v>
      </c>
      <c r="D1824" t="s">
        <v>97</v>
      </c>
      <c r="E1824">
        <v>90</v>
      </c>
      <c r="F1824" t="s">
        <v>22</v>
      </c>
      <c r="G1824" s="18">
        <v>2.9681999999999999</v>
      </c>
      <c r="I1824" s="18">
        <v>-267.14</v>
      </c>
    </row>
    <row r="1825" spans="1:9" x14ac:dyDescent="0.25">
      <c r="A1825" s="1">
        <v>44699</v>
      </c>
      <c r="B1825" s="1"/>
      <c r="C1825" s="1" t="s">
        <v>102</v>
      </c>
      <c r="D1825" t="s">
        <v>97</v>
      </c>
      <c r="E1825">
        <v>90</v>
      </c>
      <c r="F1825" t="s">
        <v>22</v>
      </c>
      <c r="G1825" s="18">
        <v>2.9901</v>
      </c>
      <c r="I1825" s="18">
        <v>-269.11</v>
      </c>
    </row>
    <row r="1826" spans="1:9" x14ac:dyDescent="0.25">
      <c r="A1826" s="1">
        <v>44699</v>
      </c>
      <c r="B1826" s="1"/>
      <c r="C1826" s="1" t="s">
        <v>102</v>
      </c>
      <c r="D1826" t="s">
        <v>98</v>
      </c>
      <c r="E1826">
        <v>90</v>
      </c>
      <c r="F1826" t="s">
        <v>22</v>
      </c>
      <c r="G1826" s="18">
        <v>3.0360999999999998</v>
      </c>
      <c r="H1826" s="18">
        <v>0.01</v>
      </c>
      <c r="I1826" s="18">
        <v>273.24</v>
      </c>
    </row>
    <row r="1827" spans="1:9" x14ac:dyDescent="0.25">
      <c r="A1827" s="1">
        <v>44699</v>
      </c>
      <c r="B1827" s="1"/>
      <c r="C1827" s="1" t="s">
        <v>102</v>
      </c>
      <c r="D1827" t="s">
        <v>98</v>
      </c>
      <c r="E1827">
        <v>90</v>
      </c>
      <c r="F1827" t="s">
        <v>22</v>
      </c>
      <c r="G1827" s="18">
        <v>3.0407999999999999</v>
      </c>
      <c r="H1827" s="18">
        <v>0.01</v>
      </c>
      <c r="I1827" s="18">
        <v>273.66000000000003</v>
      </c>
    </row>
    <row r="1828" spans="1:9" x14ac:dyDescent="0.25">
      <c r="A1828" s="1">
        <v>44699</v>
      </c>
      <c r="B1828" s="1"/>
      <c r="C1828" s="1" t="s">
        <v>102</v>
      </c>
      <c r="D1828" t="s">
        <v>98</v>
      </c>
      <c r="E1828">
        <v>90</v>
      </c>
      <c r="F1828" t="s">
        <v>22</v>
      </c>
      <c r="G1828" s="18">
        <v>3.056</v>
      </c>
      <c r="H1828" s="18">
        <v>0.01</v>
      </c>
      <c r="I1828" s="18">
        <v>275.02999999999997</v>
      </c>
    </row>
    <row r="1829" spans="1:9" x14ac:dyDescent="0.25">
      <c r="A1829" s="1">
        <v>44699</v>
      </c>
      <c r="B1829" s="1"/>
      <c r="C1829" s="1" t="s">
        <v>102</v>
      </c>
      <c r="D1829" t="s">
        <v>97</v>
      </c>
      <c r="E1829">
        <v>90</v>
      </c>
      <c r="F1829" t="s">
        <v>22</v>
      </c>
      <c r="G1829" s="18">
        <v>2.9498000000000002</v>
      </c>
      <c r="I1829" s="18">
        <v>-265.48</v>
      </c>
    </row>
    <row r="1830" spans="1:9" x14ac:dyDescent="0.25">
      <c r="A1830" s="1">
        <v>44699</v>
      </c>
      <c r="B1830" s="1"/>
      <c r="C1830" s="1" t="s">
        <v>102</v>
      </c>
      <c r="D1830" t="s">
        <v>98</v>
      </c>
      <c r="E1830">
        <v>90</v>
      </c>
      <c r="F1830" t="s">
        <v>22</v>
      </c>
      <c r="G1830" s="18">
        <v>2.9260000000000002</v>
      </c>
      <c r="H1830" s="18">
        <v>0.01</v>
      </c>
      <c r="I1830" s="18">
        <v>263.33</v>
      </c>
    </row>
    <row r="1831" spans="1:9" x14ac:dyDescent="0.25">
      <c r="A1831" s="1">
        <v>44699</v>
      </c>
      <c r="B1831" s="1"/>
      <c r="C1831" s="1" t="s">
        <v>102</v>
      </c>
      <c r="D1831" t="s">
        <v>97</v>
      </c>
      <c r="E1831">
        <v>90</v>
      </c>
      <c r="F1831" t="s">
        <v>22</v>
      </c>
      <c r="G1831" s="18">
        <v>2.9881000000000002</v>
      </c>
      <c r="I1831" s="18">
        <v>-268.93</v>
      </c>
    </row>
    <row r="1832" spans="1:9" x14ac:dyDescent="0.25">
      <c r="A1832" s="1">
        <v>44699</v>
      </c>
      <c r="B1832" s="1"/>
      <c r="C1832" s="1" t="s">
        <v>102</v>
      </c>
      <c r="D1832" t="s">
        <v>97</v>
      </c>
      <c r="E1832">
        <v>90</v>
      </c>
      <c r="F1832" t="s">
        <v>22</v>
      </c>
      <c r="G1832" s="18">
        <v>2.9950000000000001</v>
      </c>
      <c r="I1832" s="18">
        <v>-269.55</v>
      </c>
    </row>
    <row r="1833" spans="1:9" x14ac:dyDescent="0.25">
      <c r="A1833" s="1">
        <v>44699</v>
      </c>
      <c r="B1833" s="1"/>
      <c r="C1833" s="1" t="s">
        <v>102</v>
      </c>
      <c r="D1833" t="s">
        <v>97</v>
      </c>
      <c r="E1833">
        <v>90</v>
      </c>
      <c r="F1833" t="s">
        <v>22</v>
      </c>
      <c r="G1833" s="18">
        <v>3.0150000000000001</v>
      </c>
      <c r="I1833" s="18">
        <v>-271.35000000000002</v>
      </c>
    </row>
    <row r="1834" spans="1:9" x14ac:dyDescent="0.25">
      <c r="A1834" s="1">
        <v>44699</v>
      </c>
      <c r="B1834" s="1"/>
      <c r="C1834" s="1" t="s">
        <v>102</v>
      </c>
      <c r="D1834" t="s">
        <v>98</v>
      </c>
      <c r="E1834">
        <v>30</v>
      </c>
      <c r="F1834" t="s">
        <v>22</v>
      </c>
      <c r="G1834" s="18">
        <v>3.06</v>
      </c>
      <c r="I1834" s="18">
        <v>91.8</v>
      </c>
    </row>
    <row r="1835" spans="1:9" x14ac:dyDescent="0.25">
      <c r="A1835" s="1">
        <v>44699</v>
      </c>
      <c r="B1835" s="1"/>
      <c r="C1835" s="1" t="s">
        <v>102</v>
      </c>
      <c r="D1835" t="s">
        <v>98</v>
      </c>
      <c r="E1835">
        <v>100</v>
      </c>
      <c r="F1835" t="s">
        <v>22</v>
      </c>
      <c r="G1835" s="18">
        <v>3.06</v>
      </c>
      <c r="H1835" s="18">
        <v>0.01</v>
      </c>
      <c r="I1835" s="18">
        <v>305.99</v>
      </c>
    </row>
    <row r="1836" spans="1:9" x14ac:dyDescent="0.25">
      <c r="A1836" s="1">
        <v>44699</v>
      </c>
      <c r="B1836" s="1"/>
      <c r="C1836" s="1" t="s">
        <v>102</v>
      </c>
      <c r="D1836" t="s">
        <v>98</v>
      </c>
      <c r="E1836">
        <v>280</v>
      </c>
      <c r="F1836" t="s">
        <v>22</v>
      </c>
      <c r="G1836" s="18">
        <v>3.06</v>
      </c>
      <c r="H1836" s="18">
        <v>0.02</v>
      </c>
      <c r="I1836" s="18">
        <v>856.78</v>
      </c>
    </row>
    <row r="1837" spans="1:9" x14ac:dyDescent="0.25">
      <c r="A1837" s="1">
        <v>44699</v>
      </c>
      <c r="B1837" s="1"/>
      <c r="C1837" s="1" t="s">
        <v>102</v>
      </c>
      <c r="D1837" t="s">
        <v>98</v>
      </c>
      <c r="E1837">
        <v>88</v>
      </c>
      <c r="F1837" t="s">
        <v>22</v>
      </c>
      <c r="G1837" s="18">
        <v>3.06</v>
      </c>
      <c r="H1837" s="18">
        <v>0.01</v>
      </c>
      <c r="I1837" s="18">
        <v>269.27</v>
      </c>
    </row>
    <row r="1838" spans="1:9" x14ac:dyDescent="0.25">
      <c r="A1838" s="1">
        <v>44699</v>
      </c>
      <c r="B1838" s="1"/>
      <c r="C1838" s="1" t="s">
        <v>102</v>
      </c>
      <c r="D1838" t="s">
        <v>98</v>
      </c>
      <c r="E1838">
        <v>172</v>
      </c>
      <c r="F1838" t="s">
        <v>22</v>
      </c>
      <c r="G1838" s="18">
        <v>3.06</v>
      </c>
      <c r="H1838" s="18">
        <v>0.01</v>
      </c>
      <c r="I1838" s="18">
        <v>526.30999999999995</v>
      </c>
    </row>
    <row r="1839" spans="1:9" x14ac:dyDescent="0.25">
      <c r="A1839" s="1">
        <v>44699</v>
      </c>
      <c r="B1839" s="1"/>
      <c r="C1839" s="1" t="s">
        <v>102</v>
      </c>
      <c r="D1839" t="s">
        <v>97</v>
      </c>
      <c r="E1839">
        <v>90</v>
      </c>
      <c r="F1839" t="s">
        <v>22</v>
      </c>
      <c r="G1839" s="18">
        <v>2.8952</v>
      </c>
      <c r="I1839" s="18">
        <v>-260.57</v>
      </c>
    </row>
    <row r="1840" spans="1:9" x14ac:dyDescent="0.25">
      <c r="A1840" s="1">
        <v>44699</v>
      </c>
      <c r="B1840" s="1"/>
      <c r="C1840" s="1" t="s">
        <v>102</v>
      </c>
      <c r="D1840" t="s">
        <v>97</v>
      </c>
      <c r="E1840">
        <v>90</v>
      </c>
      <c r="F1840" t="s">
        <v>22</v>
      </c>
      <c r="G1840" s="18">
        <v>2.8999000000000001</v>
      </c>
      <c r="I1840" s="18">
        <v>-260.99</v>
      </c>
    </row>
    <row r="1841" spans="1:9" x14ac:dyDescent="0.25">
      <c r="A1841" s="1">
        <v>44699</v>
      </c>
      <c r="B1841" s="1"/>
      <c r="C1841" s="1" t="s">
        <v>102</v>
      </c>
      <c r="D1841" t="s">
        <v>97</v>
      </c>
      <c r="E1841">
        <v>90</v>
      </c>
      <c r="F1841" t="s">
        <v>22</v>
      </c>
      <c r="G1841" s="18">
        <v>2.9853000000000001</v>
      </c>
      <c r="I1841" s="18">
        <v>-268.68</v>
      </c>
    </row>
    <row r="1842" spans="1:9" x14ac:dyDescent="0.25">
      <c r="A1842" s="1">
        <v>44699</v>
      </c>
      <c r="B1842" s="1"/>
      <c r="C1842" s="1" t="s">
        <v>102</v>
      </c>
      <c r="D1842" t="s">
        <v>97</v>
      </c>
      <c r="E1842">
        <v>90</v>
      </c>
      <c r="F1842" t="s">
        <v>22</v>
      </c>
      <c r="G1842" s="18">
        <v>2.9815999999999998</v>
      </c>
      <c r="I1842" s="18">
        <v>-268.33999999999997</v>
      </c>
    </row>
    <row r="1843" spans="1:9" x14ac:dyDescent="0.25">
      <c r="A1843" s="1">
        <v>44699</v>
      </c>
      <c r="B1843" s="1"/>
      <c r="C1843" s="1" t="s">
        <v>102</v>
      </c>
      <c r="D1843" t="s">
        <v>97</v>
      </c>
      <c r="E1843">
        <v>90</v>
      </c>
      <c r="F1843" t="s">
        <v>22</v>
      </c>
      <c r="G1843" s="18">
        <v>2.9664000000000001</v>
      </c>
      <c r="I1843" s="18">
        <v>-266.98</v>
      </c>
    </row>
    <row r="1844" spans="1:9" x14ac:dyDescent="0.25">
      <c r="A1844" s="1">
        <v>44699</v>
      </c>
      <c r="B1844" s="1"/>
      <c r="C1844" s="1" t="s">
        <v>102</v>
      </c>
      <c r="D1844" t="s">
        <v>97</v>
      </c>
      <c r="E1844">
        <v>90</v>
      </c>
      <c r="F1844" t="s">
        <v>22</v>
      </c>
      <c r="G1844" s="18">
        <v>2.8999000000000001</v>
      </c>
      <c r="I1844" s="18">
        <v>-260.99</v>
      </c>
    </row>
    <row r="1845" spans="1:9" x14ac:dyDescent="0.25">
      <c r="A1845" s="1">
        <v>44699</v>
      </c>
      <c r="B1845" s="1"/>
      <c r="C1845" s="1" t="s">
        <v>102</v>
      </c>
      <c r="D1845" t="s">
        <v>97</v>
      </c>
      <c r="E1845">
        <v>90</v>
      </c>
      <c r="F1845" t="s">
        <v>22</v>
      </c>
      <c r="G1845" s="18">
        <v>2.8601000000000001</v>
      </c>
      <c r="I1845" s="18">
        <v>-257.41000000000003</v>
      </c>
    </row>
    <row r="1846" spans="1:9" x14ac:dyDescent="0.25">
      <c r="A1846" s="1">
        <v>44699</v>
      </c>
      <c r="B1846" s="1"/>
      <c r="C1846" s="1" t="s">
        <v>102</v>
      </c>
      <c r="D1846" t="s">
        <v>97</v>
      </c>
      <c r="E1846">
        <v>90</v>
      </c>
      <c r="F1846" t="s">
        <v>22</v>
      </c>
      <c r="G1846" s="18">
        <v>2.964</v>
      </c>
      <c r="I1846" s="18">
        <v>-266.76</v>
      </c>
    </row>
    <row r="1847" spans="1:9" x14ac:dyDescent="0.25">
      <c r="A1847" s="1">
        <v>44699</v>
      </c>
      <c r="B1847" s="1"/>
      <c r="C1847" s="1" t="s">
        <v>102</v>
      </c>
      <c r="D1847" t="s">
        <v>97</v>
      </c>
      <c r="E1847">
        <v>90</v>
      </c>
      <c r="F1847" t="s">
        <v>22</v>
      </c>
      <c r="G1847" s="18">
        <v>2.9171999999999998</v>
      </c>
      <c r="I1847" s="18">
        <v>-262.55</v>
      </c>
    </row>
    <row r="1848" spans="1:9" x14ac:dyDescent="0.25">
      <c r="A1848" s="1">
        <v>44699</v>
      </c>
      <c r="B1848" s="1"/>
      <c r="C1848" s="1" t="s">
        <v>102</v>
      </c>
      <c r="D1848" t="s">
        <v>97</v>
      </c>
      <c r="E1848">
        <v>40</v>
      </c>
      <c r="F1848" t="s">
        <v>22</v>
      </c>
      <c r="G1848" s="18">
        <v>2.93</v>
      </c>
      <c r="I1848" s="18">
        <v>-117.2</v>
      </c>
    </row>
    <row r="1849" spans="1:9" x14ac:dyDescent="0.25">
      <c r="A1849" s="1">
        <v>44700</v>
      </c>
      <c r="B1849" s="1"/>
      <c r="C1849" s="1" t="s">
        <v>102</v>
      </c>
      <c r="D1849" t="s">
        <v>98</v>
      </c>
      <c r="E1849">
        <v>180</v>
      </c>
      <c r="F1849" t="s">
        <v>23</v>
      </c>
      <c r="G1849" s="18">
        <v>2.85</v>
      </c>
      <c r="H1849" s="18">
        <v>0.01</v>
      </c>
      <c r="I1849" s="18">
        <v>512.99</v>
      </c>
    </row>
    <row r="1850" spans="1:9" x14ac:dyDescent="0.25">
      <c r="A1850" s="1">
        <v>44700</v>
      </c>
      <c r="B1850" s="1"/>
      <c r="C1850" s="1" t="s">
        <v>102</v>
      </c>
      <c r="D1850" t="s">
        <v>98</v>
      </c>
      <c r="E1850">
        <v>270</v>
      </c>
      <c r="F1850" t="s">
        <v>23</v>
      </c>
      <c r="G1850" s="18">
        <v>2.855</v>
      </c>
      <c r="H1850" s="18">
        <v>0.02</v>
      </c>
      <c r="I1850" s="18">
        <v>770.83</v>
      </c>
    </row>
    <row r="1851" spans="1:9" x14ac:dyDescent="0.25">
      <c r="A1851" s="1">
        <v>44700</v>
      </c>
      <c r="B1851" s="1"/>
      <c r="C1851" s="1" t="s">
        <v>102</v>
      </c>
      <c r="D1851" t="s">
        <v>98</v>
      </c>
      <c r="E1851">
        <v>220</v>
      </c>
      <c r="F1851" t="s">
        <v>22</v>
      </c>
      <c r="G1851" s="18">
        <v>2.7829000000000002</v>
      </c>
      <c r="H1851" s="18">
        <v>0.01</v>
      </c>
      <c r="I1851" s="18">
        <v>612.23</v>
      </c>
    </row>
    <row r="1852" spans="1:9" x14ac:dyDescent="0.25">
      <c r="A1852" s="1">
        <v>44700</v>
      </c>
      <c r="B1852" s="1"/>
      <c r="C1852" s="1" t="s">
        <v>102</v>
      </c>
      <c r="D1852" t="s">
        <v>97</v>
      </c>
      <c r="E1852">
        <v>90</v>
      </c>
      <c r="F1852" t="s">
        <v>23</v>
      </c>
      <c r="G1852" s="18">
        <v>2.8849999999999998</v>
      </c>
      <c r="I1852" s="18">
        <v>-259.64999999999998</v>
      </c>
    </row>
    <row r="1853" spans="1:9" x14ac:dyDescent="0.25">
      <c r="A1853" s="1">
        <v>44700</v>
      </c>
      <c r="B1853" s="1"/>
      <c r="C1853" s="1" t="s">
        <v>102</v>
      </c>
      <c r="D1853" t="s">
        <v>97</v>
      </c>
      <c r="E1853">
        <v>90</v>
      </c>
      <c r="F1853" t="s">
        <v>23</v>
      </c>
      <c r="G1853" s="18">
        <v>2.8875000000000002</v>
      </c>
      <c r="I1853" s="18">
        <v>-259.88</v>
      </c>
    </row>
    <row r="1854" spans="1:9" x14ac:dyDescent="0.25">
      <c r="A1854" s="1">
        <v>44700</v>
      </c>
      <c r="B1854" s="1"/>
      <c r="C1854" s="1" t="s">
        <v>102</v>
      </c>
      <c r="D1854" t="s">
        <v>97</v>
      </c>
      <c r="E1854">
        <v>90</v>
      </c>
      <c r="F1854" t="s">
        <v>23</v>
      </c>
      <c r="G1854" s="18">
        <v>2.8799000000000001</v>
      </c>
      <c r="I1854" s="18">
        <v>-259.19</v>
      </c>
    </row>
    <row r="1855" spans="1:9" x14ac:dyDescent="0.25">
      <c r="A1855" s="1">
        <v>44700</v>
      </c>
      <c r="B1855" s="1"/>
      <c r="C1855" s="1" t="s">
        <v>102</v>
      </c>
      <c r="D1855" t="s">
        <v>97</v>
      </c>
      <c r="E1855">
        <v>90</v>
      </c>
      <c r="F1855" t="s">
        <v>23</v>
      </c>
      <c r="G1855" s="18">
        <v>2.8792</v>
      </c>
      <c r="I1855" s="18">
        <v>-259.13</v>
      </c>
    </row>
    <row r="1856" spans="1:9" x14ac:dyDescent="0.25">
      <c r="A1856" s="1">
        <v>44700</v>
      </c>
      <c r="B1856" s="1"/>
      <c r="C1856" s="1" t="s">
        <v>102</v>
      </c>
      <c r="D1856" t="s">
        <v>97</v>
      </c>
      <c r="E1856">
        <v>90</v>
      </c>
      <c r="F1856" t="s">
        <v>23</v>
      </c>
      <c r="G1856" s="18">
        <v>2.8639000000000001</v>
      </c>
      <c r="I1856" s="18">
        <v>-257.75</v>
      </c>
    </row>
    <row r="1857" spans="1:9" x14ac:dyDescent="0.25">
      <c r="A1857" s="1">
        <v>44700</v>
      </c>
      <c r="B1857" s="1"/>
      <c r="C1857" s="1" t="s">
        <v>102</v>
      </c>
      <c r="D1857" t="s">
        <v>97</v>
      </c>
      <c r="E1857">
        <v>90</v>
      </c>
      <c r="F1857" t="s">
        <v>22</v>
      </c>
      <c r="G1857" s="18">
        <v>2.7195999999999998</v>
      </c>
      <c r="I1857" s="18">
        <v>-244.76</v>
      </c>
    </row>
    <row r="1858" spans="1:9" x14ac:dyDescent="0.25">
      <c r="A1858" s="1">
        <v>44700</v>
      </c>
      <c r="B1858" s="1"/>
      <c r="C1858" s="1" t="s">
        <v>102</v>
      </c>
      <c r="D1858" t="s">
        <v>97</v>
      </c>
      <c r="E1858">
        <v>90</v>
      </c>
      <c r="F1858" t="s">
        <v>22</v>
      </c>
      <c r="G1858" s="18">
        <v>2.7299000000000002</v>
      </c>
      <c r="I1858" s="18">
        <v>-245.69</v>
      </c>
    </row>
    <row r="1859" spans="1:9" x14ac:dyDescent="0.25">
      <c r="A1859" s="1">
        <v>44700</v>
      </c>
      <c r="B1859" s="1"/>
      <c r="C1859" s="1" t="s">
        <v>102</v>
      </c>
      <c r="D1859" t="s">
        <v>97</v>
      </c>
      <c r="E1859">
        <v>18</v>
      </c>
      <c r="F1859" t="s">
        <v>22</v>
      </c>
      <c r="G1859" s="18">
        <v>2.67</v>
      </c>
      <c r="I1859" s="18">
        <v>-48.06</v>
      </c>
    </row>
    <row r="1860" spans="1:9" x14ac:dyDescent="0.25">
      <c r="A1860" s="1">
        <v>44700</v>
      </c>
      <c r="B1860" s="1"/>
      <c r="C1860" s="1" t="s">
        <v>102</v>
      </c>
      <c r="D1860" t="s">
        <v>97</v>
      </c>
      <c r="E1860">
        <v>22</v>
      </c>
      <c r="F1860" t="s">
        <v>22</v>
      </c>
      <c r="G1860" s="18">
        <v>2.67</v>
      </c>
      <c r="I1860" s="18">
        <v>-58.74</v>
      </c>
    </row>
    <row r="1861" spans="1:9" x14ac:dyDescent="0.25">
      <c r="A1861" s="1">
        <v>44701</v>
      </c>
      <c r="B1861" s="1"/>
      <c r="C1861" s="1" t="s">
        <v>102</v>
      </c>
      <c r="D1861" t="s">
        <v>98</v>
      </c>
      <c r="E1861">
        <v>360</v>
      </c>
      <c r="F1861" t="s">
        <v>187</v>
      </c>
      <c r="G1861" s="18">
        <v>2.4708000000000001</v>
      </c>
      <c r="H1861" s="18">
        <v>0.02</v>
      </c>
      <c r="I1861" s="18">
        <v>889.47</v>
      </c>
    </row>
    <row r="1862" spans="1:9" x14ac:dyDescent="0.25">
      <c r="A1862" s="1">
        <v>44701</v>
      </c>
      <c r="B1862" s="1"/>
      <c r="C1862" s="1" t="s">
        <v>102</v>
      </c>
      <c r="D1862" t="s">
        <v>97</v>
      </c>
      <c r="E1862">
        <v>90</v>
      </c>
      <c r="F1862" t="s">
        <v>187</v>
      </c>
      <c r="G1862" s="18">
        <v>2.48</v>
      </c>
      <c r="I1862" s="18">
        <v>-223.2</v>
      </c>
    </row>
    <row r="1863" spans="1:9" x14ac:dyDescent="0.25">
      <c r="A1863" s="1">
        <v>44701</v>
      </c>
      <c r="B1863" s="1"/>
      <c r="C1863" s="1" t="s">
        <v>102</v>
      </c>
      <c r="D1863" t="s">
        <v>97</v>
      </c>
      <c r="E1863">
        <v>90</v>
      </c>
      <c r="F1863" t="s">
        <v>187</v>
      </c>
      <c r="G1863" s="18">
        <v>2.4500000000000002</v>
      </c>
      <c r="I1863" s="18">
        <v>-220.5</v>
      </c>
    </row>
    <row r="1864" spans="1:9" x14ac:dyDescent="0.25">
      <c r="A1864" s="1">
        <v>44701</v>
      </c>
      <c r="B1864" s="1"/>
      <c r="C1864" s="1" t="s">
        <v>102</v>
      </c>
      <c r="D1864" t="s">
        <v>97</v>
      </c>
      <c r="E1864">
        <v>90</v>
      </c>
      <c r="F1864" t="s">
        <v>187</v>
      </c>
      <c r="G1864" s="18">
        <v>2.4300000000000002</v>
      </c>
      <c r="I1864" s="18">
        <v>-218.7</v>
      </c>
    </row>
    <row r="1865" spans="1:9" x14ac:dyDescent="0.25">
      <c r="A1865" s="1">
        <v>44701</v>
      </c>
      <c r="B1865" s="1"/>
      <c r="C1865" s="1" t="s">
        <v>102</v>
      </c>
      <c r="D1865" t="s">
        <v>97</v>
      </c>
      <c r="E1865">
        <v>90</v>
      </c>
      <c r="F1865" t="s">
        <v>187</v>
      </c>
      <c r="G1865" s="18">
        <v>2.42</v>
      </c>
      <c r="I1865" s="18">
        <v>-217.8</v>
      </c>
    </row>
    <row r="1866" spans="1:9" x14ac:dyDescent="0.25">
      <c r="A1866" s="1">
        <v>44701</v>
      </c>
      <c r="B1866" s="1"/>
      <c r="C1866" s="1" t="s">
        <v>102</v>
      </c>
      <c r="D1866" t="s">
        <v>98</v>
      </c>
      <c r="E1866">
        <v>270</v>
      </c>
      <c r="F1866" t="s">
        <v>187</v>
      </c>
      <c r="G1866" s="18">
        <v>2.5209999999999999</v>
      </c>
      <c r="H1866" s="18">
        <v>0.02</v>
      </c>
      <c r="I1866" s="18">
        <v>680.65</v>
      </c>
    </row>
    <row r="1867" spans="1:9" x14ac:dyDescent="0.25">
      <c r="A1867" s="1">
        <v>44701</v>
      </c>
      <c r="B1867" s="1"/>
      <c r="C1867" s="1" t="s">
        <v>102</v>
      </c>
      <c r="D1867" t="s">
        <v>97</v>
      </c>
      <c r="E1867">
        <v>90</v>
      </c>
      <c r="F1867" t="s">
        <v>187</v>
      </c>
      <c r="G1867" s="18">
        <v>2.41</v>
      </c>
      <c r="I1867" s="18">
        <v>-216.9</v>
      </c>
    </row>
    <row r="1868" spans="1:9" x14ac:dyDescent="0.25">
      <c r="A1868" s="1">
        <v>44701</v>
      </c>
      <c r="B1868" s="1"/>
      <c r="C1868" s="1" t="s">
        <v>102</v>
      </c>
      <c r="D1868" t="s">
        <v>97</v>
      </c>
      <c r="E1868">
        <v>90</v>
      </c>
      <c r="F1868" t="s">
        <v>187</v>
      </c>
      <c r="G1868" s="18">
        <v>2.4357000000000002</v>
      </c>
      <c r="I1868" s="18">
        <v>-219.21</v>
      </c>
    </row>
    <row r="1869" spans="1:9" x14ac:dyDescent="0.25">
      <c r="A1869" s="1">
        <v>44701</v>
      </c>
      <c r="B1869" s="1"/>
      <c r="C1869" s="1" t="s">
        <v>102</v>
      </c>
      <c r="D1869" t="s">
        <v>97</v>
      </c>
      <c r="E1869">
        <v>90</v>
      </c>
      <c r="F1869" t="s">
        <v>187</v>
      </c>
      <c r="G1869" s="18">
        <v>2.4300000000000002</v>
      </c>
      <c r="I1869" s="18">
        <v>-218.7</v>
      </c>
    </row>
    <row r="1870" spans="1:9" x14ac:dyDescent="0.25">
      <c r="A1870" s="1">
        <v>44701</v>
      </c>
      <c r="B1870" s="1"/>
      <c r="C1870" s="1" t="s">
        <v>102</v>
      </c>
      <c r="D1870" t="s">
        <v>98</v>
      </c>
      <c r="E1870">
        <v>360</v>
      </c>
      <c r="F1870" t="s">
        <v>187</v>
      </c>
      <c r="G1870" s="18">
        <v>2.4700000000000002</v>
      </c>
      <c r="H1870" s="18">
        <v>0.02</v>
      </c>
      <c r="I1870" s="18">
        <v>889.18</v>
      </c>
    </row>
    <row r="1871" spans="1:9" x14ac:dyDescent="0.25">
      <c r="A1871" s="1">
        <v>44701</v>
      </c>
      <c r="B1871" s="1"/>
      <c r="C1871" s="1" t="s">
        <v>102</v>
      </c>
      <c r="D1871" t="s">
        <v>97</v>
      </c>
      <c r="E1871">
        <v>90</v>
      </c>
      <c r="F1871" t="s">
        <v>187</v>
      </c>
      <c r="G1871" s="18">
        <v>2.44</v>
      </c>
      <c r="I1871" s="18">
        <v>-219.6</v>
      </c>
    </row>
    <row r="1872" spans="1:9" x14ac:dyDescent="0.25">
      <c r="A1872" s="1">
        <v>44701</v>
      </c>
      <c r="B1872" s="1"/>
      <c r="C1872" s="1" t="s">
        <v>102</v>
      </c>
      <c r="D1872" t="s">
        <v>97</v>
      </c>
      <c r="E1872">
        <v>90</v>
      </c>
      <c r="F1872" t="s">
        <v>187</v>
      </c>
      <c r="G1872" s="18">
        <v>2.4180999999999999</v>
      </c>
      <c r="I1872" s="18">
        <v>-217.63</v>
      </c>
    </row>
    <row r="1873" spans="1:9" x14ac:dyDescent="0.25">
      <c r="A1873" s="1">
        <v>44701</v>
      </c>
      <c r="B1873" s="1"/>
      <c r="C1873" s="1" t="s">
        <v>102</v>
      </c>
      <c r="D1873" t="s">
        <v>97</v>
      </c>
      <c r="E1873">
        <v>90</v>
      </c>
      <c r="F1873" t="s">
        <v>187</v>
      </c>
      <c r="G1873" s="18">
        <v>2.4700000000000002</v>
      </c>
      <c r="I1873" s="18">
        <v>-222.3</v>
      </c>
    </row>
    <row r="1874" spans="1:9" x14ac:dyDescent="0.25">
      <c r="A1874" s="1">
        <v>44701</v>
      </c>
      <c r="B1874" s="1"/>
      <c r="C1874" s="1" t="s">
        <v>102</v>
      </c>
      <c r="D1874" t="s">
        <v>97</v>
      </c>
      <c r="E1874">
        <v>90</v>
      </c>
      <c r="F1874" t="s">
        <v>187</v>
      </c>
      <c r="G1874" s="18">
        <v>2.5649999999999999</v>
      </c>
      <c r="I1874" s="18">
        <v>-230.85</v>
      </c>
    </row>
    <row r="1875" spans="1:9" x14ac:dyDescent="0.25">
      <c r="A1875" s="1">
        <v>44704</v>
      </c>
      <c r="B1875" s="1"/>
      <c r="C1875" s="1" t="s">
        <v>102</v>
      </c>
      <c r="D1875" t="s">
        <v>98</v>
      </c>
      <c r="E1875">
        <v>300</v>
      </c>
      <c r="F1875" t="s">
        <v>25</v>
      </c>
      <c r="G1875" s="18">
        <v>2.2303000000000002</v>
      </c>
      <c r="H1875" s="18">
        <v>0.02</v>
      </c>
      <c r="I1875" s="18">
        <v>669.07</v>
      </c>
    </row>
    <row r="1876" spans="1:9" x14ac:dyDescent="0.25">
      <c r="A1876" s="1">
        <v>44704</v>
      </c>
      <c r="B1876" s="1"/>
      <c r="C1876" s="1" t="s">
        <v>102</v>
      </c>
      <c r="D1876" t="s">
        <v>98</v>
      </c>
      <c r="E1876">
        <v>99</v>
      </c>
      <c r="F1876" t="s">
        <v>25</v>
      </c>
      <c r="G1876" s="18">
        <v>2.2349999999999999</v>
      </c>
      <c r="H1876" s="18">
        <v>0.01</v>
      </c>
      <c r="I1876" s="18">
        <v>221.26</v>
      </c>
    </row>
    <row r="1877" spans="1:9" x14ac:dyDescent="0.25">
      <c r="A1877" s="1">
        <v>44704</v>
      </c>
      <c r="B1877" s="1"/>
      <c r="C1877" s="1" t="s">
        <v>102</v>
      </c>
      <c r="D1877" t="s">
        <v>98</v>
      </c>
      <c r="E1877">
        <v>101</v>
      </c>
      <c r="F1877" t="s">
        <v>25</v>
      </c>
      <c r="G1877" s="18">
        <v>2.2349999999999999</v>
      </c>
      <c r="H1877" s="18">
        <v>0.01</v>
      </c>
      <c r="I1877" s="18">
        <v>225.73</v>
      </c>
    </row>
    <row r="1878" spans="1:9" x14ac:dyDescent="0.25">
      <c r="A1878" s="1">
        <v>44704</v>
      </c>
      <c r="B1878" s="1"/>
      <c r="C1878" s="1" t="s">
        <v>102</v>
      </c>
      <c r="D1878" t="s">
        <v>98</v>
      </c>
      <c r="E1878">
        <v>90</v>
      </c>
      <c r="F1878" t="s">
        <v>25</v>
      </c>
      <c r="G1878" s="18">
        <v>2.2136999999999998</v>
      </c>
      <c r="I1878" s="18">
        <v>199.23</v>
      </c>
    </row>
    <row r="1879" spans="1:9" x14ac:dyDescent="0.25">
      <c r="A1879" s="1">
        <v>44704</v>
      </c>
      <c r="B1879" s="1"/>
      <c r="C1879" s="1" t="s">
        <v>102</v>
      </c>
      <c r="D1879" t="s">
        <v>98</v>
      </c>
      <c r="E1879">
        <v>130</v>
      </c>
      <c r="F1879" t="s">
        <v>25</v>
      </c>
      <c r="G1879" s="18">
        <v>2.11</v>
      </c>
      <c r="H1879" s="18">
        <v>0.01</v>
      </c>
      <c r="I1879" s="18">
        <v>274.29000000000002</v>
      </c>
    </row>
    <row r="1880" spans="1:9" x14ac:dyDescent="0.25">
      <c r="A1880" s="1">
        <v>44704</v>
      </c>
      <c r="B1880" s="1"/>
      <c r="C1880" s="1" t="s">
        <v>102</v>
      </c>
      <c r="D1880" t="s">
        <v>98</v>
      </c>
      <c r="E1880">
        <v>310</v>
      </c>
      <c r="F1880" t="s">
        <v>185</v>
      </c>
      <c r="G1880" s="18">
        <v>1.0509999999999999</v>
      </c>
      <c r="H1880" s="18">
        <v>0.01</v>
      </c>
      <c r="I1880" s="18">
        <v>325.8</v>
      </c>
    </row>
    <row r="1881" spans="1:9" x14ac:dyDescent="0.25">
      <c r="A1881" s="1">
        <v>44704</v>
      </c>
      <c r="B1881" s="1"/>
      <c r="C1881" s="1" t="s">
        <v>102</v>
      </c>
      <c r="D1881" t="s">
        <v>98</v>
      </c>
      <c r="E1881">
        <v>15</v>
      </c>
      <c r="F1881" t="s">
        <v>25</v>
      </c>
      <c r="G1881" s="18">
        <v>2.0150000000000001</v>
      </c>
      <c r="I1881" s="18">
        <v>30.23</v>
      </c>
    </row>
    <row r="1882" spans="1:9" x14ac:dyDescent="0.25">
      <c r="A1882" s="1">
        <v>44704</v>
      </c>
      <c r="B1882" s="1"/>
      <c r="C1882" s="1" t="s">
        <v>102</v>
      </c>
      <c r="D1882" t="s">
        <v>98</v>
      </c>
      <c r="E1882">
        <v>100</v>
      </c>
      <c r="F1882" t="s">
        <v>25</v>
      </c>
      <c r="G1882" s="18">
        <v>2.0150000000000001</v>
      </c>
      <c r="I1882" s="18">
        <v>201.5</v>
      </c>
    </row>
    <row r="1883" spans="1:9" x14ac:dyDescent="0.25">
      <c r="A1883" s="1">
        <v>44704</v>
      </c>
      <c r="B1883" s="1"/>
      <c r="C1883" s="1" t="s">
        <v>102</v>
      </c>
      <c r="D1883" t="s">
        <v>98</v>
      </c>
      <c r="E1883">
        <v>15</v>
      </c>
      <c r="F1883" t="s">
        <v>25</v>
      </c>
      <c r="G1883" s="18">
        <v>2.0102000000000002</v>
      </c>
      <c r="I1883" s="18">
        <v>30.15</v>
      </c>
    </row>
    <row r="1884" spans="1:9" x14ac:dyDescent="0.25">
      <c r="A1884" s="1">
        <v>44704</v>
      </c>
      <c r="B1884" s="1"/>
      <c r="C1884" s="1" t="s">
        <v>102</v>
      </c>
      <c r="D1884" t="s">
        <v>97</v>
      </c>
      <c r="E1884">
        <v>130</v>
      </c>
      <c r="F1884" t="s">
        <v>25</v>
      </c>
      <c r="G1884" s="18">
        <v>1.91</v>
      </c>
      <c r="I1884" s="18">
        <v>-248.3</v>
      </c>
    </row>
    <row r="1885" spans="1:9" x14ac:dyDescent="0.25">
      <c r="A1885" s="1">
        <v>44704</v>
      </c>
      <c r="B1885" s="1"/>
      <c r="C1885" s="1" t="s">
        <v>102</v>
      </c>
      <c r="D1885" t="s">
        <v>97</v>
      </c>
      <c r="E1885">
        <v>130</v>
      </c>
      <c r="F1885" t="s">
        <v>185</v>
      </c>
      <c r="G1885" s="18">
        <v>1.0199</v>
      </c>
      <c r="I1885" s="18">
        <v>-132.59</v>
      </c>
    </row>
    <row r="1886" spans="1:9" x14ac:dyDescent="0.25">
      <c r="A1886" s="1">
        <v>44704</v>
      </c>
      <c r="B1886" s="1"/>
      <c r="C1886" s="1" t="s">
        <v>102</v>
      </c>
      <c r="D1886" t="s">
        <v>97</v>
      </c>
      <c r="E1886">
        <v>87</v>
      </c>
      <c r="F1886" t="s">
        <v>25</v>
      </c>
      <c r="G1886" s="18">
        <v>2.0261999999999998</v>
      </c>
      <c r="I1886" s="18">
        <v>-176.28</v>
      </c>
    </row>
    <row r="1887" spans="1:9" x14ac:dyDescent="0.25">
      <c r="A1887" s="1">
        <v>44704</v>
      </c>
      <c r="B1887" s="1"/>
      <c r="C1887" s="1" t="s">
        <v>102</v>
      </c>
      <c r="D1887" t="s">
        <v>97</v>
      </c>
      <c r="E1887">
        <v>3</v>
      </c>
      <c r="F1887" t="s">
        <v>25</v>
      </c>
      <c r="G1887" s="18">
        <v>2.0261999999999998</v>
      </c>
      <c r="I1887" s="18">
        <v>-6.08</v>
      </c>
    </row>
    <row r="1888" spans="1:9" x14ac:dyDescent="0.25">
      <c r="A1888" s="1">
        <v>44704</v>
      </c>
      <c r="B1888" s="1"/>
      <c r="C1888" s="1" t="s">
        <v>102</v>
      </c>
      <c r="D1888" t="s">
        <v>97</v>
      </c>
      <c r="E1888">
        <v>90</v>
      </c>
      <c r="F1888" t="s">
        <v>25</v>
      </c>
      <c r="G1888" s="18">
        <v>2.0150000000000001</v>
      </c>
      <c r="I1888" s="18">
        <v>-181.35</v>
      </c>
    </row>
    <row r="1889" spans="1:9" x14ac:dyDescent="0.25">
      <c r="A1889" s="1">
        <v>44704</v>
      </c>
      <c r="B1889" s="1"/>
      <c r="C1889" s="1" t="s">
        <v>102</v>
      </c>
      <c r="D1889" t="s">
        <v>97</v>
      </c>
      <c r="E1889">
        <v>90</v>
      </c>
      <c r="F1889" t="s">
        <v>25</v>
      </c>
      <c r="G1889" s="18">
        <v>1.98</v>
      </c>
      <c r="I1889" s="18">
        <v>-178.2</v>
      </c>
    </row>
    <row r="1890" spans="1:9" x14ac:dyDescent="0.25">
      <c r="A1890" s="1">
        <v>44704</v>
      </c>
      <c r="B1890" s="1"/>
      <c r="C1890" s="1" t="s">
        <v>102</v>
      </c>
      <c r="D1890" t="s">
        <v>97</v>
      </c>
      <c r="E1890">
        <v>90</v>
      </c>
      <c r="F1890" t="s">
        <v>25</v>
      </c>
      <c r="G1890" s="18">
        <v>1.9999</v>
      </c>
      <c r="I1890" s="18">
        <v>-179.99</v>
      </c>
    </row>
    <row r="1891" spans="1:9" x14ac:dyDescent="0.25">
      <c r="A1891" s="1">
        <v>44704</v>
      </c>
      <c r="B1891" s="1"/>
      <c r="C1891" s="1" t="s">
        <v>102</v>
      </c>
      <c r="D1891" t="s">
        <v>97</v>
      </c>
      <c r="E1891">
        <v>90</v>
      </c>
      <c r="F1891" t="s">
        <v>185</v>
      </c>
      <c r="G1891" s="18">
        <v>1.0549999999999999</v>
      </c>
      <c r="I1891" s="18">
        <v>-94.95</v>
      </c>
    </row>
    <row r="1892" spans="1:9" x14ac:dyDescent="0.25">
      <c r="A1892" s="1">
        <v>44704</v>
      </c>
      <c r="B1892" s="1"/>
      <c r="C1892" s="1" t="s">
        <v>102</v>
      </c>
      <c r="D1892" t="s">
        <v>97</v>
      </c>
      <c r="E1892">
        <v>90</v>
      </c>
      <c r="F1892" t="s">
        <v>25</v>
      </c>
      <c r="G1892" s="18">
        <v>1.94</v>
      </c>
      <c r="I1892" s="18">
        <v>-174.6</v>
      </c>
    </row>
    <row r="1893" spans="1:9" x14ac:dyDescent="0.25">
      <c r="A1893" s="1">
        <v>44704</v>
      </c>
      <c r="B1893" s="1"/>
      <c r="C1893" s="1" t="s">
        <v>102</v>
      </c>
      <c r="D1893" t="s">
        <v>97</v>
      </c>
      <c r="E1893">
        <v>90</v>
      </c>
      <c r="F1893" t="s">
        <v>25</v>
      </c>
      <c r="G1893" s="18">
        <v>1.9450000000000001</v>
      </c>
      <c r="I1893" s="18">
        <v>-175.05</v>
      </c>
    </row>
    <row r="1894" spans="1:9" x14ac:dyDescent="0.25">
      <c r="A1894" s="1">
        <v>44704</v>
      </c>
      <c r="B1894" s="1"/>
      <c r="C1894" s="1" t="s">
        <v>102</v>
      </c>
      <c r="D1894" t="s">
        <v>98</v>
      </c>
      <c r="E1894">
        <v>90</v>
      </c>
      <c r="F1894" t="s">
        <v>25</v>
      </c>
      <c r="G1894" s="18">
        <v>1.9950000000000001</v>
      </c>
      <c r="I1894" s="18">
        <v>179.55</v>
      </c>
    </row>
    <row r="1895" spans="1:9" x14ac:dyDescent="0.25">
      <c r="A1895" s="1">
        <v>44704</v>
      </c>
      <c r="B1895" s="1"/>
      <c r="C1895" s="1" t="s">
        <v>102</v>
      </c>
      <c r="D1895" t="s">
        <v>98</v>
      </c>
      <c r="E1895">
        <v>90</v>
      </c>
      <c r="F1895" t="s">
        <v>25</v>
      </c>
      <c r="G1895" s="18">
        <v>1.9916</v>
      </c>
      <c r="I1895" s="18">
        <v>179.24</v>
      </c>
    </row>
    <row r="1896" spans="1:9" x14ac:dyDescent="0.25">
      <c r="A1896" s="1">
        <v>44704</v>
      </c>
      <c r="B1896" s="1"/>
      <c r="C1896" s="1" t="s">
        <v>102</v>
      </c>
      <c r="D1896" t="s">
        <v>97</v>
      </c>
      <c r="E1896">
        <v>90</v>
      </c>
      <c r="F1896" t="s">
        <v>25</v>
      </c>
      <c r="G1896" s="18">
        <v>1.9750000000000001</v>
      </c>
      <c r="I1896" s="18">
        <v>-177.75</v>
      </c>
    </row>
    <row r="1897" spans="1:9" x14ac:dyDescent="0.25">
      <c r="A1897" s="1">
        <v>44704</v>
      </c>
      <c r="B1897" s="1"/>
      <c r="C1897" s="1" t="s">
        <v>102</v>
      </c>
      <c r="D1897" t="s">
        <v>97</v>
      </c>
      <c r="E1897">
        <v>90</v>
      </c>
      <c r="F1897" t="s">
        <v>25</v>
      </c>
      <c r="G1897" s="18">
        <v>1.9797</v>
      </c>
      <c r="I1897" s="18">
        <v>-178.17</v>
      </c>
    </row>
    <row r="1898" spans="1:9" x14ac:dyDescent="0.25">
      <c r="A1898" s="1">
        <v>44704</v>
      </c>
      <c r="B1898" s="1"/>
      <c r="C1898" s="1" t="s">
        <v>102</v>
      </c>
      <c r="D1898" t="s">
        <v>97</v>
      </c>
      <c r="E1898">
        <v>90</v>
      </c>
      <c r="F1898" t="s">
        <v>185</v>
      </c>
      <c r="G1898" s="18">
        <v>1.105</v>
      </c>
      <c r="I1898" s="18">
        <v>-99.45</v>
      </c>
    </row>
    <row r="1899" spans="1:9" x14ac:dyDescent="0.25">
      <c r="A1899" s="1">
        <v>44704</v>
      </c>
      <c r="B1899" s="1"/>
      <c r="C1899" s="1" t="s">
        <v>102</v>
      </c>
      <c r="D1899" t="s">
        <v>97</v>
      </c>
      <c r="E1899">
        <v>90</v>
      </c>
      <c r="F1899" t="s">
        <v>25</v>
      </c>
      <c r="G1899" s="18">
        <v>1.95</v>
      </c>
      <c r="I1899" s="18">
        <v>-175.5</v>
      </c>
    </row>
    <row r="1900" spans="1:9" x14ac:dyDescent="0.25">
      <c r="A1900" s="1">
        <v>44704</v>
      </c>
      <c r="B1900" s="1"/>
      <c r="C1900" s="1" t="s">
        <v>102</v>
      </c>
      <c r="D1900" t="s">
        <v>98</v>
      </c>
      <c r="E1900">
        <v>90</v>
      </c>
      <c r="F1900" t="s">
        <v>25</v>
      </c>
      <c r="G1900" s="18">
        <v>1.865</v>
      </c>
      <c r="I1900" s="18">
        <v>167.85</v>
      </c>
    </row>
    <row r="1901" spans="1:9" x14ac:dyDescent="0.25">
      <c r="A1901" s="1">
        <v>44704</v>
      </c>
      <c r="B1901" s="1"/>
      <c r="C1901" s="1" t="s">
        <v>102</v>
      </c>
      <c r="D1901" t="s">
        <v>97</v>
      </c>
      <c r="E1901">
        <v>90</v>
      </c>
      <c r="F1901" t="s">
        <v>25</v>
      </c>
      <c r="G1901" s="18">
        <v>1.8967000000000001</v>
      </c>
      <c r="I1901" s="18">
        <v>-170.7</v>
      </c>
    </row>
    <row r="1902" spans="1:9" x14ac:dyDescent="0.25">
      <c r="A1902" s="1">
        <v>44704</v>
      </c>
      <c r="B1902" s="1"/>
      <c r="C1902" s="1" t="s">
        <v>102</v>
      </c>
      <c r="D1902" t="s">
        <v>98</v>
      </c>
      <c r="E1902">
        <v>30</v>
      </c>
      <c r="F1902" t="s">
        <v>186</v>
      </c>
      <c r="G1902" s="18">
        <v>13.44</v>
      </c>
      <c r="H1902" s="18">
        <v>0.01</v>
      </c>
      <c r="I1902" s="18">
        <v>403.19</v>
      </c>
    </row>
    <row r="1903" spans="1:9" x14ac:dyDescent="0.25">
      <c r="A1903" s="1">
        <v>44704</v>
      </c>
      <c r="B1903" s="1"/>
      <c r="C1903" s="1" t="s">
        <v>102</v>
      </c>
      <c r="D1903" t="s">
        <v>97</v>
      </c>
      <c r="E1903">
        <v>90</v>
      </c>
      <c r="F1903" t="s">
        <v>25</v>
      </c>
      <c r="G1903" s="18">
        <v>2.0139999999999998</v>
      </c>
      <c r="I1903" s="18">
        <v>-181.26</v>
      </c>
    </row>
    <row r="1904" spans="1:9" x14ac:dyDescent="0.25">
      <c r="A1904" s="1">
        <v>44704</v>
      </c>
      <c r="B1904" s="1"/>
      <c r="C1904" s="1" t="s">
        <v>102</v>
      </c>
      <c r="D1904" t="s">
        <v>97</v>
      </c>
      <c r="E1904">
        <v>10</v>
      </c>
      <c r="F1904" t="s">
        <v>186</v>
      </c>
      <c r="G1904" s="18">
        <v>13.2697</v>
      </c>
      <c r="I1904" s="18">
        <v>-132.69999999999999</v>
      </c>
    </row>
    <row r="1905" spans="1:9" x14ac:dyDescent="0.25">
      <c r="A1905" s="1">
        <v>44704</v>
      </c>
      <c r="B1905" s="1"/>
      <c r="C1905" s="1" t="s">
        <v>102</v>
      </c>
      <c r="D1905" t="s">
        <v>97</v>
      </c>
      <c r="E1905">
        <v>10</v>
      </c>
      <c r="F1905" t="s">
        <v>186</v>
      </c>
      <c r="G1905" s="18">
        <v>13.3034</v>
      </c>
      <c r="I1905" s="18">
        <v>-133.03</v>
      </c>
    </row>
    <row r="1906" spans="1:9" x14ac:dyDescent="0.25">
      <c r="A1906" s="1">
        <v>44704</v>
      </c>
      <c r="B1906" s="1"/>
      <c r="C1906" s="1" t="s">
        <v>102</v>
      </c>
      <c r="D1906" t="s">
        <v>97</v>
      </c>
      <c r="E1906">
        <v>10</v>
      </c>
      <c r="F1906" t="s">
        <v>186</v>
      </c>
      <c r="G1906" s="18">
        <v>13.6595</v>
      </c>
      <c r="I1906" s="18">
        <v>-136.6</v>
      </c>
    </row>
    <row r="1907" spans="1:9" x14ac:dyDescent="0.25">
      <c r="A1907" s="1">
        <v>44705</v>
      </c>
      <c r="B1907" s="1"/>
      <c r="C1907" s="1" t="s">
        <v>102</v>
      </c>
      <c r="D1907" t="s">
        <v>98</v>
      </c>
      <c r="E1907">
        <v>190</v>
      </c>
      <c r="F1907" t="s">
        <v>25</v>
      </c>
      <c r="G1907" s="18">
        <v>2.76</v>
      </c>
      <c r="H1907" s="18">
        <v>0.01</v>
      </c>
      <c r="I1907" s="18">
        <v>524.39</v>
      </c>
    </row>
    <row r="1908" spans="1:9" x14ac:dyDescent="0.25">
      <c r="A1908" s="1">
        <v>44705</v>
      </c>
      <c r="B1908" s="1"/>
      <c r="C1908" s="1" t="s">
        <v>102</v>
      </c>
      <c r="D1908" t="s">
        <v>98</v>
      </c>
      <c r="E1908">
        <v>130</v>
      </c>
      <c r="F1908" t="s">
        <v>25</v>
      </c>
      <c r="G1908" s="18">
        <v>2.625</v>
      </c>
      <c r="H1908" s="18">
        <v>0.01</v>
      </c>
      <c r="I1908" s="18">
        <v>341.24</v>
      </c>
    </row>
    <row r="1909" spans="1:9" x14ac:dyDescent="0.25">
      <c r="A1909" s="1">
        <v>44705</v>
      </c>
      <c r="B1909" s="1"/>
      <c r="C1909" s="1" t="s">
        <v>102</v>
      </c>
      <c r="D1909" t="s">
        <v>98</v>
      </c>
      <c r="E1909">
        <v>130</v>
      </c>
      <c r="F1909" t="s">
        <v>25</v>
      </c>
      <c r="G1909" s="18">
        <v>2.621</v>
      </c>
      <c r="H1909" s="18">
        <v>0.01</v>
      </c>
      <c r="I1909" s="18">
        <v>340.72</v>
      </c>
    </row>
    <row r="1910" spans="1:9" x14ac:dyDescent="0.25">
      <c r="A1910" s="1">
        <v>44705</v>
      </c>
      <c r="B1910" s="1"/>
      <c r="C1910" s="1" t="s">
        <v>102</v>
      </c>
      <c r="D1910" t="s">
        <v>98</v>
      </c>
      <c r="E1910">
        <v>130</v>
      </c>
      <c r="F1910" t="s">
        <v>25</v>
      </c>
      <c r="G1910" s="18">
        <v>2.581</v>
      </c>
      <c r="H1910" s="18">
        <v>0.01</v>
      </c>
      <c r="I1910" s="18">
        <v>335.52</v>
      </c>
    </row>
    <row r="1911" spans="1:9" x14ac:dyDescent="0.25">
      <c r="A1911" s="1">
        <v>44705</v>
      </c>
      <c r="B1911" s="1"/>
      <c r="C1911" s="1" t="s">
        <v>102</v>
      </c>
      <c r="D1911" t="s">
        <v>98</v>
      </c>
      <c r="E1911">
        <v>130</v>
      </c>
      <c r="F1911" t="s">
        <v>25</v>
      </c>
      <c r="G1911" s="18">
        <v>2.5501</v>
      </c>
      <c r="H1911" s="18">
        <v>0.01</v>
      </c>
      <c r="I1911" s="18">
        <v>331.5</v>
      </c>
    </row>
    <row r="1912" spans="1:9" x14ac:dyDescent="0.25">
      <c r="A1912" s="1">
        <v>44705</v>
      </c>
      <c r="B1912" s="1"/>
      <c r="C1912" s="1" t="s">
        <v>102</v>
      </c>
      <c r="D1912" t="s">
        <v>98</v>
      </c>
      <c r="E1912">
        <v>200</v>
      </c>
      <c r="F1912" t="s">
        <v>25</v>
      </c>
      <c r="G1912" s="18">
        <v>2.69</v>
      </c>
      <c r="H1912" s="18">
        <v>0.01</v>
      </c>
      <c r="I1912" s="18">
        <v>537.99</v>
      </c>
    </row>
    <row r="1913" spans="1:9" x14ac:dyDescent="0.25">
      <c r="A1913" s="1">
        <v>44705</v>
      </c>
      <c r="B1913" s="1"/>
      <c r="C1913" s="1" t="s">
        <v>102</v>
      </c>
      <c r="D1913" t="s">
        <v>98</v>
      </c>
      <c r="E1913">
        <v>130</v>
      </c>
      <c r="F1913" t="s">
        <v>25</v>
      </c>
      <c r="G1913" s="18">
        <v>2.4714999999999998</v>
      </c>
      <c r="H1913" s="18">
        <v>0.01</v>
      </c>
      <c r="I1913" s="18">
        <v>321.29000000000002</v>
      </c>
    </row>
    <row r="1914" spans="1:9" x14ac:dyDescent="0.25">
      <c r="A1914" s="1">
        <v>44705</v>
      </c>
      <c r="B1914" s="1"/>
      <c r="C1914" s="1" t="s">
        <v>102</v>
      </c>
      <c r="D1914" t="s">
        <v>98</v>
      </c>
      <c r="E1914">
        <v>130</v>
      </c>
      <c r="F1914" t="s">
        <v>25</v>
      </c>
      <c r="G1914" s="18">
        <v>2.4805999999999999</v>
      </c>
      <c r="H1914" s="18">
        <v>0.01</v>
      </c>
      <c r="I1914" s="18">
        <v>322.47000000000003</v>
      </c>
    </row>
    <row r="1915" spans="1:9" x14ac:dyDescent="0.25">
      <c r="A1915" s="1">
        <v>44705</v>
      </c>
      <c r="B1915" s="1"/>
      <c r="C1915" s="1" t="s">
        <v>102</v>
      </c>
      <c r="D1915" t="s">
        <v>98</v>
      </c>
      <c r="E1915">
        <v>130</v>
      </c>
      <c r="F1915" t="s">
        <v>25</v>
      </c>
      <c r="G1915" s="18">
        <v>2.4967999999999999</v>
      </c>
      <c r="H1915" s="18">
        <v>0.01</v>
      </c>
      <c r="I1915" s="18">
        <v>324.57</v>
      </c>
    </row>
    <row r="1916" spans="1:9" x14ac:dyDescent="0.25">
      <c r="A1916" s="1">
        <v>44705</v>
      </c>
      <c r="B1916" s="1"/>
      <c r="C1916" s="1" t="s">
        <v>102</v>
      </c>
      <c r="D1916" t="s">
        <v>98</v>
      </c>
      <c r="E1916">
        <v>130</v>
      </c>
      <c r="F1916" t="s">
        <v>25</v>
      </c>
      <c r="G1916" s="18">
        <v>2.5108000000000001</v>
      </c>
      <c r="H1916" s="18">
        <v>0.01</v>
      </c>
      <c r="I1916" s="18">
        <v>326.39</v>
      </c>
    </row>
    <row r="1917" spans="1:9" x14ac:dyDescent="0.25">
      <c r="A1917" s="1">
        <v>44705</v>
      </c>
      <c r="B1917" s="1"/>
      <c r="C1917" s="1" t="s">
        <v>102</v>
      </c>
      <c r="D1917" t="s">
        <v>97</v>
      </c>
      <c r="E1917">
        <v>30</v>
      </c>
      <c r="F1917" t="s">
        <v>25</v>
      </c>
      <c r="G1917" s="18">
        <v>2.6495000000000002</v>
      </c>
      <c r="I1917" s="18">
        <v>-79.489999999999995</v>
      </c>
    </row>
    <row r="1918" spans="1:9" x14ac:dyDescent="0.25">
      <c r="A1918" s="1">
        <v>44705</v>
      </c>
      <c r="B1918" s="1"/>
      <c r="C1918" s="1" t="s">
        <v>102</v>
      </c>
      <c r="D1918" t="s">
        <v>97</v>
      </c>
      <c r="E1918">
        <v>100</v>
      </c>
      <c r="F1918" t="s">
        <v>25</v>
      </c>
      <c r="G1918" s="18">
        <v>2.645</v>
      </c>
      <c r="I1918" s="18">
        <v>-264.5</v>
      </c>
    </row>
    <row r="1919" spans="1:9" x14ac:dyDescent="0.25">
      <c r="A1919" s="1">
        <v>44705</v>
      </c>
      <c r="B1919" s="1"/>
      <c r="C1919" s="1" t="s">
        <v>102</v>
      </c>
      <c r="D1919" t="s">
        <v>97</v>
      </c>
      <c r="E1919">
        <v>130</v>
      </c>
      <c r="F1919" t="s">
        <v>25</v>
      </c>
      <c r="G1919" s="18">
        <v>2.69</v>
      </c>
      <c r="I1919" s="18">
        <v>-349.7</v>
      </c>
    </row>
    <row r="1920" spans="1:9" x14ac:dyDescent="0.25">
      <c r="A1920" s="1">
        <v>44705</v>
      </c>
      <c r="B1920" s="1"/>
      <c r="C1920" s="1" t="s">
        <v>102</v>
      </c>
      <c r="D1920" t="s">
        <v>97</v>
      </c>
      <c r="E1920">
        <v>130</v>
      </c>
      <c r="F1920" t="s">
        <v>25</v>
      </c>
      <c r="G1920" s="18">
        <v>2.6198999999999999</v>
      </c>
      <c r="I1920" s="18">
        <v>-340.59</v>
      </c>
    </row>
    <row r="1921" spans="1:9" x14ac:dyDescent="0.25">
      <c r="A1921" s="1">
        <v>44705</v>
      </c>
      <c r="B1921" s="1"/>
      <c r="C1921" s="1" t="s">
        <v>102</v>
      </c>
      <c r="D1921" t="s">
        <v>97</v>
      </c>
      <c r="E1921">
        <v>130</v>
      </c>
      <c r="F1921" t="s">
        <v>25</v>
      </c>
      <c r="G1921" s="18">
        <v>2.73</v>
      </c>
      <c r="I1921" s="18">
        <v>-354.9</v>
      </c>
    </row>
    <row r="1922" spans="1:9" x14ac:dyDescent="0.25">
      <c r="A1922" s="1">
        <v>44705</v>
      </c>
      <c r="B1922" s="1"/>
      <c r="C1922" s="1" t="s">
        <v>102</v>
      </c>
      <c r="D1922" t="s">
        <v>97</v>
      </c>
      <c r="E1922">
        <v>130</v>
      </c>
      <c r="F1922" t="s">
        <v>25</v>
      </c>
      <c r="G1922" s="18">
        <v>2.75</v>
      </c>
      <c r="I1922" s="18">
        <v>-357.5</v>
      </c>
    </row>
    <row r="1923" spans="1:9" x14ac:dyDescent="0.25">
      <c r="A1923" s="1">
        <v>44705</v>
      </c>
      <c r="B1923" s="1"/>
      <c r="C1923" s="1" t="s">
        <v>102</v>
      </c>
      <c r="D1923" t="s">
        <v>97</v>
      </c>
      <c r="E1923">
        <v>130</v>
      </c>
      <c r="F1923" t="s">
        <v>25</v>
      </c>
      <c r="G1923" s="18">
        <v>2.76</v>
      </c>
      <c r="I1923" s="18">
        <v>-358.8</v>
      </c>
    </row>
    <row r="1924" spans="1:9" x14ac:dyDescent="0.25">
      <c r="A1924" s="1">
        <v>44705</v>
      </c>
      <c r="B1924" s="1"/>
      <c r="C1924" s="1" t="s">
        <v>102</v>
      </c>
      <c r="D1924" t="s">
        <v>97</v>
      </c>
      <c r="E1924">
        <v>130</v>
      </c>
      <c r="F1924" t="s">
        <v>25</v>
      </c>
      <c r="G1924" s="18">
        <v>2.8431000000000002</v>
      </c>
      <c r="I1924" s="18">
        <v>-369.6</v>
      </c>
    </row>
    <row r="1925" spans="1:9" x14ac:dyDescent="0.25">
      <c r="A1925" s="1">
        <v>44705</v>
      </c>
      <c r="B1925" s="1"/>
      <c r="C1925" s="1" t="s">
        <v>102</v>
      </c>
      <c r="D1925" t="s">
        <v>97</v>
      </c>
      <c r="E1925">
        <v>130</v>
      </c>
      <c r="F1925" t="s">
        <v>25</v>
      </c>
      <c r="G1925" s="18">
        <v>2.8885000000000001</v>
      </c>
      <c r="I1925" s="18">
        <v>-375.51</v>
      </c>
    </row>
    <row r="1926" spans="1:9" x14ac:dyDescent="0.25">
      <c r="A1926" s="1">
        <v>44705</v>
      </c>
      <c r="B1926" s="1"/>
      <c r="C1926" s="1" t="s">
        <v>102</v>
      </c>
      <c r="D1926" t="s">
        <v>97</v>
      </c>
      <c r="E1926">
        <v>130</v>
      </c>
      <c r="F1926" t="s">
        <v>25</v>
      </c>
      <c r="G1926" s="18">
        <v>2.89</v>
      </c>
      <c r="I1926" s="18">
        <v>-375.7</v>
      </c>
    </row>
    <row r="1927" spans="1:9" x14ac:dyDescent="0.25">
      <c r="A1927" s="1">
        <v>44705</v>
      </c>
      <c r="B1927" s="1"/>
      <c r="C1927" s="1" t="s">
        <v>102</v>
      </c>
      <c r="D1927" t="s">
        <v>97</v>
      </c>
      <c r="E1927">
        <v>130</v>
      </c>
      <c r="F1927" t="s">
        <v>25</v>
      </c>
      <c r="G1927" s="18">
        <v>2.8992</v>
      </c>
      <c r="I1927" s="18">
        <v>-376.9</v>
      </c>
    </row>
    <row r="1928" spans="1:9" x14ac:dyDescent="0.25">
      <c r="A1928" s="1">
        <v>44705</v>
      </c>
      <c r="B1928" s="1"/>
      <c r="C1928" s="1" t="s">
        <v>102</v>
      </c>
      <c r="D1928" t="s">
        <v>97</v>
      </c>
      <c r="E1928">
        <v>37</v>
      </c>
      <c r="F1928" t="s">
        <v>25</v>
      </c>
      <c r="G1928" s="18">
        <v>2.83</v>
      </c>
      <c r="I1928" s="18">
        <v>-104.71</v>
      </c>
    </row>
    <row r="1929" spans="1:9" x14ac:dyDescent="0.25">
      <c r="A1929" s="1">
        <v>44705</v>
      </c>
      <c r="B1929" s="1"/>
      <c r="C1929" s="1" t="s">
        <v>102</v>
      </c>
      <c r="D1929" t="s">
        <v>97</v>
      </c>
      <c r="E1929">
        <v>93</v>
      </c>
      <c r="F1929" t="s">
        <v>25</v>
      </c>
      <c r="G1929" s="18">
        <v>2.83</v>
      </c>
      <c r="I1929" s="18">
        <v>-263.19</v>
      </c>
    </row>
    <row r="1930" spans="1:9" x14ac:dyDescent="0.25">
      <c r="A1930" s="1">
        <v>44706</v>
      </c>
      <c r="B1930" s="1"/>
      <c r="C1930" s="1" t="s">
        <v>102</v>
      </c>
      <c r="D1930" t="s">
        <v>98</v>
      </c>
      <c r="E1930">
        <v>180</v>
      </c>
      <c r="F1930" t="s">
        <v>25</v>
      </c>
      <c r="G1930" s="18">
        <v>1.665</v>
      </c>
      <c r="H1930" s="18">
        <v>0.01</v>
      </c>
      <c r="I1930" s="18">
        <v>299.69</v>
      </c>
    </row>
    <row r="1931" spans="1:9" x14ac:dyDescent="0.25">
      <c r="A1931" s="1">
        <v>44706</v>
      </c>
      <c r="B1931" s="1"/>
      <c r="C1931" s="1" t="s">
        <v>102</v>
      </c>
      <c r="D1931" t="s">
        <v>98</v>
      </c>
      <c r="E1931">
        <v>75</v>
      </c>
      <c r="F1931" t="s">
        <v>26</v>
      </c>
      <c r="G1931" s="18">
        <v>6.7949999999999999</v>
      </c>
      <c r="H1931" s="18">
        <v>0.01</v>
      </c>
      <c r="I1931" s="18">
        <v>509.62</v>
      </c>
    </row>
    <row r="1932" spans="1:9" x14ac:dyDescent="0.25">
      <c r="A1932" s="1">
        <v>44706</v>
      </c>
      <c r="B1932" s="1"/>
      <c r="C1932" s="1" t="s">
        <v>102</v>
      </c>
      <c r="D1932" t="s">
        <v>98</v>
      </c>
      <c r="E1932">
        <v>125</v>
      </c>
      <c r="F1932" t="s">
        <v>26</v>
      </c>
      <c r="G1932" s="18">
        <v>6.8049999999999997</v>
      </c>
      <c r="H1932" s="18">
        <v>0.02</v>
      </c>
      <c r="I1932" s="18">
        <v>850.61</v>
      </c>
    </row>
    <row r="1933" spans="1:9" x14ac:dyDescent="0.25">
      <c r="A1933" s="1">
        <v>44706</v>
      </c>
      <c r="B1933" s="1"/>
      <c r="C1933" s="1" t="s">
        <v>102</v>
      </c>
      <c r="D1933" t="s">
        <v>97</v>
      </c>
      <c r="E1933">
        <v>50</v>
      </c>
      <c r="F1933" t="s">
        <v>25</v>
      </c>
      <c r="G1933" s="18">
        <v>1.6798999999999999</v>
      </c>
      <c r="I1933" s="18">
        <v>-84</v>
      </c>
    </row>
    <row r="1934" spans="1:9" x14ac:dyDescent="0.25">
      <c r="A1934" s="1">
        <v>44706</v>
      </c>
      <c r="B1934" s="1"/>
      <c r="C1934" s="1" t="s">
        <v>102</v>
      </c>
      <c r="D1934" t="s">
        <v>97</v>
      </c>
      <c r="E1934">
        <v>50</v>
      </c>
      <c r="F1934" t="s">
        <v>26</v>
      </c>
      <c r="G1934" s="18">
        <v>6.6997999999999998</v>
      </c>
      <c r="I1934" s="18">
        <v>-334.99</v>
      </c>
    </row>
    <row r="1935" spans="1:9" x14ac:dyDescent="0.25">
      <c r="A1935" s="1">
        <v>44706</v>
      </c>
      <c r="B1935" s="1"/>
      <c r="C1935" s="1" t="s">
        <v>102</v>
      </c>
      <c r="D1935" t="s">
        <v>98</v>
      </c>
      <c r="E1935">
        <v>130</v>
      </c>
      <c r="F1935" t="s">
        <v>25</v>
      </c>
      <c r="G1935" s="18">
        <v>1.62</v>
      </c>
      <c r="I1935" s="18">
        <v>210.6</v>
      </c>
    </row>
    <row r="1936" spans="1:9" x14ac:dyDescent="0.25">
      <c r="A1936" s="1">
        <v>44706</v>
      </c>
      <c r="B1936" s="1"/>
      <c r="C1936" s="1" t="s">
        <v>102</v>
      </c>
      <c r="D1936" t="s">
        <v>97</v>
      </c>
      <c r="E1936">
        <v>50</v>
      </c>
      <c r="F1936" t="s">
        <v>26</v>
      </c>
      <c r="G1936" s="18">
        <v>6.76</v>
      </c>
      <c r="I1936" s="18">
        <v>-338</v>
      </c>
    </row>
    <row r="1937" spans="1:9" x14ac:dyDescent="0.25">
      <c r="A1937" s="1">
        <v>44706</v>
      </c>
      <c r="B1937" s="1"/>
      <c r="C1937" s="1" t="s">
        <v>102</v>
      </c>
      <c r="D1937" t="s">
        <v>97</v>
      </c>
      <c r="E1937">
        <v>50</v>
      </c>
      <c r="F1937" t="s">
        <v>26</v>
      </c>
      <c r="G1937" s="18">
        <v>6.7262000000000004</v>
      </c>
      <c r="I1937" s="18">
        <v>-336.31</v>
      </c>
    </row>
    <row r="1938" spans="1:9" x14ac:dyDescent="0.25">
      <c r="A1938" s="1">
        <v>44706</v>
      </c>
      <c r="B1938" s="1"/>
      <c r="C1938" s="1" t="s">
        <v>102</v>
      </c>
      <c r="D1938" t="s">
        <v>97</v>
      </c>
      <c r="E1938">
        <v>50</v>
      </c>
      <c r="F1938" t="s">
        <v>26</v>
      </c>
      <c r="G1938" s="18">
        <v>6.8849999999999998</v>
      </c>
      <c r="I1938" s="18">
        <v>-344.25</v>
      </c>
    </row>
    <row r="1939" spans="1:9" x14ac:dyDescent="0.25">
      <c r="A1939" s="1">
        <v>44706</v>
      </c>
      <c r="B1939" s="1"/>
      <c r="C1939" s="1" t="s">
        <v>102</v>
      </c>
      <c r="D1939" t="s">
        <v>97</v>
      </c>
      <c r="E1939">
        <v>130</v>
      </c>
      <c r="F1939" t="s">
        <v>25</v>
      </c>
      <c r="G1939" s="18">
        <v>1.5649999999999999</v>
      </c>
      <c r="I1939" s="18">
        <v>-203.45</v>
      </c>
    </row>
    <row r="1940" spans="1:9" x14ac:dyDescent="0.25">
      <c r="A1940" s="1">
        <v>44706</v>
      </c>
      <c r="B1940" s="1"/>
      <c r="C1940" s="1" t="s">
        <v>102</v>
      </c>
      <c r="D1940" t="s">
        <v>97</v>
      </c>
      <c r="E1940">
        <v>130</v>
      </c>
      <c r="F1940" t="s">
        <v>25</v>
      </c>
      <c r="G1940" s="18">
        <v>1.5149999999999999</v>
      </c>
      <c r="I1940" s="18">
        <v>-196.95</v>
      </c>
    </row>
    <row r="1941" spans="1:9" x14ac:dyDescent="0.25">
      <c r="A1941" s="1">
        <v>44707</v>
      </c>
      <c r="B1941" s="1"/>
      <c r="C1941" s="1" t="s">
        <v>102</v>
      </c>
      <c r="D1941" t="s">
        <v>98</v>
      </c>
      <c r="E1941">
        <v>520</v>
      </c>
      <c r="F1941" t="s">
        <v>25</v>
      </c>
      <c r="G1941" s="18">
        <v>1.98</v>
      </c>
      <c r="H1941" s="18">
        <v>0.02</v>
      </c>
      <c r="I1941" s="18">
        <v>1029.58</v>
      </c>
    </row>
    <row r="1942" spans="1:9" x14ac:dyDescent="0.25">
      <c r="A1942" s="1">
        <v>44707</v>
      </c>
      <c r="B1942" s="1"/>
      <c r="C1942" s="1" t="s">
        <v>102</v>
      </c>
      <c r="D1942" t="s">
        <v>97</v>
      </c>
      <c r="E1942">
        <v>130</v>
      </c>
      <c r="F1942" t="s">
        <v>25</v>
      </c>
      <c r="G1942" s="18">
        <v>1.9495</v>
      </c>
      <c r="I1942" s="18">
        <v>-253.44</v>
      </c>
    </row>
    <row r="1943" spans="1:9" x14ac:dyDescent="0.25">
      <c r="A1943" s="1">
        <v>44707</v>
      </c>
      <c r="B1943" s="1"/>
      <c r="C1943" s="1" t="s">
        <v>102</v>
      </c>
      <c r="D1943" t="s">
        <v>97</v>
      </c>
      <c r="E1943">
        <v>130</v>
      </c>
      <c r="F1943" t="s">
        <v>25</v>
      </c>
      <c r="G1943" s="18">
        <v>1.9793000000000001</v>
      </c>
      <c r="I1943" s="18">
        <v>-257.31</v>
      </c>
    </row>
    <row r="1944" spans="1:9" x14ac:dyDescent="0.25">
      <c r="A1944" s="1">
        <v>44707</v>
      </c>
      <c r="B1944" s="1"/>
      <c r="C1944" s="1" t="s">
        <v>102</v>
      </c>
      <c r="D1944" t="s">
        <v>97</v>
      </c>
      <c r="E1944">
        <v>130</v>
      </c>
      <c r="F1944" t="s">
        <v>25</v>
      </c>
      <c r="G1944" s="18">
        <v>2.0074000000000001</v>
      </c>
      <c r="I1944" s="18">
        <v>-260.95999999999998</v>
      </c>
    </row>
    <row r="1945" spans="1:9" x14ac:dyDescent="0.25">
      <c r="A1945" s="1">
        <v>44707</v>
      </c>
      <c r="B1945" s="1"/>
      <c r="C1945" s="1" t="s">
        <v>102</v>
      </c>
      <c r="D1945" t="s">
        <v>97</v>
      </c>
      <c r="E1945">
        <v>130</v>
      </c>
      <c r="F1945" t="s">
        <v>25</v>
      </c>
      <c r="G1945" s="18">
        <v>1.9950000000000001</v>
      </c>
      <c r="I1945" s="18">
        <v>-259.35000000000002</v>
      </c>
    </row>
    <row r="1946" spans="1:9" x14ac:dyDescent="0.25">
      <c r="A1946" s="1">
        <v>44707</v>
      </c>
      <c r="B1946" s="1"/>
      <c r="C1946" s="1" t="s">
        <v>102</v>
      </c>
      <c r="D1946" t="s">
        <v>98</v>
      </c>
      <c r="E1946">
        <v>50</v>
      </c>
      <c r="F1946" t="s">
        <v>26</v>
      </c>
      <c r="G1946" s="18">
        <v>8.1712000000000007</v>
      </c>
      <c r="H1946" s="18">
        <v>0.01</v>
      </c>
      <c r="I1946" s="18">
        <v>408.55</v>
      </c>
    </row>
    <row r="1947" spans="1:9" x14ac:dyDescent="0.25">
      <c r="A1947" s="1">
        <v>44707</v>
      </c>
      <c r="B1947" s="1"/>
      <c r="C1947" s="1" t="s">
        <v>102</v>
      </c>
      <c r="D1947" t="s">
        <v>98</v>
      </c>
      <c r="E1947">
        <v>50</v>
      </c>
      <c r="F1947" t="s">
        <v>26</v>
      </c>
      <c r="G1947" s="18">
        <v>8.1750000000000007</v>
      </c>
      <c r="H1947" s="18">
        <v>0.01</v>
      </c>
      <c r="I1947" s="18">
        <v>408.74</v>
      </c>
    </row>
    <row r="1948" spans="1:9" x14ac:dyDescent="0.25">
      <c r="A1948" s="1">
        <v>44707</v>
      </c>
      <c r="B1948" s="1"/>
      <c r="C1948" s="1" t="s">
        <v>102</v>
      </c>
      <c r="D1948" t="s">
        <v>98</v>
      </c>
      <c r="E1948">
        <v>50</v>
      </c>
      <c r="F1948" t="s">
        <v>26</v>
      </c>
      <c r="G1948" s="18">
        <v>8.0907</v>
      </c>
      <c r="H1948" s="18">
        <v>0.01</v>
      </c>
      <c r="I1948" s="18">
        <v>404.53</v>
      </c>
    </row>
    <row r="1949" spans="1:9" x14ac:dyDescent="0.25">
      <c r="A1949" s="1">
        <v>44707</v>
      </c>
      <c r="B1949" s="1"/>
      <c r="C1949" s="1" t="s">
        <v>102</v>
      </c>
      <c r="D1949" t="s">
        <v>97</v>
      </c>
      <c r="E1949">
        <v>5</v>
      </c>
      <c r="F1949" t="s">
        <v>26</v>
      </c>
      <c r="G1949" s="18">
        <v>8.0310000000000006</v>
      </c>
      <c r="I1949" s="18">
        <v>-40.159999999999997</v>
      </c>
    </row>
    <row r="1950" spans="1:9" x14ac:dyDescent="0.25">
      <c r="A1950" s="1">
        <v>44707</v>
      </c>
      <c r="B1950" s="1"/>
      <c r="C1950" s="1" t="s">
        <v>102</v>
      </c>
      <c r="D1950" t="s">
        <v>97</v>
      </c>
      <c r="E1950">
        <v>45</v>
      </c>
      <c r="F1950" t="s">
        <v>26</v>
      </c>
      <c r="G1950" s="18">
        <v>8.0310000000000006</v>
      </c>
      <c r="I1950" s="18">
        <v>-361.4</v>
      </c>
    </row>
    <row r="1951" spans="1:9" x14ac:dyDescent="0.25">
      <c r="A1951" s="1">
        <v>44707</v>
      </c>
      <c r="B1951" s="1"/>
      <c r="C1951" s="1" t="s">
        <v>102</v>
      </c>
      <c r="D1951" t="s">
        <v>98</v>
      </c>
      <c r="E1951">
        <v>50</v>
      </c>
      <c r="F1951" t="s">
        <v>26</v>
      </c>
      <c r="G1951" s="18">
        <v>7.9100999999999999</v>
      </c>
      <c r="H1951" s="18">
        <v>0.01</v>
      </c>
      <c r="I1951" s="18">
        <v>395.5</v>
      </c>
    </row>
    <row r="1952" spans="1:9" x14ac:dyDescent="0.25">
      <c r="A1952" s="1">
        <v>44707</v>
      </c>
      <c r="B1952" s="1"/>
      <c r="C1952" s="1" t="s">
        <v>102</v>
      </c>
      <c r="D1952" t="s">
        <v>97</v>
      </c>
      <c r="E1952">
        <v>50</v>
      </c>
      <c r="F1952" t="s">
        <v>26</v>
      </c>
      <c r="G1952" s="18">
        <v>7.8399000000000001</v>
      </c>
      <c r="I1952" s="18">
        <v>-392</v>
      </c>
    </row>
    <row r="1953" spans="1:9" x14ac:dyDescent="0.25">
      <c r="A1953" s="1">
        <v>44707</v>
      </c>
      <c r="B1953" s="1"/>
      <c r="C1953" s="1" t="s">
        <v>102</v>
      </c>
      <c r="D1953" t="s">
        <v>97</v>
      </c>
      <c r="E1953">
        <v>50</v>
      </c>
      <c r="F1953" t="s">
        <v>26</v>
      </c>
      <c r="G1953" s="18">
        <v>7.8140999999999998</v>
      </c>
      <c r="I1953" s="18">
        <v>-390.71</v>
      </c>
    </row>
    <row r="1954" spans="1:9" x14ac:dyDescent="0.25">
      <c r="A1954" s="1">
        <v>44707</v>
      </c>
      <c r="B1954" s="1"/>
      <c r="C1954" s="1" t="s">
        <v>102</v>
      </c>
      <c r="D1954" t="s">
        <v>97</v>
      </c>
      <c r="E1954">
        <v>50</v>
      </c>
      <c r="F1954" t="s">
        <v>26</v>
      </c>
      <c r="G1954" s="18">
        <v>7.7949999999999999</v>
      </c>
      <c r="I1954" s="18">
        <v>-389.75</v>
      </c>
    </row>
    <row r="1955" spans="1:9" x14ac:dyDescent="0.25">
      <c r="A1955" s="1">
        <v>44707</v>
      </c>
      <c r="B1955" s="1"/>
      <c r="C1955" s="1" t="s">
        <v>102</v>
      </c>
      <c r="D1955" t="s">
        <v>98</v>
      </c>
      <c r="E1955">
        <v>30</v>
      </c>
      <c r="F1955" t="s">
        <v>25</v>
      </c>
      <c r="G1955" s="18">
        <v>1.88</v>
      </c>
      <c r="I1955" s="18">
        <v>56.4</v>
      </c>
    </row>
    <row r="1956" spans="1:9" x14ac:dyDescent="0.25">
      <c r="A1956" s="1">
        <v>44707</v>
      </c>
      <c r="B1956" s="1"/>
      <c r="C1956" s="1" t="s">
        <v>102</v>
      </c>
      <c r="D1956" t="s">
        <v>98</v>
      </c>
      <c r="E1956">
        <v>100</v>
      </c>
      <c r="F1956" t="s">
        <v>25</v>
      </c>
      <c r="G1956" s="18">
        <v>1.88</v>
      </c>
      <c r="I1956" s="18">
        <v>188</v>
      </c>
    </row>
    <row r="1957" spans="1:9" x14ac:dyDescent="0.25">
      <c r="A1957" s="1">
        <v>44707</v>
      </c>
      <c r="B1957" s="1"/>
      <c r="C1957" s="1" t="s">
        <v>102</v>
      </c>
      <c r="D1957" t="s">
        <v>98</v>
      </c>
      <c r="E1957">
        <v>130</v>
      </c>
      <c r="F1957" t="s">
        <v>25</v>
      </c>
      <c r="G1957" s="18">
        <v>1.875</v>
      </c>
      <c r="H1957" s="18">
        <v>0.01</v>
      </c>
      <c r="I1957" s="18">
        <v>243.74</v>
      </c>
    </row>
    <row r="1958" spans="1:9" x14ac:dyDescent="0.25">
      <c r="A1958" s="1">
        <v>44707</v>
      </c>
      <c r="B1958" s="1"/>
      <c r="C1958" s="1" t="s">
        <v>102</v>
      </c>
      <c r="D1958" t="s">
        <v>98</v>
      </c>
      <c r="E1958">
        <v>130</v>
      </c>
      <c r="F1958" t="s">
        <v>25</v>
      </c>
      <c r="G1958" s="18">
        <v>1.8729</v>
      </c>
      <c r="H1958" s="18">
        <v>0.01</v>
      </c>
      <c r="I1958" s="18">
        <v>243.47</v>
      </c>
    </row>
    <row r="1959" spans="1:9" x14ac:dyDescent="0.25">
      <c r="A1959" s="1">
        <v>44707</v>
      </c>
      <c r="B1959" s="1"/>
      <c r="C1959" s="1" t="s">
        <v>102</v>
      </c>
      <c r="D1959" t="s">
        <v>97</v>
      </c>
      <c r="E1959">
        <v>130</v>
      </c>
      <c r="F1959" t="s">
        <v>25</v>
      </c>
      <c r="G1959" s="18">
        <v>1.9450000000000001</v>
      </c>
      <c r="I1959" s="18">
        <v>-252.85</v>
      </c>
    </row>
    <row r="1960" spans="1:9" x14ac:dyDescent="0.25">
      <c r="A1960" s="1">
        <v>44707</v>
      </c>
      <c r="B1960" s="1"/>
      <c r="C1960" s="1" t="s">
        <v>102</v>
      </c>
      <c r="D1960" t="s">
        <v>97</v>
      </c>
      <c r="E1960">
        <v>130</v>
      </c>
      <c r="F1960" t="s">
        <v>25</v>
      </c>
      <c r="G1960" s="18">
        <v>1.9497</v>
      </c>
      <c r="I1960" s="18">
        <v>-253.46</v>
      </c>
    </row>
    <row r="1961" spans="1:9" x14ac:dyDescent="0.25">
      <c r="A1961" s="1">
        <v>44707</v>
      </c>
      <c r="B1961" s="1"/>
      <c r="C1961" s="1" t="s">
        <v>102</v>
      </c>
      <c r="D1961" t="s">
        <v>97</v>
      </c>
      <c r="E1961">
        <v>130</v>
      </c>
      <c r="F1961" t="s">
        <v>25</v>
      </c>
      <c r="G1961" s="18">
        <v>1.8898999999999999</v>
      </c>
      <c r="I1961" s="18">
        <v>-245.69</v>
      </c>
    </row>
    <row r="1962" spans="1:9" x14ac:dyDescent="0.25">
      <c r="A1962" s="1">
        <v>44707</v>
      </c>
      <c r="B1962" s="1"/>
      <c r="C1962" s="1" t="s">
        <v>102</v>
      </c>
      <c r="D1962" t="s">
        <v>98</v>
      </c>
      <c r="E1962">
        <v>130</v>
      </c>
      <c r="F1962" t="s">
        <v>25</v>
      </c>
      <c r="G1962" s="18">
        <v>1.875</v>
      </c>
      <c r="H1962" s="18">
        <v>0.01</v>
      </c>
      <c r="I1962" s="18">
        <v>243.74</v>
      </c>
    </row>
    <row r="1963" spans="1:9" x14ac:dyDescent="0.25">
      <c r="A1963" s="1">
        <v>44707</v>
      </c>
      <c r="B1963" s="1"/>
      <c r="C1963" s="1" t="s">
        <v>102</v>
      </c>
      <c r="D1963" t="s">
        <v>98</v>
      </c>
      <c r="E1963">
        <v>130</v>
      </c>
      <c r="F1963" t="s">
        <v>25</v>
      </c>
      <c r="G1963" s="18">
        <v>1.875</v>
      </c>
      <c r="H1963" s="18">
        <v>0.01</v>
      </c>
      <c r="I1963" s="18">
        <v>243.74</v>
      </c>
    </row>
    <row r="1964" spans="1:9" x14ac:dyDescent="0.25">
      <c r="A1964" s="1">
        <v>44707</v>
      </c>
      <c r="B1964" s="1"/>
      <c r="C1964" s="1" t="s">
        <v>102</v>
      </c>
      <c r="D1964" t="s">
        <v>97</v>
      </c>
      <c r="E1964">
        <v>130</v>
      </c>
      <c r="F1964" t="s">
        <v>25</v>
      </c>
      <c r="G1964" s="18">
        <v>1.9444999999999999</v>
      </c>
      <c r="I1964" s="18">
        <v>-252.79</v>
      </c>
    </row>
    <row r="1965" spans="1:9" x14ac:dyDescent="0.25">
      <c r="A1965" s="1">
        <v>44707</v>
      </c>
      <c r="B1965" s="1"/>
      <c r="C1965" s="1" t="s">
        <v>102</v>
      </c>
      <c r="D1965" t="s">
        <v>97</v>
      </c>
      <c r="E1965">
        <v>130</v>
      </c>
      <c r="F1965" t="s">
        <v>25</v>
      </c>
      <c r="G1965" s="18">
        <v>1.9662999999999999</v>
      </c>
      <c r="I1965" s="18">
        <v>-255.62</v>
      </c>
    </row>
    <row r="1966" spans="1:9" x14ac:dyDescent="0.25">
      <c r="A1966" s="1">
        <v>44708</v>
      </c>
      <c r="B1966" s="1"/>
      <c r="C1966" s="1" t="s">
        <v>102</v>
      </c>
      <c r="D1966" t="s">
        <v>98</v>
      </c>
      <c r="E1966">
        <v>15</v>
      </c>
      <c r="F1966" t="s">
        <v>26</v>
      </c>
      <c r="G1966" s="18">
        <v>7.7819000000000003</v>
      </c>
      <c r="I1966" s="18">
        <v>116.73</v>
      </c>
    </row>
    <row r="1967" spans="1:9" x14ac:dyDescent="0.25">
      <c r="A1967" s="1">
        <v>44708</v>
      </c>
      <c r="B1967" s="1"/>
      <c r="C1967" s="1" t="s">
        <v>102</v>
      </c>
      <c r="D1967" t="s">
        <v>98</v>
      </c>
      <c r="E1967">
        <v>50</v>
      </c>
      <c r="F1967" t="s">
        <v>26</v>
      </c>
      <c r="G1967" s="18">
        <v>7.7801</v>
      </c>
      <c r="H1967" s="18">
        <v>0.01</v>
      </c>
      <c r="I1967" s="18">
        <v>389</v>
      </c>
    </row>
    <row r="1968" spans="1:9" x14ac:dyDescent="0.25">
      <c r="A1968" s="1">
        <v>44708</v>
      </c>
      <c r="B1968" s="1"/>
      <c r="C1968" s="1" t="s">
        <v>102</v>
      </c>
      <c r="D1968" t="s">
        <v>98</v>
      </c>
      <c r="E1968">
        <v>50</v>
      </c>
      <c r="F1968" t="s">
        <v>26</v>
      </c>
      <c r="G1968" s="18">
        <v>7.7885</v>
      </c>
      <c r="H1968" s="18">
        <v>0.01</v>
      </c>
      <c r="I1968" s="18">
        <v>389.42</v>
      </c>
    </row>
    <row r="1969" spans="1:9" x14ac:dyDescent="0.25">
      <c r="A1969" s="1">
        <v>44708</v>
      </c>
      <c r="B1969" s="1"/>
      <c r="C1969" s="1" t="s">
        <v>102</v>
      </c>
      <c r="D1969" t="s">
        <v>98</v>
      </c>
      <c r="E1969">
        <v>115</v>
      </c>
      <c r="F1969" t="s">
        <v>26</v>
      </c>
      <c r="G1969" s="18">
        <v>7.8404999999999996</v>
      </c>
      <c r="H1969" s="18">
        <v>0.02</v>
      </c>
      <c r="I1969" s="18">
        <v>901.64</v>
      </c>
    </row>
    <row r="1970" spans="1:9" x14ac:dyDescent="0.25">
      <c r="A1970" s="1">
        <v>44708</v>
      </c>
      <c r="B1970" s="1"/>
      <c r="C1970" s="1" t="s">
        <v>102</v>
      </c>
      <c r="D1970" t="s">
        <v>98</v>
      </c>
      <c r="E1970">
        <v>80</v>
      </c>
      <c r="F1970" t="s">
        <v>26</v>
      </c>
      <c r="G1970" s="18">
        <v>8.0832999999999995</v>
      </c>
      <c r="H1970" s="18">
        <v>0.01</v>
      </c>
      <c r="I1970" s="18">
        <v>646.65</v>
      </c>
    </row>
    <row r="1971" spans="1:9" x14ac:dyDescent="0.25">
      <c r="A1971" s="1">
        <v>44708</v>
      </c>
      <c r="B1971" s="1"/>
      <c r="C1971" s="1" t="s">
        <v>102</v>
      </c>
      <c r="D1971" t="s">
        <v>97</v>
      </c>
      <c r="E1971">
        <v>130</v>
      </c>
      <c r="F1971" t="s">
        <v>26</v>
      </c>
      <c r="G1971" s="18">
        <v>8.1999999999999993</v>
      </c>
      <c r="I1971" s="18">
        <v>-1066</v>
      </c>
    </row>
    <row r="1972" spans="1:9" x14ac:dyDescent="0.25">
      <c r="A1972" s="1">
        <v>44708</v>
      </c>
      <c r="B1972" s="1"/>
      <c r="C1972" s="1" t="s">
        <v>102</v>
      </c>
      <c r="D1972" t="s">
        <v>98</v>
      </c>
      <c r="E1972">
        <v>50</v>
      </c>
      <c r="F1972" t="s">
        <v>26</v>
      </c>
      <c r="G1972" s="18">
        <v>8.2903000000000002</v>
      </c>
      <c r="H1972" s="18">
        <v>0.01</v>
      </c>
      <c r="I1972" s="18">
        <v>414.51</v>
      </c>
    </row>
    <row r="1973" spans="1:9" x14ac:dyDescent="0.25">
      <c r="A1973" s="1">
        <v>44708</v>
      </c>
      <c r="B1973" s="1"/>
      <c r="C1973" s="1" t="s">
        <v>102</v>
      </c>
      <c r="D1973" t="s">
        <v>97</v>
      </c>
      <c r="E1973">
        <v>50</v>
      </c>
      <c r="F1973" t="s">
        <v>26</v>
      </c>
      <c r="G1973" s="18">
        <v>8.2650000000000006</v>
      </c>
      <c r="I1973" s="18">
        <v>-413.25</v>
      </c>
    </row>
    <row r="1974" spans="1:9" x14ac:dyDescent="0.25">
      <c r="A1974" s="1">
        <v>44708</v>
      </c>
      <c r="B1974" s="1"/>
      <c r="C1974" s="1" t="s">
        <v>102</v>
      </c>
      <c r="D1974" t="s">
        <v>97</v>
      </c>
      <c r="E1974">
        <v>50</v>
      </c>
      <c r="F1974" t="s">
        <v>26</v>
      </c>
      <c r="G1974" s="18">
        <v>8.24</v>
      </c>
      <c r="I1974" s="18">
        <v>-412</v>
      </c>
    </row>
    <row r="1975" spans="1:9" x14ac:dyDescent="0.25">
      <c r="A1975" s="1">
        <v>44708</v>
      </c>
      <c r="B1975" s="1"/>
      <c r="C1975" s="1" t="s">
        <v>102</v>
      </c>
      <c r="D1975" t="s">
        <v>97</v>
      </c>
      <c r="E1975">
        <v>47</v>
      </c>
      <c r="F1975" t="s">
        <v>26</v>
      </c>
      <c r="G1975" s="18">
        <v>8.16</v>
      </c>
      <c r="I1975" s="18">
        <v>-383.52</v>
      </c>
    </row>
    <row r="1976" spans="1:9" x14ac:dyDescent="0.25">
      <c r="A1976" s="1">
        <v>44708</v>
      </c>
      <c r="B1976" s="1"/>
      <c r="C1976" s="1" t="s">
        <v>102</v>
      </c>
      <c r="D1976" t="s">
        <v>97</v>
      </c>
      <c r="E1976">
        <v>3</v>
      </c>
      <c r="F1976" t="s">
        <v>26</v>
      </c>
      <c r="G1976" s="18">
        <v>8.16</v>
      </c>
      <c r="I1976" s="18">
        <v>-24.48</v>
      </c>
    </row>
    <row r="1977" spans="1:9" x14ac:dyDescent="0.25">
      <c r="A1977" s="1">
        <v>44708</v>
      </c>
      <c r="B1977" s="1"/>
      <c r="C1977" s="1" t="s">
        <v>102</v>
      </c>
      <c r="D1977" t="s">
        <v>97</v>
      </c>
      <c r="E1977">
        <v>50</v>
      </c>
      <c r="F1977" t="s">
        <v>26</v>
      </c>
      <c r="G1977" s="18">
        <v>8.1560000000000006</v>
      </c>
      <c r="I1977" s="18">
        <v>-407.8</v>
      </c>
    </row>
    <row r="1978" spans="1:9" x14ac:dyDescent="0.25">
      <c r="A1978" s="1">
        <v>44708</v>
      </c>
      <c r="B1978" s="1"/>
      <c r="C1978" s="1" t="s">
        <v>102</v>
      </c>
      <c r="D1978" t="s">
        <v>98</v>
      </c>
      <c r="E1978">
        <v>60</v>
      </c>
      <c r="F1978" t="s">
        <v>26</v>
      </c>
      <c r="G1978" s="18">
        <v>8.125</v>
      </c>
      <c r="H1978" s="18">
        <v>0.01</v>
      </c>
      <c r="I1978" s="18">
        <v>487.49</v>
      </c>
    </row>
    <row r="1979" spans="1:9" x14ac:dyDescent="0.25">
      <c r="A1979" s="1">
        <v>44708</v>
      </c>
      <c r="B1979" s="1"/>
      <c r="C1979" s="1" t="s">
        <v>102</v>
      </c>
      <c r="D1979" t="s">
        <v>98</v>
      </c>
      <c r="E1979">
        <v>50</v>
      </c>
      <c r="F1979" t="s">
        <v>26</v>
      </c>
      <c r="G1979" s="18">
        <v>8.4179999999999993</v>
      </c>
      <c r="H1979" s="18">
        <v>0.01</v>
      </c>
      <c r="I1979" s="18">
        <v>420.89</v>
      </c>
    </row>
    <row r="1980" spans="1:9" x14ac:dyDescent="0.25">
      <c r="A1980" s="1">
        <v>44708</v>
      </c>
      <c r="B1980" s="1"/>
      <c r="C1980" s="1" t="s">
        <v>102</v>
      </c>
      <c r="D1980" t="s">
        <v>98</v>
      </c>
      <c r="E1980">
        <v>50</v>
      </c>
      <c r="F1980" t="s">
        <v>26</v>
      </c>
      <c r="G1980" s="18">
        <v>8.3596000000000004</v>
      </c>
      <c r="H1980" s="18">
        <v>0.01</v>
      </c>
      <c r="I1980" s="18">
        <v>417.97</v>
      </c>
    </row>
    <row r="1981" spans="1:9" x14ac:dyDescent="0.25">
      <c r="A1981" s="1">
        <v>44708</v>
      </c>
      <c r="B1981" s="1"/>
      <c r="C1981" s="1" t="s">
        <v>102</v>
      </c>
      <c r="D1981" t="s">
        <v>98</v>
      </c>
      <c r="E1981">
        <v>60</v>
      </c>
      <c r="F1981" t="s">
        <v>26</v>
      </c>
      <c r="G1981" s="18">
        <v>8.24</v>
      </c>
      <c r="H1981" s="18">
        <v>0.01</v>
      </c>
      <c r="I1981" s="18">
        <v>494.39</v>
      </c>
    </row>
    <row r="1982" spans="1:9" x14ac:dyDescent="0.25">
      <c r="A1982" s="1">
        <v>44708</v>
      </c>
      <c r="B1982" s="1"/>
      <c r="C1982" s="1" t="s">
        <v>102</v>
      </c>
      <c r="D1982" t="s">
        <v>97</v>
      </c>
      <c r="E1982">
        <v>122</v>
      </c>
      <c r="F1982" t="s">
        <v>26</v>
      </c>
      <c r="G1982" s="18">
        <v>7.97</v>
      </c>
      <c r="I1982" s="18">
        <v>-972.34</v>
      </c>
    </row>
    <row r="1983" spans="1:9" x14ac:dyDescent="0.25">
      <c r="A1983" s="1">
        <v>44708</v>
      </c>
      <c r="B1983" s="1"/>
      <c r="C1983" s="1" t="s">
        <v>102</v>
      </c>
      <c r="D1983" t="s">
        <v>97</v>
      </c>
      <c r="E1983">
        <v>8</v>
      </c>
      <c r="F1983" t="s">
        <v>26</v>
      </c>
      <c r="G1983" s="18">
        <v>7.97</v>
      </c>
      <c r="I1983" s="18">
        <v>-63.76</v>
      </c>
    </row>
    <row r="1984" spans="1:9" x14ac:dyDescent="0.25">
      <c r="A1984" s="1">
        <v>44708</v>
      </c>
      <c r="B1984" s="1"/>
      <c r="C1984" s="1" t="s">
        <v>102</v>
      </c>
      <c r="D1984" t="s">
        <v>97</v>
      </c>
      <c r="E1984">
        <v>10</v>
      </c>
      <c r="F1984" t="s">
        <v>26</v>
      </c>
      <c r="G1984" s="18">
        <v>8.2072000000000003</v>
      </c>
      <c r="I1984" s="18">
        <v>-82.07</v>
      </c>
    </row>
    <row r="1985" spans="1:9" x14ac:dyDescent="0.25">
      <c r="A1985" s="1">
        <v>44708</v>
      </c>
      <c r="B1985" s="1"/>
      <c r="C1985" s="1" t="s">
        <v>102</v>
      </c>
      <c r="D1985" t="s">
        <v>97</v>
      </c>
      <c r="E1985">
        <v>60</v>
      </c>
      <c r="F1985" t="s">
        <v>26</v>
      </c>
      <c r="G1985" s="18">
        <v>8.07</v>
      </c>
      <c r="I1985" s="18">
        <v>-484.2</v>
      </c>
    </row>
    <row r="1986" spans="1:9" x14ac:dyDescent="0.25">
      <c r="A1986" s="1">
        <v>44708</v>
      </c>
      <c r="B1986" s="1"/>
      <c r="C1986" s="1" t="s">
        <v>102</v>
      </c>
      <c r="D1986" t="s">
        <v>97</v>
      </c>
      <c r="E1986">
        <v>50</v>
      </c>
      <c r="F1986" t="s">
        <v>26</v>
      </c>
      <c r="G1986" s="18">
        <v>8.1412999999999993</v>
      </c>
      <c r="I1986" s="18">
        <v>-407.07</v>
      </c>
    </row>
    <row r="1987" spans="1:9" x14ac:dyDescent="0.25">
      <c r="A1987" s="1">
        <v>44712</v>
      </c>
      <c r="B1987" s="1"/>
      <c r="C1987" s="1" t="s">
        <v>102</v>
      </c>
      <c r="D1987" t="s">
        <v>98</v>
      </c>
      <c r="E1987">
        <v>10</v>
      </c>
      <c r="F1987" t="s">
        <v>27</v>
      </c>
      <c r="G1987" s="18">
        <v>5.4646999999999997</v>
      </c>
      <c r="I1987" s="18">
        <v>54.65</v>
      </c>
    </row>
    <row r="1988" spans="1:9" x14ac:dyDescent="0.25">
      <c r="A1988" s="1">
        <v>44712</v>
      </c>
      <c r="B1988" s="1"/>
      <c r="C1988" s="1" t="s">
        <v>102</v>
      </c>
      <c r="D1988" t="s">
        <v>98</v>
      </c>
      <c r="E1988">
        <v>50</v>
      </c>
      <c r="F1988" t="s">
        <v>27</v>
      </c>
      <c r="G1988" s="18">
        <v>5.4749999999999996</v>
      </c>
      <c r="H1988" s="18">
        <v>0.01</v>
      </c>
      <c r="I1988" s="18">
        <v>273.74</v>
      </c>
    </row>
    <row r="1989" spans="1:9" x14ac:dyDescent="0.25">
      <c r="A1989" s="1">
        <v>44712</v>
      </c>
      <c r="B1989" s="1"/>
      <c r="C1989" s="1" t="s">
        <v>102</v>
      </c>
      <c r="D1989" t="s">
        <v>98</v>
      </c>
      <c r="E1989">
        <v>130</v>
      </c>
      <c r="F1989" t="s">
        <v>27</v>
      </c>
      <c r="G1989" s="18">
        <v>5.5015000000000001</v>
      </c>
      <c r="H1989" s="18">
        <v>0.02</v>
      </c>
      <c r="I1989" s="18">
        <v>715.18</v>
      </c>
    </row>
    <row r="1990" spans="1:9" x14ac:dyDescent="0.25">
      <c r="A1990" s="1">
        <v>44712</v>
      </c>
      <c r="B1990" s="1"/>
      <c r="C1990" s="1" t="s">
        <v>102</v>
      </c>
      <c r="D1990" t="s">
        <v>98</v>
      </c>
      <c r="E1990">
        <v>130</v>
      </c>
      <c r="F1990" t="s">
        <v>27</v>
      </c>
      <c r="G1990" s="18">
        <v>5.4850000000000003</v>
      </c>
      <c r="H1990" s="18">
        <v>0.02</v>
      </c>
      <c r="I1990" s="18">
        <v>713.03</v>
      </c>
    </row>
    <row r="1991" spans="1:9" x14ac:dyDescent="0.25">
      <c r="A1991" s="1">
        <v>44712</v>
      </c>
      <c r="B1991" s="1"/>
      <c r="C1991" s="1" t="s">
        <v>102</v>
      </c>
      <c r="D1991" t="s">
        <v>98</v>
      </c>
      <c r="E1991">
        <v>50</v>
      </c>
      <c r="F1991" t="s">
        <v>27</v>
      </c>
      <c r="G1991" s="18">
        <v>5.45</v>
      </c>
      <c r="H1991" s="18">
        <v>0.01</v>
      </c>
      <c r="I1991" s="18">
        <v>272.49</v>
      </c>
    </row>
    <row r="1992" spans="1:9" x14ac:dyDescent="0.25">
      <c r="A1992" s="1">
        <v>44712</v>
      </c>
      <c r="B1992" s="1"/>
      <c r="C1992" s="1" t="s">
        <v>102</v>
      </c>
      <c r="D1992" t="s">
        <v>98</v>
      </c>
      <c r="E1992">
        <v>150</v>
      </c>
      <c r="F1992" t="s">
        <v>27</v>
      </c>
      <c r="G1992" s="18">
        <v>5.45</v>
      </c>
      <c r="H1992" s="18">
        <v>0.02</v>
      </c>
      <c r="I1992" s="18">
        <v>817.48</v>
      </c>
    </row>
    <row r="1993" spans="1:9" x14ac:dyDescent="0.25">
      <c r="A1993" s="1">
        <v>44712</v>
      </c>
      <c r="B1993" s="1"/>
      <c r="C1993" s="1" t="s">
        <v>102</v>
      </c>
      <c r="D1993" t="s">
        <v>97</v>
      </c>
      <c r="E1993">
        <v>19</v>
      </c>
      <c r="F1993" t="s">
        <v>27</v>
      </c>
      <c r="G1993" s="18">
        <v>5.2952000000000004</v>
      </c>
      <c r="I1993" s="18">
        <v>-100.61</v>
      </c>
    </row>
    <row r="1994" spans="1:9" x14ac:dyDescent="0.25">
      <c r="A1994" s="1">
        <v>44712</v>
      </c>
      <c r="B1994" s="1"/>
      <c r="C1994" s="1" t="s">
        <v>102</v>
      </c>
      <c r="D1994" t="s">
        <v>97</v>
      </c>
      <c r="E1994">
        <v>28</v>
      </c>
      <c r="F1994" t="s">
        <v>27</v>
      </c>
      <c r="G1994" s="18">
        <v>5.2958999999999996</v>
      </c>
      <c r="I1994" s="18">
        <v>-148.29</v>
      </c>
    </row>
    <row r="1995" spans="1:9" x14ac:dyDescent="0.25">
      <c r="A1995" s="1">
        <v>44712</v>
      </c>
      <c r="B1995" s="1"/>
      <c r="C1995" s="1" t="s">
        <v>102</v>
      </c>
      <c r="D1995" t="s">
        <v>97</v>
      </c>
      <c r="E1995">
        <v>83</v>
      </c>
      <c r="F1995" t="s">
        <v>27</v>
      </c>
      <c r="G1995" s="18">
        <v>5.2999000000000001</v>
      </c>
      <c r="I1995" s="18">
        <v>-439.89</v>
      </c>
    </row>
    <row r="1996" spans="1:9" x14ac:dyDescent="0.25">
      <c r="A1996" s="1">
        <v>44712</v>
      </c>
      <c r="B1996" s="1"/>
      <c r="C1996" s="1" t="s">
        <v>102</v>
      </c>
      <c r="D1996" t="s">
        <v>97</v>
      </c>
      <c r="E1996">
        <v>130</v>
      </c>
      <c r="F1996" t="s">
        <v>27</v>
      </c>
      <c r="G1996" s="18">
        <v>5.29</v>
      </c>
      <c r="I1996" s="18">
        <v>-687.7</v>
      </c>
    </row>
    <row r="1997" spans="1:9" x14ac:dyDescent="0.25">
      <c r="A1997" s="1">
        <v>44712</v>
      </c>
      <c r="B1997" s="1"/>
      <c r="C1997" s="1" t="s">
        <v>102</v>
      </c>
      <c r="D1997" t="s">
        <v>97</v>
      </c>
      <c r="E1997">
        <v>130</v>
      </c>
      <c r="F1997" t="s">
        <v>27</v>
      </c>
      <c r="G1997" s="18">
        <v>5.1965000000000003</v>
      </c>
      <c r="I1997" s="18">
        <v>-675.55</v>
      </c>
    </row>
    <row r="1998" spans="1:9" x14ac:dyDescent="0.25">
      <c r="A1998" s="1">
        <v>44712</v>
      </c>
      <c r="B1998" s="1"/>
      <c r="C1998" s="1" t="s">
        <v>102</v>
      </c>
      <c r="D1998" t="s">
        <v>97</v>
      </c>
      <c r="E1998">
        <v>130</v>
      </c>
      <c r="F1998" t="s">
        <v>27</v>
      </c>
      <c r="G1998" s="18">
        <v>5.1990999999999996</v>
      </c>
      <c r="I1998" s="18">
        <v>-675.88</v>
      </c>
    </row>
    <row r="1999" spans="1:9" x14ac:dyDescent="0.25">
      <c r="A1999" s="1">
        <v>44712</v>
      </c>
      <c r="B1999" s="1"/>
      <c r="C1999" s="1" t="s">
        <v>102</v>
      </c>
      <c r="D1999" t="s">
        <v>98</v>
      </c>
      <c r="E1999">
        <v>50</v>
      </c>
      <c r="F1999" t="s">
        <v>27</v>
      </c>
      <c r="G1999" s="18">
        <v>5.165</v>
      </c>
      <c r="H1999" s="18">
        <v>0.01</v>
      </c>
      <c r="I1999" s="18">
        <v>258.24</v>
      </c>
    </row>
    <row r="2000" spans="1:9" x14ac:dyDescent="0.25">
      <c r="A2000" s="1">
        <v>44712</v>
      </c>
      <c r="B2000" s="1"/>
      <c r="C2000" s="1" t="s">
        <v>102</v>
      </c>
      <c r="D2000" t="s">
        <v>97</v>
      </c>
      <c r="E2000">
        <v>50</v>
      </c>
      <c r="F2000" t="s">
        <v>27</v>
      </c>
      <c r="G2000" s="18">
        <v>5.0407999999999999</v>
      </c>
      <c r="I2000" s="18">
        <v>-252.04</v>
      </c>
    </row>
    <row r="2001" spans="1:9" x14ac:dyDescent="0.25">
      <c r="A2001" s="1">
        <v>44713</v>
      </c>
      <c r="B2001" s="1"/>
      <c r="C2001" s="1" t="s">
        <v>102</v>
      </c>
      <c r="D2001" t="s">
        <v>98</v>
      </c>
      <c r="E2001">
        <v>121</v>
      </c>
      <c r="F2001" t="s">
        <v>123</v>
      </c>
      <c r="G2001" s="18">
        <v>1.68</v>
      </c>
      <c r="I2001" s="18">
        <v>203.28</v>
      </c>
    </row>
    <row r="2002" spans="1:9" x14ac:dyDescent="0.25">
      <c r="A2002" s="1">
        <v>44713</v>
      </c>
      <c r="B2002" s="1"/>
      <c r="C2002" s="1" t="s">
        <v>102</v>
      </c>
      <c r="D2002" t="s">
        <v>98</v>
      </c>
      <c r="E2002">
        <v>72</v>
      </c>
      <c r="F2002" t="s">
        <v>123</v>
      </c>
      <c r="G2002" s="18">
        <v>1.68</v>
      </c>
      <c r="I2002" s="18">
        <v>120.96</v>
      </c>
    </row>
    <row r="2003" spans="1:9" x14ac:dyDescent="0.25">
      <c r="A2003" s="1">
        <v>44713</v>
      </c>
      <c r="B2003" s="1"/>
      <c r="C2003" s="1" t="s">
        <v>102</v>
      </c>
      <c r="D2003" t="s">
        <v>98</v>
      </c>
      <c r="E2003">
        <v>7</v>
      </c>
      <c r="F2003" t="s">
        <v>123</v>
      </c>
      <c r="G2003" s="18">
        <v>1.68</v>
      </c>
      <c r="I2003" s="18">
        <v>11.76</v>
      </c>
    </row>
    <row r="2004" spans="1:9" x14ac:dyDescent="0.25">
      <c r="A2004" s="1">
        <v>44713</v>
      </c>
      <c r="B2004" s="1"/>
      <c r="C2004" s="1" t="s">
        <v>102</v>
      </c>
      <c r="D2004" t="s">
        <v>98</v>
      </c>
      <c r="E2004">
        <v>60</v>
      </c>
      <c r="F2004" t="s">
        <v>123</v>
      </c>
      <c r="G2004" s="18">
        <v>1.71</v>
      </c>
      <c r="I2004" s="18">
        <v>102.6</v>
      </c>
    </row>
    <row r="2005" spans="1:9" x14ac:dyDescent="0.25">
      <c r="A2005" s="1">
        <v>44713</v>
      </c>
      <c r="B2005" s="1"/>
      <c r="C2005" s="1" t="s">
        <v>102</v>
      </c>
      <c r="D2005" t="s">
        <v>97</v>
      </c>
      <c r="E2005">
        <v>130</v>
      </c>
      <c r="F2005" t="s">
        <v>123</v>
      </c>
      <c r="G2005" s="18">
        <v>1.7597</v>
      </c>
      <c r="I2005" s="18">
        <v>-228.76</v>
      </c>
    </row>
    <row r="2006" spans="1:9" x14ac:dyDescent="0.25">
      <c r="A2006" s="1">
        <v>44713</v>
      </c>
      <c r="B2006" s="1"/>
      <c r="C2006" s="1" t="s">
        <v>102</v>
      </c>
      <c r="D2006" t="s">
        <v>97</v>
      </c>
      <c r="E2006">
        <v>130</v>
      </c>
      <c r="F2006" t="s">
        <v>123</v>
      </c>
      <c r="G2006" s="18">
        <v>1.7549999999999999</v>
      </c>
      <c r="I2006" s="18">
        <v>-228.15</v>
      </c>
    </row>
    <row r="2007" spans="1:9" x14ac:dyDescent="0.25">
      <c r="A2007" s="1">
        <v>44713</v>
      </c>
      <c r="B2007" s="1"/>
      <c r="C2007" s="1" t="s">
        <v>102</v>
      </c>
      <c r="D2007" t="s">
        <v>98</v>
      </c>
      <c r="E2007">
        <v>130</v>
      </c>
      <c r="F2007" t="s">
        <v>28</v>
      </c>
      <c r="G2007" s="18">
        <v>3.8317000000000001</v>
      </c>
      <c r="H2007" s="18">
        <v>0.01</v>
      </c>
      <c r="I2007" s="18">
        <v>498.11</v>
      </c>
    </row>
    <row r="2008" spans="1:9" x14ac:dyDescent="0.25">
      <c r="A2008" s="1">
        <v>44713</v>
      </c>
      <c r="B2008" s="1"/>
      <c r="C2008" s="1" t="s">
        <v>102</v>
      </c>
      <c r="D2008" t="s">
        <v>97</v>
      </c>
      <c r="E2008">
        <v>130</v>
      </c>
      <c r="F2008" t="s">
        <v>28</v>
      </c>
      <c r="G2008" s="18">
        <v>3.92</v>
      </c>
      <c r="I2008" s="18">
        <v>-509.6</v>
      </c>
    </row>
    <row r="2009" spans="1:9" x14ac:dyDescent="0.25">
      <c r="A2009" s="1">
        <v>44713</v>
      </c>
      <c r="B2009" s="1"/>
      <c r="C2009" s="1" t="s">
        <v>102</v>
      </c>
      <c r="D2009" t="s">
        <v>98</v>
      </c>
      <c r="E2009">
        <v>10</v>
      </c>
      <c r="F2009" t="s">
        <v>29</v>
      </c>
      <c r="G2009" s="18">
        <v>2.4036</v>
      </c>
      <c r="I2009" s="18">
        <v>24.04</v>
      </c>
    </row>
    <row r="2010" spans="1:9" x14ac:dyDescent="0.25">
      <c r="A2010" s="1">
        <v>44713</v>
      </c>
      <c r="B2010" s="1"/>
      <c r="C2010" s="1" t="s">
        <v>102</v>
      </c>
      <c r="D2010" t="s">
        <v>98</v>
      </c>
      <c r="E2010">
        <v>50</v>
      </c>
      <c r="F2010" t="s">
        <v>29</v>
      </c>
      <c r="G2010" s="18">
        <v>2.4167000000000001</v>
      </c>
      <c r="I2010" s="18">
        <v>120.84</v>
      </c>
    </row>
    <row r="2011" spans="1:9" x14ac:dyDescent="0.25">
      <c r="A2011" s="1">
        <v>44713</v>
      </c>
      <c r="B2011" s="1"/>
      <c r="C2011" s="1" t="s">
        <v>102</v>
      </c>
      <c r="D2011" t="s">
        <v>98</v>
      </c>
      <c r="E2011">
        <v>200</v>
      </c>
      <c r="F2011" t="s">
        <v>29</v>
      </c>
      <c r="G2011" s="18">
        <v>2.42</v>
      </c>
      <c r="H2011" s="18">
        <v>0.01</v>
      </c>
      <c r="I2011" s="18">
        <v>483.99</v>
      </c>
    </row>
    <row r="2012" spans="1:9" x14ac:dyDescent="0.25">
      <c r="A2012" s="1">
        <v>44713</v>
      </c>
      <c r="B2012" s="1"/>
      <c r="C2012" s="1" t="s">
        <v>102</v>
      </c>
      <c r="D2012" t="s">
        <v>98</v>
      </c>
      <c r="E2012">
        <v>130</v>
      </c>
      <c r="F2012" t="s">
        <v>29</v>
      </c>
      <c r="G2012" s="18">
        <v>2.3601000000000001</v>
      </c>
      <c r="H2012" s="18">
        <v>0.01</v>
      </c>
      <c r="I2012" s="18">
        <v>306.8</v>
      </c>
    </row>
    <row r="2013" spans="1:9" x14ac:dyDescent="0.25">
      <c r="A2013" s="1">
        <v>44713</v>
      </c>
      <c r="B2013" s="1"/>
      <c r="C2013" s="1" t="s">
        <v>102</v>
      </c>
      <c r="D2013" t="s">
        <v>97</v>
      </c>
      <c r="E2013">
        <v>30</v>
      </c>
      <c r="F2013" t="s">
        <v>29</v>
      </c>
      <c r="G2013" s="18">
        <v>2.3163</v>
      </c>
      <c r="I2013" s="18">
        <v>-69.489999999999995</v>
      </c>
    </row>
    <row r="2014" spans="1:9" x14ac:dyDescent="0.25">
      <c r="A2014" s="1">
        <v>44713</v>
      </c>
      <c r="B2014" s="1"/>
      <c r="C2014" s="1" t="s">
        <v>102</v>
      </c>
      <c r="D2014" t="s">
        <v>97</v>
      </c>
      <c r="E2014">
        <v>100</v>
      </c>
      <c r="F2014" t="s">
        <v>29</v>
      </c>
      <c r="G2014" s="18">
        <v>2.3163</v>
      </c>
      <c r="I2014" s="18">
        <v>-231.63</v>
      </c>
    </row>
    <row r="2015" spans="1:9" x14ac:dyDescent="0.25">
      <c r="A2015" s="1">
        <v>44713</v>
      </c>
      <c r="B2015" s="1"/>
      <c r="C2015" s="1" t="s">
        <v>102</v>
      </c>
      <c r="D2015" t="s">
        <v>98</v>
      </c>
      <c r="E2015">
        <v>130</v>
      </c>
      <c r="F2015" t="s">
        <v>29</v>
      </c>
      <c r="G2015" s="18">
        <v>2.33</v>
      </c>
      <c r="H2015" s="18">
        <v>0.01</v>
      </c>
      <c r="I2015" s="18">
        <v>302.89</v>
      </c>
    </row>
    <row r="2016" spans="1:9" x14ac:dyDescent="0.25">
      <c r="A2016" s="1">
        <v>44713</v>
      </c>
      <c r="B2016" s="1"/>
      <c r="C2016" s="1" t="s">
        <v>102</v>
      </c>
      <c r="D2016" t="s">
        <v>97</v>
      </c>
      <c r="E2016">
        <v>30</v>
      </c>
      <c r="F2016" t="s">
        <v>29</v>
      </c>
      <c r="G2016" s="18">
        <v>2.2563</v>
      </c>
      <c r="I2016" s="18">
        <v>-67.69</v>
      </c>
    </row>
    <row r="2017" spans="1:9" x14ac:dyDescent="0.25">
      <c r="A2017" s="1">
        <v>44713</v>
      </c>
      <c r="B2017" s="1"/>
      <c r="C2017" s="1" t="s">
        <v>102</v>
      </c>
      <c r="D2017" t="s">
        <v>97</v>
      </c>
      <c r="E2017">
        <v>100</v>
      </c>
      <c r="F2017" t="s">
        <v>29</v>
      </c>
      <c r="G2017" s="18">
        <v>2.2563</v>
      </c>
      <c r="I2017" s="18">
        <v>-225.63</v>
      </c>
    </row>
    <row r="2018" spans="1:9" x14ac:dyDescent="0.25">
      <c r="A2018" s="1">
        <v>44713</v>
      </c>
      <c r="B2018" s="1"/>
      <c r="C2018" s="1" t="s">
        <v>102</v>
      </c>
      <c r="D2018" t="s">
        <v>97</v>
      </c>
      <c r="E2018">
        <v>130</v>
      </c>
      <c r="F2018" t="s">
        <v>29</v>
      </c>
      <c r="G2018" s="18">
        <v>2.2572999999999999</v>
      </c>
      <c r="I2018" s="18">
        <v>-293.45</v>
      </c>
    </row>
    <row r="2019" spans="1:9" x14ac:dyDescent="0.25">
      <c r="A2019" s="1">
        <v>44713</v>
      </c>
      <c r="B2019" s="1"/>
      <c r="C2019" s="1" t="s">
        <v>102</v>
      </c>
      <c r="D2019" t="s">
        <v>97</v>
      </c>
      <c r="E2019">
        <v>130</v>
      </c>
      <c r="F2019" t="s">
        <v>29</v>
      </c>
      <c r="G2019" s="18">
        <v>2.2465999999999999</v>
      </c>
      <c r="I2019" s="18">
        <v>-292.06</v>
      </c>
    </row>
    <row r="2020" spans="1:9" x14ac:dyDescent="0.25">
      <c r="A2020" s="1">
        <v>44713</v>
      </c>
      <c r="B2020" s="1"/>
      <c r="C2020" s="1" t="s">
        <v>102</v>
      </c>
      <c r="D2020" t="s">
        <v>98</v>
      </c>
      <c r="E2020">
        <v>30</v>
      </c>
      <c r="F2020" t="s">
        <v>29</v>
      </c>
      <c r="G2020" s="18">
        <v>2.23</v>
      </c>
      <c r="I2020" s="18">
        <v>66.900000000000006</v>
      </c>
    </row>
    <row r="2021" spans="1:9" x14ac:dyDescent="0.25">
      <c r="A2021" s="1">
        <v>44713</v>
      </c>
      <c r="B2021" s="1"/>
      <c r="C2021" s="1" t="s">
        <v>102</v>
      </c>
      <c r="D2021" t="s">
        <v>98</v>
      </c>
      <c r="E2021">
        <v>100</v>
      </c>
      <c r="F2021" t="s">
        <v>29</v>
      </c>
      <c r="G2021" s="18">
        <v>2.23</v>
      </c>
      <c r="H2021" s="18">
        <v>0.01</v>
      </c>
      <c r="I2021" s="18">
        <v>222.99</v>
      </c>
    </row>
    <row r="2022" spans="1:9" x14ac:dyDescent="0.25">
      <c r="A2022" s="1">
        <v>44713</v>
      </c>
      <c r="B2022" s="1"/>
      <c r="C2022" s="1" t="s">
        <v>102</v>
      </c>
      <c r="D2022" t="s">
        <v>98</v>
      </c>
      <c r="E2022">
        <v>130</v>
      </c>
      <c r="F2022" t="s">
        <v>29</v>
      </c>
      <c r="G2022" s="18">
        <v>2.2216999999999998</v>
      </c>
      <c r="H2022" s="18">
        <v>0.01</v>
      </c>
      <c r="I2022" s="18">
        <v>288.81</v>
      </c>
    </row>
    <row r="2023" spans="1:9" x14ac:dyDescent="0.25">
      <c r="A2023" s="1">
        <v>44713</v>
      </c>
      <c r="B2023" s="1"/>
      <c r="C2023" s="1" t="s">
        <v>102</v>
      </c>
      <c r="D2023" t="s">
        <v>97</v>
      </c>
      <c r="E2023">
        <v>130</v>
      </c>
      <c r="F2023" t="s">
        <v>29</v>
      </c>
      <c r="G2023" s="18">
        <v>2.34</v>
      </c>
      <c r="I2023" s="18">
        <v>-304.2</v>
      </c>
    </row>
    <row r="2024" spans="1:9" x14ac:dyDescent="0.25">
      <c r="A2024" s="1">
        <v>44713</v>
      </c>
      <c r="B2024" s="1"/>
      <c r="C2024" s="1" t="s">
        <v>102</v>
      </c>
      <c r="D2024" t="s">
        <v>97</v>
      </c>
      <c r="E2024">
        <v>130</v>
      </c>
      <c r="F2024" t="s">
        <v>29</v>
      </c>
      <c r="G2024" s="18">
        <v>2.3267000000000002</v>
      </c>
      <c r="I2024" s="18">
        <v>-302.47000000000003</v>
      </c>
    </row>
    <row r="2025" spans="1:9" x14ac:dyDescent="0.25">
      <c r="A2025" s="1">
        <v>44713</v>
      </c>
      <c r="B2025" s="1"/>
      <c r="C2025" s="1" t="s">
        <v>102</v>
      </c>
      <c r="D2025" t="s">
        <v>98</v>
      </c>
      <c r="E2025">
        <v>10</v>
      </c>
      <c r="F2025" t="s">
        <v>29</v>
      </c>
      <c r="G2025" s="18">
        <v>2.5306999999999999</v>
      </c>
      <c r="I2025" s="18">
        <v>25.31</v>
      </c>
    </row>
    <row r="2026" spans="1:9" x14ac:dyDescent="0.25">
      <c r="A2026" s="1">
        <v>44713</v>
      </c>
      <c r="B2026" s="1"/>
      <c r="C2026" s="1" t="s">
        <v>102</v>
      </c>
      <c r="D2026" t="s">
        <v>98</v>
      </c>
      <c r="E2026">
        <v>50</v>
      </c>
      <c r="F2026" t="s">
        <v>29</v>
      </c>
      <c r="G2026" s="18">
        <v>2.52</v>
      </c>
      <c r="I2026" s="18">
        <v>126</v>
      </c>
    </row>
    <row r="2027" spans="1:9" x14ac:dyDescent="0.25">
      <c r="A2027" s="1">
        <v>44713</v>
      </c>
      <c r="B2027" s="1"/>
      <c r="C2027" s="1" t="s">
        <v>102</v>
      </c>
      <c r="D2027" t="s">
        <v>98</v>
      </c>
      <c r="E2027">
        <v>100</v>
      </c>
      <c r="F2027" t="s">
        <v>29</v>
      </c>
      <c r="G2027" s="18">
        <v>2.52</v>
      </c>
      <c r="H2027" s="18">
        <v>0.01</v>
      </c>
      <c r="I2027" s="18">
        <v>251.99</v>
      </c>
    </row>
    <row r="2028" spans="1:9" x14ac:dyDescent="0.25">
      <c r="A2028" s="1">
        <v>44713</v>
      </c>
      <c r="B2028" s="1"/>
      <c r="C2028" s="1" t="s">
        <v>102</v>
      </c>
      <c r="D2028" t="s">
        <v>98</v>
      </c>
      <c r="E2028">
        <v>100</v>
      </c>
      <c r="F2028" t="s">
        <v>29</v>
      </c>
      <c r="G2028" s="18">
        <v>2.52</v>
      </c>
      <c r="H2028" s="18">
        <v>0.01</v>
      </c>
      <c r="I2028" s="18">
        <v>251.99</v>
      </c>
    </row>
    <row r="2029" spans="1:9" x14ac:dyDescent="0.25">
      <c r="A2029" s="1">
        <v>44713</v>
      </c>
      <c r="B2029" s="1"/>
      <c r="C2029" s="1" t="s">
        <v>102</v>
      </c>
      <c r="D2029" t="s">
        <v>98</v>
      </c>
      <c r="E2029">
        <v>30</v>
      </c>
      <c r="F2029" t="s">
        <v>29</v>
      </c>
      <c r="G2029" s="18">
        <v>2.46</v>
      </c>
      <c r="I2029" s="18">
        <v>73.8</v>
      </c>
    </row>
    <row r="2030" spans="1:9" x14ac:dyDescent="0.25">
      <c r="A2030" s="1">
        <v>44713</v>
      </c>
      <c r="B2030" s="1"/>
      <c r="C2030" s="1" t="s">
        <v>102</v>
      </c>
      <c r="D2030" t="s">
        <v>98</v>
      </c>
      <c r="E2030">
        <v>100</v>
      </c>
      <c r="F2030" t="s">
        <v>29</v>
      </c>
      <c r="G2030" s="18">
        <v>2.46</v>
      </c>
      <c r="H2030" s="18">
        <v>0.01</v>
      </c>
      <c r="I2030" s="18">
        <v>245.99</v>
      </c>
    </row>
    <row r="2031" spans="1:9" x14ac:dyDescent="0.25">
      <c r="A2031" s="1">
        <v>44713</v>
      </c>
      <c r="B2031" s="1"/>
      <c r="C2031" s="1" t="s">
        <v>102</v>
      </c>
      <c r="D2031" t="s">
        <v>97</v>
      </c>
      <c r="E2031">
        <v>13</v>
      </c>
      <c r="F2031" t="s">
        <v>29</v>
      </c>
      <c r="G2031" s="18">
        <v>2.4540000000000002</v>
      </c>
      <c r="I2031" s="18">
        <v>-31.9</v>
      </c>
    </row>
    <row r="2032" spans="1:9" x14ac:dyDescent="0.25">
      <c r="A2032" s="1">
        <v>44713</v>
      </c>
      <c r="B2032" s="1"/>
      <c r="C2032" s="1" t="s">
        <v>102</v>
      </c>
      <c r="D2032" t="s">
        <v>97</v>
      </c>
      <c r="E2032">
        <v>101</v>
      </c>
      <c r="F2032" t="s">
        <v>29</v>
      </c>
      <c r="G2032" s="18">
        <v>2.4540000000000002</v>
      </c>
      <c r="I2032" s="18">
        <v>-247.85</v>
      </c>
    </row>
    <row r="2033" spans="1:9" x14ac:dyDescent="0.25">
      <c r="A2033" s="1">
        <v>44713</v>
      </c>
      <c r="B2033" s="1"/>
      <c r="C2033" s="1" t="s">
        <v>102</v>
      </c>
      <c r="D2033" t="s">
        <v>97</v>
      </c>
      <c r="E2033">
        <v>16</v>
      </c>
      <c r="F2033" t="s">
        <v>29</v>
      </c>
      <c r="G2033" s="18">
        <v>2.4550000000000001</v>
      </c>
      <c r="I2033" s="18">
        <v>-39.28</v>
      </c>
    </row>
    <row r="2034" spans="1:9" x14ac:dyDescent="0.25">
      <c r="A2034" s="1">
        <v>44713</v>
      </c>
      <c r="B2034" s="1"/>
      <c r="C2034" s="1" t="s">
        <v>102</v>
      </c>
      <c r="D2034" t="s">
        <v>97</v>
      </c>
      <c r="E2034">
        <v>130</v>
      </c>
      <c r="F2034" t="s">
        <v>29</v>
      </c>
      <c r="G2034" s="18">
        <v>2.44</v>
      </c>
      <c r="I2034" s="18">
        <v>-317.2</v>
      </c>
    </row>
    <row r="2035" spans="1:9" x14ac:dyDescent="0.25">
      <c r="A2035" s="1">
        <v>44713</v>
      </c>
      <c r="B2035" s="1"/>
      <c r="C2035" s="1" t="s">
        <v>102</v>
      </c>
      <c r="D2035" t="s">
        <v>98</v>
      </c>
      <c r="E2035">
        <v>200</v>
      </c>
      <c r="F2035" t="s">
        <v>29</v>
      </c>
      <c r="G2035" s="18">
        <v>2.46</v>
      </c>
      <c r="H2035" s="18">
        <v>0.01</v>
      </c>
      <c r="I2035" s="18">
        <v>491.99</v>
      </c>
    </row>
    <row r="2036" spans="1:9" x14ac:dyDescent="0.25">
      <c r="A2036" s="1">
        <v>44713</v>
      </c>
      <c r="B2036" s="1"/>
      <c r="C2036" s="1" t="s">
        <v>102</v>
      </c>
      <c r="D2036" t="s">
        <v>97</v>
      </c>
      <c r="E2036">
        <v>130</v>
      </c>
      <c r="F2036" t="s">
        <v>29</v>
      </c>
      <c r="G2036" s="18">
        <v>2.38</v>
      </c>
      <c r="I2036" s="18">
        <v>-309.39999999999998</v>
      </c>
    </row>
    <row r="2037" spans="1:9" x14ac:dyDescent="0.25">
      <c r="A2037" s="1">
        <v>44713</v>
      </c>
      <c r="B2037" s="1"/>
      <c r="C2037" s="1" t="s">
        <v>102</v>
      </c>
      <c r="D2037" t="s">
        <v>98</v>
      </c>
      <c r="E2037">
        <v>40</v>
      </c>
      <c r="F2037" t="s">
        <v>29</v>
      </c>
      <c r="G2037" s="18">
        <v>2.2612000000000001</v>
      </c>
      <c r="I2037" s="18">
        <v>90.45</v>
      </c>
    </row>
    <row r="2038" spans="1:9" x14ac:dyDescent="0.25">
      <c r="A2038" s="1">
        <v>44713</v>
      </c>
      <c r="B2038" s="1"/>
      <c r="C2038" s="1" t="s">
        <v>102</v>
      </c>
      <c r="D2038" t="s">
        <v>98</v>
      </c>
      <c r="E2038">
        <v>130</v>
      </c>
      <c r="F2038" t="s">
        <v>29</v>
      </c>
      <c r="G2038" s="18">
        <v>2.3336000000000001</v>
      </c>
      <c r="H2038" s="18">
        <v>0.01</v>
      </c>
      <c r="I2038" s="18">
        <v>303.36</v>
      </c>
    </row>
    <row r="2039" spans="1:9" x14ac:dyDescent="0.25">
      <c r="A2039" s="1">
        <v>44713</v>
      </c>
      <c r="B2039" s="1"/>
      <c r="C2039" s="1" t="s">
        <v>102</v>
      </c>
      <c r="D2039" t="s">
        <v>98</v>
      </c>
      <c r="E2039">
        <v>200</v>
      </c>
      <c r="F2039" t="s">
        <v>29</v>
      </c>
      <c r="G2039" s="18">
        <v>2.48</v>
      </c>
      <c r="H2039" s="18">
        <v>0.01</v>
      </c>
      <c r="I2039" s="18">
        <v>495.99</v>
      </c>
    </row>
    <row r="2040" spans="1:9" x14ac:dyDescent="0.25">
      <c r="A2040" s="1">
        <v>44713</v>
      </c>
      <c r="B2040" s="1"/>
      <c r="C2040" s="1" t="s">
        <v>102</v>
      </c>
      <c r="D2040" t="s">
        <v>98</v>
      </c>
      <c r="E2040">
        <v>130</v>
      </c>
      <c r="F2040" t="s">
        <v>29</v>
      </c>
      <c r="G2040" s="18">
        <v>2.4405999999999999</v>
      </c>
      <c r="H2040" s="18">
        <v>0.01</v>
      </c>
      <c r="I2040" s="18">
        <v>317.27</v>
      </c>
    </row>
    <row r="2041" spans="1:9" x14ac:dyDescent="0.25">
      <c r="A2041" s="1">
        <v>44713</v>
      </c>
      <c r="B2041" s="1"/>
      <c r="C2041" s="1" t="s">
        <v>102</v>
      </c>
      <c r="D2041" t="s">
        <v>97</v>
      </c>
      <c r="E2041">
        <v>130</v>
      </c>
      <c r="F2041" t="s">
        <v>29</v>
      </c>
      <c r="G2041" s="18">
        <v>2.3696999999999999</v>
      </c>
      <c r="I2041" s="18">
        <v>-308.06</v>
      </c>
    </row>
    <row r="2042" spans="1:9" x14ac:dyDescent="0.25">
      <c r="A2042" s="1">
        <v>44713</v>
      </c>
      <c r="B2042" s="1"/>
      <c r="C2042" s="1" t="s">
        <v>102</v>
      </c>
      <c r="D2042" t="s">
        <v>97</v>
      </c>
      <c r="E2042">
        <v>130</v>
      </c>
      <c r="F2042" t="s">
        <v>29</v>
      </c>
      <c r="G2042" s="18">
        <v>2.4081999999999999</v>
      </c>
      <c r="I2042" s="18">
        <v>-313.07</v>
      </c>
    </row>
    <row r="2043" spans="1:9" x14ac:dyDescent="0.25">
      <c r="A2043" s="1">
        <v>44713</v>
      </c>
      <c r="B2043" s="1"/>
      <c r="C2043" s="1" t="s">
        <v>102</v>
      </c>
      <c r="D2043" t="s">
        <v>97</v>
      </c>
      <c r="E2043">
        <v>50</v>
      </c>
      <c r="F2043" t="s">
        <v>29</v>
      </c>
      <c r="G2043" s="18">
        <v>2.4098999999999999</v>
      </c>
      <c r="I2043" s="18">
        <v>-120.5</v>
      </c>
    </row>
    <row r="2044" spans="1:9" x14ac:dyDescent="0.25">
      <c r="A2044" s="1">
        <v>44713</v>
      </c>
      <c r="B2044" s="1"/>
      <c r="C2044" s="1" t="s">
        <v>102</v>
      </c>
      <c r="D2044" t="s">
        <v>97</v>
      </c>
      <c r="E2044">
        <v>130</v>
      </c>
      <c r="F2044" t="s">
        <v>29</v>
      </c>
      <c r="G2044" s="18">
        <v>2.3837999999999999</v>
      </c>
      <c r="I2044" s="18">
        <v>-309.89</v>
      </c>
    </row>
    <row r="2045" spans="1:9" x14ac:dyDescent="0.25">
      <c r="A2045" s="1">
        <v>44713</v>
      </c>
      <c r="B2045" s="1"/>
      <c r="C2045" s="1" t="s">
        <v>102</v>
      </c>
      <c r="D2045" t="s">
        <v>97</v>
      </c>
      <c r="E2045">
        <v>130</v>
      </c>
      <c r="F2045" t="s">
        <v>29</v>
      </c>
      <c r="G2045" s="18">
        <v>2.3666</v>
      </c>
      <c r="I2045" s="18">
        <v>-307.66000000000003</v>
      </c>
    </row>
    <row r="2046" spans="1:9" x14ac:dyDescent="0.25">
      <c r="A2046" s="1">
        <v>44713</v>
      </c>
      <c r="B2046" s="1"/>
      <c r="C2046" s="1" t="s">
        <v>102</v>
      </c>
      <c r="D2046" t="s">
        <v>97</v>
      </c>
      <c r="E2046">
        <v>130</v>
      </c>
      <c r="F2046" t="s">
        <v>29</v>
      </c>
      <c r="G2046" s="18">
        <v>2.25</v>
      </c>
      <c r="I2046" s="18">
        <v>-292.5</v>
      </c>
    </row>
    <row r="2047" spans="1:9" x14ac:dyDescent="0.25">
      <c r="A2047" s="1">
        <v>44714</v>
      </c>
      <c r="B2047" s="1"/>
      <c r="C2047" s="1" t="s">
        <v>102</v>
      </c>
      <c r="D2047" t="s">
        <v>98</v>
      </c>
      <c r="E2047">
        <v>50</v>
      </c>
      <c r="F2047" t="s">
        <v>26</v>
      </c>
      <c r="G2047" s="18">
        <v>6.3760000000000003</v>
      </c>
      <c r="H2047" s="18">
        <v>0.01</v>
      </c>
      <c r="I2047" s="18">
        <v>318.79000000000002</v>
      </c>
    </row>
    <row r="2048" spans="1:9" x14ac:dyDescent="0.25">
      <c r="A2048" s="1">
        <v>44714</v>
      </c>
      <c r="B2048" s="1"/>
      <c r="C2048" s="1" t="s">
        <v>102</v>
      </c>
      <c r="D2048" t="s">
        <v>98</v>
      </c>
      <c r="E2048">
        <v>50</v>
      </c>
      <c r="F2048" t="s">
        <v>26</v>
      </c>
      <c r="G2048" s="18">
        <v>6.3323999999999998</v>
      </c>
      <c r="H2048" s="18">
        <v>0.01</v>
      </c>
      <c r="I2048" s="18">
        <v>316.61</v>
      </c>
    </row>
    <row r="2049" spans="1:9" x14ac:dyDescent="0.25">
      <c r="A2049" s="1">
        <v>44714</v>
      </c>
      <c r="B2049" s="1"/>
      <c r="C2049" s="1" t="s">
        <v>102</v>
      </c>
      <c r="D2049" t="s">
        <v>98</v>
      </c>
      <c r="E2049">
        <v>50</v>
      </c>
      <c r="F2049" t="s">
        <v>26</v>
      </c>
      <c r="G2049" s="18">
        <v>6.34</v>
      </c>
      <c r="H2049" s="18">
        <v>0.01</v>
      </c>
      <c r="I2049" s="18">
        <v>316.99</v>
      </c>
    </row>
    <row r="2050" spans="1:9" x14ac:dyDescent="0.25">
      <c r="A2050" s="1">
        <v>44714</v>
      </c>
      <c r="B2050" s="1"/>
      <c r="C2050" s="1" t="s">
        <v>102</v>
      </c>
      <c r="D2050" t="s">
        <v>98</v>
      </c>
      <c r="E2050">
        <v>150</v>
      </c>
      <c r="F2050" t="s">
        <v>26</v>
      </c>
      <c r="G2050" s="18">
        <v>6.12</v>
      </c>
      <c r="H2050" s="18">
        <v>0.02</v>
      </c>
      <c r="I2050" s="18">
        <v>917.98</v>
      </c>
    </row>
    <row r="2051" spans="1:9" x14ac:dyDescent="0.25">
      <c r="A2051" s="1">
        <v>44714</v>
      </c>
      <c r="B2051" s="1"/>
      <c r="C2051" s="1" t="s">
        <v>102</v>
      </c>
      <c r="D2051" t="s">
        <v>98</v>
      </c>
      <c r="E2051">
        <v>150</v>
      </c>
      <c r="F2051" t="s">
        <v>26</v>
      </c>
      <c r="G2051" s="18">
        <v>6.1271000000000004</v>
      </c>
      <c r="H2051" s="18">
        <v>0.02</v>
      </c>
      <c r="I2051" s="18">
        <v>919.05</v>
      </c>
    </row>
    <row r="2052" spans="1:9" x14ac:dyDescent="0.25">
      <c r="A2052" s="1">
        <v>44714</v>
      </c>
      <c r="B2052" s="1"/>
      <c r="C2052" s="1" t="s">
        <v>102</v>
      </c>
      <c r="D2052" t="s">
        <v>97</v>
      </c>
      <c r="E2052">
        <v>150</v>
      </c>
      <c r="F2052" t="s">
        <v>26</v>
      </c>
      <c r="G2052" s="18">
        <v>6.23</v>
      </c>
      <c r="I2052" s="18">
        <v>-934.5</v>
      </c>
    </row>
    <row r="2053" spans="1:9" x14ac:dyDescent="0.25">
      <c r="A2053" s="1">
        <v>44714</v>
      </c>
      <c r="B2053" s="1"/>
      <c r="C2053" s="1" t="s">
        <v>102</v>
      </c>
      <c r="D2053" t="s">
        <v>97</v>
      </c>
      <c r="E2053">
        <v>150</v>
      </c>
      <c r="F2053" t="s">
        <v>26</v>
      </c>
      <c r="G2053" s="18">
        <v>6.1897000000000002</v>
      </c>
      <c r="I2053" s="18">
        <v>-928.46</v>
      </c>
    </row>
    <row r="2054" spans="1:9" x14ac:dyDescent="0.25">
      <c r="A2054" s="1">
        <v>44714</v>
      </c>
      <c r="B2054" s="1"/>
      <c r="C2054" s="1" t="s">
        <v>102</v>
      </c>
      <c r="D2054" t="s">
        <v>97</v>
      </c>
      <c r="E2054">
        <v>150</v>
      </c>
      <c r="F2054" t="s">
        <v>26</v>
      </c>
      <c r="G2054" s="18">
        <v>6.19</v>
      </c>
      <c r="I2054" s="18">
        <v>-928.5</v>
      </c>
    </row>
    <row r="2055" spans="1:9" x14ac:dyDescent="0.25">
      <c r="A2055" s="1">
        <v>44714</v>
      </c>
      <c r="B2055" s="1"/>
      <c r="C2055" s="1" t="s">
        <v>102</v>
      </c>
      <c r="D2055" t="s">
        <v>98</v>
      </c>
      <c r="E2055">
        <v>60</v>
      </c>
      <c r="F2055" t="s">
        <v>26</v>
      </c>
      <c r="G2055" s="18">
        <v>6.44</v>
      </c>
      <c r="H2055" s="18">
        <v>0.01</v>
      </c>
      <c r="I2055" s="18">
        <v>386.39</v>
      </c>
    </row>
    <row r="2056" spans="1:9" x14ac:dyDescent="0.25">
      <c r="A2056" s="1">
        <v>44714</v>
      </c>
      <c r="B2056" s="1"/>
      <c r="C2056" s="1" t="s">
        <v>102</v>
      </c>
      <c r="D2056" t="s">
        <v>98</v>
      </c>
      <c r="E2056">
        <v>90</v>
      </c>
      <c r="F2056" t="s">
        <v>26</v>
      </c>
      <c r="G2056" s="18">
        <v>6.44</v>
      </c>
      <c r="H2056" s="18">
        <v>0.01</v>
      </c>
      <c r="I2056" s="18">
        <v>579.59</v>
      </c>
    </row>
    <row r="2057" spans="1:9" x14ac:dyDescent="0.25">
      <c r="A2057" s="1">
        <v>44714</v>
      </c>
      <c r="B2057" s="1"/>
      <c r="C2057" s="1" t="s">
        <v>102</v>
      </c>
      <c r="D2057" t="s">
        <v>97</v>
      </c>
      <c r="E2057">
        <v>50</v>
      </c>
      <c r="F2057" t="s">
        <v>26</v>
      </c>
      <c r="G2057" s="18">
        <v>6.3075999999999999</v>
      </c>
      <c r="I2057" s="18">
        <v>-315.38</v>
      </c>
    </row>
    <row r="2058" spans="1:9" x14ac:dyDescent="0.25">
      <c r="A2058" s="1">
        <v>44714</v>
      </c>
      <c r="B2058" s="1"/>
      <c r="C2058" s="1" t="s">
        <v>102</v>
      </c>
      <c r="D2058" t="s">
        <v>97</v>
      </c>
      <c r="E2058">
        <v>100</v>
      </c>
      <c r="F2058" t="s">
        <v>26</v>
      </c>
      <c r="G2058" s="18">
        <v>6.3075999999999999</v>
      </c>
      <c r="I2058" s="18">
        <v>-630.76</v>
      </c>
    </row>
    <row r="2059" spans="1:9" x14ac:dyDescent="0.25">
      <c r="A2059" s="1">
        <v>44715</v>
      </c>
      <c r="B2059" s="1"/>
      <c r="C2059" s="1" t="s">
        <v>102</v>
      </c>
      <c r="D2059" t="s">
        <v>97</v>
      </c>
      <c r="E2059">
        <v>50</v>
      </c>
      <c r="F2059" t="s">
        <v>26</v>
      </c>
      <c r="G2059" s="18">
        <v>6.5880000000000001</v>
      </c>
      <c r="I2059" s="18">
        <v>-329.4</v>
      </c>
    </row>
    <row r="2060" spans="1:9" x14ac:dyDescent="0.25">
      <c r="A2060" s="1">
        <v>44715</v>
      </c>
      <c r="B2060" s="1"/>
      <c r="C2060" s="1" t="s">
        <v>102</v>
      </c>
      <c r="D2060" t="s">
        <v>98</v>
      </c>
      <c r="E2060">
        <v>150</v>
      </c>
      <c r="F2060" t="s">
        <v>26</v>
      </c>
      <c r="G2060" s="18">
        <v>6.6573000000000002</v>
      </c>
      <c r="H2060" s="18">
        <v>0.02</v>
      </c>
      <c r="I2060" s="18">
        <v>998.58</v>
      </c>
    </row>
    <row r="2061" spans="1:9" x14ac:dyDescent="0.25">
      <c r="A2061" s="1">
        <v>44715</v>
      </c>
      <c r="B2061" s="1"/>
      <c r="C2061" s="1" t="s">
        <v>102</v>
      </c>
      <c r="D2061" t="s">
        <v>98</v>
      </c>
      <c r="E2061">
        <v>50</v>
      </c>
      <c r="F2061" t="s">
        <v>26</v>
      </c>
      <c r="G2061" s="18">
        <v>6.6749999999999998</v>
      </c>
      <c r="H2061" s="18">
        <v>0.01</v>
      </c>
      <c r="I2061" s="18">
        <v>333.74</v>
      </c>
    </row>
    <row r="2062" spans="1:9" x14ac:dyDescent="0.25">
      <c r="A2062" s="1">
        <v>44715</v>
      </c>
      <c r="B2062" s="1"/>
      <c r="C2062" s="1" t="s">
        <v>102</v>
      </c>
      <c r="D2062" t="s">
        <v>97</v>
      </c>
      <c r="E2062">
        <v>50</v>
      </c>
      <c r="F2062" t="s">
        <v>26</v>
      </c>
      <c r="G2062" s="18">
        <v>6.84</v>
      </c>
      <c r="I2062" s="18">
        <v>-342</v>
      </c>
    </row>
    <row r="2063" spans="1:9" x14ac:dyDescent="0.25">
      <c r="A2063" s="1">
        <v>44715</v>
      </c>
      <c r="B2063" s="1"/>
      <c r="C2063" s="1" t="s">
        <v>102</v>
      </c>
      <c r="D2063" t="s">
        <v>97</v>
      </c>
      <c r="E2063">
        <v>50</v>
      </c>
      <c r="F2063" t="s">
        <v>26</v>
      </c>
      <c r="G2063" s="18">
        <v>6.8310000000000004</v>
      </c>
      <c r="I2063" s="18">
        <v>-341.55</v>
      </c>
    </row>
    <row r="2064" spans="1:9" x14ac:dyDescent="0.25">
      <c r="A2064" s="1">
        <v>44715</v>
      </c>
      <c r="B2064" s="1"/>
      <c r="C2064" s="1" t="s">
        <v>102</v>
      </c>
      <c r="D2064" t="s">
        <v>97</v>
      </c>
      <c r="E2064">
        <v>50</v>
      </c>
      <c r="F2064" t="s">
        <v>26</v>
      </c>
      <c r="G2064" s="18">
        <v>6.76</v>
      </c>
      <c r="I2064" s="18">
        <v>-338</v>
      </c>
    </row>
    <row r="2065" spans="1:9" x14ac:dyDescent="0.25">
      <c r="A2065" s="1">
        <v>44715</v>
      </c>
      <c r="B2065" s="1"/>
      <c r="C2065" s="1" t="s">
        <v>102</v>
      </c>
      <c r="D2065" t="s">
        <v>98</v>
      </c>
      <c r="E2065">
        <v>50</v>
      </c>
      <c r="F2065" t="s">
        <v>182</v>
      </c>
      <c r="G2065" s="18">
        <v>2.395</v>
      </c>
      <c r="I2065" s="18">
        <v>119.75</v>
      </c>
    </row>
    <row r="2066" spans="1:9" x14ac:dyDescent="0.25">
      <c r="A2066" s="1">
        <v>44715</v>
      </c>
      <c r="B2066" s="1"/>
      <c r="C2066" s="1" t="s">
        <v>102</v>
      </c>
      <c r="D2066" t="s">
        <v>98</v>
      </c>
      <c r="E2066">
        <v>150</v>
      </c>
      <c r="F2066" t="s">
        <v>182</v>
      </c>
      <c r="G2066" s="18">
        <v>2.3900999999999999</v>
      </c>
      <c r="H2066" s="18">
        <v>0.01</v>
      </c>
      <c r="I2066" s="18">
        <v>358.51</v>
      </c>
    </row>
    <row r="2067" spans="1:9" x14ac:dyDescent="0.25">
      <c r="A2067" s="1">
        <v>44715</v>
      </c>
      <c r="B2067" s="1"/>
      <c r="C2067" s="1" t="s">
        <v>102</v>
      </c>
      <c r="D2067" t="s">
        <v>98</v>
      </c>
      <c r="E2067">
        <v>50</v>
      </c>
      <c r="F2067" t="s">
        <v>182</v>
      </c>
      <c r="G2067" s="18">
        <v>2.39</v>
      </c>
      <c r="I2067" s="18">
        <v>119.5</v>
      </c>
    </row>
    <row r="2068" spans="1:9" x14ac:dyDescent="0.25">
      <c r="A2068" s="1">
        <v>44715</v>
      </c>
      <c r="B2068" s="1"/>
      <c r="C2068" s="1" t="s">
        <v>102</v>
      </c>
      <c r="D2068" t="s">
        <v>98</v>
      </c>
      <c r="E2068">
        <v>100</v>
      </c>
      <c r="F2068" t="s">
        <v>182</v>
      </c>
      <c r="G2068" s="18">
        <v>2.39</v>
      </c>
      <c r="H2068" s="18">
        <v>0.01</v>
      </c>
      <c r="I2068" s="18">
        <v>238.99</v>
      </c>
    </row>
    <row r="2069" spans="1:9" x14ac:dyDescent="0.25">
      <c r="A2069" s="1">
        <v>44715</v>
      </c>
      <c r="B2069" s="1"/>
      <c r="C2069" s="1" t="s">
        <v>102</v>
      </c>
      <c r="D2069" t="s">
        <v>98</v>
      </c>
      <c r="E2069">
        <v>150</v>
      </c>
      <c r="F2069" t="s">
        <v>182</v>
      </c>
      <c r="G2069" s="18">
        <v>2.3874</v>
      </c>
      <c r="H2069" s="18">
        <v>0.01</v>
      </c>
      <c r="I2069" s="18">
        <v>358.1</v>
      </c>
    </row>
    <row r="2070" spans="1:9" x14ac:dyDescent="0.25">
      <c r="A2070" s="1">
        <v>44715</v>
      </c>
      <c r="B2070" s="1"/>
      <c r="C2070" s="1" t="s">
        <v>102</v>
      </c>
      <c r="D2070" t="s">
        <v>98</v>
      </c>
      <c r="E2070">
        <v>150</v>
      </c>
      <c r="F2070" t="s">
        <v>182</v>
      </c>
      <c r="G2070" s="18">
        <v>2.395</v>
      </c>
      <c r="H2070" s="18">
        <v>0.01</v>
      </c>
      <c r="I2070" s="18">
        <v>359.24</v>
      </c>
    </row>
    <row r="2071" spans="1:9" x14ac:dyDescent="0.25">
      <c r="A2071" s="1">
        <v>44715</v>
      </c>
      <c r="B2071" s="1"/>
      <c r="C2071" s="1" t="s">
        <v>102</v>
      </c>
      <c r="D2071" t="s">
        <v>98</v>
      </c>
      <c r="E2071">
        <v>200</v>
      </c>
      <c r="F2071" t="s">
        <v>182</v>
      </c>
      <c r="G2071" s="18">
        <v>2.4236</v>
      </c>
      <c r="H2071" s="18">
        <v>0.01</v>
      </c>
      <c r="I2071" s="18">
        <v>484.71</v>
      </c>
    </row>
    <row r="2072" spans="1:9" x14ac:dyDescent="0.25">
      <c r="A2072" s="1">
        <v>44715</v>
      </c>
      <c r="B2072" s="1"/>
      <c r="C2072" s="1" t="s">
        <v>102</v>
      </c>
      <c r="D2072" t="s">
        <v>97</v>
      </c>
      <c r="E2072">
        <v>50</v>
      </c>
      <c r="F2072" t="s">
        <v>182</v>
      </c>
      <c r="G2072" s="18">
        <v>2.4350000000000001</v>
      </c>
      <c r="I2072" s="18">
        <v>-121.75</v>
      </c>
    </row>
    <row r="2073" spans="1:9" x14ac:dyDescent="0.25">
      <c r="A2073" s="1">
        <v>44715</v>
      </c>
      <c r="B2073" s="1"/>
      <c r="C2073" s="1" t="s">
        <v>102</v>
      </c>
      <c r="D2073" t="s">
        <v>97</v>
      </c>
      <c r="E2073">
        <v>100</v>
      </c>
      <c r="F2073" t="s">
        <v>182</v>
      </c>
      <c r="G2073" s="18">
        <v>2.4350000000000001</v>
      </c>
      <c r="I2073" s="18">
        <v>-243.5</v>
      </c>
    </row>
    <row r="2074" spans="1:9" x14ac:dyDescent="0.25">
      <c r="A2074" s="1">
        <v>44715</v>
      </c>
      <c r="B2074" s="1"/>
      <c r="C2074" s="1" t="s">
        <v>102</v>
      </c>
      <c r="D2074" t="s">
        <v>97</v>
      </c>
      <c r="E2074">
        <v>150</v>
      </c>
      <c r="F2074" t="s">
        <v>182</v>
      </c>
      <c r="G2074" s="18">
        <v>2.42</v>
      </c>
      <c r="I2074" s="18">
        <v>-363</v>
      </c>
    </row>
    <row r="2075" spans="1:9" x14ac:dyDescent="0.25">
      <c r="A2075" s="1">
        <v>44715</v>
      </c>
      <c r="B2075" s="1"/>
      <c r="C2075" s="1" t="s">
        <v>102</v>
      </c>
      <c r="D2075" t="s">
        <v>98</v>
      </c>
      <c r="E2075">
        <v>200</v>
      </c>
      <c r="F2075" t="s">
        <v>182</v>
      </c>
      <c r="G2075" s="18">
        <v>2.5499999999999998</v>
      </c>
      <c r="H2075" s="18">
        <v>0.01</v>
      </c>
      <c r="I2075" s="18">
        <v>509.99</v>
      </c>
    </row>
    <row r="2076" spans="1:9" x14ac:dyDescent="0.25">
      <c r="A2076" s="1">
        <v>44715</v>
      </c>
      <c r="B2076" s="1"/>
      <c r="C2076" s="1" t="s">
        <v>102</v>
      </c>
      <c r="D2076" t="s">
        <v>97</v>
      </c>
      <c r="E2076">
        <v>150</v>
      </c>
      <c r="F2076" t="s">
        <v>182</v>
      </c>
      <c r="G2076" s="18">
        <v>2.5049999999999999</v>
      </c>
      <c r="I2076" s="18">
        <v>-375.75</v>
      </c>
    </row>
    <row r="2077" spans="1:9" x14ac:dyDescent="0.25">
      <c r="A2077" s="1">
        <v>44715</v>
      </c>
      <c r="B2077" s="1"/>
      <c r="C2077" s="1" t="s">
        <v>102</v>
      </c>
      <c r="D2077" t="s">
        <v>97</v>
      </c>
      <c r="E2077">
        <v>150</v>
      </c>
      <c r="F2077" t="s">
        <v>182</v>
      </c>
      <c r="G2077" s="18">
        <v>2.4849999999999999</v>
      </c>
      <c r="I2077" s="18">
        <v>-372.75</v>
      </c>
    </row>
    <row r="2078" spans="1:9" x14ac:dyDescent="0.25">
      <c r="A2078" s="1">
        <v>44715</v>
      </c>
      <c r="B2078" s="1"/>
      <c r="C2078" s="1" t="s">
        <v>102</v>
      </c>
      <c r="D2078" t="s">
        <v>97</v>
      </c>
      <c r="E2078">
        <v>150</v>
      </c>
      <c r="F2078" t="s">
        <v>182</v>
      </c>
      <c r="G2078" s="18">
        <v>2.4700000000000002</v>
      </c>
      <c r="I2078" s="18">
        <v>-370.5</v>
      </c>
    </row>
    <row r="2079" spans="1:9" x14ac:dyDescent="0.25">
      <c r="A2079" s="1">
        <v>44715</v>
      </c>
      <c r="B2079" s="1"/>
      <c r="C2079" s="1" t="s">
        <v>102</v>
      </c>
      <c r="D2079" t="s">
        <v>97</v>
      </c>
      <c r="E2079">
        <v>150</v>
      </c>
      <c r="F2079" t="s">
        <v>182</v>
      </c>
      <c r="G2079" s="18">
        <v>2.5350000000000001</v>
      </c>
      <c r="I2079" s="18">
        <v>-380.25</v>
      </c>
    </row>
    <row r="2080" spans="1:9" x14ac:dyDescent="0.25">
      <c r="A2080" s="1">
        <v>44715</v>
      </c>
      <c r="B2080" s="1"/>
      <c r="C2080" s="1" t="s">
        <v>102</v>
      </c>
      <c r="D2080" t="s">
        <v>97</v>
      </c>
      <c r="E2080">
        <v>150</v>
      </c>
      <c r="F2080" t="s">
        <v>182</v>
      </c>
      <c r="G2080" s="18">
        <v>2.57</v>
      </c>
      <c r="I2080" s="18">
        <v>-385.5</v>
      </c>
    </row>
    <row r="2081" spans="1:9" x14ac:dyDescent="0.25">
      <c r="A2081" s="1">
        <v>44715</v>
      </c>
      <c r="B2081" s="1"/>
      <c r="C2081" s="1" t="s">
        <v>102</v>
      </c>
      <c r="D2081" t="s">
        <v>98</v>
      </c>
      <c r="E2081">
        <v>50</v>
      </c>
      <c r="F2081" t="s">
        <v>182</v>
      </c>
      <c r="G2081" s="18">
        <v>2.581</v>
      </c>
      <c r="I2081" s="18">
        <v>129.05000000000001</v>
      </c>
    </row>
    <row r="2082" spans="1:9" x14ac:dyDescent="0.25">
      <c r="A2082" s="1">
        <v>44715</v>
      </c>
      <c r="B2082" s="1"/>
      <c r="C2082" s="1" t="s">
        <v>102</v>
      </c>
      <c r="D2082" t="s">
        <v>98</v>
      </c>
      <c r="E2082">
        <v>50</v>
      </c>
      <c r="F2082" t="s">
        <v>182</v>
      </c>
      <c r="G2082" s="18">
        <v>2.581</v>
      </c>
      <c r="I2082" s="18">
        <v>129.05000000000001</v>
      </c>
    </row>
    <row r="2083" spans="1:9" x14ac:dyDescent="0.25">
      <c r="A2083" s="1">
        <v>44715</v>
      </c>
      <c r="B2083" s="1"/>
      <c r="C2083" s="1" t="s">
        <v>102</v>
      </c>
      <c r="D2083" t="s">
        <v>98</v>
      </c>
      <c r="E2083">
        <v>50</v>
      </c>
      <c r="F2083" t="s">
        <v>182</v>
      </c>
      <c r="G2083" s="18">
        <v>2.5750000000000002</v>
      </c>
      <c r="I2083" s="18">
        <v>128.75</v>
      </c>
    </row>
    <row r="2084" spans="1:9" x14ac:dyDescent="0.25">
      <c r="A2084" s="1">
        <v>44715</v>
      </c>
      <c r="B2084" s="1"/>
      <c r="C2084" s="1" t="s">
        <v>102</v>
      </c>
      <c r="D2084" t="s">
        <v>97</v>
      </c>
      <c r="E2084">
        <v>150</v>
      </c>
      <c r="F2084" t="s">
        <v>182</v>
      </c>
      <c r="G2084" s="18">
        <v>2.5</v>
      </c>
      <c r="I2084" s="18">
        <v>-375</v>
      </c>
    </row>
    <row r="2085" spans="1:9" x14ac:dyDescent="0.25">
      <c r="A2085" s="1">
        <v>44715</v>
      </c>
      <c r="B2085" s="1"/>
      <c r="C2085" s="1" t="s">
        <v>102</v>
      </c>
      <c r="D2085" t="s">
        <v>107</v>
      </c>
      <c r="I2085" s="18">
        <v>-800</v>
      </c>
    </row>
    <row r="2086" spans="1:9" x14ac:dyDescent="0.25">
      <c r="A2086" s="1">
        <v>44718</v>
      </c>
      <c r="B2086" s="1"/>
      <c r="C2086" s="1" t="s">
        <v>102</v>
      </c>
      <c r="D2086" t="s">
        <v>98</v>
      </c>
      <c r="E2086">
        <v>800</v>
      </c>
      <c r="F2086" t="s">
        <v>25</v>
      </c>
      <c r="G2086" s="18">
        <v>2.2000000000000002</v>
      </c>
      <c r="H2086" s="18">
        <v>0.04</v>
      </c>
      <c r="I2086" s="18">
        <v>1759.96</v>
      </c>
    </row>
    <row r="2087" spans="1:9" x14ac:dyDescent="0.25">
      <c r="A2087" s="1">
        <v>44718</v>
      </c>
      <c r="B2087" s="1"/>
      <c r="C2087" s="1" t="s">
        <v>102</v>
      </c>
      <c r="D2087" t="s">
        <v>97</v>
      </c>
      <c r="E2087">
        <v>150</v>
      </c>
      <c r="F2087" t="s">
        <v>25</v>
      </c>
      <c r="G2087" s="18">
        <v>2.2370000000000001</v>
      </c>
      <c r="I2087" s="18">
        <v>-335.55</v>
      </c>
    </row>
    <row r="2088" spans="1:9" x14ac:dyDescent="0.25">
      <c r="A2088" s="1">
        <v>44718</v>
      </c>
      <c r="B2088" s="1"/>
      <c r="C2088" s="1" t="s">
        <v>102</v>
      </c>
      <c r="D2088" t="s">
        <v>97</v>
      </c>
      <c r="E2088">
        <v>50</v>
      </c>
      <c r="F2088" t="s">
        <v>25</v>
      </c>
      <c r="G2088" s="18">
        <v>2.2400000000000002</v>
      </c>
      <c r="I2088" s="18">
        <v>-112</v>
      </c>
    </row>
    <row r="2089" spans="1:9" x14ac:dyDescent="0.25">
      <c r="A2089" s="1">
        <v>44718</v>
      </c>
      <c r="B2089" s="1"/>
      <c r="C2089" s="1" t="s">
        <v>102</v>
      </c>
      <c r="D2089" t="s">
        <v>97</v>
      </c>
      <c r="E2089">
        <v>50</v>
      </c>
      <c r="F2089" t="s">
        <v>25</v>
      </c>
      <c r="G2089" s="18">
        <v>2.2454000000000001</v>
      </c>
      <c r="I2089" s="18">
        <v>-112.27</v>
      </c>
    </row>
    <row r="2090" spans="1:9" x14ac:dyDescent="0.25">
      <c r="A2090" s="1">
        <v>44718</v>
      </c>
      <c r="B2090" s="1"/>
      <c r="C2090" s="1" t="s">
        <v>102</v>
      </c>
      <c r="D2090" t="s">
        <v>97</v>
      </c>
      <c r="E2090">
        <v>150</v>
      </c>
      <c r="F2090" t="s">
        <v>25</v>
      </c>
      <c r="G2090" s="18">
        <v>2.2250000000000001</v>
      </c>
      <c r="I2090" s="18">
        <v>-333.75</v>
      </c>
    </row>
    <row r="2091" spans="1:9" x14ac:dyDescent="0.25">
      <c r="A2091" s="1">
        <v>44718</v>
      </c>
      <c r="B2091" s="1"/>
      <c r="C2091" s="1" t="s">
        <v>102</v>
      </c>
      <c r="D2091" t="s">
        <v>97</v>
      </c>
      <c r="E2091">
        <v>100</v>
      </c>
      <c r="F2091" t="s">
        <v>25</v>
      </c>
      <c r="G2091" s="18">
        <v>2.1800000000000002</v>
      </c>
      <c r="I2091" s="18">
        <v>-218</v>
      </c>
    </row>
    <row r="2092" spans="1:9" x14ac:dyDescent="0.25">
      <c r="A2092" s="1">
        <v>44718</v>
      </c>
      <c r="B2092" s="1"/>
      <c r="C2092" s="1" t="s">
        <v>102</v>
      </c>
      <c r="D2092" t="s">
        <v>97</v>
      </c>
      <c r="E2092">
        <v>50</v>
      </c>
      <c r="F2092" t="s">
        <v>25</v>
      </c>
      <c r="G2092" s="18">
        <v>2.2092999999999998</v>
      </c>
      <c r="I2092" s="18">
        <v>-110.47</v>
      </c>
    </row>
    <row r="2093" spans="1:9" x14ac:dyDescent="0.25">
      <c r="A2093" s="1">
        <v>44718</v>
      </c>
      <c r="B2093" s="1"/>
      <c r="C2093" s="1" t="s">
        <v>102</v>
      </c>
      <c r="D2093" t="s">
        <v>97</v>
      </c>
      <c r="E2093">
        <v>150</v>
      </c>
      <c r="F2093" t="s">
        <v>25</v>
      </c>
      <c r="G2093" s="18">
        <v>2.2624</v>
      </c>
      <c r="I2093" s="18">
        <v>-339.36</v>
      </c>
    </row>
    <row r="2094" spans="1:9" x14ac:dyDescent="0.25">
      <c r="A2094" s="1">
        <v>44718</v>
      </c>
      <c r="B2094" s="1"/>
      <c r="C2094" s="1" t="s">
        <v>102</v>
      </c>
      <c r="D2094" t="s">
        <v>97</v>
      </c>
      <c r="E2094">
        <v>50</v>
      </c>
      <c r="F2094" t="s">
        <v>25</v>
      </c>
      <c r="G2094" s="18">
        <v>2.2427999999999999</v>
      </c>
      <c r="I2094" s="18">
        <v>-112.14</v>
      </c>
    </row>
    <row r="2095" spans="1:9" x14ac:dyDescent="0.25">
      <c r="A2095" s="1">
        <v>44718</v>
      </c>
      <c r="B2095" s="1"/>
      <c r="C2095" s="1" t="s">
        <v>102</v>
      </c>
      <c r="D2095" t="s">
        <v>97</v>
      </c>
      <c r="E2095">
        <v>50</v>
      </c>
      <c r="F2095" t="s">
        <v>25</v>
      </c>
      <c r="G2095" s="18">
        <v>2.2465000000000002</v>
      </c>
      <c r="I2095" s="18">
        <v>-112.33</v>
      </c>
    </row>
    <row r="2096" spans="1:9" x14ac:dyDescent="0.25">
      <c r="A2096" s="1">
        <v>44718</v>
      </c>
      <c r="B2096" s="1"/>
      <c r="C2096" s="1" t="s">
        <v>102</v>
      </c>
      <c r="D2096" t="s">
        <v>98</v>
      </c>
      <c r="E2096">
        <v>50</v>
      </c>
      <c r="F2096" t="s">
        <v>26</v>
      </c>
      <c r="G2096" s="18">
        <v>6.7695999999999996</v>
      </c>
      <c r="H2096" s="18">
        <v>0.01</v>
      </c>
      <c r="I2096" s="18">
        <v>338.47</v>
      </c>
    </row>
    <row r="2097" spans="1:9" x14ac:dyDescent="0.25">
      <c r="A2097" s="1">
        <v>44718</v>
      </c>
      <c r="B2097" s="1"/>
      <c r="C2097" s="1" t="s">
        <v>102</v>
      </c>
      <c r="D2097" t="s">
        <v>98</v>
      </c>
      <c r="E2097">
        <v>50</v>
      </c>
      <c r="F2097" t="s">
        <v>26</v>
      </c>
      <c r="G2097" s="18">
        <v>6.7500999999999998</v>
      </c>
      <c r="H2097" s="18">
        <v>0.01</v>
      </c>
      <c r="I2097" s="18">
        <v>337.5</v>
      </c>
    </row>
    <row r="2098" spans="1:9" x14ac:dyDescent="0.25">
      <c r="A2098" s="1">
        <v>44718</v>
      </c>
      <c r="B2098" s="1"/>
      <c r="C2098" s="1" t="s">
        <v>102</v>
      </c>
      <c r="D2098" t="s">
        <v>98</v>
      </c>
      <c r="E2098">
        <v>50</v>
      </c>
      <c r="F2098" t="s">
        <v>26</v>
      </c>
      <c r="G2098" s="18">
        <v>6.8490000000000002</v>
      </c>
      <c r="H2098" s="18">
        <v>0.01</v>
      </c>
      <c r="I2098" s="18">
        <v>342.44</v>
      </c>
    </row>
    <row r="2099" spans="1:9" x14ac:dyDescent="0.25">
      <c r="A2099" s="1">
        <v>44718</v>
      </c>
      <c r="B2099" s="1"/>
      <c r="C2099" s="1" t="s">
        <v>102</v>
      </c>
      <c r="D2099" t="s">
        <v>97</v>
      </c>
      <c r="E2099">
        <v>150</v>
      </c>
      <c r="F2099" t="s">
        <v>26</v>
      </c>
      <c r="G2099" s="18">
        <v>6.7728000000000002</v>
      </c>
      <c r="I2099" s="18">
        <v>-1015.92</v>
      </c>
    </row>
    <row r="2100" spans="1:9" x14ac:dyDescent="0.25">
      <c r="A2100" s="1">
        <v>44718</v>
      </c>
      <c r="B2100" s="1"/>
      <c r="C2100" s="1" t="s">
        <v>102</v>
      </c>
      <c r="D2100" t="s">
        <v>98</v>
      </c>
      <c r="E2100">
        <v>50</v>
      </c>
      <c r="F2100" t="s">
        <v>181</v>
      </c>
      <c r="G2100" s="18">
        <v>19.032800000000002</v>
      </c>
      <c r="H2100" s="18">
        <v>0.02</v>
      </c>
      <c r="I2100" s="18">
        <v>951.62</v>
      </c>
    </row>
    <row r="2101" spans="1:9" x14ac:dyDescent="0.25">
      <c r="A2101" s="1">
        <v>44718</v>
      </c>
      <c r="B2101" s="1"/>
      <c r="C2101" s="1" t="s">
        <v>102</v>
      </c>
      <c r="D2101" t="s">
        <v>97</v>
      </c>
      <c r="E2101">
        <v>10</v>
      </c>
      <c r="F2101" t="s">
        <v>181</v>
      </c>
      <c r="G2101" s="18">
        <v>19.216000000000001</v>
      </c>
      <c r="I2101" s="18">
        <v>-192.16</v>
      </c>
    </row>
    <row r="2102" spans="1:9" x14ac:dyDescent="0.25">
      <c r="A2102" s="1">
        <v>44718</v>
      </c>
      <c r="B2102" s="1"/>
      <c r="C2102" s="1" t="s">
        <v>102</v>
      </c>
      <c r="D2102" t="s">
        <v>97</v>
      </c>
      <c r="E2102">
        <v>10</v>
      </c>
      <c r="F2102" t="s">
        <v>181</v>
      </c>
      <c r="G2102" s="18">
        <v>19.309999999999999</v>
      </c>
      <c r="I2102" s="18">
        <v>-193.1</v>
      </c>
    </row>
    <row r="2103" spans="1:9" x14ac:dyDescent="0.25">
      <c r="A2103" s="1">
        <v>44718</v>
      </c>
      <c r="B2103" s="1"/>
      <c r="C2103" s="1" t="s">
        <v>102</v>
      </c>
      <c r="D2103" t="s">
        <v>97</v>
      </c>
      <c r="E2103">
        <v>10</v>
      </c>
      <c r="F2103" t="s">
        <v>181</v>
      </c>
      <c r="G2103" s="18">
        <v>19.385000000000002</v>
      </c>
      <c r="I2103" s="18">
        <v>-193.85</v>
      </c>
    </row>
    <row r="2104" spans="1:9" x14ac:dyDescent="0.25">
      <c r="A2104" s="1">
        <v>44718</v>
      </c>
      <c r="B2104" s="1"/>
      <c r="C2104" s="1" t="s">
        <v>102</v>
      </c>
      <c r="D2104" t="s">
        <v>97</v>
      </c>
      <c r="E2104">
        <v>10</v>
      </c>
      <c r="F2104" t="s">
        <v>181</v>
      </c>
      <c r="G2104" s="18">
        <v>19.545000000000002</v>
      </c>
      <c r="I2104" s="18">
        <v>-195.45</v>
      </c>
    </row>
    <row r="2105" spans="1:9" x14ac:dyDescent="0.25">
      <c r="A2105" s="1">
        <v>44718</v>
      </c>
      <c r="B2105" s="1"/>
      <c r="C2105" s="1" t="s">
        <v>102</v>
      </c>
      <c r="D2105" t="s">
        <v>97</v>
      </c>
      <c r="E2105">
        <v>10</v>
      </c>
      <c r="F2105" t="s">
        <v>181</v>
      </c>
      <c r="G2105" s="18">
        <v>19.62</v>
      </c>
      <c r="I2105" s="18">
        <v>-196.2</v>
      </c>
    </row>
    <row r="2106" spans="1:9" x14ac:dyDescent="0.25">
      <c r="A2106" s="1">
        <v>44719</v>
      </c>
      <c r="B2106" s="1"/>
      <c r="C2106" s="1" t="s">
        <v>102</v>
      </c>
      <c r="D2106" t="s">
        <v>98</v>
      </c>
      <c r="E2106">
        <v>150</v>
      </c>
      <c r="F2106" t="s">
        <v>26</v>
      </c>
      <c r="G2106" s="18">
        <v>7.0708000000000002</v>
      </c>
      <c r="H2106" s="18">
        <v>0.02</v>
      </c>
      <c r="I2106" s="18">
        <v>1060.5999999999999</v>
      </c>
    </row>
    <row r="2107" spans="1:9" x14ac:dyDescent="0.25">
      <c r="A2107" s="1">
        <v>44719</v>
      </c>
      <c r="B2107" s="1"/>
      <c r="C2107" s="1" t="s">
        <v>102</v>
      </c>
      <c r="D2107" t="s">
        <v>97</v>
      </c>
      <c r="E2107">
        <v>150</v>
      </c>
      <c r="F2107" t="s">
        <v>26</v>
      </c>
      <c r="G2107" s="18">
        <v>7.22</v>
      </c>
      <c r="I2107" s="18">
        <v>-1083</v>
      </c>
    </row>
    <row r="2108" spans="1:9" x14ac:dyDescent="0.25">
      <c r="A2108" s="1">
        <v>44719</v>
      </c>
      <c r="B2108" s="1"/>
      <c r="C2108" s="1" t="s">
        <v>102</v>
      </c>
      <c r="D2108" t="s">
        <v>98</v>
      </c>
      <c r="E2108">
        <v>50</v>
      </c>
      <c r="F2108" t="s">
        <v>26</v>
      </c>
      <c r="G2108" s="18">
        <v>7.38</v>
      </c>
      <c r="H2108" s="18">
        <v>0.01</v>
      </c>
      <c r="I2108" s="18">
        <v>368.99</v>
      </c>
    </row>
    <row r="2109" spans="1:9" x14ac:dyDescent="0.25">
      <c r="A2109" s="1">
        <v>44719</v>
      </c>
      <c r="B2109" s="1"/>
      <c r="C2109" s="1" t="s">
        <v>102</v>
      </c>
      <c r="D2109" t="s">
        <v>98</v>
      </c>
      <c r="E2109">
        <v>50</v>
      </c>
      <c r="F2109" t="s">
        <v>26</v>
      </c>
      <c r="G2109" s="18">
        <v>7.3018999999999998</v>
      </c>
      <c r="H2109" s="18">
        <v>0.01</v>
      </c>
      <c r="I2109" s="18">
        <v>365.09</v>
      </c>
    </row>
    <row r="2110" spans="1:9" x14ac:dyDescent="0.25">
      <c r="A2110" s="1">
        <v>44719</v>
      </c>
      <c r="B2110" s="1"/>
      <c r="C2110" s="1" t="s">
        <v>102</v>
      </c>
      <c r="D2110" t="s">
        <v>98</v>
      </c>
      <c r="E2110">
        <v>50</v>
      </c>
      <c r="F2110" t="s">
        <v>26</v>
      </c>
      <c r="G2110" s="18">
        <v>7.33</v>
      </c>
      <c r="H2110" s="18">
        <v>0.01</v>
      </c>
      <c r="I2110" s="18">
        <v>366.49</v>
      </c>
    </row>
    <row r="2111" spans="1:9" x14ac:dyDescent="0.25">
      <c r="A2111" s="1">
        <v>44719</v>
      </c>
      <c r="B2111" s="1"/>
      <c r="C2111" s="1" t="s">
        <v>102</v>
      </c>
      <c r="D2111" t="s">
        <v>97</v>
      </c>
      <c r="E2111">
        <v>150</v>
      </c>
      <c r="F2111" t="s">
        <v>26</v>
      </c>
      <c r="G2111" s="18">
        <v>7.21</v>
      </c>
      <c r="I2111" s="18">
        <v>-1081.5</v>
      </c>
    </row>
    <row r="2112" spans="1:9" x14ac:dyDescent="0.25">
      <c r="A2112" s="1">
        <v>44719</v>
      </c>
      <c r="B2112" s="1"/>
      <c r="C2112" s="1" t="s">
        <v>102</v>
      </c>
      <c r="D2112" t="s">
        <v>98</v>
      </c>
      <c r="E2112">
        <v>200</v>
      </c>
      <c r="F2112" t="s">
        <v>26</v>
      </c>
      <c r="G2112" s="18">
        <v>7.2422000000000004</v>
      </c>
      <c r="H2112" s="18">
        <v>0.03</v>
      </c>
      <c r="I2112" s="18">
        <v>1448.41</v>
      </c>
    </row>
    <row r="2113" spans="1:9" x14ac:dyDescent="0.25">
      <c r="A2113" s="1">
        <v>44719</v>
      </c>
      <c r="B2113" s="1"/>
      <c r="C2113" s="1" t="s">
        <v>102</v>
      </c>
      <c r="D2113" t="s">
        <v>98</v>
      </c>
      <c r="E2113">
        <v>50</v>
      </c>
      <c r="F2113" t="s">
        <v>26</v>
      </c>
      <c r="G2113" s="18">
        <v>7.1616</v>
      </c>
      <c r="H2113" s="18">
        <v>0.01</v>
      </c>
      <c r="I2113" s="18">
        <v>358.07</v>
      </c>
    </row>
    <row r="2114" spans="1:9" x14ac:dyDescent="0.25">
      <c r="A2114" s="1">
        <v>44719</v>
      </c>
      <c r="B2114" s="1"/>
      <c r="C2114" s="1" t="s">
        <v>102</v>
      </c>
      <c r="D2114" t="s">
        <v>97</v>
      </c>
      <c r="E2114">
        <v>50</v>
      </c>
      <c r="F2114" t="s">
        <v>26</v>
      </c>
      <c r="G2114" s="18">
        <v>7.0557999999999996</v>
      </c>
      <c r="I2114" s="18">
        <v>-352.79</v>
      </c>
    </row>
    <row r="2115" spans="1:9" x14ac:dyDescent="0.25">
      <c r="A2115" s="1">
        <v>44719</v>
      </c>
      <c r="B2115" s="1"/>
      <c r="C2115" s="1" t="s">
        <v>102</v>
      </c>
      <c r="D2115" t="s">
        <v>97</v>
      </c>
      <c r="E2115">
        <v>50</v>
      </c>
      <c r="F2115" t="s">
        <v>26</v>
      </c>
      <c r="G2115" s="18">
        <v>7.11</v>
      </c>
      <c r="I2115" s="18">
        <v>-355.5</v>
      </c>
    </row>
    <row r="2116" spans="1:9" x14ac:dyDescent="0.25">
      <c r="A2116" s="1">
        <v>44719</v>
      </c>
      <c r="B2116" s="1"/>
      <c r="C2116" s="1" t="s">
        <v>102</v>
      </c>
      <c r="D2116" t="s">
        <v>97</v>
      </c>
      <c r="E2116">
        <v>50</v>
      </c>
      <c r="F2116" t="s">
        <v>26</v>
      </c>
      <c r="G2116" s="18">
        <v>7.1227</v>
      </c>
      <c r="I2116" s="18">
        <v>-356.14</v>
      </c>
    </row>
    <row r="2117" spans="1:9" x14ac:dyDescent="0.25">
      <c r="A2117" s="1">
        <v>44719</v>
      </c>
      <c r="B2117" s="1"/>
      <c r="C2117" s="1" t="s">
        <v>102</v>
      </c>
      <c r="D2117" t="s">
        <v>97</v>
      </c>
      <c r="E2117">
        <v>100</v>
      </c>
      <c r="F2117" t="s">
        <v>26</v>
      </c>
      <c r="G2117" s="18">
        <v>7.1227</v>
      </c>
      <c r="I2117" s="18">
        <v>-712.27</v>
      </c>
    </row>
    <row r="2118" spans="1:9" x14ac:dyDescent="0.25">
      <c r="A2118" s="1">
        <v>44720</v>
      </c>
      <c r="B2118" s="1"/>
      <c r="C2118" s="1" t="s">
        <v>102</v>
      </c>
      <c r="D2118" t="s">
        <v>98</v>
      </c>
      <c r="E2118">
        <v>300</v>
      </c>
      <c r="F2118" t="s">
        <v>31</v>
      </c>
      <c r="G2118" s="18">
        <v>2.72</v>
      </c>
      <c r="H2118" s="18">
        <v>0.02</v>
      </c>
      <c r="I2118" s="18">
        <v>815.98</v>
      </c>
    </row>
    <row r="2119" spans="1:9" x14ac:dyDescent="0.25">
      <c r="A2119" s="1">
        <v>44720</v>
      </c>
      <c r="B2119" s="1"/>
      <c r="C2119" s="1" t="s">
        <v>102</v>
      </c>
      <c r="D2119" t="s">
        <v>97</v>
      </c>
      <c r="E2119">
        <v>150</v>
      </c>
      <c r="F2119" t="s">
        <v>31</v>
      </c>
      <c r="G2119" s="18">
        <v>2.8149999999999999</v>
      </c>
      <c r="I2119" s="18">
        <v>-422.25</v>
      </c>
    </row>
    <row r="2120" spans="1:9" x14ac:dyDescent="0.25">
      <c r="A2120" s="1">
        <v>44720</v>
      </c>
      <c r="B2120" s="1"/>
      <c r="C2120" s="1" t="s">
        <v>102</v>
      </c>
      <c r="D2120" t="s">
        <v>97</v>
      </c>
      <c r="E2120">
        <v>150</v>
      </c>
      <c r="F2120" t="s">
        <v>31</v>
      </c>
      <c r="G2120" s="18">
        <v>2.83</v>
      </c>
      <c r="I2120" s="18">
        <v>-424.5</v>
      </c>
    </row>
    <row r="2121" spans="1:9" x14ac:dyDescent="0.25">
      <c r="A2121" s="1">
        <v>44720</v>
      </c>
      <c r="B2121" s="1"/>
      <c r="C2121" s="1" t="s">
        <v>102</v>
      </c>
      <c r="D2121" t="s">
        <v>98</v>
      </c>
      <c r="E2121">
        <v>50</v>
      </c>
      <c r="F2121" t="s">
        <v>35</v>
      </c>
      <c r="G2121" s="18">
        <v>11.8994</v>
      </c>
      <c r="H2121" s="18">
        <v>0.01</v>
      </c>
      <c r="I2121" s="18">
        <v>594.96</v>
      </c>
    </row>
    <row r="2122" spans="1:9" x14ac:dyDescent="0.25">
      <c r="A2122" s="1">
        <v>44720</v>
      </c>
      <c r="B2122" s="1"/>
      <c r="C2122" s="1" t="s">
        <v>102</v>
      </c>
      <c r="D2122" t="s">
        <v>97</v>
      </c>
      <c r="E2122">
        <v>50</v>
      </c>
      <c r="F2122" t="s">
        <v>35</v>
      </c>
      <c r="G2122" s="18">
        <v>11.6272</v>
      </c>
      <c r="I2122" s="18">
        <v>-581.36</v>
      </c>
    </row>
    <row r="2123" spans="1:9" x14ac:dyDescent="0.25">
      <c r="A2123" s="1">
        <v>44720</v>
      </c>
      <c r="B2123" s="1"/>
      <c r="C2123" s="1" t="s">
        <v>102</v>
      </c>
      <c r="D2123" t="s">
        <v>98</v>
      </c>
      <c r="E2123">
        <v>50</v>
      </c>
      <c r="F2123" t="s">
        <v>26</v>
      </c>
      <c r="G2123" s="18">
        <v>10.18</v>
      </c>
      <c r="H2123" s="18">
        <v>0.01</v>
      </c>
      <c r="I2123" s="18">
        <v>508.99</v>
      </c>
    </row>
    <row r="2124" spans="1:9" x14ac:dyDescent="0.25">
      <c r="A2124" s="1">
        <v>44720</v>
      </c>
      <c r="B2124" s="1"/>
      <c r="C2124" s="1" t="s">
        <v>102</v>
      </c>
      <c r="D2124" t="s">
        <v>98</v>
      </c>
      <c r="E2124">
        <v>50</v>
      </c>
      <c r="F2124" t="s">
        <v>26</v>
      </c>
      <c r="G2124" s="18">
        <v>10.425000000000001</v>
      </c>
      <c r="H2124" s="18">
        <v>0.01</v>
      </c>
      <c r="I2124" s="18">
        <v>521.24</v>
      </c>
    </row>
    <row r="2125" spans="1:9" x14ac:dyDescent="0.25">
      <c r="A2125" s="1">
        <v>44720</v>
      </c>
      <c r="B2125" s="1"/>
      <c r="C2125" s="1" t="s">
        <v>102</v>
      </c>
      <c r="D2125" t="s">
        <v>97</v>
      </c>
      <c r="E2125">
        <v>50</v>
      </c>
      <c r="F2125" t="s">
        <v>26</v>
      </c>
      <c r="G2125" s="18">
        <v>10.217599999999999</v>
      </c>
      <c r="I2125" s="18">
        <v>-510.88</v>
      </c>
    </row>
    <row r="2126" spans="1:9" x14ac:dyDescent="0.25">
      <c r="A2126" s="1">
        <v>44720</v>
      </c>
      <c r="B2126" s="1"/>
      <c r="C2126" s="1" t="s">
        <v>102</v>
      </c>
      <c r="D2126" t="s">
        <v>97</v>
      </c>
      <c r="E2126">
        <v>2</v>
      </c>
      <c r="F2126" t="s">
        <v>26</v>
      </c>
      <c r="G2126" s="18">
        <v>10.205</v>
      </c>
      <c r="I2126" s="18">
        <v>-20.41</v>
      </c>
    </row>
    <row r="2127" spans="1:9" x14ac:dyDescent="0.25">
      <c r="A2127" s="1">
        <v>44720</v>
      </c>
      <c r="B2127" s="1"/>
      <c r="C2127" s="1" t="s">
        <v>102</v>
      </c>
      <c r="D2127" t="s">
        <v>97</v>
      </c>
      <c r="E2127">
        <v>48</v>
      </c>
      <c r="F2127" t="s">
        <v>26</v>
      </c>
      <c r="G2127" s="18">
        <v>10.205</v>
      </c>
      <c r="I2127" s="18">
        <v>-489.84</v>
      </c>
    </row>
    <row r="2128" spans="1:9" x14ac:dyDescent="0.25">
      <c r="A2128" s="1">
        <v>44720</v>
      </c>
      <c r="B2128" s="1"/>
      <c r="C2128" s="1" t="s">
        <v>102</v>
      </c>
      <c r="D2128" t="s">
        <v>98</v>
      </c>
      <c r="E2128">
        <v>50</v>
      </c>
      <c r="F2128" t="s">
        <v>26</v>
      </c>
      <c r="G2128" s="18">
        <v>10.282299999999999</v>
      </c>
      <c r="H2128" s="18">
        <v>0.01</v>
      </c>
      <c r="I2128" s="18">
        <v>514.11</v>
      </c>
    </row>
    <row r="2129" spans="1:9" x14ac:dyDescent="0.25">
      <c r="A2129" s="1">
        <v>44720</v>
      </c>
      <c r="B2129" s="1"/>
      <c r="C2129" s="1" t="s">
        <v>102</v>
      </c>
      <c r="D2129" t="s">
        <v>97</v>
      </c>
      <c r="E2129">
        <v>50</v>
      </c>
      <c r="F2129" t="s">
        <v>26</v>
      </c>
      <c r="G2129" s="18">
        <v>10.950200000000001</v>
      </c>
      <c r="I2129" s="18">
        <v>-547.51</v>
      </c>
    </row>
    <row r="2130" spans="1:9" x14ac:dyDescent="0.25">
      <c r="A2130" s="1">
        <v>44720</v>
      </c>
      <c r="B2130" s="1"/>
      <c r="C2130" s="1" t="s">
        <v>102</v>
      </c>
      <c r="D2130" t="s">
        <v>98</v>
      </c>
      <c r="E2130">
        <v>8</v>
      </c>
      <c r="F2130" t="s">
        <v>35</v>
      </c>
      <c r="G2130" s="18">
        <v>10.34</v>
      </c>
      <c r="I2130" s="18">
        <v>82.72</v>
      </c>
    </row>
    <row r="2131" spans="1:9" x14ac:dyDescent="0.25">
      <c r="A2131" s="1">
        <v>44720</v>
      </c>
      <c r="B2131" s="1"/>
      <c r="C2131" s="1" t="s">
        <v>102</v>
      </c>
      <c r="D2131" t="s">
        <v>98</v>
      </c>
      <c r="E2131">
        <v>2</v>
      </c>
      <c r="F2131" t="s">
        <v>35</v>
      </c>
      <c r="G2131" s="18">
        <v>10.5108</v>
      </c>
      <c r="I2131" s="18">
        <v>21.02</v>
      </c>
    </row>
    <row r="2132" spans="1:9" x14ac:dyDescent="0.25">
      <c r="A2132" s="1">
        <v>44720</v>
      </c>
      <c r="B2132" s="1"/>
      <c r="C2132" s="1" t="s">
        <v>102</v>
      </c>
      <c r="D2132" t="s">
        <v>97</v>
      </c>
      <c r="E2132">
        <v>10</v>
      </c>
      <c r="F2132" t="s">
        <v>35</v>
      </c>
      <c r="G2132" s="18">
        <v>11.32</v>
      </c>
      <c r="I2132" s="18">
        <v>-113.2</v>
      </c>
    </row>
    <row r="2133" spans="1:9" x14ac:dyDescent="0.25">
      <c r="A2133" s="1">
        <v>44721</v>
      </c>
      <c r="B2133" s="1"/>
      <c r="C2133" s="1" t="s">
        <v>102</v>
      </c>
      <c r="D2133" t="s">
        <v>98</v>
      </c>
      <c r="E2133">
        <v>100</v>
      </c>
      <c r="F2133" t="s">
        <v>34</v>
      </c>
      <c r="G2133" s="18">
        <v>4.7317</v>
      </c>
      <c r="H2133" s="18">
        <v>0.01</v>
      </c>
      <c r="I2133" s="18">
        <v>473.16</v>
      </c>
    </row>
    <row r="2134" spans="1:9" x14ac:dyDescent="0.25">
      <c r="A2134" s="1">
        <v>44721</v>
      </c>
      <c r="B2134" s="1"/>
      <c r="C2134" s="1" t="s">
        <v>102</v>
      </c>
      <c r="D2134" t="s">
        <v>98</v>
      </c>
      <c r="E2134">
        <v>100</v>
      </c>
      <c r="F2134" t="s">
        <v>34</v>
      </c>
      <c r="G2134" s="18">
        <v>4.7477</v>
      </c>
      <c r="H2134" s="18">
        <v>0.01</v>
      </c>
      <c r="I2134" s="18">
        <v>474.76</v>
      </c>
    </row>
    <row r="2135" spans="1:9" x14ac:dyDescent="0.25">
      <c r="A2135" s="1">
        <v>44721</v>
      </c>
      <c r="B2135" s="1"/>
      <c r="C2135" s="1" t="s">
        <v>102</v>
      </c>
      <c r="D2135" t="s">
        <v>97</v>
      </c>
      <c r="E2135">
        <v>50</v>
      </c>
      <c r="F2135" t="s">
        <v>34</v>
      </c>
      <c r="G2135" s="18">
        <v>4.7064000000000004</v>
      </c>
      <c r="I2135" s="18">
        <v>-235.32</v>
      </c>
    </row>
    <row r="2136" spans="1:9" x14ac:dyDescent="0.25">
      <c r="A2136" s="1">
        <v>44721</v>
      </c>
      <c r="B2136" s="1"/>
      <c r="C2136" s="1" t="s">
        <v>102</v>
      </c>
      <c r="D2136" t="s">
        <v>97</v>
      </c>
      <c r="E2136">
        <v>50</v>
      </c>
      <c r="F2136" t="s">
        <v>34</v>
      </c>
      <c r="G2136" s="18">
        <v>4.7099000000000002</v>
      </c>
      <c r="I2136" s="18">
        <v>-235.5</v>
      </c>
    </row>
    <row r="2137" spans="1:9" x14ac:dyDescent="0.25">
      <c r="A2137" s="1">
        <v>44721</v>
      </c>
      <c r="B2137" s="1"/>
      <c r="C2137" s="1" t="s">
        <v>102</v>
      </c>
      <c r="D2137" t="s">
        <v>98</v>
      </c>
      <c r="E2137">
        <v>100</v>
      </c>
      <c r="F2137" t="s">
        <v>34</v>
      </c>
      <c r="G2137" s="18">
        <v>4.72</v>
      </c>
      <c r="H2137" s="18">
        <v>0.01</v>
      </c>
      <c r="I2137" s="18">
        <v>471.99</v>
      </c>
    </row>
    <row r="2138" spans="1:9" x14ac:dyDescent="0.25">
      <c r="A2138" s="1">
        <v>44721</v>
      </c>
      <c r="B2138" s="1"/>
      <c r="C2138" s="1" t="s">
        <v>102</v>
      </c>
      <c r="D2138" t="s">
        <v>97</v>
      </c>
      <c r="E2138">
        <v>50</v>
      </c>
      <c r="F2138" t="s">
        <v>34</v>
      </c>
      <c r="G2138" s="18">
        <v>4.59</v>
      </c>
      <c r="I2138" s="18">
        <v>-229.5</v>
      </c>
    </row>
    <row r="2139" spans="1:9" x14ac:dyDescent="0.25">
      <c r="A2139" s="1">
        <v>44721</v>
      </c>
      <c r="B2139" s="1"/>
      <c r="C2139" s="1" t="s">
        <v>102</v>
      </c>
      <c r="D2139" t="s">
        <v>98</v>
      </c>
      <c r="E2139">
        <v>50</v>
      </c>
      <c r="F2139" t="s">
        <v>34</v>
      </c>
      <c r="G2139" s="18">
        <v>4.72</v>
      </c>
      <c r="H2139" s="18">
        <v>0.01</v>
      </c>
      <c r="I2139" s="18">
        <v>235.99</v>
      </c>
    </row>
    <row r="2140" spans="1:9" x14ac:dyDescent="0.25">
      <c r="A2140" s="1">
        <v>44721</v>
      </c>
      <c r="B2140" s="1"/>
      <c r="C2140" s="1" t="s">
        <v>102</v>
      </c>
      <c r="D2140" t="s">
        <v>98</v>
      </c>
      <c r="E2140">
        <v>100</v>
      </c>
      <c r="F2140" t="s">
        <v>34</v>
      </c>
      <c r="G2140" s="18">
        <v>4.7300000000000004</v>
      </c>
      <c r="H2140" s="18">
        <v>0.01</v>
      </c>
      <c r="I2140" s="18">
        <v>472.99</v>
      </c>
    </row>
    <row r="2141" spans="1:9" x14ac:dyDescent="0.25">
      <c r="A2141" s="1">
        <v>44721</v>
      </c>
      <c r="B2141" s="1"/>
      <c r="C2141" s="1" t="s">
        <v>102</v>
      </c>
      <c r="D2141" t="s">
        <v>97</v>
      </c>
      <c r="E2141">
        <v>50</v>
      </c>
      <c r="F2141" t="s">
        <v>34</v>
      </c>
      <c r="G2141" s="18">
        <v>4.4450000000000003</v>
      </c>
      <c r="I2141" s="18">
        <v>-222.25</v>
      </c>
    </row>
    <row r="2142" spans="1:9" x14ac:dyDescent="0.25">
      <c r="A2142" s="1">
        <v>44721</v>
      </c>
      <c r="B2142" s="1"/>
      <c r="C2142" s="1" t="s">
        <v>102</v>
      </c>
      <c r="D2142" t="s">
        <v>97</v>
      </c>
      <c r="E2142">
        <v>50</v>
      </c>
      <c r="F2142" t="s">
        <v>34</v>
      </c>
      <c r="G2142" s="18">
        <v>4.4466000000000001</v>
      </c>
      <c r="I2142" s="18">
        <v>-222.33</v>
      </c>
    </row>
    <row r="2143" spans="1:9" x14ac:dyDescent="0.25">
      <c r="A2143" s="1">
        <v>44721</v>
      </c>
      <c r="B2143" s="1"/>
      <c r="C2143" s="1" t="s">
        <v>102</v>
      </c>
      <c r="D2143" t="s">
        <v>97</v>
      </c>
      <c r="E2143">
        <v>150</v>
      </c>
      <c r="F2143" t="s">
        <v>34</v>
      </c>
      <c r="G2143" s="18">
        <v>4.5340999999999996</v>
      </c>
      <c r="I2143" s="18">
        <v>-680.12</v>
      </c>
    </row>
    <row r="2144" spans="1:9" x14ac:dyDescent="0.25">
      <c r="A2144" s="1">
        <v>44721</v>
      </c>
      <c r="B2144" s="1"/>
      <c r="C2144" s="1" t="s">
        <v>102</v>
      </c>
      <c r="D2144" t="s">
        <v>97</v>
      </c>
      <c r="E2144">
        <v>50</v>
      </c>
      <c r="F2144" t="s">
        <v>34</v>
      </c>
      <c r="G2144" s="18">
        <v>4.5399000000000003</v>
      </c>
      <c r="I2144" s="18">
        <v>-227</v>
      </c>
    </row>
    <row r="2145" spans="1:9" x14ac:dyDescent="0.25">
      <c r="A2145" s="1">
        <v>44721</v>
      </c>
      <c r="B2145" s="1"/>
      <c r="C2145" s="1" t="s">
        <v>102</v>
      </c>
      <c r="D2145" t="s">
        <v>98</v>
      </c>
      <c r="E2145">
        <v>50</v>
      </c>
      <c r="F2145" t="s">
        <v>34</v>
      </c>
      <c r="G2145" s="18">
        <v>4.4248000000000003</v>
      </c>
      <c r="H2145" s="18">
        <v>0.01</v>
      </c>
      <c r="I2145" s="18">
        <v>221.23</v>
      </c>
    </row>
    <row r="2146" spans="1:9" x14ac:dyDescent="0.25">
      <c r="A2146" s="1">
        <v>44721</v>
      </c>
      <c r="B2146" s="1"/>
      <c r="C2146" s="1" t="s">
        <v>102</v>
      </c>
      <c r="D2146" t="s">
        <v>98</v>
      </c>
      <c r="E2146">
        <v>150</v>
      </c>
      <c r="F2146" t="s">
        <v>34</v>
      </c>
      <c r="G2146" s="18">
        <v>4.4416000000000002</v>
      </c>
      <c r="H2146" s="18">
        <v>0.02</v>
      </c>
      <c r="I2146" s="18">
        <v>666.22</v>
      </c>
    </row>
    <row r="2147" spans="1:9" x14ac:dyDescent="0.25">
      <c r="A2147" s="1">
        <v>44721</v>
      </c>
      <c r="B2147" s="1"/>
      <c r="C2147" s="1" t="s">
        <v>102</v>
      </c>
      <c r="D2147" t="s">
        <v>97</v>
      </c>
      <c r="E2147">
        <v>50</v>
      </c>
      <c r="F2147" t="s">
        <v>34</v>
      </c>
      <c r="G2147" s="18">
        <v>4.6664000000000003</v>
      </c>
      <c r="I2147" s="18">
        <v>-233.32</v>
      </c>
    </row>
    <row r="2148" spans="1:9" x14ac:dyDescent="0.25">
      <c r="A2148" s="1">
        <v>44721</v>
      </c>
      <c r="B2148" s="1"/>
      <c r="C2148" s="1" t="s">
        <v>102</v>
      </c>
      <c r="D2148" t="s">
        <v>97</v>
      </c>
      <c r="E2148">
        <v>50</v>
      </c>
      <c r="F2148" t="s">
        <v>34</v>
      </c>
      <c r="G2148" s="18">
        <v>4.6700999999999997</v>
      </c>
      <c r="I2148" s="18">
        <v>-233.51</v>
      </c>
    </row>
    <row r="2149" spans="1:9" x14ac:dyDescent="0.25">
      <c r="A2149" s="1">
        <v>44721</v>
      </c>
      <c r="B2149" s="1"/>
      <c r="C2149" s="1" t="s">
        <v>102</v>
      </c>
      <c r="D2149" t="s">
        <v>98</v>
      </c>
      <c r="E2149">
        <v>50</v>
      </c>
      <c r="F2149" t="s">
        <v>34</v>
      </c>
      <c r="G2149" s="18">
        <v>4.74</v>
      </c>
      <c r="H2149" s="18">
        <v>0.01</v>
      </c>
      <c r="I2149" s="18">
        <v>236.99</v>
      </c>
    </row>
    <row r="2150" spans="1:9" x14ac:dyDescent="0.25">
      <c r="A2150" s="1">
        <v>44721</v>
      </c>
      <c r="B2150" s="1"/>
      <c r="C2150" s="1" t="s">
        <v>102</v>
      </c>
      <c r="D2150" t="s">
        <v>97</v>
      </c>
      <c r="E2150">
        <v>150</v>
      </c>
      <c r="F2150" t="s">
        <v>34</v>
      </c>
      <c r="G2150" s="18">
        <v>4.6050000000000004</v>
      </c>
      <c r="I2150" s="18">
        <v>-690.75</v>
      </c>
    </row>
    <row r="2151" spans="1:9" x14ac:dyDescent="0.25">
      <c r="A2151" s="1">
        <v>44722</v>
      </c>
      <c r="B2151" s="1"/>
      <c r="C2151" s="1" t="s">
        <v>102</v>
      </c>
      <c r="D2151" t="s">
        <v>98</v>
      </c>
      <c r="E2151">
        <v>450</v>
      </c>
      <c r="F2151" t="s">
        <v>179</v>
      </c>
      <c r="G2151" s="18">
        <v>0.86570000000000003</v>
      </c>
      <c r="H2151" s="18">
        <v>0.01</v>
      </c>
      <c r="I2151" s="18">
        <v>389.57</v>
      </c>
    </row>
    <row r="2152" spans="1:9" x14ac:dyDescent="0.25">
      <c r="A2152" s="1">
        <v>44722</v>
      </c>
      <c r="B2152" s="1"/>
      <c r="C2152" s="1" t="s">
        <v>102</v>
      </c>
      <c r="D2152" t="s">
        <v>97</v>
      </c>
      <c r="E2152">
        <v>150</v>
      </c>
      <c r="F2152" t="s">
        <v>179</v>
      </c>
      <c r="G2152" s="18">
        <v>0.89300000000000002</v>
      </c>
      <c r="I2152" s="18">
        <v>-133.94999999999999</v>
      </c>
    </row>
    <row r="2153" spans="1:9" x14ac:dyDescent="0.25">
      <c r="A2153" s="1">
        <v>44722</v>
      </c>
      <c r="B2153" s="1"/>
      <c r="C2153" s="1" t="s">
        <v>102</v>
      </c>
      <c r="D2153" t="s">
        <v>97</v>
      </c>
      <c r="E2153">
        <v>150</v>
      </c>
      <c r="F2153" t="s">
        <v>179</v>
      </c>
      <c r="G2153" s="18">
        <v>0.89419999999999999</v>
      </c>
      <c r="I2153" s="18">
        <v>-134.13</v>
      </c>
    </row>
    <row r="2154" spans="1:9" x14ac:dyDescent="0.25">
      <c r="A2154" s="1">
        <v>44722</v>
      </c>
      <c r="B2154" s="1"/>
      <c r="C2154" s="1" t="s">
        <v>102</v>
      </c>
      <c r="D2154" t="s">
        <v>98</v>
      </c>
      <c r="E2154">
        <v>50</v>
      </c>
      <c r="F2154" t="s">
        <v>180</v>
      </c>
      <c r="G2154" s="18">
        <v>7.7011000000000003</v>
      </c>
      <c r="H2154" s="18">
        <v>0.01</v>
      </c>
      <c r="I2154" s="18">
        <v>385.05</v>
      </c>
    </row>
    <row r="2155" spans="1:9" x14ac:dyDescent="0.25">
      <c r="A2155" s="1">
        <v>44722</v>
      </c>
      <c r="B2155" s="1"/>
      <c r="C2155" s="1" t="s">
        <v>102</v>
      </c>
      <c r="D2155" t="s">
        <v>97</v>
      </c>
      <c r="E2155">
        <v>150</v>
      </c>
      <c r="F2155" t="s">
        <v>179</v>
      </c>
      <c r="G2155" s="18">
        <v>0.88239999999999996</v>
      </c>
      <c r="I2155" s="18">
        <v>-132.36000000000001</v>
      </c>
    </row>
    <row r="2156" spans="1:9" x14ac:dyDescent="0.25">
      <c r="A2156" s="1">
        <v>44722</v>
      </c>
      <c r="B2156" s="1"/>
      <c r="C2156" s="1" t="s">
        <v>102</v>
      </c>
      <c r="D2156" t="s">
        <v>97</v>
      </c>
      <c r="E2156">
        <v>50</v>
      </c>
      <c r="F2156" t="s">
        <v>180</v>
      </c>
      <c r="G2156" s="18">
        <v>8.1298999999999992</v>
      </c>
      <c r="I2156" s="18">
        <v>-406.5</v>
      </c>
    </row>
    <row r="2157" spans="1:9" x14ac:dyDescent="0.25">
      <c r="A2157" s="1">
        <v>44725</v>
      </c>
      <c r="B2157" s="1"/>
      <c r="C2157" s="1" t="s">
        <v>102</v>
      </c>
      <c r="D2157" t="s">
        <v>98</v>
      </c>
      <c r="E2157">
        <v>50</v>
      </c>
      <c r="F2157" t="s">
        <v>178</v>
      </c>
      <c r="G2157" s="18">
        <v>13.612</v>
      </c>
      <c r="H2157" s="18">
        <v>0.02</v>
      </c>
      <c r="I2157" s="18">
        <v>680.58</v>
      </c>
    </row>
    <row r="2158" spans="1:9" x14ac:dyDescent="0.25">
      <c r="A2158" s="1">
        <v>44725</v>
      </c>
      <c r="B2158" s="1"/>
      <c r="C2158" s="1" t="s">
        <v>102</v>
      </c>
      <c r="D2158" t="s">
        <v>98</v>
      </c>
      <c r="E2158">
        <v>50</v>
      </c>
      <c r="F2158" t="s">
        <v>178</v>
      </c>
      <c r="G2158" s="18">
        <v>13.360099999999999</v>
      </c>
      <c r="H2158" s="18">
        <v>0.02</v>
      </c>
      <c r="I2158" s="18">
        <v>667.99</v>
      </c>
    </row>
    <row r="2159" spans="1:9" x14ac:dyDescent="0.25">
      <c r="A2159" s="1">
        <v>44725</v>
      </c>
      <c r="B2159" s="1"/>
      <c r="C2159" s="1" t="s">
        <v>102</v>
      </c>
      <c r="D2159" t="s">
        <v>97</v>
      </c>
      <c r="E2159">
        <v>10</v>
      </c>
      <c r="F2159" t="s">
        <v>178</v>
      </c>
      <c r="G2159" s="18">
        <v>13.98</v>
      </c>
      <c r="I2159" s="18">
        <v>-139.80000000000001</v>
      </c>
    </row>
    <row r="2160" spans="1:9" x14ac:dyDescent="0.25">
      <c r="A2160" s="1">
        <v>44725</v>
      </c>
      <c r="B2160" s="1"/>
      <c r="C2160" s="1" t="s">
        <v>102</v>
      </c>
      <c r="D2160" t="s">
        <v>97</v>
      </c>
      <c r="E2160">
        <v>10</v>
      </c>
      <c r="F2160" t="s">
        <v>178</v>
      </c>
      <c r="G2160" s="18">
        <v>13.994999999999999</v>
      </c>
      <c r="I2160" s="18">
        <v>-139.94999999999999</v>
      </c>
    </row>
    <row r="2161" spans="1:9" x14ac:dyDescent="0.25">
      <c r="A2161" s="1">
        <v>44725</v>
      </c>
      <c r="B2161" s="1"/>
      <c r="C2161" s="1" t="s">
        <v>102</v>
      </c>
      <c r="D2161" t="s">
        <v>97</v>
      </c>
      <c r="E2161">
        <v>10</v>
      </c>
      <c r="F2161" t="s">
        <v>178</v>
      </c>
      <c r="G2161" s="18">
        <v>14.0082</v>
      </c>
      <c r="I2161" s="18">
        <v>-140.08000000000001</v>
      </c>
    </row>
    <row r="2162" spans="1:9" x14ac:dyDescent="0.25">
      <c r="A2162" s="1">
        <v>44725</v>
      </c>
      <c r="B2162" s="1"/>
      <c r="C2162" s="1" t="s">
        <v>102</v>
      </c>
      <c r="D2162" t="s">
        <v>98</v>
      </c>
      <c r="E2162">
        <v>50</v>
      </c>
      <c r="F2162" t="s">
        <v>178</v>
      </c>
      <c r="G2162" s="18">
        <v>14.76</v>
      </c>
      <c r="H2162" s="18">
        <v>0.02</v>
      </c>
      <c r="I2162" s="18">
        <v>737.98</v>
      </c>
    </row>
    <row r="2163" spans="1:9" x14ac:dyDescent="0.25">
      <c r="A2163" s="1">
        <v>44725</v>
      </c>
      <c r="B2163" s="1"/>
      <c r="C2163" s="1" t="s">
        <v>102</v>
      </c>
      <c r="D2163" t="s">
        <v>97</v>
      </c>
      <c r="E2163">
        <v>10</v>
      </c>
      <c r="F2163" t="s">
        <v>178</v>
      </c>
      <c r="G2163" s="18">
        <v>13.776</v>
      </c>
      <c r="I2163" s="18">
        <v>-137.76</v>
      </c>
    </row>
    <row r="2164" spans="1:9" x14ac:dyDescent="0.25">
      <c r="A2164" s="1">
        <v>44725</v>
      </c>
      <c r="B2164" s="1"/>
      <c r="C2164" s="1" t="s">
        <v>102</v>
      </c>
      <c r="D2164" t="s">
        <v>97</v>
      </c>
      <c r="E2164">
        <v>10</v>
      </c>
      <c r="F2164" t="s">
        <v>178</v>
      </c>
      <c r="G2164" s="18">
        <v>13.791</v>
      </c>
      <c r="I2164" s="18">
        <v>-137.91</v>
      </c>
    </row>
    <row r="2165" spans="1:9" x14ac:dyDescent="0.25">
      <c r="A2165" s="1">
        <v>44725</v>
      </c>
      <c r="B2165" s="1"/>
      <c r="C2165" s="1" t="s">
        <v>102</v>
      </c>
      <c r="D2165" t="s">
        <v>97</v>
      </c>
      <c r="E2165">
        <v>10</v>
      </c>
      <c r="F2165" t="s">
        <v>178</v>
      </c>
      <c r="G2165" s="18">
        <v>13.4399</v>
      </c>
      <c r="I2165" s="18">
        <v>-134.4</v>
      </c>
    </row>
    <row r="2166" spans="1:9" x14ac:dyDescent="0.25">
      <c r="A2166" s="1">
        <v>44725</v>
      </c>
      <c r="B2166" s="1"/>
      <c r="C2166" s="1" t="s">
        <v>102</v>
      </c>
      <c r="D2166" t="s">
        <v>97</v>
      </c>
      <c r="E2166">
        <v>10</v>
      </c>
      <c r="F2166" t="s">
        <v>178</v>
      </c>
      <c r="G2166" s="18">
        <v>13.383699999999999</v>
      </c>
      <c r="I2166" s="18">
        <v>-133.84</v>
      </c>
    </row>
    <row r="2167" spans="1:9" x14ac:dyDescent="0.25">
      <c r="A2167" s="1">
        <v>44725</v>
      </c>
      <c r="B2167" s="1"/>
      <c r="C2167" s="1" t="s">
        <v>102</v>
      </c>
      <c r="D2167" t="s">
        <v>98</v>
      </c>
      <c r="E2167">
        <v>12</v>
      </c>
      <c r="F2167" t="s">
        <v>178</v>
      </c>
      <c r="G2167" s="18">
        <v>14</v>
      </c>
      <c r="I2167" s="18">
        <v>168</v>
      </c>
    </row>
    <row r="2168" spans="1:9" x14ac:dyDescent="0.25">
      <c r="A2168" s="1">
        <v>44725</v>
      </c>
      <c r="B2168" s="1"/>
      <c r="C2168" s="1" t="s">
        <v>102</v>
      </c>
      <c r="D2168" t="s">
        <v>98</v>
      </c>
      <c r="E2168">
        <v>38</v>
      </c>
      <c r="F2168" t="s">
        <v>178</v>
      </c>
      <c r="G2168" s="18">
        <v>14</v>
      </c>
      <c r="H2168" s="18">
        <v>0.01</v>
      </c>
      <c r="I2168" s="18">
        <v>531.99</v>
      </c>
    </row>
    <row r="2169" spans="1:9" x14ac:dyDescent="0.25">
      <c r="A2169" s="1">
        <v>44725</v>
      </c>
      <c r="B2169" s="1"/>
      <c r="C2169" s="1" t="s">
        <v>102</v>
      </c>
      <c r="D2169" t="s">
        <v>97</v>
      </c>
      <c r="E2169">
        <v>10</v>
      </c>
      <c r="F2169" t="s">
        <v>178</v>
      </c>
      <c r="G2169" s="18">
        <v>13.7857</v>
      </c>
      <c r="I2169" s="18">
        <v>-137.86000000000001</v>
      </c>
    </row>
    <row r="2170" spans="1:9" x14ac:dyDescent="0.25">
      <c r="A2170" s="1">
        <v>44725</v>
      </c>
      <c r="B2170" s="1"/>
      <c r="C2170" s="1" t="s">
        <v>102</v>
      </c>
      <c r="D2170" t="s">
        <v>97</v>
      </c>
      <c r="E2170">
        <v>10</v>
      </c>
      <c r="F2170" t="s">
        <v>178</v>
      </c>
      <c r="G2170" s="18">
        <v>13.898199999999999</v>
      </c>
      <c r="I2170" s="18">
        <v>-138.97999999999999</v>
      </c>
    </row>
    <row r="2171" spans="1:9" x14ac:dyDescent="0.25">
      <c r="A2171" s="1">
        <v>44725</v>
      </c>
      <c r="B2171" s="1"/>
      <c r="C2171" s="1" t="s">
        <v>102</v>
      </c>
      <c r="D2171" t="s">
        <v>97</v>
      </c>
      <c r="E2171">
        <v>10</v>
      </c>
      <c r="F2171" t="s">
        <v>178</v>
      </c>
      <c r="G2171" s="18">
        <v>13.7372</v>
      </c>
      <c r="I2171" s="18">
        <v>-137.37</v>
      </c>
    </row>
    <row r="2172" spans="1:9" x14ac:dyDescent="0.25">
      <c r="A2172" s="1">
        <v>44725</v>
      </c>
      <c r="B2172" s="1"/>
      <c r="C2172" s="1" t="s">
        <v>102</v>
      </c>
      <c r="D2172" t="s">
        <v>97</v>
      </c>
      <c r="E2172">
        <v>10</v>
      </c>
      <c r="F2172" t="s">
        <v>178</v>
      </c>
      <c r="G2172" s="18">
        <v>13.6822</v>
      </c>
      <c r="I2172" s="18">
        <v>-136.82</v>
      </c>
    </row>
    <row r="2173" spans="1:9" x14ac:dyDescent="0.25">
      <c r="A2173" s="1">
        <v>44725</v>
      </c>
      <c r="B2173" s="1"/>
      <c r="C2173" s="1" t="s">
        <v>102</v>
      </c>
      <c r="D2173" t="s">
        <v>97</v>
      </c>
      <c r="E2173">
        <v>10</v>
      </c>
      <c r="F2173" t="s">
        <v>178</v>
      </c>
      <c r="G2173" s="18">
        <v>14.1516</v>
      </c>
      <c r="I2173" s="18">
        <v>-141.52000000000001</v>
      </c>
    </row>
    <row r="2174" spans="1:9" x14ac:dyDescent="0.25">
      <c r="A2174" s="1">
        <v>44725</v>
      </c>
      <c r="B2174" s="1"/>
      <c r="C2174" s="1" t="s">
        <v>102</v>
      </c>
      <c r="D2174" t="s">
        <v>97</v>
      </c>
      <c r="E2174">
        <v>10</v>
      </c>
      <c r="F2174" t="s">
        <v>178</v>
      </c>
      <c r="G2174" s="18">
        <v>14.1311</v>
      </c>
      <c r="I2174" s="18">
        <v>-141.31</v>
      </c>
    </row>
    <row r="2175" spans="1:9" x14ac:dyDescent="0.25">
      <c r="A2175" s="1">
        <v>44725</v>
      </c>
      <c r="B2175" s="1"/>
      <c r="C2175" s="1" t="s">
        <v>102</v>
      </c>
      <c r="D2175" t="s">
        <v>97</v>
      </c>
      <c r="E2175">
        <v>10</v>
      </c>
      <c r="F2175" t="s">
        <v>178</v>
      </c>
      <c r="G2175" s="18">
        <v>14.44</v>
      </c>
      <c r="I2175" s="18">
        <v>-144.4</v>
      </c>
    </row>
    <row r="2176" spans="1:9" x14ac:dyDescent="0.25">
      <c r="A2176" s="1">
        <v>44725</v>
      </c>
      <c r="B2176" s="1"/>
      <c r="C2176" s="1" t="s">
        <v>102</v>
      </c>
      <c r="D2176" t="s">
        <v>97</v>
      </c>
      <c r="E2176">
        <v>10</v>
      </c>
      <c r="F2176" t="s">
        <v>178</v>
      </c>
      <c r="G2176" s="18">
        <v>14.39</v>
      </c>
      <c r="I2176" s="18">
        <v>-143.9</v>
      </c>
    </row>
    <row r="2177" spans="1:9" x14ac:dyDescent="0.25">
      <c r="A2177" s="1">
        <v>44725</v>
      </c>
      <c r="B2177" s="1"/>
      <c r="C2177" s="1" t="s">
        <v>102</v>
      </c>
      <c r="D2177" t="s">
        <v>97</v>
      </c>
      <c r="E2177">
        <v>10</v>
      </c>
      <c r="F2177" t="s">
        <v>178</v>
      </c>
      <c r="G2177" s="18">
        <v>14.28</v>
      </c>
      <c r="I2177" s="18">
        <v>-142.80000000000001</v>
      </c>
    </row>
    <row r="2178" spans="1:9" x14ac:dyDescent="0.25">
      <c r="A2178" s="1">
        <v>44725</v>
      </c>
      <c r="B2178" s="1"/>
      <c r="C2178" s="1" t="s">
        <v>102</v>
      </c>
      <c r="D2178" t="s">
        <v>97</v>
      </c>
      <c r="E2178">
        <v>10</v>
      </c>
      <c r="F2178" t="s">
        <v>178</v>
      </c>
      <c r="G2178" s="18">
        <v>14.099</v>
      </c>
      <c r="I2178" s="18">
        <v>-140.99</v>
      </c>
    </row>
    <row r="2179" spans="1:9" x14ac:dyDescent="0.25">
      <c r="A2179" s="1">
        <v>44725</v>
      </c>
      <c r="B2179" s="1"/>
      <c r="C2179" s="1" t="s">
        <v>102</v>
      </c>
      <c r="D2179" t="s">
        <v>97</v>
      </c>
      <c r="E2179">
        <v>10</v>
      </c>
      <c r="F2179" t="s">
        <v>178</v>
      </c>
      <c r="G2179" s="18">
        <v>14.175000000000001</v>
      </c>
      <c r="I2179" s="18">
        <v>-141.75</v>
      </c>
    </row>
    <row r="2180" spans="1:9" x14ac:dyDescent="0.25">
      <c r="A2180" s="1">
        <v>44725</v>
      </c>
      <c r="B2180" s="1"/>
      <c r="C2180" s="1" t="s">
        <v>102</v>
      </c>
      <c r="D2180" t="s">
        <v>97</v>
      </c>
      <c r="E2180">
        <v>10</v>
      </c>
      <c r="F2180" t="s">
        <v>178</v>
      </c>
      <c r="G2180" s="18">
        <v>14.34</v>
      </c>
      <c r="I2180" s="18">
        <v>-143.4</v>
      </c>
    </row>
    <row r="2181" spans="1:9" x14ac:dyDescent="0.25">
      <c r="A2181" s="1">
        <v>44725</v>
      </c>
      <c r="B2181" s="1"/>
      <c r="C2181" s="1" t="s">
        <v>102</v>
      </c>
      <c r="D2181" t="s">
        <v>97</v>
      </c>
      <c r="E2181">
        <v>10</v>
      </c>
      <c r="F2181" t="s">
        <v>178</v>
      </c>
      <c r="G2181" s="18">
        <v>14.4773</v>
      </c>
      <c r="I2181" s="18">
        <v>-144.77000000000001</v>
      </c>
    </row>
    <row r="2182" spans="1:9" x14ac:dyDescent="0.25">
      <c r="A2182" s="1">
        <v>44726</v>
      </c>
      <c r="B2182" s="1"/>
      <c r="C2182" s="1" t="s">
        <v>102</v>
      </c>
      <c r="D2182" t="s">
        <v>98</v>
      </c>
      <c r="E2182">
        <v>10</v>
      </c>
      <c r="F2182" t="s">
        <v>35</v>
      </c>
      <c r="G2182" s="18">
        <v>14.7896</v>
      </c>
      <c r="I2182" s="18">
        <v>147.9</v>
      </c>
    </row>
    <row r="2183" spans="1:9" x14ac:dyDescent="0.25">
      <c r="A2183" s="1">
        <v>44726</v>
      </c>
      <c r="B2183" s="1"/>
      <c r="C2183" s="1" t="s">
        <v>102</v>
      </c>
      <c r="D2183" t="s">
        <v>98</v>
      </c>
      <c r="E2183">
        <v>10</v>
      </c>
      <c r="F2183" t="s">
        <v>35</v>
      </c>
      <c r="G2183" s="18">
        <v>14.8</v>
      </c>
      <c r="I2183" s="18">
        <v>148</v>
      </c>
    </row>
    <row r="2184" spans="1:9" x14ac:dyDescent="0.25">
      <c r="A2184" s="1">
        <v>44726</v>
      </c>
      <c r="B2184" s="1"/>
      <c r="C2184" s="1" t="s">
        <v>102</v>
      </c>
      <c r="D2184" t="s">
        <v>98</v>
      </c>
      <c r="E2184">
        <v>10</v>
      </c>
      <c r="F2184" t="s">
        <v>35</v>
      </c>
      <c r="G2184" s="18">
        <v>14.79</v>
      </c>
      <c r="I2184" s="18">
        <v>147.9</v>
      </c>
    </row>
    <row r="2185" spans="1:9" x14ac:dyDescent="0.25">
      <c r="A2185" s="1">
        <v>44726</v>
      </c>
      <c r="B2185" s="1"/>
      <c r="C2185" s="1" t="s">
        <v>102</v>
      </c>
      <c r="D2185" t="s">
        <v>98</v>
      </c>
      <c r="E2185">
        <v>10</v>
      </c>
      <c r="F2185" t="s">
        <v>35</v>
      </c>
      <c r="G2185" s="18">
        <v>14.77</v>
      </c>
      <c r="I2185" s="18">
        <v>147.69999999999999</v>
      </c>
    </row>
    <row r="2186" spans="1:9" x14ac:dyDescent="0.25">
      <c r="A2186" s="1">
        <v>44726</v>
      </c>
      <c r="B2186" s="1"/>
      <c r="C2186" s="1" t="s">
        <v>102</v>
      </c>
      <c r="D2186" t="s">
        <v>98</v>
      </c>
      <c r="E2186">
        <v>10</v>
      </c>
      <c r="F2186" t="s">
        <v>35</v>
      </c>
      <c r="G2186" s="18">
        <v>14.8161</v>
      </c>
      <c r="I2186" s="18">
        <v>148.16</v>
      </c>
    </row>
    <row r="2187" spans="1:9" x14ac:dyDescent="0.25">
      <c r="A2187" s="1">
        <v>44726</v>
      </c>
      <c r="B2187" s="1"/>
      <c r="C2187" s="1" t="s">
        <v>102</v>
      </c>
      <c r="D2187" t="s">
        <v>97</v>
      </c>
      <c r="E2187">
        <v>50</v>
      </c>
      <c r="F2187" t="s">
        <v>35</v>
      </c>
      <c r="G2187" s="18">
        <v>14.4712</v>
      </c>
      <c r="I2187" s="18">
        <v>-723.56</v>
      </c>
    </row>
    <row r="2188" spans="1:9" x14ac:dyDescent="0.25">
      <c r="A2188" s="1">
        <v>44726</v>
      </c>
      <c r="B2188" s="1"/>
      <c r="C2188" s="1" t="s">
        <v>102</v>
      </c>
      <c r="D2188" t="s">
        <v>98</v>
      </c>
      <c r="E2188">
        <v>50</v>
      </c>
      <c r="F2188" t="s">
        <v>35</v>
      </c>
      <c r="G2188" s="18">
        <v>14.712999999999999</v>
      </c>
      <c r="H2188" s="18">
        <v>0.02</v>
      </c>
      <c r="I2188" s="18">
        <v>735.63</v>
      </c>
    </row>
    <row r="2189" spans="1:9" x14ac:dyDescent="0.25">
      <c r="A2189" s="1">
        <v>44726</v>
      </c>
      <c r="B2189" s="1"/>
      <c r="C2189" s="1" t="s">
        <v>102</v>
      </c>
      <c r="D2189" t="s">
        <v>97</v>
      </c>
      <c r="E2189">
        <v>50</v>
      </c>
      <c r="F2189" t="s">
        <v>35</v>
      </c>
      <c r="G2189" s="18">
        <v>14.7895</v>
      </c>
      <c r="I2189" s="18">
        <v>-739.48</v>
      </c>
    </row>
    <row r="2190" spans="1:9" x14ac:dyDescent="0.25">
      <c r="A2190" s="1">
        <v>44726</v>
      </c>
      <c r="B2190" s="1"/>
      <c r="C2190" s="1" t="s">
        <v>102</v>
      </c>
      <c r="D2190" t="s">
        <v>98</v>
      </c>
      <c r="E2190">
        <v>50</v>
      </c>
      <c r="F2190" t="s">
        <v>27</v>
      </c>
      <c r="G2190" s="18">
        <v>8.0382999999999996</v>
      </c>
      <c r="H2190" s="18">
        <v>0.01</v>
      </c>
      <c r="I2190" s="18">
        <v>401.91</v>
      </c>
    </row>
    <row r="2191" spans="1:9" x14ac:dyDescent="0.25">
      <c r="A2191" s="1">
        <v>44726</v>
      </c>
      <c r="B2191" s="1"/>
      <c r="C2191" s="1" t="s">
        <v>102</v>
      </c>
      <c r="D2191" t="s">
        <v>98</v>
      </c>
      <c r="E2191">
        <v>50</v>
      </c>
      <c r="F2191" t="s">
        <v>27</v>
      </c>
      <c r="G2191" s="18">
        <v>8.0204000000000004</v>
      </c>
      <c r="H2191" s="18">
        <v>0.01</v>
      </c>
      <c r="I2191" s="18">
        <v>401.01</v>
      </c>
    </row>
    <row r="2192" spans="1:9" x14ac:dyDescent="0.25">
      <c r="A2192" s="1">
        <v>44726</v>
      </c>
      <c r="B2192" s="1"/>
      <c r="C2192" s="1" t="s">
        <v>102</v>
      </c>
      <c r="D2192" t="s">
        <v>98</v>
      </c>
      <c r="E2192">
        <v>50</v>
      </c>
      <c r="F2192" t="s">
        <v>27</v>
      </c>
      <c r="G2192" s="18">
        <v>8.0749999999999993</v>
      </c>
      <c r="H2192" s="18">
        <v>0.01</v>
      </c>
      <c r="I2192" s="18">
        <v>403.74</v>
      </c>
    </row>
    <row r="2193" spans="1:9" x14ac:dyDescent="0.25">
      <c r="A2193" s="1">
        <v>44726</v>
      </c>
      <c r="B2193" s="1"/>
      <c r="C2193" s="1" t="s">
        <v>102</v>
      </c>
      <c r="D2193" t="s">
        <v>97</v>
      </c>
      <c r="E2193">
        <v>50</v>
      </c>
      <c r="F2193" t="s">
        <v>27</v>
      </c>
      <c r="G2193" s="18">
        <v>7.9535</v>
      </c>
      <c r="I2193" s="18">
        <v>-397.68</v>
      </c>
    </row>
    <row r="2194" spans="1:9" x14ac:dyDescent="0.25">
      <c r="A2194" s="1">
        <v>44726</v>
      </c>
      <c r="B2194" s="1"/>
      <c r="C2194" s="1" t="s">
        <v>102</v>
      </c>
      <c r="D2194" t="s">
        <v>98</v>
      </c>
      <c r="E2194">
        <v>1</v>
      </c>
      <c r="F2194" t="s">
        <v>27</v>
      </c>
      <c r="G2194" s="18">
        <v>8.1199999999999992</v>
      </c>
      <c r="I2194" s="18">
        <v>8.1199999999999992</v>
      </c>
    </row>
    <row r="2195" spans="1:9" x14ac:dyDescent="0.25">
      <c r="A2195" s="1">
        <v>44726</v>
      </c>
      <c r="B2195" s="1"/>
      <c r="C2195" s="1" t="s">
        <v>102</v>
      </c>
      <c r="D2195" t="s">
        <v>98</v>
      </c>
      <c r="E2195">
        <v>50</v>
      </c>
      <c r="F2195" t="s">
        <v>27</v>
      </c>
      <c r="G2195" s="18">
        <v>7.91</v>
      </c>
      <c r="H2195" s="18">
        <v>0.01</v>
      </c>
      <c r="I2195" s="18">
        <v>395.49</v>
      </c>
    </row>
    <row r="2196" spans="1:9" x14ac:dyDescent="0.25">
      <c r="A2196" s="1">
        <v>44726</v>
      </c>
      <c r="B2196" s="1"/>
      <c r="C2196" s="1" t="s">
        <v>102</v>
      </c>
      <c r="D2196" t="s">
        <v>97</v>
      </c>
      <c r="E2196">
        <v>1</v>
      </c>
      <c r="F2196" t="s">
        <v>27</v>
      </c>
      <c r="G2196" s="18">
        <v>7.65</v>
      </c>
      <c r="I2196" s="18">
        <v>-7.65</v>
      </c>
    </row>
    <row r="2197" spans="1:9" x14ac:dyDescent="0.25">
      <c r="A2197" s="1">
        <v>44726</v>
      </c>
      <c r="B2197" s="1"/>
      <c r="C2197" s="1" t="s">
        <v>102</v>
      </c>
      <c r="D2197" t="s">
        <v>97</v>
      </c>
      <c r="E2197">
        <v>50</v>
      </c>
      <c r="F2197" t="s">
        <v>27</v>
      </c>
      <c r="G2197" s="18">
        <v>7.7283999999999997</v>
      </c>
      <c r="I2197" s="18">
        <v>-386.42</v>
      </c>
    </row>
    <row r="2198" spans="1:9" x14ac:dyDescent="0.25">
      <c r="A2198" s="1">
        <v>44726</v>
      </c>
      <c r="B2198" s="1"/>
      <c r="C2198" s="1" t="s">
        <v>102</v>
      </c>
      <c r="D2198" t="s">
        <v>97</v>
      </c>
      <c r="E2198">
        <v>50</v>
      </c>
      <c r="F2198" t="s">
        <v>27</v>
      </c>
      <c r="G2198" s="18">
        <v>7.83</v>
      </c>
      <c r="I2198" s="18">
        <v>-391.5</v>
      </c>
    </row>
    <row r="2199" spans="1:9" x14ac:dyDescent="0.25">
      <c r="A2199" s="1">
        <v>44726</v>
      </c>
      <c r="B2199" s="1"/>
      <c r="C2199" s="1" t="s">
        <v>102</v>
      </c>
      <c r="D2199" t="s">
        <v>97</v>
      </c>
      <c r="E2199">
        <v>50</v>
      </c>
      <c r="F2199" t="s">
        <v>27</v>
      </c>
      <c r="G2199" s="18">
        <v>7.8095999999999997</v>
      </c>
      <c r="I2199" s="18">
        <v>-390.48</v>
      </c>
    </row>
    <row r="2200" spans="1:9" x14ac:dyDescent="0.25">
      <c r="A2200" s="1">
        <v>44726</v>
      </c>
      <c r="B2200" s="1"/>
      <c r="C2200" s="1" t="s">
        <v>102</v>
      </c>
      <c r="D2200" t="s">
        <v>98</v>
      </c>
      <c r="E2200">
        <v>150</v>
      </c>
      <c r="F2200" t="s">
        <v>26</v>
      </c>
      <c r="G2200" s="18">
        <v>12.8078</v>
      </c>
      <c r="H2200" s="18">
        <v>0.04</v>
      </c>
      <c r="I2200" s="18">
        <v>1921.13</v>
      </c>
    </row>
    <row r="2201" spans="1:9" x14ac:dyDescent="0.25">
      <c r="A2201" s="1">
        <v>44726</v>
      </c>
      <c r="B2201" s="1"/>
      <c r="C2201" s="1" t="s">
        <v>102</v>
      </c>
      <c r="D2201" t="s">
        <v>97</v>
      </c>
      <c r="E2201">
        <v>147</v>
      </c>
      <c r="F2201" t="s">
        <v>26</v>
      </c>
      <c r="G2201" s="18">
        <v>12.3184</v>
      </c>
      <c r="I2201" s="18">
        <v>-1810.8</v>
      </c>
    </row>
    <row r="2202" spans="1:9" x14ac:dyDescent="0.25">
      <c r="A2202" s="1">
        <v>44726</v>
      </c>
      <c r="B2202" s="1"/>
      <c r="C2202" s="1" t="s">
        <v>102</v>
      </c>
      <c r="D2202" t="s">
        <v>97</v>
      </c>
      <c r="E2202">
        <v>3</v>
      </c>
      <c r="F2202" t="s">
        <v>26</v>
      </c>
      <c r="G2202" s="18">
        <v>12.31</v>
      </c>
      <c r="I2202" s="18">
        <v>-36.93</v>
      </c>
    </row>
    <row r="2203" spans="1:9" x14ac:dyDescent="0.25">
      <c r="A2203" s="1">
        <v>44727</v>
      </c>
      <c r="B2203" s="1"/>
      <c r="C2203" s="1" t="s">
        <v>102</v>
      </c>
      <c r="D2203" t="s">
        <v>98</v>
      </c>
      <c r="E2203">
        <v>150</v>
      </c>
      <c r="F2203" t="s">
        <v>37</v>
      </c>
      <c r="G2203" s="18">
        <v>3.2412000000000001</v>
      </c>
      <c r="H2203" s="18">
        <v>0.01</v>
      </c>
      <c r="I2203" s="18">
        <v>486.17</v>
      </c>
    </row>
    <row r="2204" spans="1:9" x14ac:dyDescent="0.25">
      <c r="A2204" s="1">
        <v>44727</v>
      </c>
      <c r="B2204" s="1"/>
      <c r="C2204" s="1" t="s">
        <v>102</v>
      </c>
      <c r="D2204" t="s">
        <v>97</v>
      </c>
      <c r="E2204">
        <v>150</v>
      </c>
      <c r="F2204" t="s">
        <v>37</v>
      </c>
      <c r="G2204" s="18">
        <v>3.34</v>
      </c>
      <c r="I2204" s="18">
        <v>-501</v>
      </c>
    </row>
    <row r="2205" spans="1:9" x14ac:dyDescent="0.25">
      <c r="A2205" s="1">
        <v>44727</v>
      </c>
      <c r="B2205" s="1"/>
      <c r="C2205" s="1" t="s">
        <v>102</v>
      </c>
      <c r="D2205" t="s">
        <v>98</v>
      </c>
      <c r="E2205">
        <v>200</v>
      </c>
      <c r="F2205" t="s">
        <v>37</v>
      </c>
      <c r="G2205" s="18">
        <v>3.2201</v>
      </c>
      <c r="H2205" s="18">
        <v>0.01</v>
      </c>
      <c r="I2205" s="18">
        <v>644.01</v>
      </c>
    </row>
    <row r="2206" spans="1:9" x14ac:dyDescent="0.25">
      <c r="A2206" s="1">
        <v>44727</v>
      </c>
      <c r="B2206" s="1"/>
      <c r="C2206" s="1" t="s">
        <v>102</v>
      </c>
      <c r="D2206" t="s">
        <v>97</v>
      </c>
      <c r="E2206">
        <v>50</v>
      </c>
      <c r="F2206" t="s">
        <v>37</v>
      </c>
      <c r="G2206" s="18">
        <v>3.3195000000000001</v>
      </c>
      <c r="I2206" s="18">
        <v>-165.98</v>
      </c>
    </row>
    <row r="2207" spans="1:9" x14ac:dyDescent="0.25">
      <c r="A2207" s="1">
        <v>44727</v>
      </c>
      <c r="B2207" s="1"/>
      <c r="C2207" s="1" t="s">
        <v>102</v>
      </c>
      <c r="D2207" t="s">
        <v>97</v>
      </c>
      <c r="E2207">
        <v>50</v>
      </c>
      <c r="F2207" t="s">
        <v>37</v>
      </c>
      <c r="G2207" s="18">
        <v>3.3134999999999999</v>
      </c>
      <c r="I2207" s="18">
        <v>-165.68</v>
      </c>
    </row>
    <row r="2208" spans="1:9" x14ac:dyDescent="0.25">
      <c r="A2208" s="1">
        <v>44727</v>
      </c>
      <c r="B2208" s="1"/>
      <c r="C2208" s="1" t="s">
        <v>102</v>
      </c>
      <c r="D2208" t="s">
        <v>97</v>
      </c>
      <c r="E2208">
        <v>50</v>
      </c>
      <c r="F2208" t="s">
        <v>37</v>
      </c>
      <c r="G2208" s="18">
        <v>3.4948000000000001</v>
      </c>
      <c r="I2208" s="18">
        <v>-174.74</v>
      </c>
    </row>
    <row r="2209" spans="1:9" x14ac:dyDescent="0.25">
      <c r="A2209" s="1">
        <v>44727</v>
      </c>
      <c r="B2209" s="1"/>
      <c r="C2209" s="1" t="s">
        <v>102</v>
      </c>
      <c r="D2209" t="s">
        <v>97</v>
      </c>
      <c r="E2209">
        <v>50</v>
      </c>
      <c r="F2209" t="s">
        <v>37</v>
      </c>
      <c r="G2209" s="18">
        <v>3.444</v>
      </c>
      <c r="I2209" s="18">
        <v>-172.2</v>
      </c>
    </row>
    <row r="2210" spans="1:9" x14ac:dyDescent="0.25">
      <c r="A2210" s="1">
        <v>44727</v>
      </c>
      <c r="B2210" s="1"/>
      <c r="C2210" s="1" t="s">
        <v>102</v>
      </c>
      <c r="D2210" t="s">
        <v>98</v>
      </c>
      <c r="E2210">
        <v>2</v>
      </c>
      <c r="F2210" t="s">
        <v>37</v>
      </c>
      <c r="G2210" s="18">
        <v>3.3801000000000001</v>
      </c>
      <c r="I2210" s="18">
        <v>6.76</v>
      </c>
    </row>
    <row r="2211" spans="1:9" x14ac:dyDescent="0.25">
      <c r="A2211" s="1">
        <v>44727</v>
      </c>
      <c r="B2211" s="1"/>
      <c r="C2211" s="1" t="s">
        <v>102</v>
      </c>
      <c r="D2211" t="s">
        <v>98</v>
      </c>
      <c r="E2211">
        <v>148</v>
      </c>
      <c r="F2211" t="s">
        <v>37</v>
      </c>
      <c r="G2211" s="18">
        <v>3.3801000000000001</v>
      </c>
      <c r="H2211" s="18">
        <v>0.01</v>
      </c>
      <c r="I2211" s="18">
        <v>500.24</v>
      </c>
    </row>
    <row r="2212" spans="1:9" x14ac:dyDescent="0.25">
      <c r="A2212" s="1">
        <v>44727</v>
      </c>
      <c r="B2212" s="1"/>
      <c r="C2212" s="1" t="s">
        <v>102</v>
      </c>
      <c r="D2212" t="s">
        <v>98</v>
      </c>
      <c r="E2212">
        <v>120</v>
      </c>
      <c r="F2212" t="s">
        <v>37</v>
      </c>
      <c r="G2212" s="18">
        <v>3.35</v>
      </c>
      <c r="H2212" s="18">
        <v>0.01</v>
      </c>
      <c r="I2212" s="18">
        <v>401.99</v>
      </c>
    </row>
    <row r="2213" spans="1:9" x14ac:dyDescent="0.25">
      <c r="A2213" s="1">
        <v>44727</v>
      </c>
      <c r="B2213" s="1"/>
      <c r="C2213" s="1" t="s">
        <v>102</v>
      </c>
      <c r="D2213" t="s">
        <v>98</v>
      </c>
      <c r="E2213">
        <v>30</v>
      </c>
      <c r="F2213" t="s">
        <v>37</v>
      </c>
      <c r="G2213" s="18">
        <v>3.35</v>
      </c>
      <c r="I2213" s="18">
        <v>100.5</v>
      </c>
    </row>
    <row r="2214" spans="1:9" x14ac:dyDescent="0.25">
      <c r="A2214" s="1">
        <v>44727</v>
      </c>
      <c r="B2214" s="1"/>
      <c r="C2214" s="1" t="s">
        <v>102</v>
      </c>
      <c r="D2214" t="s">
        <v>98</v>
      </c>
      <c r="E2214">
        <v>150</v>
      </c>
      <c r="F2214" t="s">
        <v>37</v>
      </c>
      <c r="G2214" s="18">
        <v>3.31</v>
      </c>
      <c r="H2214" s="18">
        <v>0.01</v>
      </c>
      <c r="I2214" s="18">
        <v>496.49</v>
      </c>
    </row>
    <row r="2215" spans="1:9" x14ac:dyDescent="0.25">
      <c r="A2215" s="1">
        <v>44727</v>
      </c>
      <c r="B2215" s="1"/>
      <c r="C2215" s="1" t="s">
        <v>102</v>
      </c>
      <c r="D2215" t="s">
        <v>98</v>
      </c>
      <c r="E2215">
        <v>1</v>
      </c>
      <c r="F2215" t="s">
        <v>37</v>
      </c>
      <c r="G2215" s="18">
        <v>3.35</v>
      </c>
      <c r="I2215" s="18">
        <v>3.35</v>
      </c>
    </row>
    <row r="2216" spans="1:9" x14ac:dyDescent="0.25">
      <c r="A2216" s="1">
        <v>44727</v>
      </c>
      <c r="B2216" s="1"/>
      <c r="C2216" s="1" t="s">
        <v>102</v>
      </c>
      <c r="D2216" t="s">
        <v>98</v>
      </c>
      <c r="E2216">
        <v>48</v>
      </c>
      <c r="F2216" t="s">
        <v>37</v>
      </c>
      <c r="G2216" s="18">
        <v>3.35</v>
      </c>
      <c r="I2216" s="18">
        <v>160.80000000000001</v>
      </c>
    </row>
    <row r="2217" spans="1:9" x14ac:dyDescent="0.25">
      <c r="A2217" s="1">
        <v>44727</v>
      </c>
      <c r="B2217" s="1"/>
      <c r="C2217" s="1" t="s">
        <v>102</v>
      </c>
      <c r="D2217" t="s">
        <v>98</v>
      </c>
      <c r="E2217">
        <v>1</v>
      </c>
      <c r="F2217" t="s">
        <v>37</v>
      </c>
      <c r="G2217" s="18">
        <v>3.35</v>
      </c>
      <c r="I2217" s="18">
        <v>3.35</v>
      </c>
    </row>
    <row r="2218" spans="1:9" x14ac:dyDescent="0.25">
      <c r="A2218" s="1">
        <v>44727</v>
      </c>
      <c r="B2218" s="1"/>
      <c r="C2218" s="1" t="s">
        <v>102</v>
      </c>
      <c r="D2218" t="s">
        <v>97</v>
      </c>
      <c r="E2218">
        <v>150</v>
      </c>
      <c r="F2218" t="s">
        <v>37</v>
      </c>
      <c r="G2218" s="18">
        <v>3.1695000000000002</v>
      </c>
      <c r="I2218" s="18">
        <v>-475.43</v>
      </c>
    </row>
    <row r="2219" spans="1:9" x14ac:dyDescent="0.25">
      <c r="A2219" s="1">
        <v>44727</v>
      </c>
      <c r="B2219" s="1"/>
      <c r="C2219" s="1" t="s">
        <v>102</v>
      </c>
      <c r="D2219" t="s">
        <v>97</v>
      </c>
      <c r="E2219">
        <v>150</v>
      </c>
      <c r="F2219" t="s">
        <v>37</v>
      </c>
      <c r="G2219" s="18">
        <v>3.0550000000000002</v>
      </c>
      <c r="I2219" s="18">
        <v>-458.25</v>
      </c>
    </row>
    <row r="2220" spans="1:9" x14ac:dyDescent="0.25">
      <c r="A2220" s="1">
        <v>44727</v>
      </c>
      <c r="B2220" s="1"/>
      <c r="C2220" s="1" t="s">
        <v>102</v>
      </c>
      <c r="D2220" t="s">
        <v>97</v>
      </c>
      <c r="E2220">
        <v>100</v>
      </c>
      <c r="F2220" t="s">
        <v>37</v>
      </c>
      <c r="G2220" s="18">
        <v>3.12</v>
      </c>
      <c r="I2220" s="18">
        <v>-312</v>
      </c>
    </row>
    <row r="2221" spans="1:9" x14ac:dyDescent="0.25">
      <c r="A2221" s="1">
        <v>44727</v>
      </c>
      <c r="B2221" s="1"/>
      <c r="C2221" s="1" t="s">
        <v>102</v>
      </c>
      <c r="D2221" t="s">
        <v>97</v>
      </c>
      <c r="E2221">
        <v>50</v>
      </c>
      <c r="F2221" t="s">
        <v>37</v>
      </c>
      <c r="G2221" s="18">
        <v>3.12</v>
      </c>
      <c r="I2221" s="18">
        <v>-156</v>
      </c>
    </row>
    <row r="2222" spans="1:9" x14ac:dyDescent="0.25">
      <c r="A2222" s="1">
        <v>44727</v>
      </c>
      <c r="B2222" s="1"/>
      <c r="C2222" s="1" t="s">
        <v>102</v>
      </c>
      <c r="D2222" t="s">
        <v>97</v>
      </c>
      <c r="E2222">
        <v>50</v>
      </c>
      <c r="F2222" t="s">
        <v>37</v>
      </c>
      <c r="G2222" s="18">
        <v>3.0918999999999999</v>
      </c>
      <c r="I2222" s="18">
        <v>-154.6</v>
      </c>
    </row>
    <row r="2223" spans="1:9" x14ac:dyDescent="0.25">
      <c r="A2223" s="1">
        <v>44727</v>
      </c>
      <c r="B2223" s="1"/>
      <c r="C2223" s="1" t="s">
        <v>102</v>
      </c>
      <c r="D2223" t="s">
        <v>98</v>
      </c>
      <c r="E2223">
        <v>50</v>
      </c>
      <c r="F2223" t="s">
        <v>26</v>
      </c>
      <c r="G2223" s="18">
        <v>10.55</v>
      </c>
      <c r="H2223" s="18">
        <v>0.01</v>
      </c>
      <c r="I2223" s="18">
        <v>527.49</v>
      </c>
    </row>
    <row r="2224" spans="1:9" x14ac:dyDescent="0.25">
      <c r="A2224" s="1">
        <v>44727</v>
      </c>
      <c r="B2224" s="1"/>
      <c r="C2224" s="1" t="s">
        <v>102</v>
      </c>
      <c r="D2224" t="s">
        <v>97</v>
      </c>
      <c r="E2224">
        <v>50</v>
      </c>
      <c r="F2224" t="s">
        <v>26</v>
      </c>
      <c r="G2224" s="18">
        <v>10.0289</v>
      </c>
      <c r="I2224" s="18">
        <v>-501.45</v>
      </c>
    </row>
    <row r="2225" spans="1:9" x14ac:dyDescent="0.25">
      <c r="A2225" s="1">
        <v>44728</v>
      </c>
      <c r="B2225" s="1"/>
      <c r="C2225" s="1" t="s">
        <v>102</v>
      </c>
      <c r="D2225" t="s">
        <v>98</v>
      </c>
      <c r="E2225">
        <v>150</v>
      </c>
      <c r="F2225" t="s">
        <v>176</v>
      </c>
      <c r="G2225" s="18">
        <v>2.4811999999999999</v>
      </c>
      <c r="H2225" s="18">
        <v>0.01</v>
      </c>
      <c r="I2225" s="18">
        <v>372.17</v>
      </c>
    </row>
    <row r="2226" spans="1:9" x14ac:dyDescent="0.25">
      <c r="A2226" s="1">
        <v>44728</v>
      </c>
      <c r="B2226" s="1"/>
      <c r="C2226" s="1" t="s">
        <v>102</v>
      </c>
      <c r="D2226" t="s">
        <v>98</v>
      </c>
      <c r="E2226">
        <v>150</v>
      </c>
      <c r="F2226" t="s">
        <v>176</v>
      </c>
      <c r="G2226" s="18">
        <v>2.5748000000000002</v>
      </c>
      <c r="H2226" s="18">
        <v>0.01</v>
      </c>
      <c r="I2226" s="18">
        <v>386.21</v>
      </c>
    </row>
    <row r="2227" spans="1:9" x14ac:dyDescent="0.25">
      <c r="A2227" s="1">
        <v>44728</v>
      </c>
      <c r="B2227" s="1"/>
      <c r="C2227" s="1" t="s">
        <v>102</v>
      </c>
      <c r="D2227" t="s">
        <v>97</v>
      </c>
      <c r="E2227">
        <v>150</v>
      </c>
      <c r="F2227" t="s">
        <v>176</v>
      </c>
      <c r="G2227" s="18">
        <v>2.8184</v>
      </c>
      <c r="I2227" s="18">
        <v>-422.76</v>
      </c>
    </row>
    <row r="2228" spans="1:9" x14ac:dyDescent="0.25">
      <c r="A2228" s="1">
        <v>44728</v>
      </c>
      <c r="B2228" s="1"/>
      <c r="C2228" s="1" t="s">
        <v>102</v>
      </c>
      <c r="D2228" t="s">
        <v>97</v>
      </c>
      <c r="E2228">
        <v>150</v>
      </c>
      <c r="F2228" t="s">
        <v>176</v>
      </c>
      <c r="G2228" s="18">
        <v>2.7149999999999999</v>
      </c>
      <c r="I2228" s="18">
        <v>-407.25</v>
      </c>
    </row>
    <row r="2229" spans="1:9" x14ac:dyDescent="0.25">
      <c r="A2229" s="1">
        <v>44728</v>
      </c>
      <c r="B2229" s="1"/>
      <c r="C2229" s="1" t="s">
        <v>102</v>
      </c>
      <c r="D2229" t="s">
        <v>97</v>
      </c>
      <c r="E2229">
        <v>50</v>
      </c>
      <c r="F2229" t="s">
        <v>36</v>
      </c>
      <c r="G2229" s="18">
        <v>8.32</v>
      </c>
      <c r="I2229" s="18">
        <v>-416</v>
      </c>
    </row>
    <row r="2230" spans="1:9" x14ac:dyDescent="0.25">
      <c r="A2230" s="1">
        <v>44728</v>
      </c>
      <c r="B2230" s="1"/>
      <c r="C2230" s="1" t="s">
        <v>102</v>
      </c>
      <c r="D2230" t="s">
        <v>98</v>
      </c>
      <c r="E2230">
        <v>150</v>
      </c>
      <c r="F2230" t="s">
        <v>36</v>
      </c>
      <c r="G2230" s="18">
        <v>8.0393000000000008</v>
      </c>
      <c r="H2230" s="18">
        <v>0.03</v>
      </c>
      <c r="I2230" s="18">
        <v>1205.8699999999999</v>
      </c>
    </row>
    <row r="2231" spans="1:9" x14ac:dyDescent="0.25">
      <c r="A2231" s="1">
        <v>44728</v>
      </c>
      <c r="B2231" s="1"/>
      <c r="C2231" s="1" t="s">
        <v>102</v>
      </c>
      <c r="D2231" t="s">
        <v>98</v>
      </c>
      <c r="E2231">
        <v>15</v>
      </c>
      <c r="F2231" t="s">
        <v>36</v>
      </c>
      <c r="G2231" s="18">
        <v>8.0540000000000003</v>
      </c>
      <c r="I2231" s="18">
        <v>120.81</v>
      </c>
    </row>
    <row r="2232" spans="1:9" x14ac:dyDescent="0.25">
      <c r="A2232" s="1">
        <v>44728</v>
      </c>
      <c r="B2232" s="1"/>
      <c r="C2232" s="1" t="s">
        <v>102</v>
      </c>
      <c r="D2232" t="s">
        <v>98</v>
      </c>
      <c r="E2232">
        <v>135</v>
      </c>
      <c r="F2232" t="s">
        <v>36</v>
      </c>
      <c r="G2232" s="18">
        <v>8.0540000000000003</v>
      </c>
      <c r="H2232" s="18">
        <v>0.02</v>
      </c>
      <c r="I2232" s="18">
        <v>1087.27</v>
      </c>
    </row>
    <row r="2233" spans="1:9" x14ac:dyDescent="0.25">
      <c r="A2233" s="1">
        <v>44728</v>
      </c>
      <c r="B2233" s="1"/>
      <c r="C2233" s="1" t="s">
        <v>102</v>
      </c>
      <c r="D2233" t="s">
        <v>98</v>
      </c>
      <c r="E2233">
        <v>50</v>
      </c>
      <c r="F2233" t="s">
        <v>36</v>
      </c>
      <c r="G2233" s="18">
        <v>8.2653999999999996</v>
      </c>
      <c r="H2233" s="18">
        <v>0.01</v>
      </c>
      <c r="I2233" s="18">
        <v>413.26</v>
      </c>
    </row>
    <row r="2234" spans="1:9" x14ac:dyDescent="0.25">
      <c r="A2234" s="1">
        <v>44728</v>
      </c>
      <c r="B2234" s="1"/>
      <c r="C2234" s="1" t="s">
        <v>102</v>
      </c>
      <c r="D2234" t="s">
        <v>97</v>
      </c>
      <c r="E2234">
        <v>150</v>
      </c>
      <c r="F2234" t="s">
        <v>36</v>
      </c>
      <c r="G2234" s="18">
        <v>7.94</v>
      </c>
      <c r="I2234" s="18">
        <v>-1191</v>
      </c>
    </row>
    <row r="2235" spans="1:9" x14ac:dyDescent="0.25">
      <c r="A2235" s="1">
        <v>44728</v>
      </c>
      <c r="B2235" s="1"/>
      <c r="C2235" s="1" t="s">
        <v>102</v>
      </c>
      <c r="D2235" t="s">
        <v>97</v>
      </c>
      <c r="E2235">
        <v>150</v>
      </c>
      <c r="F2235" t="s">
        <v>36</v>
      </c>
      <c r="G2235" s="18">
        <v>7.8902000000000001</v>
      </c>
      <c r="I2235" s="18">
        <v>-1183.53</v>
      </c>
    </row>
    <row r="2236" spans="1:9" x14ac:dyDescent="0.25">
      <c r="A2236" s="1">
        <v>44728</v>
      </c>
      <c r="B2236" s="1"/>
      <c r="C2236" s="1" t="s">
        <v>102</v>
      </c>
      <c r="D2236" t="s">
        <v>98</v>
      </c>
      <c r="E2236">
        <v>10</v>
      </c>
      <c r="F2236" t="s">
        <v>26</v>
      </c>
      <c r="G2236" s="18">
        <v>12.42</v>
      </c>
      <c r="I2236" s="18">
        <v>124.2</v>
      </c>
    </row>
    <row r="2237" spans="1:9" x14ac:dyDescent="0.25">
      <c r="A2237" s="1">
        <v>44728</v>
      </c>
      <c r="B2237" s="1"/>
      <c r="C2237" s="1" t="s">
        <v>102</v>
      </c>
      <c r="D2237" t="s">
        <v>98</v>
      </c>
      <c r="E2237">
        <v>10</v>
      </c>
      <c r="F2237" t="s">
        <v>26</v>
      </c>
      <c r="G2237" s="18">
        <v>12.0715</v>
      </c>
      <c r="I2237" s="18">
        <v>120.72</v>
      </c>
    </row>
    <row r="2238" spans="1:9" x14ac:dyDescent="0.25">
      <c r="A2238" s="1">
        <v>44728</v>
      </c>
      <c r="B2238" s="1"/>
      <c r="C2238" s="1" t="s">
        <v>102</v>
      </c>
      <c r="D2238" t="s">
        <v>97</v>
      </c>
      <c r="E2238">
        <v>10</v>
      </c>
      <c r="F2238" t="s">
        <v>26</v>
      </c>
      <c r="G2238" s="18">
        <v>11.935</v>
      </c>
      <c r="I2238" s="18">
        <v>-119.35</v>
      </c>
    </row>
    <row r="2239" spans="1:9" x14ac:dyDescent="0.25">
      <c r="A2239" s="1">
        <v>44728</v>
      </c>
      <c r="B2239" s="1"/>
      <c r="C2239" s="1" t="s">
        <v>102</v>
      </c>
      <c r="D2239" t="s">
        <v>97</v>
      </c>
      <c r="E2239">
        <v>10</v>
      </c>
      <c r="F2239" t="s">
        <v>26</v>
      </c>
      <c r="G2239" s="18">
        <v>12.425000000000001</v>
      </c>
      <c r="I2239" s="18">
        <v>-124.25</v>
      </c>
    </row>
    <row r="2240" spans="1:9" x14ac:dyDescent="0.25">
      <c r="A2240" s="1">
        <v>44729</v>
      </c>
      <c r="B2240" s="1"/>
      <c r="C2240" s="1" t="s">
        <v>102</v>
      </c>
      <c r="D2240" t="s">
        <v>98</v>
      </c>
      <c r="E2240">
        <v>550</v>
      </c>
      <c r="F2240" t="s">
        <v>174</v>
      </c>
      <c r="G2240" s="18">
        <v>3.9518</v>
      </c>
      <c r="H2240" s="18">
        <v>0.05</v>
      </c>
      <c r="I2240" s="18">
        <v>2173.44</v>
      </c>
    </row>
    <row r="2241" spans="1:9" x14ac:dyDescent="0.25">
      <c r="A2241" s="1">
        <v>44729</v>
      </c>
      <c r="B2241" s="1"/>
      <c r="C2241" s="1" t="s">
        <v>102</v>
      </c>
      <c r="D2241" t="s">
        <v>98</v>
      </c>
      <c r="E2241">
        <v>150</v>
      </c>
      <c r="F2241" t="s">
        <v>174</v>
      </c>
      <c r="G2241" s="18">
        <v>3.9001000000000001</v>
      </c>
      <c r="H2241" s="18">
        <v>0.01</v>
      </c>
      <c r="I2241" s="18">
        <v>585.01</v>
      </c>
    </row>
    <row r="2242" spans="1:9" x14ac:dyDescent="0.25">
      <c r="A2242" s="1">
        <v>44729</v>
      </c>
      <c r="B2242" s="1"/>
      <c r="C2242" s="1" t="s">
        <v>102</v>
      </c>
      <c r="D2242" t="s">
        <v>97</v>
      </c>
      <c r="E2242">
        <v>150</v>
      </c>
      <c r="F2242" t="s">
        <v>174</v>
      </c>
      <c r="G2242" s="18">
        <v>3.6966999999999999</v>
      </c>
      <c r="I2242" s="18">
        <v>-554.51</v>
      </c>
    </row>
    <row r="2243" spans="1:9" x14ac:dyDescent="0.25">
      <c r="A2243" s="1">
        <v>44729</v>
      </c>
      <c r="B2243" s="1"/>
      <c r="C2243" s="1" t="s">
        <v>102</v>
      </c>
      <c r="D2243" t="s">
        <v>97</v>
      </c>
      <c r="E2243">
        <v>150</v>
      </c>
      <c r="F2243" t="s">
        <v>174</v>
      </c>
      <c r="G2243" s="18">
        <v>3.6978</v>
      </c>
      <c r="I2243" s="18">
        <v>-554.66999999999996</v>
      </c>
    </row>
    <row r="2244" spans="1:9" x14ac:dyDescent="0.25">
      <c r="A2244" s="1">
        <v>44729</v>
      </c>
      <c r="B2244" s="1"/>
      <c r="C2244" s="1" t="s">
        <v>102</v>
      </c>
      <c r="D2244" t="s">
        <v>97</v>
      </c>
      <c r="E2244">
        <v>50</v>
      </c>
      <c r="F2244" t="s">
        <v>174</v>
      </c>
      <c r="G2244" s="18">
        <v>3.7250000000000001</v>
      </c>
      <c r="I2244" s="18">
        <v>-186.25</v>
      </c>
    </row>
    <row r="2245" spans="1:9" x14ac:dyDescent="0.25">
      <c r="A2245" s="1">
        <v>44729</v>
      </c>
      <c r="B2245" s="1"/>
      <c r="C2245" s="1" t="s">
        <v>102</v>
      </c>
      <c r="D2245" t="s">
        <v>97</v>
      </c>
      <c r="E2245">
        <v>100</v>
      </c>
      <c r="F2245" t="s">
        <v>174</v>
      </c>
      <c r="G2245" s="18">
        <v>3.7250000000000001</v>
      </c>
      <c r="I2245" s="18">
        <v>-372.5</v>
      </c>
    </row>
    <row r="2246" spans="1:9" x14ac:dyDescent="0.25">
      <c r="A2246" s="1">
        <v>44729</v>
      </c>
      <c r="B2246" s="1"/>
      <c r="C2246" s="1" t="s">
        <v>102</v>
      </c>
      <c r="D2246" t="s">
        <v>97</v>
      </c>
      <c r="E2246">
        <v>50</v>
      </c>
      <c r="F2246" t="s">
        <v>174</v>
      </c>
      <c r="G2246" s="18">
        <v>3.7496999999999998</v>
      </c>
      <c r="I2246" s="18">
        <v>-187.49</v>
      </c>
    </row>
    <row r="2247" spans="1:9" x14ac:dyDescent="0.25">
      <c r="A2247" s="1">
        <v>44729</v>
      </c>
      <c r="B2247" s="1"/>
      <c r="C2247" s="1" t="s">
        <v>102</v>
      </c>
      <c r="D2247" t="s">
        <v>97</v>
      </c>
      <c r="E2247">
        <v>150</v>
      </c>
      <c r="F2247" t="s">
        <v>174</v>
      </c>
      <c r="G2247" s="18">
        <v>3.7898999999999998</v>
      </c>
      <c r="I2247" s="18">
        <v>-568.49</v>
      </c>
    </row>
    <row r="2248" spans="1:9" x14ac:dyDescent="0.25">
      <c r="A2248" s="1">
        <v>44729</v>
      </c>
      <c r="B2248" s="1"/>
      <c r="C2248" s="1" t="s">
        <v>102</v>
      </c>
      <c r="D2248" t="s">
        <v>97</v>
      </c>
      <c r="E2248">
        <v>50</v>
      </c>
      <c r="F2248" t="s">
        <v>174</v>
      </c>
      <c r="G2248" s="18">
        <v>3.7698999999999998</v>
      </c>
      <c r="I2248" s="18">
        <v>-188.5</v>
      </c>
    </row>
    <row r="2249" spans="1:9" x14ac:dyDescent="0.25">
      <c r="A2249" s="1">
        <v>44729</v>
      </c>
      <c r="B2249" s="1"/>
      <c r="C2249" s="1" t="s">
        <v>102</v>
      </c>
      <c r="D2249" t="s">
        <v>98</v>
      </c>
      <c r="E2249">
        <v>150</v>
      </c>
      <c r="F2249" t="s">
        <v>175</v>
      </c>
      <c r="G2249" s="18">
        <v>6.1359000000000004</v>
      </c>
      <c r="H2249" s="18">
        <v>0.02</v>
      </c>
      <c r="I2249" s="18">
        <v>920.37</v>
      </c>
    </row>
    <row r="2250" spans="1:9" x14ac:dyDescent="0.25">
      <c r="A2250" s="1">
        <v>44729</v>
      </c>
      <c r="B2250" s="1"/>
      <c r="C2250" s="1" t="s">
        <v>102</v>
      </c>
      <c r="D2250" t="s">
        <v>97</v>
      </c>
      <c r="E2250">
        <v>50</v>
      </c>
      <c r="F2250" t="s">
        <v>175</v>
      </c>
      <c r="G2250" s="18">
        <v>6.2390999999999996</v>
      </c>
      <c r="I2250" s="18">
        <v>-311.95999999999998</v>
      </c>
    </row>
    <row r="2251" spans="1:9" x14ac:dyDescent="0.25">
      <c r="A2251" s="1">
        <v>44729</v>
      </c>
      <c r="B2251" s="1"/>
      <c r="C2251" s="1" t="s">
        <v>102</v>
      </c>
      <c r="D2251" t="s">
        <v>97</v>
      </c>
      <c r="E2251">
        <v>50</v>
      </c>
      <c r="F2251" t="s">
        <v>175</v>
      </c>
      <c r="G2251" s="18">
        <v>6.14</v>
      </c>
      <c r="I2251" s="18">
        <v>-307</v>
      </c>
    </row>
    <row r="2252" spans="1:9" x14ac:dyDescent="0.25">
      <c r="A2252" s="1">
        <v>44729</v>
      </c>
      <c r="B2252" s="1"/>
      <c r="C2252" s="1" t="s">
        <v>102</v>
      </c>
      <c r="D2252" t="s">
        <v>97</v>
      </c>
      <c r="E2252">
        <v>50</v>
      </c>
      <c r="F2252" t="s">
        <v>175</v>
      </c>
      <c r="G2252" s="18">
        <v>6.2632000000000003</v>
      </c>
      <c r="I2252" s="18">
        <v>-313.16000000000003</v>
      </c>
    </row>
    <row r="2253" spans="1:9" x14ac:dyDescent="0.25">
      <c r="A2253" s="1">
        <v>44733</v>
      </c>
      <c r="B2253" s="1"/>
      <c r="C2253" s="1" t="s">
        <v>102</v>
      </c>
      <c r="D2253" t="s">
        <v>98</v>
      </c>
      <c r="E2253">
        <v>50</v>
      </c>
      <c r="F2253" t="s">
        <v>26</v>
      </c>
      <c r="G2253" s="18">
        <v>12.157299999999999</v>
      </c>
      <c r="H2253" s="18">
        <v>0.01</v>
      </c>
      <c r="I2253" s="18">
        <v>607.86</v>
      </c>
    </row>
    <row r="2254" spans="1:9" x14ac:dyDescent="0.25">
      <c r="A2254" s="1">
        <v>44733</v>
      </c>
      <c r="B2254" s="1"/>
      <c r="C2254" s="1" t="s">
        <v>102</v>
      </c>
      <c r="D2254" t="s">
        <v>97</v>
      </c>
      <c r="E2254">
        <v>50</v>
      </c>
      <c r="F2254" t="s">
        <v>26</v>
      </c>
      <c r="G2254" s="18">
        <v>12.0999</v>
      </c>
      <c r="I2254" s="18">
        <v>-605</v>
      </c>
    </row>
    <row r="2255" spans="1:9" x14ac:dyDescent="0.25">
      <c r="A2255" s="1">
        <v>44733</v>
      </c>
      <c r="B2255" s="1"/>
      <c r="C2255" s="1" t="s">
        <v>102</v>
      </c>
      <c r="D2255" t="s">
        <v>98</v>
      </c>
      <c r="E2255">
        <v>50</v>
      </c>
      <c r="F2255" t="s">
        <v>42</v>
      </c>
      <c r="G2255" s="18">
        <v>4.3901000000000003</v>
      </c>
      <c r="H2255" s="18">
        <v>0.01</v>
      </c>
      <c r="I2255" s="18">
        <v>219.5</v>
      </c>
    </row>
    <row r="2256" spans="1:9" x14ac:dyDescent="0.25">
      <c r="A2256" s="1">
        <v>44733</v>
      </c>
      <c r="B2256" s="1"/>
      <c r="C2256" s="1" t="s">
        <v>102</v>
      </c>
      <c r="D2256" t="s">
        <v>98</v>
      </c>
      <c r="E2256">
        <v>100</v>
      </c>
      <c r="F2256" t="s">
        <v>42</v>
      </c>
      <c r="G2256" s="18">
        <v>4.41</v>
      </c>
      <c r="H2256" s="18">
        <v>0.01</v>
      </c>
      <c r="I2256" s="18">
        <v>440.99</v>
      </c>
    </row>
    <row r="2257" spans="1:9" x14ac:dyDescent="0.25">
      <c r="A2257" s="1">
        <v>44733</v>
      </c>
      <c r="B2257" s="1"/>
      <c r="C2257" s="1" t="s">
        <v>102</v>
      </c>
      <c r="D2257" t="s">
        <v>98</v>
      </c>
      <c r="E2257">
        <v>150</v>
      </c>
      <c r="F2257" t="s">
        <v>42</v>
      </c>
      <c r="G2257" s="18">
        <v>4.4249999999999998</v>
      </c>
      <c r="H2257" s="18">
        <v>0.02</v>
      </c>
      <c r="I2257" s="18">
        <v>663.73</v>
      </c>
    </row>
    <row r="2258" spans="1:9" x14ac:dyDescent="0.25">
      <c r="A2258" s="1">
        <v>44733</v>
      </c>
      <c r="B2258" s="1"/>
      <c r="C2258" s="1" t="s">
        <v>102</v>
      </c>
      <c r="D2258" t="s">
        <v>97</v>
      </c>
      <c r="E2258">
        <v>50</v>
      </c>
      <c r="F2258" t="s">
        <v>42</v>
      </c>
      <c r="G2258" s="18">
        <v>4.29</v>
      </c>
      <c r="I2258" s="18">
        <v>-214.5</v>
      </c>
    </row>
    <row r="2259" spans="1:9" x14ac:dyDescent="0.25">
      <c r="A2259" s="1">
        <v>44733</v>
      </c>
      <c r="B2259" s="1"/>
      <c r="C2259" s="1" t="s">
        <v>102</v>
      </c>
      <c r="D2259" t="s">
        <v>98</v>
      </c>
      <c r="E2259">
        <v>50</v>
      </c>
      <c r="F2259" t="s">
        <v>42</v>
      </c>
      <c r="G2259" s="18">
        <v>4.22</v>
      </c>
      <c r="I2259" s="18">
        <v>211</v>
      </c>
    </row>
    <row r="2260" spans="1:9" x14ac:dyDescent="0.25">
      <c r="A2260" s="1">
        <v>44733</v>
      </c>
      <c r="B2260" s="1"/>
      <c r="C2260" s="1" t="s">
        <v>102</v>
      </c>
      <c r="D2260" t="s">
        <v>97</v>
      </c>
      <c r="E2260">
        <v>50</v>
      </c>
      <c r="F2260" t="s">
        <v>42</v>
      </c>
      <c r="G2260" s="18">
        <v>4.07</v>
      </c>
      <c r="I2260" s="18">
        <v>-203.5</v>
      </c>
    </row>
    <row r="2261" spans="1:9" x14ac:dyDescent="0.25">
      <c r="A2261" s="1">
        <v>44733</v>
      </c>
      <c r="B2261" s="1"/>
      <c r="C2261" s="1" t="s">
        <v>102</v>
      </c>
      <c r="D2261" t="s">
        <v>97</v>
      </c>
      <c r="E2261">
        <v>50</v>
      </c>
      <c r="F2261" t="s">
        <v>42</v>
      </c>
      <c r="G2261" s="18">
        <v>4</v>
      </c>
      <c r="I2261" s="18">
        <v>-200</v>
      </c>
    </row>
    <row r="2262" spans="1:9" x14ac:dyDescent="0.25">
      <c r="A2262" s="1">
        <v>44733</v>
      </c>
      <c r="B2262" s="1"/>
      <c r="C2262" s="1" t="s">
        <v>102</v>
      </c>
      <c r="D2262" t="s">
        <v>97</v>
      </c>
      <c r="E2262">
        <v>50</v>
      </c>
      <c r="F2262" t="s">
        <v>42</v>
      </c>
      <c r="G2262" s="18">
        <v>3.9</v>
      </c>
      <c r="I2262" s="18">
        <v>-195</v>
      </c>
    </row>
    <row r="2263" spans="1:9" x14ac:dyDescent="0.25">
      <c r="A2263" s="1">
        <v>44733</v>
      </c>
      <c r="B2263" s="1"/>
      <c r="C2263" s="1" t="s">
        <v>102</v>
      </c>
      <c r="D2263" t="s">
        <v>98</v>
      </c>
      <c r="E2263">
        <v>150</v>
      </c>
      <c r="F2263" t="s">
        <v>42</v>
      </c>
      <c r="G2263" s="18">
        <v>3.87</v>
      </c>
      <c r="H2263" s="18">
        <v>0.01</v>
      </c>
      <c r="I2263" s="18">
        <v>580.49</v>
      </c>
    </row>
    <row r="2264" spans="1:9" x14ac:dyDescent="0.25">
      <c r="A2264" s="1">
        <v>44733</v>
      </c>
      <c r="B2264" s="1"/>
      <c r="C2264" s="1" t="s">
        <v>102</v>
      </c>
      <c r="D2264" t="s">
        <v>97</v>
      </c>
      <c r="E2264">
        <v>50</v>
      </c>
      <c r="F2264" t="s">
        <v>42</v>
      </c>
      <c r="G2264" s="18">
        <v>3.9285000000000001</v>
      </c>
      <c r="I2264" s="18">
        <v>-196.43</v>
      </c>
    </row>
    <row r="2265" spans="1:9" x14ac:dyDescent="0.25">
      <c r="A2265" s="1">
        <v>44733</v>
      </c>
      <c r="B2265" s="1"/>
      <c r="C2265" s="1" t="s">
        <v>102</v>
      </c>
      <c r="D2265" t="s">
        <v>97</v>
      </c>
      <c r="E2265">
        <v>150</v>
      </c>
      <c r="F2265" t="s">
        <v>42</v>
      </c>
      <c r="G2265" s="18">
        <v>4.0381</v>
      </c>
      <c r="I2265" s="18">
        <v>-605.72</v>
      </c>
    </row>
    <row r="2266" spans="1:9" x14ac:dyDescent="0.25">
      <c r="A2266" s="1">
        <v>44733</v>
      </c>
      <c r="B2266" s="1"/>
      <c r="C2266" s="1" t="s">
        <v>102</v>
      </c>
      <c r="D2266" t="s">
        <v>97</v>
      </c>
      <c r="E2266">
        <v>12</v>
      </c>
      <c r="F2266" t="s">
        <v>42</v>
      </c>
      <c r="G2266" s="18">
        <v>3.9799000000000002</v>
      </c>
      <c r="I2266" s="18">
        <v>-47.76</v>
      </c>
    </row>
    <row r="2267" spans="1:9" x14ac:dyDescent="0.25">
      <c r="A2267" s="1">
        <v>44733</v>
      </c>
      <c r="B2267" s="1"/>
      <c r="C2267" s="1" t="s">
        <v>102</v>
      </c>
      <c r="D2267" t="s">
        <v>97</v>
      </c>
      <c r="E2267">
        <v>88</v>
      </c>
      <c r="F2267" t="s">
        <v>42</v>
      </c>
      <c r="G2267" s="18">
        <v>3.9750000000000001</v>
      </c>
      <c r="I2267" s="18">
        <v>-349.8</v>
      </c>
    </row>
    <row r="2268" spans="1:9" x14ac:dyDescent="0.25">
      <c r="A2268" s="1">
        <v>44734</v>
      </c>
      <c r="B2268" s="1"/>
      <c r="C2268" s="1" t="s">
        <v>102</v>
      </c>
      <c r="D2268" t="s">
        <v>97</v>
      </c>
      <c r="E2268">
        <v>50</v>
      </c>
      <c r="F2268" t="s">
        <v>42</v>
      </c>
      <c r="G2268" s="18">
        <v>8.49</v>
      </c>
      <c r="I2268" s="18">
        <v>-424.5</v>
      </c>
    </row>
    <row r="2269" spans="1:9" x14ac:dyDescent="0.25">
      <c r="A2269" s="1">
        <v>44734</v>
      </c>
      <c r="B2269" s="1"/>
      <c r="C2269" s="1" t="s">
        <v>102</v>
      </c>
      <c r="D2269" t="s">
        <v>98</v>
      </c>
      <c r="E2269">
        <v>50</v>
      </c>
      <c r="F2269" t="s">
        <v>42</v>
      </c>
      <c r="G2269" s="18">
        <v>8.51</v>
      </c>
      <c r="H2269" s="18">
        <v>0.01</v>
      </c>
      <c r="I2269" s="18">
        <v>425.49</v>
      </c>
    </row>
    <row r="2270" spans="1:9" x14ac:dyDescent="0.25">
      <c r="A2270" s="1">
        <v>44734</v>
      </c>
      <c r="B2270" s="1"/>
      <c r="C2270" s="1" t="s">
        <v>102</v>
      </c>
      <c r="D2270" t="s">
        <v>98</v>
      </c>
      <c r="E2270">
        <v>50</v>
      </c>
      <c r="F2270" t="s">
        <v>42</v>
      </c>
      <c r="G2270" s="18">
        <v>8.51</v>
      </c>
      <c r="H2270" s="18">
        <v>0.01</v>
      </c>
      <c r="I2270" s="18">
        <v>425.49</v>
      </c>
    </row>
    <row r="2271" spans="1:9" x14ac:dyDescent="0.25">
      <c r="A2271" s="1">
        <v>44734</v>
      </c>
      <c r="B2271" s="1"/>
      <c r="C2271" s="1" t="s">
        <v>102</v>
      </c>
      <c r="D2271" t="s">
        <v>98</v>
      </c>
      <c r="E2271">
        <v>300</v>
      </c>
      <c r="F2271" t="s">
        <v>42</v>
      </c>
      <c r="G2271" s="18">
        <v>8.7500999999999998</v>
      </c>
      <c r="H2271" s="18">
        <v>0.06</v>
      </c>
      <c r="I2271" s="18">
        <v>2624.97</v>
      </c>
    </row>
    <row r="2272" spans="1:9" x14ac:dyDescent="0.25">
      <c r="A2272" s="1">
        <v>44734</v>
      </c>
      <c r="B2272" s="1"/>
      <c r="C2272" s="1" t="s">
        <v>102</v>
      </c>
      <c r="D2272" t="s">
        <v>97</v>
      </c>
      <c r="E2272">
        <v>50</v>
      </c>
      <c r="F2272" t="s">
        <v>42</v>
      </c>
      <c r="G2272" s="18">
        <v>9.0500000000000007</v>
      </c>
      <c r="I2272" s="18">
        <v>-452.5</v>
      </c>
    </row>
    <row r="2273" spans="1:9" x14ac:dyDescent="0.25">
      <c r="A2273" s="1">
        <v>44734</v>
      </c>
      <c r="B2273" s="1"/>
      <c r="C2273" s="1" t="s">
        <v>102</v>
      </c>
      <c r="D2273" t="s">
        <v>97</v>
      </c>
      <c r="E2273">
        <v>50</v>
      </c>
      <c r="F2273" t="s">
        <v>42</v>
      </c>
      <c r="G2273" s="18">
        <v>9.0449999999999999</v>
      </c>
      <c r="I2273" s="18">
        <v>-452.25</v>
      </c>
    </row>
    <row r="2274" spans="1:9" x14ac:dyDescent="0.25">
      <c r="A2274" s="1">
        <v>44734</v>
      </c>
      <c r="B2274" s="1"/>
      <c r="C2274" s="1" t="s">
        <v>102</v>
      </c>
      <c r="D2274" t="s">
        <v>97</v>
      </c>
      <c r="E2274">
        <v>150</v>
      </c>
      <c r="F2274" t="s">
        <v>42</v>
      </c>
      <c r="G2274" s="18">
        <v>9.11</v>
      </c>
      <c r="I2274" s="18">
        <v>-1366.5</v>
      </c>
    </row>
    <row r="2275" spans="1:9" x14ac:dyDescent="0.25">
      <c r="A2275" s="1">
        <v>44734</v>
      </c>
      <c r="B2275" s="1"/>
      <c r="C2275" s="1" t="s">
        <v>102</v>
      </c>
      <c r="D2275" t="s">
        <v>97</v>
      </c>
      <c r="E2275">
        <v>50</v>
      </c>
      <c r="F2275" t="s">
        <v>42</v>
      </c>
      <c r="G2275" s="18">
        <v>9.0839999999999996</v>
      </c>
      <c r="I2275" s="18">
        <v>-454.2</v>
      </c>
    </row>
    <row r="2276" spans="1:9" x14ac:dyDescent="0.25">
      <c r="A2276" s="1">
        <v>44734</v>
      </c>
      <c r="B2276" s="1"/>
      <c r="C2276" s="1" t="s">
        <v>102</v>
      </c>
      <c r="D2276" t="s">
        <v>97</v>
      </c>
      <c r="E2276">
        <v>50</v>
      </c>
      <c r="F2276" t="s">
        <v>42</v>
      </c>
      <c r="G2276" s="18">
        <v>9.0950000000000006</v>
      </c>
      <c r="I2276" s="18">
        <v>-454.75</v>
      </c>
    </row>
    <row r="2277" spans="1:9" x14ac:dyDescent="0.25">
      <c r="A2277" s="1">
        <v>44734</v>
      </c>
      <c r="B2277" s="1"/>
      <c r="C2277" s="1" t="s">
        <v>102</v>
      </c>
      <c r="D2277" t="s">
        <v>98</v>
      </c>
      <c r="E2277">
        <v>50</v>
      </c>
      <c r="F2277" t="s">
        <v>42</v>
      </c>
      <c r="G2277" s="18">
        <v>9.048</v>
      </c>
      <c r="H2277" s="18">
        <v>0.01</v>
      </c>
      <c r="I2277" s="18">
        <v>452.39</v>
      </c>
    </row>
    <row r="2278" spans="1:9" x14ac:dyDescent="0.25">
      <c r="A2278" s="1">
        <v>44734</v>
      </c>
      <c r="B2278" s="1"/>
      <c r="C2278" s="1" t="s">
        <v>102</v>
      </c>
      <c r="D2278" t="s">
        <v>98</v>
      </c>
      <c r="E2278">
        <v>50</v>
      </c>
      <c r="F2278" t="s">
        <v>42</v>
      </c>
      <c r="G2278" s="18">
        <v>9.07</v>
      </c>
      <c r="H2278" s="18">
        <v>0.01</v>
      </c>
      <c r="I2278" s="18">
        <v>453.49</v>
      </c>
    </row>
    <row r="2279" spans="1:9" x14ac:dyDescent="0.25">
      <c r="A2279" s="1">
        <v>44734</v>
      </c>
      <c r="B2279" s="1"/>
      <c r="C2279" s="1" t="s">
        <v>102</v>
      </c>
      <c r="D2279" t="s">
        <v>97</v>
      </c>
      <c r="E2279">
        <v>50</v>
      </c>
      <c r="F2279" t="s">
        <v>42</v>
      </c>
      <c r="G2279" s="18">
        <v>8.51</v>
      </c>
      <c r="I2279" s="18">
        <v>-425.5</v>
      </c>
    </row>
    <row r="2280" spans="1:9" x14ac:dyDescent="0.25">
      <c r="A2280" s="1">
        <v>44734</v>
      </c>
      <c r="B2280" s="1"/>
      <c r="C2280" s="1" t="s">
        <v>102</v>
      </c>
      <c r="D2280" t="s">
        <v>97</v>
      </c>
      <c r="E2280">
        <v>50</v>
      </c>
      <c r="F2280" t="s">
        <v>42</v>
      </c>
      <c r="G2280" s="18">
        <v>8.67</v>
      </c>
      <c r="I2280" s="18">
        <v>-433.5</v>
      </c>
    </row>
    <row r="2281" spans="1:9" x14ac:dyDescent="0.25">
      <c r="A2281" s="1">
        <v>44734</v>
      </c>
      <c r="B2281" s="1"/>
      <c r="C2281" s="1" t="s">
        <v>102</v>
      </c>
      <c r="D2281" t="s">
        <v>98</v>
      </c>
      <c r="E2281">
        <v>49</v>
      </c>
      <c r="F2281" t="s">
        <v>42</v>
      </c>
      <c r="G2281" s="18">
        <v>8.2200000000000006</v>
      </c>
      <c r="H2281" s="18">
        <v>0.01</v>
      </c>
      <c r="I2281" s="18">
        <v>402.77</v>
      </c>
    </row>
    <row r="2282" spans="1:9" x14ac:dyDescent="0.25">
      <c r="A2282" s="1">
        <v>44734</v>
      </c>
      <c r="B2282" s="1"/>
      <c r="C2282" s="1" t="s">
        <v>102</v>
      </c>
      <c r="D2282" t="s">
        <v>98</v>
      </c>
      <c r="E2282">
        <v>1</v>
      </c>
      <c r="F2282" t="s">
        <v>42</v>
      </c>
      <c r="G2282" s="18">
        <v>8.2200000000000006</v>
      </c>
      <c r="I2282" s="18">
        <v>8.2200000000000006</v>
      </c>
    </row>
    <row r="2283" spans="1:9" x14ac:dyDescent="0.25">
      <c r="A2283" s="1">
        <v>44734</v>
      </c>
      <c r="B2283" s="1"/>
      <c r="C2283" s="1" t="s">
        <v>102</v>
      </c>
      <c r="D2283" t="s">
        <v>97</v>
      </c>
      <c r="E2283">
        <v>50</v>
      </c>
      <c r="F2283" t="s">
        <v>42</v>
      </c>
      <c r="G2283" s="18">
        <v>8.0399999999999991</v>
      </c>
      <c r="I2283" s="18">
        <v>-402</v>
      </c>
    </row>
    <row r="2284" spans="1:9" x14ac:dyDescent="0.25">
      <c r="A2284" s="1">
        <v>44735</v>
      </c>
      <c r="B2284" s="1"/>
      <c r="C2284" s="1" t="s">
        <v>102</v>
      </c>
      <c r="D2284" t="s">
        <v>97</v>
      </c>
      <c r="E2284">
        <v>2</v>
      </c>
      <c r="F2284" t="s">
        <v>41</v>
      </c>
      <c r="G2284" s="18">
        <v>7.3864000000000001</v>
      </c>
      <c r="I2284" s="18">
        <v>-14.77</v>
      </c>
    </row>
    <row r="2285" spans="1:9" x14ac:dyDescent="0.25">
      <c r="A2285" s="1">
        <v>44735</v>
      </c>
      <c r="B2285" s="1"/>
      <c r="C2285" s="1" t="s">
        <v>102</v>
      </c>
      <c r="D2285" t="s">
        <v>97</v>
      </c>
      <c r="E2285">
        <v>48</v>
      </c>
      <c r="F2285" t="s">
        <v>41</v>
      </c>
      <c r="G2285" s="18">
        <v>7.3864000000000001</v>
      </c>
      <c r="I2285" s="18">
        <v>-354.55</v>
      </c>
    </row>
    <row r="2286" spans="1:9" x14ac:dyDescent="0.25">
      <c r="A2286" s="1">
        <v>44735</v>
      </c>
      <c r="B2286" s="1"/>
      <c r="C2286" s="1" t="s">
        <v>102</v>
      </c>
      <c r="D2286" t="s">
        <v>98</v>
      </c>
      <c r="E2286">
        <v>50</v>
      </c>
      <c r="F2286" t="s">
        <v>41</v>
      </c>
      <c r="G2286" s="18">
        <v>7.5670000000000002</v>
      </c>
      <c r="H2286" s="18">
        <v>0.01</v>
      </c>
      <c r="I2286" s="18">
        <v>378.34</v>
      </c>
    </row>
    <row r="2287" spans="1:9" x14ac:dyDescent="0.25">
      <c r="A2287" s="1">
        <v>44735</v>
      </c>
      <c r="B2287" s="1"/>
      <c r="C2287" s="1" t="s">
        <v>102</v>
      </c>
      <c r="D2287" t="s">
        <v>98</v>
      </c>
      <c r="E2287">
        <v>50</v>
      </c>
      <c r="F2287" t="s">
        <v>41</v>
      </c>
      <c r="G2287" s="18">
        <v>7.5514000000000001</v>
      </c>
      <c r="H2287" s="18">
        <v>0.01</v>
      </c>
      <c r="I2287" s="18">
        <v>377.56</v>
      </c>
    </row>
    <row r="2288" spans="1:9" x14ac:dyDescent="0.25">
      <c r="A2288" s="1">
        <v>44735</v>
      </c>
      <c r="B2288" s="1"/>
      <c r="C2288" s="1" t="s">
        <v>102</v>
      </c>
      <c r="D2288" t="s">
        <v>98</v>
      </c>
      <c r="E2288">
        <v>150</v>
      </c>
      <c r="F2288" t="s">
        <v>41</v>
      </c>
      <c r="G2288" s="18">
        <v>7.8799000000000001</v>
      </c>
      <c r="H2288" s="18">
        <v>0.03</v>
      </c>
      <c r="I2288" s="18">
        <v>1181.96</v>
      </c>
    </row>
    <row r="2289" spans="1:9" x14ac:dyDescent="0.25">
      <c r="A2289" s="1">
        <v>44735</v>
      </c>
      <c r="B2289" s="1"/>
      <c r="C2289" s="1" t="s">
        <v>102</v>
      </c>
      <c r="D2289" t="s">
        <v>97</v>
      </c>
      <c r="E2289">
        <v>50</v>
      </c>
      <c r="F2289" t="s">
        <v>41</v>
      </c>
      <c r="G2289" s="18">
        <v>8.1544000000000008</v>
      </c>
      <c r="I2289" s="18">
        <v>-407.72</v>
      </c>
    </row>
    <row r="2290" spans="1:9" x14ac:dyDescent="0.25">
      <c r="A2290" s="1">
        <v>44735</v>
      </c>
      <c r="B2290" s="1"/>
      <c r="C2290" s="1" t="s">
        <v>102</v>
      </c>
      <c r="D2290" t="s">
        <v>97</v>
      </c>
      <c r="E2290">
        <v>50</v>
      </c>
      <c r="F2290" t="s">
        <v>41</v>
      </c>
      <c r="G2290" s="18">
        <v>8.01</v>
      </c>
      <c r="I2290" s="18">
        <v>-400.5</v>
      </c>
    </row>
    <row r="2291" spans="1:9" x14ac:dyDescent="0.25">
      <c r="A2291" s="1">
        <v>44735</v>
      </c>
      <c r="B2291" s="1"/>
      <c r="C2291" s="1" t="s">
        <v>102</v>
      </c>
      <c r="D2291" t="s">
        <v>97</v>
      </c>
      <c r="E2291">
        <v>50</v>
      </c>
      <c r="F2291" t="s">
        <v>41</v>
      </c>
      <c r="G2291" s="18">
        <v>7.9894999999999996</v>
      </c>
      <c r="I2291" s="18">
        <v>-399.48</v>
      </c>
    </row>
    <row r="2292" spans="1:9" x14ac:dyDescent="0.25">
      <c r="A2292" s="1">
        <v>44735</v>
      </c>
      <c r="B2292" s="1"/>
      <c r="C2292" s="1" t="s">
        <v>102</v>
      </c>
      <c r="D2292" t="s">
        <v>97</v>
      </c>
      <c r="E2292">
        <v>50</v>
      </c>
      <c r="F2292" t="s">
        <v>41</v>
      </c>
      <c r="G2292" s="18">
        <v>7.9779</v>
      </c>
      <c r="I2292" s="18">
        <v>-398.9</v>
      </c>
    </row>
    <row r="2293" spans="1:9" x14ac:dyDescent="0.25">
      <c r="A2293" s="1">
        <v>44735</v>
      </c>
      <c r="B2293" s="1"/>
      <c r="C2293" s="1" t="s">
        <v>102</v>
      </c>
      <c r="D2293" t="s">
        <v>98</v>
      </c>
      <c r="E2293">
        <v>150</v>
      </c>
      <c r="F2293" t="s">
        <v>173</v>
      </c>
      <c r="G2293" s="18">
        <v>1.04</v>
      </c>
      <c r="I2293" s="18">
        <v>156</v>
      </c>
    </row>
    <row r="2294" spans="1:9" x14ac:dyDescent="0.25">
      <c r="A2294" s="1">
        <v>44735</v>
      </c>
      <c r="B2294" s="1"/>
      <c r="C2294" s="1" t="s">
        <v>102</v>
      </c>
      <c r="D2294" t="s">
        <v>98</v>
      </c>
      <c r="E2294">
        <v>150</v>
      </c>
      <c r="F2294" t="s">
        <v>173</v>
      </c>
      <c r="G2294" s="18">
        <v>1.0449999999999999</v>
      </c>
      <c r="I2294" s="18">
        <v>156.75</v>
      </c>
    </row>
    <row r="2295" spans="1:9" x14ac:dyDescent="0.25">
      <c r="A2295" s="1">
        <v>44735</v>
      </c>
      <c r="B2295" s="1"/>
      <c r="C2295" s="1" t="s">
        <v>102</v>
      </c>
      <c r="D2295" t="s">
        <v>97</v>
      </c>
      <c r="E2295">
        <v>150</v>
      </c>
      <c r="F2295" t="s">
        <v>173</v>
      </c>
      <c r="G2295" s="18">
        <v>1.0871</v>
      </c>
      <c r="I2295" s="18">
        <v>-163.07</v>
      </c>
    </row>
    <row r="2296" spans="1:9" x14ac:dyDescent="0.25">
      <c r="A2296" s="1">
        <v>44735</v>
      </c>
      <c r="B2296" s="1"/>
      <c r="C2296" s="1" t="s">
        <v>102</v>
      </c>
      <c r="D2296" t="s">
        <v>97</v>
      </c>
      <c r="E2296">
        <v>150</v>
      </c>
      <c r="F2296" t="s">
        <v>173</v>
      </c>
      <c r="G2296" s="18">
        <v>1.167</v>
      </c>
      <c r="I2296" s="18">
        <v>-175.05</v>
      </c>
    </row>
    <row r="2297" spans="1:9" x14ac:dyDescent="0.25">
      <c r="A2297" s="1">
        <v>44735</v>
      </c>
      <c r="B2297" s="1"/>
      <c r="C2297" s="1" t="s">
        <v>102</v>
      </c>
      <c r="D2297" t="s">
        <v>98</v>
      </c>
      <c r="E2297">
        <v>50</v>
      </c>
      <c r="F2297" t="s">
        <v>38</v>
      </c>
      <c r="G2297" s="18">
        <v>3.0602999999999998</v>
      </c>
      <c r="I2297" s="18">
        <v>153.02000000000001</v>
      </c>
    </row>
    <row r="2298" spans="1:9" x14ac:dyDescent="0.25">
      <c r="A2298" s="1">
        <v>44735</v>
      </c>
      <c r="B2298" s="1"/>
      <c r="C2298" s="1" t="s">
        <v>102</v>
      </c>
      <c r="D2298" t="s">
        <v>97</v>
      </c>
      <c r="E2298">
        <v>50</v>
      </c>
      <c r="F2298" t="s">
        <v>38</v>
      </c>
      <c r="G2298" s="18">
        <v>3.2690999999999999</v>
      </c>
      <c r="I2298" s="18">
        <v>-163.46</v>
      </c>
    </row>
    <row r="2299" spans="1:9" x14ac:dyDescent="0.25">
      <c r="A2299" s="1">
        <v>44735</v>
      </c>
      <c r="B2299" s="1"/>
      <c r="C2299" s="1" t="s">
        <v>102</v>
      </c>
      <c r="D2299" t="s">
        <v>98</v>
      </c>
      <c r="E2299">
        <v>100</v>
      </c>
      <c r="F2299" t="s">
        <v>42</v>
      </c>
      <c r="G2299" s="18">
        <v>6.9591000000000003</v>
      </c>
      <c r="H2299" s="18">
        <v>0.02</v>
      </c>
      <c r="I2299" s="18">
        <v>695.89</v>
      </c>
    </row>
    <row r="2300" spans="1:9" x14ac:dyDescent="0.25">
      <c r="A2300" s="1">
        <v>44735</v>
      </c>
      <c r="B2300" s="1"/>
      <c r="C2300" s="1" t="s">
        <v>102</v>
      </c>
      <c r="D2300" t="s">
        <v>98</v>
      </c>
      <c r="E2300">
        <v>50</v>
      </c>
      <c r="F2300" t="s">
        <v>42</v>
      </c>
      <c r="G2300" s="18">
        <v>6.9221000000000004</v>
      </c>
      <c r="H2300" s="18">
        <v>0.01</v>
      </c>
      <c r="I2300" s="18">
        <v>346.1</v>
      </c>
    </row>
    <row r="2301" spans="1:9" x14ac:dyDescent="0.25">
      <c r="A2301" s="1">
        <v>44735</v>
      </c>
      <c r="B2301" s="1"/>
      <c r="C2301" s="1" t="s">
        <v>102</v>
      </c>
      <c r="D2301" t="s">
        <v>97</v>
      </c>
      <c r="E2301">
        <v>50</v>
      </c>
      <c r="F2301" t="s">
        <v>42</v>
      </c>
      <c r="G2301" s="18">
        <v>7.07</v>
      </c>
      <c r="I2301" s="18">
        <v>-353.5</v>
      </c>
    </row>
    <row r="2302" spans="1:9" x14ac:dyDescent="0.25">
      <c r="A2302" s="1">
        <v>44735</v>
      </c>
      <c r="B2302" s="1"/>
      <c r="C2302" s="1" t="s">
        <v>102</v>
      </c>
      <c r="D2302" t="s">
        <v>97</v>
      </c>
      <c r="E2302">
        <v>50</v>
      </c>
      <c r="F2302" t="s">
        <v>42</v>
      </c>
      <c r="G2302" s="18">
        <v>7.1516999999999999</v>
      </c>
      <c r="I2302" s="18">
        <v>-357.59</v>
      </c>
    </row>
    <row r="2303" spans="1:9" x14ac:dyDescent="0.25">
      <c r="A2303" s="1">
        <v>44735</v>
      </c>
      <c r="B2303" s="1"/>
      <c r="C2303" s="1" t="s">
        <v>102</v>
      </c>
      <c r="D2303" t="s">
        <v>97</v>
      </c>
      <c r="E2303">
        <v>50</v>
      </c>
      <c r="F2303" t="s">
        <v>42</v>
      </c>
      <c r="G2303" s="18">
        <v>7.39</v>
      </c>
      <c r="I2303" s="18">
        <v>-369.5</v>
      </c>
    </row>
    <row r="2304" spans="1:9" x14ac:dyDescent="0.25">
      <c r="A2304" s="1">
        <v>44735</v>
      </c>
      <c r="B2304" s="1"/>
      <c r="C2304" s="1" t="s">
        <v>102</v>
      </c>
      <c r="D2304" t="s">
        <v>98</v>
      </c>
      <c r="E2304">
        <v>50</v>
      </c>
      <c r="F2304" t="s">
        <v>42</v>
      </c>
      <c r="G2304" s="18">
        <v>7.5002000000000004</v>
      </c>
      <c r="H2304" s="18">
        <v>0.01</v>
      </c>
      <c r="I2304" s="18">
        <v>375</v>
      </c>
    </row>
    <row r="2305" spans="1:9" x14ac:dyDescent="0.25">
      <c r="A2305" s="1">
        <v>44735</v>
      </c>
      <c r="B2305" s="1"/>
      <c r="C2305" s="1" t="s">
        <v>102</v>
      </c>
      <c r="D2305" t="s">
        <v>97</v>
      </c>
      <c r="E2305">
        <v>49</v>
      </c>
      <c r="F2305" t="s">
        <v>42</v>
      </c>
      <c r="G2305" s="18">
        <v>7.76</v>
      </c>
      <c r="I2305" s="18">
        <v>-380.24</v>
      </c>
    </row>
    <row r="2306" spans="1:9" x14ac:dyDescent="0.25">
      <c r="A2306" s="1">
        <v>44735</v>
      </c>
      <c r="B2306" s="1"/>
      <c r="C2306" s="1" t="s">
        <v>102</v>
      </c>
      <c r="D2306" t="s">
        <v>97</v>
      </c>
      <c r="E2306">
        <v>1</v>
      </c>
      <c r="F2306" t="s">
        <v>42</v>
      </c>
      <c r="G2306" s="18">
        <v>7.76</v>
      </c>
      <c r="I2306" s="18">
        <v>-7.76</v>
      </c>
    </row>
    <row r="2307" spans="1:9" x14ac:dyDescent="0.25">
      <c r="A2307" s="1">
        <v>44736</v>
      </c>
      <c r="B2307" s="1"/>
      <c r="C2307" s="1" t="s">
        <v>102</v>
      </c>
      <c r="D2307" t="s">
        <v>98</v>
      </c>
      <c r="E2307">
        <v>150</v>
      </c>
      <c r="F2307" t="s">
        <v>51</v>
      </c>
      <c r="G2307" s="18">
        <v>3.3035999999999999</v>
      </c>
      <c r="H2307" s="18">
        <v>0.01</v>
      </c>
      <c r="I2307" s="18">
        <v>495.53</v>
      </c>
    </row>
    <row r="2308" spans="1:9" x14ac:dyDescent="0.25">
      <c r="A2308" s="1">
        <v>44736</v>
      </c>
      <c r="B2308" s="1"/>
      <c r="C2308" s="1" t="s">
        <v>102</v>
      </c>
      <c r="D2308" t="s">
        <v>98</v>
      </c>
      <c r="E2308">
        <v>150</v>
      </c>
      <c r="F2308" t="s">
        <v>51</v>
      </c>
      <c r="G2308" s="18">
        <v>3.3328000000000002</v>
      </c>
      <c r="H2308" s="18">
        <v>0.01</v>
      </c>
      <c r="I2308" s="18">
        <v>499.91</v>
      </c>
    </row>
    <row r="2309" spans="1:9" x14ac:dyDescent="0.25">
      <c r="A2309" s="1">
        <v>44736</v>
      </c>
      <c r="B2309" s="1"/>
      <c r="C2309" s="1" t="s">
        <v>102</v>
      </c>
      <c r="D2309" t="s">
        <v>98</v>
      </c>
      <c r="E2309">
        <v>61</v>
      </c>
      <c r="F2309" t="s">
        <v>51</v>
      </c>
      <c r="G2309" s="18">
        <v>3.3336000000000001</v>
      </c>
      <c r="I2309" s="18">
        <v>203.35</v>
      </c>
    </row>
    <row r="2310" spans="1:9" x14ac:dyDescent="0.25">
      <c r="A2310" s="1">
        <v>44736</v>
      </c>
      <c r="B2310" s="1"/>
      <c r="C2310" s="1" t="s">
        <v>102</v>
      </c>
      <c r="D2310" t="s">
        <v>98</v>
      </c>
      <c r="E2310">
        <v>89</v>
      </c>
      <c r="F2310" t="s">
        <v>51</v>
      </c>
      <c r="G2310" s="18">
        <v>3.335</v>
      </c>
      <c r="H2310" s="18">
        <v>0.01</v>
      </c>
      <c r="I2310" s="18">
        <v>296.81</v>
      </c>
    </row>
    <row r="2311" spans="1:9" x14ac:dyDescent="0.25">
      <c r="A2311" s="1">
        <v>44736</v>
      </c>
      <c r="B2311" s="1"/>
      <c r="C2311" s="1" t="s">
        <v>102</v>
      </c>
      <c r="D2311" t="s">
        <v>98</v>
      </c>
      <c r="E2311">
        <v>50</v>
      </c>
      <c r="F2311" t="s">
        <v>51</v>
      </c>
      <c r="G2311" s="18">
        <v>3.6936</v>
      </c>
      <c r="I2311" s="18">
        <v>184.68</v>
      </c>
    </row>
    <row r="2312" spans="1:9" x14ac:dyDescent="0.25">
      <c r="A2312" s="1">
        <v>44736</v>
      </c>
      <c r="B2312" s="1"/>
      <c r="C2312" s="1" t="s">
        <v>102</v>
      </c>
      <c r="D2312" t="s">
        <v>98</v>
      </c>
      <c r="E2312">
        <v>100</v>
      </c>
      <c r="F2312" t="s">
        <v>51</v>
      </c>
      <c r="G2312" s="18">
        <v>3.6936</v>
      </c>
      <c r="H2312" s="18">
        <v>0.01</v>
      </c>
      <c r="I2312" s="18">
        <v>369.35</v>
      </c>
    </row>
    <row r="2313" spans="1:9" x14ac:dyDescent="0.25">
      <c r="A2313" s="1">
        <v>44736</v>
      </c>
      <c r="B2313" s="1"/>
      <c r="C2313" s="1" t="s">
        <v>102</v>
      </c>
      <c r="D2313" t="s">
        <v>97</v>
      </c>
      <c r="E2313">
        <v>150</v>
      </c>
      <c r="F2313" t="s">
        <v>51</v>
      </c>
      <c r="G2313" s="18">
        <v>3.5388999999999999</v>
      </c>
      <c r="I2313" s="18">
        <v>-530.84</v>
      </c>
    </row>
    <row r="2314" spans="1:9" x14ac:dyDescent="0.25">
      <c r="A2314" s="1">
        <v>44736</v>
      </c>
      <c r="B2314" s="1"/>
      <c r="C2314" s="1" t="s">
        <v>102</v>
      </c>
      <c r="D2314" t="s">
        <v>97</v>
      </c>
      <c r="E2314">
        <v>150</v>
      </c>
      <c r="F2314" t="s">
        <v>51</v>
      </c>
      <c r="G2314" s="18">
        <v>3.5095999999999998</v>
      </c>
      <c r="I2314" s="18">
        <v>-526.44000000000005</v>
      </c>
    </row>
    <row r="2315" spans="1:9" x14ac:dyDescent="0.25">
      <c r="A2315" s="1">
        <v>44736</v>
      </c>
      <c r="B2315" s="1"/>
      <c r="C2315" s="1" t="s">
        <v>102</v>
      </c>
      <c r="D2315" t="s">
        <v>97</v>
      </c>
      <c r="E2315">
        <v>150</v>
      </c>
      <c r="F2315" t="s">
        <v>51</v>
      </c>
      <c r="G2315" s="18">
        <v>3.4988999999999999</v>
      </c>
      <c r="I2315" s="18">
        <v>-524.84</v>
      </c>
    </row>
    <row r="2316" spans="1:9" x14ac:dyDescent="0.25">
      <c r="A2316" s="1">
        <v>44736</v>
      </c>
      <c r="B2316" s="1"/>
      <c r="C2316" s="1" t="s">
        <v>102</v>
      </c>
      <c r="D2316" t="s">
        <v>97</v>
      </c>
      <c r="E2316">
        <v>150</v>
      </c>
      <c r="F2316" t="s">
        <v>51</v>
      </c>
      <c r="G2316" s="18">
        <v>3.58</v>
      </c>
      <c r="I2316" s="18">
        <v>-537</v>
      </c>
    </row>
    <row r="2317" spans="1:9" x14ac:dyDescent="0.25">
      <c r="A2317" s="1">
        <v>44736</v>
      </c>
      <c r="B2317" s="1"/>
      <c r="C2317" s="1" t="s">
        <v>102</v>
      </c>
      <c r="D2317" t="s">
        <v>98</v>
      </c>
      <c r="E2317">
        <v>150</v>
      </c>
      <c r="F2317" t="s">
        <v>51</v>
      </c>
      <c r="G2317" s="18">
        <v>3.4849999999999999</v>
      </c>
      <c r="H2317" s="18">
        <v>0.01</v>
      </c>
      <c r="I2317" s="18">
        <v>522.74</v>
      </c>
    </row>
    <row r="2318" spans="1:9" x14ac:dyDescent="0.25">
      <c r="A2318" s="1">
        <v>44736</v>
      </c>
      <c r="B2318" s="1"/>
      <c r="C2318" s="1" t="s">
        <v>102</v>
      </c>
      <c r="D2318" t="s">
        <v>98</v>
      </c>
      <c r="E2318">
        <v>150</v>
      </c>
      <c r="F2318" t="s">
        <v>51</v>
      </c>
      <c r="G2318" s="18">
        <v>3.4613</v>
      </c>
      <c r="H2318" s="18">
        <v>0.01</v>
      </c>
      <c r="I2318" s="18">
        <v>519.19000000000005</v>
      </c>
    </row>
    <row r="2319" spans="1:9" x14ac:dyDescent="0.25">
      <c r="A2319" s="1">
        <v>44736</v>
      </c>
      <c r="B2319" s="1"/>
      <c r="C2319" s="1" t="s">
        <v>102</v>
      </c>
      <c r="D2319" t="s">
        <v>98</v>
      </c>
      <c r="E2319">
        <v>150</v>
      </c>
      <c r="F2319" t="s">
        <v>51</v>
      </c>
      <c r="G2319" s="18">
        <v>3.46</v>
      </c>
      <c r="H2319" s="18">
        <v>0.01</v>
      </c>
      <c r="I2319" s="18">
        <v>518.99</v>
      </c>
    </row>
    <row r="2320" spans="1:9" x14ac:dyDescent="0.25">
      <c r="A2320" s="1">
        <v>44736</v>
      </c>
      <c r="B2320" s="1"/>
      <c r="C2320" s="1" t="s">
        <v>102</v>
      </c>
      <c r="D2320" t="s">
        <v>98</v>
      </c>
      <c r="E2320">
        <v>150</v>
      </c>
      <c r="F2320" t="s">
        <v>51</v>
      </c>
      <c r="G2320" s="18">
        <v>3.58</v>
      </c>
      <c r="H2320" s="18">
        <v>0.01</v>
      </c>
      <c r="I2320" s="18">
        <v>536.99</v>
      </c>
    </row>
    <row r="2321" spans="1:9" x14ac:dyDescent="0.25">
      <c r="A2321" s="1">
        <v>44736</v>
      </c>
      <c r="B2321" s="1"/>
      <c r="C2321" s="1" t="s">
        <v>102</v>
      </c>
      <c r="D2321" t="s">
        <v>97</v>
      </c>
      <c r="E2321">
        <v>150</v>
      </c>
      <c r="F2321" t="s">
        <v>51</v>
      </c>
      <c r="G2321" s="18">
        <v>3.5150000000000001</v>
      </c>
      <c r="I2321" s="18">
        <v>-527.25</v>
      </c>
    </row>
    <row r="2322" spans="1:9" x14ac:dyDescent="0.25">
      <c r="A2322" s="1">
        <v>44736</v>
      </c>
      <c r="B2322" s="1"/>
      <c r="C2322" s="1" t="s">
        <v>102</v>
      </c>
      <c r="D2322" t="s">
        <v>97</v>
      </c>
      <c r="E2322">
        <v>150</v>
      </c>
      <c r="F2322" t="s">
        <v>51</v>
      </c>
      <c r="G2322" s="18">
        <v>3.4899</v>
      </c>
      <c r="I2322" s="18">
        <v>-523.49</v>
      </c>
    </row>
    <row r="2323" spans="1:9" x14ac:dyDescent="0.25">
      <c r="A2323" s="1">
        <v>44736</v>
      </c>
      <c r="B2323" s="1"/>
      <c r="C2323" s="1" t="s">
        <v>102</v>
      </c>
      <c r="D2323" t="s">
        <v>97</v>
      </c>
      <c r="E2323">
        <v>150</v>
      </c>
      <c r="F2323" t="s">
        <v>51</v>
      </c>
      <c r="G2323" s="18">
        <v>3.5457999999999998</v>
      </c>
      <c r="I2323" s="18">
        <v>-531.87</v>
      </c>
    </row>
    <row r="2324" spans="1:9" x14ac:dyDescent="0.25">
      <c r="A2324" s="1">
        <v>44736</v>
      </c>
      <c r="B2324" s="1"/>
      <c r="C2324" s="1" t="s">
        <v>102</v>
      </c>
      <c r="D2324" t="s">
        <v>97</v>
      </c>
      <c r="E2324">
        <v>150</v>
      </c>
      <c r="F2324" t="s">
        <v>51</v>
      </c>
      <c r="G2324" s="18">
        <v>3.4988000000000001</v>
      </c>
      <c r="I2324" s="18">
        <v>-524.82000000000005</v>
      </c>
    </row>
    <row r="2325" spans="1:9" x14ac:dyDescent="0.25">
      <c r="A2325" s="1">
        <v>44739</v>
      </c>
      <c r="B2325" s="1"/>
      <c r="C2325" s="1" t="s">
        <v>102</v>
      </c>
      <c r="D2325" t="s">
        <v>98</v>
      </c>
      <c r="E2325">
        <v>150</v>
      </c>
      <c r="F2325" t="s">
        <v>51</v>
      </c>
      <c r="G2325" s="18">
        <v>2.7747999999999999</v>
      </c>
      <c r="H2325" s="18">
        <v>0.01</v>
      </c>
      <c r="I2325" s="18">
        <v>416.21</v>
      </c>
    </row>
    <row r="2326" spans="1:9" x14ac:dyDescent="0.25">
      <c r="A2326" s="1">
        <v>44739</v>
      </c>
      <c r="B2326" s="1"/>
      <c r="C2326" s="1" t="s">
        <v>102</v>
      </c>
      <c r="D2326" t="s">
        <v>98</v>
      </c>
      <c r="E2326">
        <v>150</v>
      </c>
      <c r="F2326" t="s">
        <v>51</v>
      </c>
      <c r="G2326" s="18">
        <v>2.78</v>
      </c>
      <c r="H2326" s="18">
        <v>0.01</v>
      </c>
      <c r="I2326" s="18">
        <v>416.99</v>
      </c>
    </row>
    <row r="2327" spans="1:9" x14ac:dyDescent="0.25">
      <c r="A2327" s="1">
        <v>44739</v>
      </c>
      <c r="B2327" s="1"/>
      <c r="C2327" s="1" t="s">
        <v>102</v>
      </c>
      <c r="D2327" t="s">
        <v>97</v>
      </c>
      <c r="E2327">
        <v>150</v>
      </c>
      <c r="F2327" t="s">
        <v>51</v>
      </c>
      <c r="G2327" s="18">
        <v>2.9592000000000001</v>
      </c>
      <c r="I2327" s="18">
        <v>-443.88</v>
      </c>
    </row>
    <row r="2328" spans="1:9" x14ac:dyDescent="0.25">
      <c r="A2328" s="1">
        <v>44739</v>
      </c>
      <c r="B2328" s="1"/>
      <c r="C2328" s="1" t="s">
        <v>102</v>
      </c>
      <c r="D2328" t="s">
        <v>98</v>
      </c>
      <c r="E2328">
        <v>150</v>
      </c>
      <c r="F2328" t="s">
        <v>51</v>
      </c>
      <c r="G2328" s="18">
        <v>2.9712999999999998</v>
      </c>
      <c r="H2328" s="18">
        <v>0.01</v>
      </c>
      <c r="I2328" s="18">
        <v>445.69</v>
      </c>
    </row>
    <row r="2329" spans="1:9" x14ac:dyDescent="0.25">
      <c r="A2329" s="1">
        <v>44739</v>
      </c>
      <c r="B2329" s="1"/>
      <c r="C2329" s="1" t="s">
        <v>102</v>
      </c>
      <c r="D2329" t="s">
        <v>97</v>
      </c>
      <c r="E2329">
        <v>150</v>
      </c>
      <c r="F2329" t="s">
        <v>51</v>
      </c>
      <c r="G2329" s="18">
        <v>2.9176000000000002</v>
      </c>
      <c r="I2329" s="18">
        <v>-437.64</v>
      </c>
    </row>
    <row r="2330" spans="1:9" x14ac:dyDescent="0.25">
      <c r="A2330" s="1">
        <v>44739</v>
      </c>
      <c r="B2330" s="1"/>
      <c r="C2330" s="1" t="s">
        <v>102</v>
      </c>
      <c r="D2330" t="s">
        <v>97</v>
      </c>
      <c r="E2330">
        <v>150</v>
      </c>
      <c r="F2330" t="s">
        <v>51</v>
      </c>
      <c r="G2330" s="18">
        <v>2.89</v>
      </c>
      <c r="I2330" s="18">
        <v>-433.5</v>
      </c>
    </row>
    <row r="2331" spans="1:9" x14ac:dyDescent="0.25">
      <c r="A2331" s="1">
        <v>44739</v>
      </c>
      <c r="B2331" s="1"/>
      <c r="C2331" s="1" t="s">
        <v>102</v>
      </c>
      <c r="D2331" t="s">
        <v>98</v>
      </c>
      <c r="E2331">
        <v>50</v>
      </c>
      <c r="F2331" t="s">
        <v>40</v>
      </c>
      <c r="G2331" s="18">
        <v>2.7309999999999999</v>
      </c>
      <c r="I2331" s="18">
        <v>136.55000000000001</v>
      </c>
    </row>
    <row r="2332" spans="1:9" x14ac:dyDescent="0.25">
      <c r="A2332" s="1">
        <v>44739</v>
      </c>
      <c r="B2332" s="1"/>
      <c r="C2332" s="1" t="s">
        <v>102</v>
      </c>
      <c r="D2332" t="s">
        <v>98</v>
      </c>
      <c r="E2332">
        <v>50</v>
      </c>
      <c r="F2332" t="s">
        <v>40</v>
      </c>
      <c r="G2332" s="18">
        <v>2.7507999999999999</v>
      </c>
      <c r="I2332" s="18">
        <v>137.54</v>
      </c>
    </row>
    <row r="2333" spans="1:9" x14ac:dyDescent="0.25">
      <c r="A2333" s="1">
        <v>44739</v>
      </c>
      <c r="B2333" s="1"/>
      <c r="C2333" s="1" t="s">
        <v>102</v>
      </c>
      <c r="D2333" t="s">
        <v>98</v>
      </c>
      <c r="E2333">
        <v>150</v>
      </c>
      <c r="F2333" t="s">
        <v>40</v>
      </c>
      <c r="G2333" s="18">
        <v>2.766</v>
      </c>
      <c r="H2333" s="18">
        <v>0.01</v>
      </c>
      <c r="I2333" s="18">
        <v>414.89</v>
      </c>
    </row>
    <row r="2334" spans="1:9" x14ac:dyDescent="0.25">
      <c r="A2334" s="1">
        <v>44739</v>
      </c>
      <c r="B2334" s="1"/>
      <c r="C2334" s="1" t="s">
        <v>102</v>
      </c>
      <c r="D2334" t="s">
        <v>98</v>
      </c>
      <c r="E2334">
        <v>150</v>
      </c>
      <c r="F2334" t="s">
        <v>40</v>
      </c>
      <c r="G2334" s="18">
        <v>2.7610000000000001</v>
      </c>
      <c r="H2334" s="18">
        <v>0.01</v>
      </c>
      <c r="I2334" s="18">
        <v>414.14</v>
      </c>
    </row>
    <row r="2335" spans="1:9" x14ac:dyDescent="0.25">
      <c r="A2335" s="1">
        <v>44739</v>
      </c>
      <c r="B2335" s="1"/>
      <c r="C2335" s="1" t="s">
        <v>102</v>
      </c>
      <c r="D2335" t="s">
        <v>98</v>
      </c>
      <c r="E2335">
        <v>50</v>
      </c>
      <c r="F2335" t="s">
        <v>40</v>
      </c>
      <c r="G2335" s="18">
        <v>2.7507999999999999</v>
      </c>
      <c r="I2335" s="18">
        <v>137.54</v>
      </c>
    </row>
    <row r="2336" spans="1:9" x14ac:dyDescent="0.25">
      <c r="A2336" s="1">
        <v>44739</v>
      </c>
      <c r="B2336" s="1"/>
      <c r="C2336" s="1" t="s">
        <v>102</v>
      </c>
      <c r="D2336" t="s">
        <v>98</v>
      </c>
      <c r="E2336">
        <v>150</v>
      </c>
      <c r="F2336" t="s">
        <v>40</v>
      </c>
      <c r="G2336" s="18">
        <v>2.7549999999999999</v>
      </c>
      <c r="H2336" s="18">
        <v>0.01</v>
      </c>
      <c r="I2336" s="18">
        <v>413.24</v>
      </c>
    </row>
    <row r="2337" spans="1:9" x14ac:dyDescent="0.25">
      <c r="A2337" s="1">
        <v>44739</v>
      </c>
      <c r="B2337" s="1"/>
      <c r="C2337" s="1" t="s">
        <v>102</v>
      </c>
      <c r="D2337" t="s">
        <v>97</v>
      </c>
      <c r="E2337">
        <v>50</v>
      </c>
      <c r="F2337" t="s">
        <v>40</v>
      </c>
      <c r="G2337" s="18">
        <v>2.8094999999999999</v>
      </c>
      <c r="I2337" s="18">
        <v>-140.47999999999999</v>
      </c>
    </row>
    <row r="2338" spans="1:9" x14ac:dyDescent="0.25">
      <c r="A2338" s="1">
        <v>44739</v>
      </c>
      <c r="B2338" s="1"/>
      <c r="C2338" s="1" t="s">
        <v>102</v>
      </c>
      <c r="D2338" t="s">
        <v>97</v>
      </c>
      <c r="E2338">
        <v>100</v>
      </c>
      <c r="F2338" t="s">
        <v>40</v>
      </c>
      <c r="G2338" s="18">
        <v>2.81</v>
      </c>
      <c r="I2338" s="18">
        <v>-281</v>
      </c>
    </row>
    <row r="2339" spans="1:9" x14ac:dyDescent="0.25">
      <c r="A2339" s="1">
        <v>44739</v>
      </c>
      <c r="B2339" s="1"/>
      <c r="C2339" s="1" t="s">
        <v>102</v>
      </c>
      <c r="D2339" t="s">
        <v>97</v>
      </c>
      <c r="E2339">
        <v>50</v>
      </c>
      <c r="F2339" t="s">
        <v>40</v>
      </c>
      <c r="G2339" s="18">
        <v>2.8062999999999998</v>
      </c>
      <c r="I2339" s="18">
        <v>-140.32</v>
      </c>
    </row>
    <row r="2340" spans="1:9" x14ac:dyDescent="0.25">
      <c r="A2340" s="1">
        <v>44739</v>
      </c>
      <c r="B2340" s="1"/>
      <c r="C2340" s="1" t="s">
        <v>102</v>
      </c>
      <c r="D2340" t="s">
        <v>97</v>
      </c>
      <c r="E2340">
        <v>100</v>
      </c>
      <c r="F2340" t="s">
        <v>40</v>
      </c>
      <c r="G2340" s="18">
        <v>2.8062999999999998</v>
      </c>
      <c r="I2340" s="18">
        <v>-280.63</v>
      </c>
    </row>
    <row r="2341" spans="1:9" x14ac:dyDescent="0.25">
      <c r="A2341" s="1">
        <v>44739</v>
      </c>
      <c r="B2341" s="1"/>
      <c r="C2341" s="1" t="s">
        <v>102</v>
      </c>
      <c r="D2341" t="s">
        <v>98</v>
      </c>
      <c r="E2341">
        <v>19</v>
      </c>
      <c r="F2341" t="s">
        <v>40</v>
      </c>
      <c r="G2341" s="18">
        <v>2.8050000000000002</v>
      </c>
      <c r="I2341" s="18">
        <v>53.3</v>
      </c>
    </row>
    <row r="2342" spans="1:9" x14ac:dyDescent="0.25">
      <c r="A2342" s="1">
        <v>44739</v>
      </c>
      <c r="B2342" s="1"/>
      <c r="C2342" s="1" t="s">
        <v>102</v>
      </c>
      <c r="D2342" t="s">
        <v>98</v>
      </c>
      <c r="E2342">
        <v>100</v>
      </c>
      <c r="F2342" t="s">
        <v>40</v>
      </c>
      <c r="G2342" s="18">
        <v>2.8050000000000002</v>
      </c>
      <c r="H2342" s="18">
        <v>0.01</v>
      </c>
      <c r="I2342" s="18">
        <v>280.49</v>
      </c>
    </row>
    <row r="2343" spans="1:9" x14ac:dyDescent="0.25">
      <c r="A2343" s="1">
        <v>44739</v>
      </c>
      <c r="B2343" s="1"/>
      <c r="C2343" s="1" t="s">
        <v>102</v>
      </c>
      <c r="D2343" t="s">
        <v>98</v>
      </c>
      <c r="E2343">
        <v>10</v>
      </c>
      <c r="F2343" t="s">
        <v>40</v>
      </c>
      <c r="G2343" s="18">
        <v>2.8050000000000002</v>
      </c>
      <c r="I2343" s="18">
        <v>28.05</v>
      </c>
    </row>
    <row r="2344" spans="1:9" x14ac:dyDescent="0.25">
      <c r="A2344" s="1">
        <v>44739</v>
      </c>
      <c r="B2344" s="1"/>
      <c r="C2344" s="1" t="s">
        <v>102</v>
      </c>
      <c r="D2344" t="s">
        <v>98</v>
      </c>
      <c r="E2344">
        <v>21</v>
      </c>
      <c r="F2344" t="s">
        <v>40</v>
      </c>
      <c r="G2344" s="18">
        <v>2.8050000000000002</v>
      </c>
      <c r="I2344" s="18">
        <v>58.91</v>
      </c>
    </row>
    <row r="2345" spans="1:9" x14ac:dyDescent="0.25">
      <c r="A2345" s="1">
        <v>44739</v>
      </c>
      <c r="B2345" s="1"/>
      <c r="C2345" s="1" t="s">
        <v>102</v>
      </c>
      <c r="D2345" t="s">
        <v>98</v>
      </c>
      <c r="E2345">
        <v>150</v>
      </c>
      <c r="F2345" t="s">
        <v>40</v>
      </c>
      <c r="G2345" s="18">
        <v>2.8159999999999998</v>
      </c>
      <c r="H2345" s="18">
        <v>0.01</v>
      </c>
      <c r="I2345" s="18">
        <v>422.39</v>
      </c>
    </row>
    <row r="2346" spans="1:9" x14ac:dyDescent="0.25">
      <c r="A2346" s="1">
        <v>44739</v>
      </c>
      <c r="B2346" s="1"/>
      <c r="C2346" s="1" t="s">
        <v>102</v>
      </c>
      <c r="D2346" t="s">
        <v>97</v>
      </c>
      <c r="E2346">
        <v>150</v>
      </c>
      <c r="F2346" t="s">
        <v>40</v>
      </c>
      <c r="G2346" s="18">
        <v>2.7639999999999998</v>
      </c>
      <c r="I2346" s="18">
        <v>-414.6</v>
      </c>
    </row>
    <row r="2347" spans="1:9" x14ac:dyDescent="0.25">
      <c r="A2347" s="1">
        <v>44739</v>
      </c>
      <c r="B2347" s="1"/>
      <c r="C2347" s="1" t="s">
        <v>102</v>
      </c>
      <c r="D2347" t="s">
        <v>97</v>
      </c>
      <c r="E2347">
        <v>150</v>
      </c>
      <c r="F2347" t="s">
        <v>40</v>
      </c>
      <c r="G2347" s="18">
        <v>2.7633999999999999</v>
      </c>
      <c r="I2347" s="18">
        <v>-414.51</v>
      </c>
    </row>
    <row r="2348" spans="1:9" x14ac:dyDescent="0.25">
      <c r="A2348" s="1">
        <v>44739</v>
      </c>
      <c r="B2348" s="1"/>
      <c r="C2348" s="1" t="s">
        <v>102</v>
      </c>
      <c r="D2348" t="s">
        <v>97</v>
      </c>
      <c r="E2348">
        <v>150</v>
      </c>
      <c r="F2348" t="s">
        <v>40</v>
      </c>
      <c r="G2348" s="18">
        <v>2.6953999999999998</v>
      </c>
      <c r="I2348" s="18">
        <v>-404.31</v>
      </c>
    </row>
    <row r="2349" spans="1:9" x14ac:dyDescent="0.25">
      <c r="A2349" s="1">
        <v>44739</v>
      </c>
      <c r="B2349" s="1"/>
      <c r="C2349" s="1" t="s">
        <v>102</v>
      </c>
      <c r="D2349" t="s">
        <v>97</v>
      </c>
      <c r="E2349">
        <v>50</v>
      </c>
      <c r="F2349" t="s">
        <v>40</v>
      </c>
      <c r="G2349" s="18">
        <v>2.6</v>
      </c>
      <c r="I2349" s="18">
        <v>-130</v>
      </c>
    </row>
    <row r="2350" spans="1:9" x14ac:dyDescent="0.25">
      <c r="A2350" s="1">
        <v>44739</v>
      </c>
      <c r="B2350" s="1"/>
      <c r="C2350" s="1" t="s">
        <v>102</v>
      </c>
      <c r="D2350" t="s">
        <v>97</v>
      </c>
      <c r="E2350">
        <v>50</v>
      </c>
      <c r="F2350" t="s">
        <v>40</v>
      </c>
      <c r="G2350" s="18">
        <v>2.77</v>
      </c>
      <c r="I2350" s="18">
        <v>-138.5</v>
      </c>
    </row>
    <row r="2351" spans="1:9" x14ac:dyDescent="0.25">
      <c r="A2351" s="1">
        <v>44739</v>
      </c>
      <c r="B2351" s="1"/>
      <c r="C2351" s="1" t="s">
        <v>102</v>
      </c>
      <c r="D2351" t="s">
        <v>97</v>
      </c>
      <c r="E2351">
        <v>50</v>
      </c>
      <c r="F2351" t="s">
        <v>40</v>
      </c>
      <c r="G2351" s="18">
        <v>2.8592</v>
      </c>
      <c r="I2351" s="18">
        <v>-142.96</v>
      </c>
    </row>
    <row r="2352" spans="1:9" x14ac:dyDescent="0.25">
      <c r="A2352" s="1">
        <v>44740</v>
      </c>
      <c r="B2352" s="1"/>
      <c r="C2352" s="1" t="s">
        <v>102</v>
      </c>
      <c r="D2352" t="s">
        <v>98</v>
      </c>
      <c r="E2352">
        <v>50</v>
      </c>
      <c r="F2352" t="s">
        <v>171</v>
      </c>
      <c r="G2352" s="18">
        <v>1.1739999999999999</v>
      </c>
      <c r="I2352" s="18">
        <v>58.7</v>
      </c>
    </row>
    <row r="2353" spans="1:9" x14ac:dyDescent="0.25">
      <c r="A2353" s="1">
        <v>44740</v>
      </c>
      <c r="B2353" s="1"/>
      <c r="C2353" s="1" t="s">
        <v>102</v>
      </c>
      <c r="D2353" t="s">
        <v>98</v>
      </c>
      <c r="E2353">
        <v>150</v>
      </c>
      <c r="F2353" t="s">
        <v>172</v>
      </c>
      <c r="G2353" s="18">
        <v>2.35</v>
      </c>
      <c r="H2353" s="18">
        <v>0.01</v>
      </c>
      <c r="I2353" s="18">
        <v>352.49</v>
      </c>
    </row>
    <row r="2354" spans="1:9" x14ac:dyDescent="0.25">
      <c r="A2354" s="1">
        <v>44740</v>
      </c>
      <c r="B2354" s="1"/>
      <c r="C2354" s="1" t="s">
        <v>102</v>
      </c>
      <c r="D2354" t="s">
        <v>97</v>
      </c>
      <c r="E2354">
        <v>150</v>
      </c>
      <c r="F2354" t="s">
        <v>172</v>
      </c>
      <c r="G2354" s="18">
        <v>2.16</v>
      </c>
      <c r="I2354" s="18">
        <v>-324</v>
      </c>
    </row>
    <row r="2355" spans="1:9" x14ac:dyDescent="0.25">
      <c r="A2355" s="1">
        <v>44740</v>
      </c>
      <c r="B2355" s="1"/>
      <c r="C2355" s="1" t="s">
        <v>102</v>
      </c>
      <c r="D2355" t="s">
        <v>98</v>
      </c>
      <c r="E2355">
        <v>150</v>
      </c>
      <c r="F2355" t="s">
        <v>171</v>
      </c>
      <c r="G2355" s="18">
        <v>1.2202</v>
      </c>
      <c r="I2355" s="18">
        <v>183.03</v>
      </c>
    </row>
    <row r="2356" spans="1:9" x14ac:dyDescent="0.25">
      <c r="A2356" s="1">
        <v>44740</v>
      </c>
      <c r="B2356" s="1"/>
      <c r="C2356" s="1" t="s">
        <v>102</v>
      </c>
      <c r="D2356" t="s">
        <v>98</v>
      </c>
      <c r="E2356">
        <v>700</v>
      </c>
      <c r="F2356" t="s">
        <v>171</v>
      </c>
      <c r="G2356" s="18">
        <v>1.2422</v>
      </c>
      <c r="H2356" s="18">
        <v>0.02</v>
      </c>
      <c r="I2356" s="18">
        <v>869.52</v>
      </c>
    </row>
    <row r="2357" spans="1:9" x14ac:dyDescent="0.25">
      <c r="A2357" s="1">
        <v>44740</v>
      </c>
      <c r="B2357" s="1"/>
      <c r="C2357" s="1" t="s">
        <v>102</v>
      </c>
      <c r="D2357" t="s">
        <v>98</v>
      </c>
      <c r="E2357">
        <v>150</v>
      </c>
      <c r="F2357" t="s">
        <v>171</v>
      </c>
      <c r="G2357" s="18">
        <v>1.252</v>
      </c>
      <c r="I2357" s="18">
        <v>187.8</v>
      </c>
    </row>
    <row r="2358" spans="1:9" x14ac:dyDescent="0.25">
      <c r="A2358" s="1">
        <v>44740</v>
      </c>
      <c r="B2358" s="1"/>
      <c r="C2358" s="1" t="s">
        <v>102</v>
      </c>
      <c r="D2358" t="s">
        <v>97</v>
      </c>
      <c r="E2358">
        <v>150</v>
      </c>
      <c r="F2358" t="s">
        <v>171</v>
      </c>
      <c r="G2358" s="18">
        <v>1.3451</v>
      </c>
      <c r="I2358" s="18">
        <v>-201.77</v>
      </c>
    </row>
    <row r="2359" spans="1:9" x14ac:dyDescent="0.25">
      <c r="A2359" s="1">
        <v>44740</v>
      </c>
      <c r="B2359" s="1"/>
      <c r="C2359" s="1" t="s">
        <v>102</v>
      </c>
      <c r="D2359" t="s">
        <v>97</v>
      </c>
      <c r="E2359">
        <v>150</v>
      </c>
      <c r="F2359" t="s">
        <v>171</v>
      </c>
      <c r="G2359" s="18">
        <v>1.3451</v>
      </c>
      <c r="I2359" s="18">
        <v>-201.77</v>
      </c>
    </row>
    <row r="2360" spans="1:9" x14ac:dyDescent="0.25">
      <c r="A2360" s="1">
        <v>44740</v>
      </c>
      <c r="B2360" s="1"/>
      <c r="C2360" s="1" t="s">
        <v>102</v>
      </c>
      <c r="D2360" t="s">
        <v>97</v>
      </c>
      <c r="E2360">
        <v>150</v>
      </c>
      <c r="F2360" t="s">
        <v>171</v>
      </c>
      <c r="G2360" s="18">
        <v>1.2749999999999999</v>
      </c>
      <c r="I2360" s="18">
        <v>-191.25</v>
      </c>
    </row>
    <row r="2361" spans="1:9" x14ac:dyDescent="0.25">
      <c r="A2361" s="1">
        <v>44740</v>
      </c>
      <c r="B2361" s="1"/>
      <c r="C2361" s="1" t="s">
        <v>102</v>
      </c>
      <c r="D2361" t="s">
        <v>97</v>
      </c>
      <c r="E2361">
        <v>150</v>
      </c>
      <c r="F2361" t="s">
        <v>171</v>
      </c>
      <c r="G2361" s="18">
        <v>1.35</v>
      </c>
      <c r="I2361" s="18">
        <v>-202.5</v>
      </c>
    </row>
    <row r="2362" spans="1:9" x14ac:dyDescent="0.25">
      <c r="A2362" s="1">
        <v>44740</v>
      </c>
      <c r="B2362" s="1"/>
      <c r="C2362" s="1" t="s">
        <v>102</v>
      </c>
      <c r="D2362" t="s">
        <v>97</v>
      </c>
      <c r="E2362">
        <v>150</v>
      </c>
      <c r="F2362" t="s">
        <v>171</v>
      </c>
      <c r="G2362" s="18">
        <v>1.3463000000000001</v>
      </c>
      <c r="I2362" s="18">
        <v>-201.95</v>
      </c>
    </row>
    <row r="2363" spans="1:9" x14ac:dyDescent="0.25">
      <c r="A2363" s="1">
        <v>44740</v>
      </c>
      <c r="B2363" s="1"/>
      <c r="C2363" s="1" t="s">
        <v>102</v>
      </c>
      <c r="D2363" t="s">
        <v>97</v>
      </c>
      <c r="E2363">
        <v>150</v>
      </c>
      <c r="F2363" t="s">
        <v>171</v>
      </c>
      <c r="G2363" s="18">
        <v>1.3251999999999999</v>
      </c>
      <c r="I2363" s="18">
        <v>-198.78</v>
      </c>
    </row>
    <row r="2364" spans="1:9" x14ac:dyDescent="0.25">
      <c r="A2364" s="1">
        <v>44740</v>
      </c>
      <c r="B2364" s="1"/>
      <c r="C2364" s="1" t="s">
        <v>102</v>
      </c>
      <c r="D2364" t="s">
        <v>97</v>
      </c>
      <c r="E2364">
        <v>150</v>
      </c>
      <c r="F2364" t="s">
        <v>171</v>
      </c>
      <c r="G2364" s="18">
        <v>1.3149999999999999</v>
      </c>
      <c r="I2364" s="18">
        <v>-197.25</v>
      </c>
    </row>
    <row r="2365" spans="1:9" x14ac:dyDescent="0.25">
      <c r="A2365" s="1">
        <v>44741</v>
      </c>
      <c r="B2365" s="1"/>
      <c r="C2365" s="1" t="s">
        <v>102</v>
      </c>
      <c r="D2365" t="s">
        <v>98</v>
      </c>
      <c r="E2365">
        <v>450</v>
      </c>
      <c r="F2365" t="s">
        <v>169</v>
      </c>
      <c r="G2365" s="18">
        <v>2.4700000000000002</v>
      </c>
      <c r="H2365" s="18">
        <v>0.03</v>
      </c>
      <c r="I2365" s="18">
        <v>1111.47</v>
      </c>
    </row>
    <row r="2366" spans="1:9" x14ac:dyDescent="0.25">
      <c r="A2366" s="1">
        <v>44741</v>
      </c>
      <c r="B2366" s="1"/>
      <c r="C2366" s="1" t="s">
        <v>102</v>
      </c>
      <c r="D2366" t="s">
        <v>97</v>
      </c>
      <c r="E2366">
        <v>150</v>
      </c>
      <c r="F2366" t="s">
        <v>169</v>
      </c>
      <c r="G2366" s="18">
        <v>2.41</v>
      </c>
      <c r="I2366" s="18">
        <v>-361.5</v>
      </c>
    </row>
    <row r="2367" spans="1:9" x14ac:dyDescent="0.25">
      <c r="A2367" s="1">
        <v>44741</v>
      </c>
      <c r="B2367" s="1"/>
      <c r="C2367" s="1" t="s">
        <v>102</v>
      </c>
      <c r="D2367" t="s">
        <v>97</v>
      </c>
      <c r="E2367">
        <v>150</v>
      </c>
      <c r="F2367" t="s">
        <v>169</v>
      </c>
      <c r="G2367" s="18">
        <v>2.4500000000000002</v>
      </c>
      <c r="I2367" s="18">
        <v>-367.5</v>
      </c>
    </row>
    <row r="2368" spans="1:9" x14ac:dyDescent="0.25">
      <c r="A2368" s="1">
        <v>44741</v>
      </c>
      <c r="B2368" s="1"/>
      <c r="C2368" s="1" t="s">
        <v>102</v>
      </c>
      <c r="D2368" t="s">
        <v>98</v>
      </c>
      <c r="E2368">
        <v>150</v>
      </c>
      <c r="F2368" t="s">
        <v>170</v>
      </c>
      <c r="G2368" s="18">
        <v>1.095</v>
      </c>
      <c r="I2368" s="18">
        <v>164.25</v>
      </c>
    </row>
    <row r="2369" spans="1:9" x14ac:dyDescent="0.25">
      <c r="A2369" s="1">
        <v>44741</v>
      </c>
      <c r="B2369" s="1"/>
      <c r="C2369" s="1" t="s">
        <v>102</v>
      </c>
      <c r="D2369" t="s">
        <v>98</v>
      </c>
      <c r="E2369">
        <v>200</v>
      </c>
      <c r="F2369" t="s">
        <v>170</v>
      </c>
      <c r="G2369" s="18">
        <v>1.0940000000000001</v>
      </c>
      <c r="H2369" s="18">
        <v>0.01</v>
      </c>
      <c r="I2369" s="18">
        <v>218.79</v>
      </c>
    </row>
    <row r="2370" spans="1:9" x14ac:dyDescent="0.25">
      <c r="A2370" s="1">
        <v>44741</v>
      </c>
      <c r="B2370" s="1"/>
      <c r="C2370" s="1" t="s">
        <v>102</v>
      </c>
      <c r="D2370" t="s">
        <v>98</v>
      </c>
      <c r="E2370">
        <v>200</v>
      </c>
      <c r="F2370" t="s">
        <v>170</v>
      </c>
      <c r="G2370" s="18">
        <v>1.0928</v>
      </c>
      <c r="H2370" s="18">
        <v>0.01</v>
      </c>
      <c r="I2370" s="18">
        <v>218.55</v>
      </c>
    </row>
    <row r="2371" spans="1:9" x14ac:dyDescent="0.25">
      <c r="A2371" s="1">
        <v>44741</v>
      </c>
      <c r="B2371" s="1"/>
      <c r="C2371" s="1" t="s">
        <v>102</v>
      </c>
      <c r="D2371" t="s">
        <v>98</v>
      </c>
      <c r="E2371">
        <v>200</v>
      </c>
      <c r="F2371" t="s">
        <v>170</v>
      </c>
      <c r="G2371" s="18">
        <v>1.095</v>
      </c>
      <c r="H2371" s="18">
        <v>0.01</v>
      </c>
      <c r="I2371" s="18">
        <v>218.99</v>
      </c>
    </row>
    <row r="2372" spans="1:9" x14ac:dyDescent="0.25">
      <c r="A2372" s="1">
        <v>44741</v>
      </c>
      <c r="B2372" s="1"/>
      <c r="C2372" s="1" t="s">
        <v>102</v>
      </c>
      <c r="D2372" t="s">
        <v>98</v>
      </c>
      <c r="E2372">
        <v>200</v>
      </c>
      <c r="F2372" t="s">
        <v>170</v>
      </c>
      <c r="G2372" s="18">
        <v>1.0843</v>
      </c>
      <c r="I2372" s="18">
        <v>216.86</v>
      </c>
    </row>
    <row r="2373" spans="1:9" x14ac:dyDescent="0.25">
      <c r="A2373" s="1">
        <v>44741</v>
      </c>
      <c r="B2373" s="1"/>
      <c r="C2373" s="1" t="s">
        <v>102</v>
      </c>
      <c r="D2373" t="s">
        <v>98</v>
      </c>
      <c r="E2373">
        <v>200</v>
      </c>
      <c r="F2373" t="s">
        <v>170</v>
      </c>
      <c r="G2373" s="18">
        <v>1.0828</v>
      </c>
      <c r="I2373" s="18">
        <v>216.56</v>
      </c>
    </row>
    <row r="2374" spans="1:9" x14ac:dyDescent="0.25">
      <c r="A2374" s="1">
        <v>44741</v>
      </c>
      <c r="B2374" s="1"/>
      <c r="C2374" s="1" t="s">
        <v>102</v>
      </c>
      <c r="D2374" t="s">
        <v>98</v>
      </c>
      <c r="E2374">
        <v>200</v>
      </c>
      <c r="F2374" t="s">
        <v>170</v>
      </c>
      <c r="G2374" s="18">
        <v>1.0801000000000001</v>
      </c>
      <c r="I2374" s="18">
        <v>216.02</v>
      </c>
    </row>
    <row r="2375" spans="1:9" x14ac:dyDescent="0.25">
      <c r="A2375" s="1">
        <v>44741</v>
      </c>
      <c r="B2375" s="1"/>
      <c r="C2375" s="1" t="s">
        <v>102</v>
      </c>
      <c r="D2375" t="s">
        <v>97</v>
      </c>
      <c r="E2375">
        <v>150</v>
      </c>
      <c r="F2375" t="s">
        <v>170</v>
      </c>
      <c r="G2375" s="18">
        <v>1.1986000000000001</v>
      </c>
      <c r="I2375" s="18">
        <v>-179.79</v>
      </c>
    </row>
    <row r="2376" spans="1:9" x14ac:dyDescent="0.25">
      <c r="A2376" s="1">
        <v>44741</v>
      </c>
      <c r="B2376" s="1"/>
      <c r="C2376" s="1" t="s">
        <v>102</v>
      </c>
      <c r="D2376" t="s">
        <v>97</v>
      </c>
      <c r="E2376">
        <v>150</v>
      </c>
      <c r="F2376" t="s">
        <v>170</v>
      </c>
      <c r="G2376" s="18">
        <v>1.1899</v>
      </c>
      <c r="I2376" s="18">
        <v>-178.49</v>
      </c>
    </row>
    <row r="2377" spans="1:9" x14ac:dyDescent="0.25">
      <c r="A2377" s="1">
        <v>44741</v>
      </c>
      <c r="B2377" s="1"/>
      <c r="C2377" s="1" t="s">
        <v>102</v>
      </c>
      <c r="D2377" t="s">
        <v>98</v>
      </c>
      <c r="E2377">
        <v>2</v>
      </c>
      <c r="F2377" t="s">
        <v>45</v>
      </c>
      <c r="G2377" s="18">
        <v>11.680099999999999</v>
      </c>
      <c r="I2377" s="18">
        <v>23.36</v>
      </c>
    </row>
    <row r="2378" spans="1:9" x14ac:dyDescent="0.25">
      <c r="A2378" s="1">
        <v>44741</v>
      </c>
      <c r="B2378" s="1"/>
      <c r="C2378" s="1" t="s">
        <v>102</v>
      </c>
      <c r="D2378" t="s">
        <v>98</v>
      </c>
      <c r="E2378">
        <v>150</v>
      </c>
      <c r="F2378" t="s">
        <v>169</v>
      </c>
      <c r="G2378" s="18">
        <v>2.4354</v>
      </c>
      <c r="H2378" s="18">
        <v>0.01</v>
      </c>
      <c r="I2378" s="18">
        <v>365.3</v>
      </c>
    </row>
    <row r="2379" spans="1:9" x14ac:dyDescent="0.25">
      <c r="A2379" s="1">
        <v>44741</v>
      </c>
      <c r="B2379" s="1"/>
      <c r="C2379" s="1" t="s">
        <v>102</v>
      </c>
      <c r="D2379" t="s">
        <v>97</v>
      </c>
      <c r="E2379">
        <v>150</v>
      </c>
      <c r="F2379" t="s">
        <v>170</v>
      </c>
      <c r="G2379" s="18">
        <v>1.2999000000000001</v>
      </c>
      <c r="I2379" s="18">
        <v>-194.99</v>
      </c>
    </row>
    <row r="2380" spans="1:9" x14ac:dyDescent="0.25">
      <c r="A2380" s="1">
        <v>44741</v>
      </c>
      <c r="B2380" s="1"/>
      <c r="C2380" s="1" t="s">
        <v>102</v>
      </c>
      <c r="D2380" t="s">
        <v>97</v>
      </c>
      <c r="E2380">
        <v>150</v>
      </c>
      <c r="F2380" t="s">
        <v>170</v>
      </c>
      <c r="G2380" s="18">
        <v>1.2899</v>
      </c>
      <c r="I2380" s="18">
        <v>-193.49</v>
      </c>
    </row>
    <row r="2381" spans="1:9" x14ac:dyDescent="0.25">
      <c r="A2381" s="1">
        <v>44741</v>
      </c>
      <c r="B2381" s="1"/>
      <c r="C2381" s="1" t="s">
        <v>102</v>
      </c>
      <c r="D2381" t="s">
        <v>97</v>
      </c>
      <c r="E2381">
        <v>150</v>
      </c>
      <c r="F2381" t="s">
        <v>170</v>
      </c>
      <c r="G2381" s="18">
        <v>1.2947</v>
      </c>
      <c r="I2381" s="18">
        <v>-194.21</v>
      </c>
    </row>
    <row r="2382" spans="1:9" x14ac:dyDescent="0.25">
      <c r="A2382" s="1">
        <v>44741</v>
      </c>
      <c r="B2382" s="1"/>
      <c r="C2382" s="1" t="s">
        <v>102</v>
      </c>
      <c r="D2382" t="s">
        <v>97</v>
      </c>
      <c r="E2382">
        <v>150</v>
      </c>
      <c r="F2382" t="s">
        <v>170</v>
      </c>
      <c r="G2382" s="18">
        <v>1.2863</v>
      </c>
      <c r="I2382" s="18">
        <v>-192.95</v>
      </c>
    </row>
    <row r="2383" spans="1:9" x14ac:dyDescent="0.25">
      <c r="A2383" s="1">
        <v>44741</v>
      </c>
      <c r="B2383" s="1"/>
      <c r="C2383" s="1" t="s">
        <v>102</v>
      </c>
      <c r="D2383" t="s">
        <v>97</v>
      </c>
      <c r="E2383">
        <v>150</v>
      </c>
      <c r="F2383" t="s">
        <v>170</v>
      </c>
      <c r="G2383" s="18">
        <v>1.2855000000000001</v>
      </c>
      <c r="I2383" s="18">
        <v>-192.83</v>
      </c>
    </row>
    <row r="2384" spans="1:9" x14ac:dyDescent="0.25">
      <c r="A2384" s="1">
        <v>44741</v>
      </c>
      <c r="B2384" s="1"/>
      <c r="C2384" s="1" t="s">
        <v>102</v>
      </c>
      <c r="D2384" t="s">
        <v>97</v>
      </c>
      <c r="E2384">
        <v>150</v>
      </c>
      <c r="F2384" t="s">
        <v>170</v>
      </c>
      <c r="G2384" s="18">
        <v>1.27</v>
      </c>
      <c r="I2384" s="18">
        <v>-190.5</v>
      </c>
    </row>
    <row r="2385" spans="1:9" x14ac:dyDescent="0.25">
      <c r="A2385" s="1">
        <v>44741</v>
      </c>
      <c r="B2385" s="1"/>
      <c r="C2385" s="1" t="s">
        <v>102</v>
      </c>
      <c r="D2385" t="s">
        <v>97</v>
      </c>
      <c r="E2385">
        <v>150</v>
      </c>
      <c r="F2385" t="s">
        <v>170</v>
      </c>
      <c r="G2385" s="18">
        <v>1.2555000000000001</v>
      </c>
      <c r="I2385" s="18">
        <v>-188.33</v>
      </c>
    </row>
    <row r="2386" spans="1:9" x14ac:dyDescent="0.25">
      <c r="A2386" s="1">
        <v>44741</v>
      </c>
      <c r="B2386" s="1"/>
      <c r="C2386" s="1" t="s">
        <v>102</v>
      </c>
      <c r="D2386" t="s">
        <v>97</v>
      </c>
      <c r="E2386">
        <v>150</v>
      </c>
      <c r="F2386" t="s">
        <v>169</v>
      </c>
      <c r="G2386" s="18">
        <v>2.5190999999999999</v>
      </c>
      <c r="I2386" s="18">
        <v>-377.87</v>
      </c>
    </row>
    <row r="2387" spans="1:9" x14ac:dyDescent="0.25">
      <c r="A2387" s="1">
        <v>44741</v>
      </c>
      <c r="B2387" s="1"/>
      <c r="C2387" s="1" t="s">
        <v>102</v>
      </c>
      <c r="D2387" t="s">
        <v>97</v>
      </c>
      <c r="E2387">
        <v>150</v>
      </c>
      <c r="F2387" t="s">
        <v>169</v>
      </c>
      <c r="G2387" s="18">
        <v>2.5975999999999999</v>
      </c>
      <c r="I2387" s="18">
        <v>-389.64</v>
      </c>
    </row>
    <row r="2388" spans="1:9" x14ac:dyDescent="0.25">
      <c r="A2388" s="1">
        <v>44741</v>
      </c>
      <c r="B2388" s="1"/>
      <c r="C2388" s="1" t="s">
        <v>102</v>
      </c>
      <c r="D2388" t="s">
        <v>97</v>
      </c>
      <c r="E2388">
        <v>2</v>
      </c>
      <c r="F2388" t="s">
        <v>45</v>
      </c>
      <c r="G2388" s="18">
        <v>11.2287</v>
      </c>
      <c r="I2388" s="18">
        <v>-22.46</v>
      </c>
    </row>
    <row r="2389" spans="1:9" x14ac:dyDescent="0.25">
      <c r="A2389" s="1">
        <v>44742</v>
      </c>
      <c r="B2389" s="1"/>
      <c r="C2389" s="1" t="s">
        <v>102</v>
      </c>
      <c r="D2389" t="s">
        <v>98</v>
      </c>
      <c r="E2389">
        <v>150</v>
      </c>
      <c r="F2389" t="s">
        <v>42</v>
      </c>
      <c r="G2389" s="18">
        <v>5.0743</v>
      </c>
      <c r="H2389" s="18">
        <v>0.02</v>
      </c>
      <c r="I2389" s="18">
        <v>761.13</v>
      </c>
    </row>
    <row r="2390" spans="1:9" x14ac:dyDescent="0.25">
      <c r="A2390" s="1">
        <v>44742</v>
      </c>
      <c r="B2390" s="1"/>
      <c r="C2390" s="1" t="s">
        <v>102</v>
      </c>
      <c r="D2390" t="s">
        <v>97</v>
      </c>
      <c r="E2390">
        <v>150</v>
      </c>
      <c r="F2390" t="s">
        <v>42</v>
      </c>
      <c r="G2390" s="18">
        <v>5.2354000000000003</v>
      </c>
      <c r="I2390" s="18">
        <v>-785.31</v>
      </c>
    </row>
    <row r="2391" spans="1:9" x14ac:dyDescent="0.25">
      <c r="A2391" s="1">
        <v>44742</v>
      </c>
      <c r="B2391" s="1"/>
      <c r="C2391" s="1" t="s">
        <v>102</v>
      </c>
      <c r="D2391" t="s">
        <v>98</v>
      </c>
      <c r="E2391">
        <v>150</v>
      </c>
      <c r="F2391" t="s">
        <v>42</v>
      </c>
      <c r="G2391" s="18">
        <v>5.1700999999999997</v>
      </c>
      <c r="H2391" s="18">
        <v>0.02</v>
      </c>
      <c r="I2391" s="18">
        <v>775.5</v>
      </c>
    </row>
    <row r="2392" spans="1:9" x14ac:dyDescent="0.25">
      <c r="A2392" s="1">
        <v>44742</v>
      </c>
      <c r="B2392" s="1"/>
      <c r="C2392" s="1" t="s">
        <v>102</v>
      </c>
      <c r="D2392" t="s">
        <v>98</v>
      </c>
      <c r="E2392">
        <v>150</v>
      </c>
      <c r="F2392" t="s">
        <v>42</v>
      </c>
      <c r="G2392" s="18">
        <v>5.1794000000000002</v>
      </c>
      <c r="H2392" s="18">
        <v>0.02</v>
      </c>
      <c r="I2392" s="18">
        <v>776.89</v>
      </c>
    </row>
    <row r="2393" spans="1:9" x14ac:dyDescent="0.25">
      <c r="A2393" s="1">
        <v>44742</v>
      </c>
      <c r="B2393" s="1"/>
      <c r="C2393" s="1" t="s">
        <v>102</v>
      </c>
      <c r="D2393" t="s">
        <v>97</v>
      </c>
      <c r="E2393">
        <v>150</v>
      </c>
      <c r="F2393" t="s">
        <v>42</v>
      </c>
      <c r="G2393" s="18">
        <v>5.39</v>
      </c>
      <c r="I2393" s="18">
        <v>-808.5</v>
      </c>
    </row>
    <row r="2394" spans="1:9" x14ac:dyDescent="0.25">
      <c r="A2394" s="1">
        <v>44742</v>
      </c>
      <c r="B2394" s="1"/>
      <c r="C2394" s="1" t="s">
        <v>102</v>
      </c>
      <c r="D2394" t="s">
        <v>97</v>
      </c>
      <c r="E2394">
        <v>144</v>
      </c>
      <c r="F2394" t="s">
        <v>42</v>
      </c>
      <c r="G2394" s="18">
        <v>5.3597999999999999</v>
      </c>
      <c r="I2394" s="18">
        <v>-771.81</v>
      </c>
    </row>
    <row r="2395" spans="1:9" x14ac:dyDescent="0.25">
      <c r="A2395" s="1">
        <v>44742</v>
      </c>
      <c r="B2395" s="1"/>
      <c r="C2395" s="1" t="s">
        <v>102</v>
      </c>
      <c r="D2395" t="s">
        <v>97</v>
      </c>
      <c r="E2395">
        <v>3</v>
      </c>
      <c r="F2395" t="s">
        <v>42</v>
      </c>
      <c r="G2395" s="18">
        <v>5.35</v>
      </c>
      <c r="I2395" s="18">
        <v>-16.05</v>
      </c>
    </row>
    <row r="2396" spans="1:9" x14ac:dyDescent="0.25">
      <c r="A2396" s="1">
        <v>44742</v>
      </c>
      <c r="B2396" s="1"/>
      <c r="C2396" s="1" t="s">
        <v>102</v>
      </c>
      <c r="D2396" t="s">
        <v>97</v>
      </c>
      <c r="E2396">
        <v>3</v>
      </c>
      <c r="F2396" t="s">
        <v>42</v>
      </c>
      <c r="G2396" s="18">
        <v>5.35</v>
      </c>
      <c r="I2396" s="18">
        <v>-16.05</v>
      </c>
    </row>
    <row r="2397" spans="1:9" x14ac:dyDescent="0.25">
      <c r="A2397" s="1">
        <v>44742</v>
      </c>
      <c r="B2397" s="1"/>
      <c r="C2397" s="1" t="s">
        <v>102</v>
      </c>
      <c r="D2397" t="s">
        <v>98</v>
      </c>
      <c r="E2397">
        <v>50</v>
      </c>
      <c r="F2397" t="s">
        <v>42</v>
      </c>
      <c r="G2397" s="18">
        <v>5.3650000000000002</v>
      </c>
      <c r="H2397" s="18">
        <v>0.01</v>
      </c>
      <c r="I2397" s="18">
        <v>268.24</v>
      </c>
    </row>
    <row r="2398" spans="1:9" x14ac:dyDescent="0.25">
      <c r="A2398" s="1">
        <v>44742</v>
      </c>
      <c r="B2398" s="1"/>
      <c r="C2398" s="1" t="s">
        <v>102</v>
      </c>
      <c r="D2398" t="s">
        <v>97</v>
      </c>
      <c r="E2398">
        <v>50</v>
      </c>
      <c r="F2398" t="s">
        <v>42</v>
      </c>
      <c r="G2398" s="18">
        <v>5.6383999999999999</v>
      </c>
      <c r="I2398" s="18">
        <v>-281.92</v>
      </c>
    </row>
    <row r="2399" spans="1:9" x14ac:dyDescent="0.25">
      <c r="A2399" s="1">
        <v>44742</v>
      </c>
      <c r="B2399" s="1"/>
      <c r="C2399" s="1" t="s">
        <v>102</v>
      </c>
      <c r="D2399" t="s">
        <v>98</v>
      </c>
      <c r="E2399">
        <v>50</v>
      </c>
      <c r="F2399" t="s">
        <v>42</v>
      </c>
      <c r="G2399" s="18">
        <v>5.5517000000000003</v>
      </c>
      <c r="H2399" s="18">
        <v>0.01</v>
      </c>
      <c r="I2399" s="18">
        <v>277.58</v>
      </c>
    </row>
    <row r="2400" spans="1:9" x14ac:dyDescent="0.25">
      <c r="A2400" s="1">
        <v>44742</v>
      </c>
      <c r="B2400" s="1"/>
      <c r="C2400" s="1" t="s">
        <v>102</v>
      </c>
      <c r="D2400" t="s">
        <v>98</v>
      </c>
      <c r="E2400">
        <v>150</v>
      </c>
      <c r="F2400" t="s">
        <v>42</v>
      </c>
      <c r="G2400" s="18">
        <v>5.4047999999999998</v>
      </c>
      <c r="H2400" s="18">
        <v>0.02</v>
      </c>
      <c r="I2400" s="18">
        <v>810.7</v>
      </c>
    </row>
    <row r="2401" spans="1:9" x14ac:dyDescent="0.25">
      <c r="A2401" s="1">
        <v>44742</v>
      </c>
      <c r="B2401" s="1"/>
      <c r="C2401" s="1" t="s">
        <v>102</v>
      </c>
      <c r="D2401" t="s">
        <v>98</v>
      </c>
      <c r="E2401">
        <v>100</v>
      </c>
      <c r="F2401" t="s">
        <v>42</v>
      </c>
      <c r="G2401" s="18">
        <v>5.28</v>
      </c>
      <c r="H2401" s="18">
        <v>0.01</v>
      </c>
      <c r="I2401" s="18">
        <v>527.99</v>
      </c>
    </row>
    <row r="2402" spans="1:9" x14ac:dyDescent="0.25">
      <c r="A2402" s="1">
        <v>44742</v>
      </c>
      <c r="B2402" s="1"/>
      <c r="C2402" s="1" t="s">
        <v>102</v>
      </c>
      <c r="D2402" t="s">
        <v>97</v>
      </c>
      <c r="E2402">
        <v>150</v>
      </c>
      <c r="F2402" t="s">
        <v>42</v>
      </c>
      <c r="G2402" s="18">
        <v>5.0949999999999998</v>
      </c>
      <c r="I2402" s="18">
        <v>-764.25</v>
      </c>
    </row>
    <row r="2403" spans="1:9" x14ac:dyDescent="0.25">
      <c r="A2403" s="1">
        <v>44742</v>
      </c>
      <c r="B2403" s="1"/>
      <c r="C2403" s="1" t="s">
        <v>102</v>
      </c>
      <c r="D2403" t="s">
        <v>97</v>
      </c>
      <c r="E2403">
        <v>150</v>
      </c>
      <c r="F2403" t="s">
        <v>42</v>
      </c>
      <c r="G2403" s="18">
        <v>5.0782999999999996</v>
      </c>
      <c r="I2403" s="18">
        <v>-761.75</v>
      </c>
    </row>
    <row r="2404" spans="1:9" x14ac:dyDescent="0.25">
      <c r="A2404" s="1">
        <v>44742</v>
      </c>
      <c r="B2404" s="1"/>
      <c r="C2404" s="1" t="s">
        <v>102</v>
      </c>
      <c r="D2404" t="s">
        <v>98</v>
      </c>
      <c r="E2404">
        <v>50</v>
      </c>
      <c r="F2404" t="s">
        <v>42</v>
      </c>
      <c r="G2404" s="18">
        <v>5.3597999999999999</v>
      </c>
      <c r="H2404" s="18">
        <v>0.01</v>
      </c>
      <c r="I2404" s="18">
        <v>267.98</v>
      </c>
    </row>
    <row r="2405" spans="1:9" x14ac:dyDescent="0.25">
      <c r="A2405" s="1">
        <v>44742</v>
      </c>
      <c r="B2405" s="1"/>
      <c r="C2405" s="1" t="s">
        <v>102</v>
      </c>
      <c r="D2405" t="s">
        <v>97</v>
      </c>
      <c r="E2405">
        <v>50</v>
      </c>
      <c r="F2405" t="s">
        <v>42</v>
      </c>
      <c r="G2405" s="18">
        <v>4.8600000000000003</v>
      </c>
      <c r="I2405" s="18">
        <v>-243</v>
      </c>
    </row>
    <row r="2406" spans="1:9" x14ac:dyDescent="0.25">
      <c r="A2406" s="1">
        <v>44743</v>
      </c>
      <c r="B2406" s="1"/>
      <c r="C2406" s="1" t="s">
        <v>102</v>
      </c>
      <c r="D2406" t="s">
        <v>107</v>
      </c>
      <c r="I2406" s="18">
        <v>-600</v>
      </c>
    </row>
    <row r="2407" spans="1:9" x14ac:dyDescent="0.25">
      <c r="A2407" s="1">
        <v>44747</v>
      </c>
      <c r="B2407" s="1"/>
      <c r="C2407" s="1" t="s">
        <v>102</v>
      </c>
      <c r="D2407" t="s">
        <v>98</v>
      </c>
      <c r="E2407">
        <v>450</v>
      </c>
      <c r="F2407" t="s">
        <v>46</v>
      </c>
      <c r="G2407" s="18">
        <v>1.9742</v>
      </c>
      <c r="H2407" s="18">
        <v>0.02</v>
      </c>
      <c r="I2407" s="18">
        <v>888.37</v>
      </c>
    </row>
    <row r="2408" spans="1:9" x14ac:dyDescent="0.25">
      <c r="A2408" s="1">
        <v>44747</v>
      </c>
      <c r="B2408" s="1"/>
      <c r="C2408" s="1" t="s">
        <v>102</v>
      </c>
      <c r="D2408" t="s">
        <v>97</v>
      </c>
      <c r="E2408">
        <v>50</v>
      </c>
      <c r="F2408" t="s">
        <v>46</v>
      </c>
      <c r="G2408" s="18">
        <v>1.885</v>
      </c>
      <c r="I2408" s="18">
        <v>-94.25</v>
      </c>
    </row>
    <row r="2409" spans="1:9" x14ac:dyDescent="0.25">
      <c r="A2409" s="1">
        <v>44747</v>
      </c>
      <c r="B2409" s="1"/>
      <c r="C2409" s="1" t="s">
        <v>102</v>
      </c>
      <c r="D2409" t="s">
        <v>97</v>
      </c>
      <c r="E2409">
        <v>100</v>
      </c>
      <c r="F2409" t="s">
        <v>46</v>
      </c>
      <c r="G2409" s="18">
        <v>1.885</v>
      </c>
      <c r="I2409" s="18">
        <v>-188.5</v>
      </c>
    </row>
    <row r="2410" spans="1:9" x14ac:dyDescent="0.25">
      <c r="A2410" s="1">
        <v>44747</v>
      </c>
      <c r="B2410" s="1"/>
      <c r="C2410" s="1" t="s">
        <v>102</v>
      </c>
      <c r="D2410" t="s">
        <v>97</v>
      </c>
      <c r="E2410">
        <v>150</v>
      </c>
      <c r="F2410" t="s">
        <v>46</v>
      </c>
      <c r="G2410" s="18">
        <v>1.8686</v>
      </c>
      <c r="I2410" s="18">
        <v>-280.29000000000002</v>
      </c>
    </row>
    <row r="2411" spans="1:9" x14ac:dyDescent="0.25">
      <c r="A2411" s="1">
        <v>44747</v>
      </c>
      <c r="B2411" s="1"/>
      <c r="C2411" s="1" t="s">
        <v>102</v>
      </c>
      <c r="D2411" t="s">
        <v>97</v>
      </c>
      <c r="E2411">
        <v>150</v>
      </c>
      <c r="F2411" t="s">
        <v>46</v>
      </c>
      <c r="G2411" s="18">
        <v>1.8698999999999999</v>
      </c>
      <c r="I2411" s="18">
        <v>-280.49</v>
      </c>
    </row>
    <row r="2412" spans="1:9" x14ac:dyDescent="0.25">
      <c r="A2412" s="1">
        <v>44747</v>
      </c>
      <c r="B2412" s="1"/>
      <c r="C2412" s="1" t="s">
        <v>102</v>
      </c>
      <c r="D2412" t="s">
        <v>98</v>
      </c>
      <c r="E2412">
        <v>150</v>
      </c>
      <c r="F2412" t="s">
        <v>168</v>
      </c>
      <c r="G2412" s="18">
        <v>5.8700999999999999</v>
      </c>
      <c r="H2412" s="18">
        <v>0.02</v>
      </c>
      <c r="I2412" s="18">
        <v>880.5</v>
      </c>
    </row>
    <row r="2413" spans="1:9" x14ac:dyDescent="0.25">
      <c r="A2413" s="1">
        <v>44747</v>
      </c>
      <c r="B2413" s="1"/>
      <c r="C2413" s="1" t="s">
        <v>102</v>
      </c>
      <c r="D2413" t="s">
        <v>98</v>
      </c>
      <c r="E2413">
        <v>100</v>
      </c>
      <c r="F2413" t="s">
        <v>168</v>
      </c>
      <c r="G2413" s="18">
        <v>5.86</v>
      </c>
      <c r="H2413" s="18">
        <v>0.01</v>
      </c>
      <c r="I2413" s="18">
        <v>585.99</v>
      </c>
    </row>
    <row r="2414" spans="1:9" x14ac:dyDescent="0.25">
      <c r="A2414" s="1">
        <v>44747</v>
      </c>
      <c r="B2414" s="1"/>
      <c r="C2414" s="1" t="s">
        <v>102</v>
      </c>
      <c r="D2414" t="s">
        <v>98</v>
      </c>
      <c r="E2414">
        <v>50</v>
      </c>
      <c r="F2414" t="s">
        <v>168</v>
      </c>
      <c r="G2414" s="18">
        <v>5.86</v>
      </c>
      <c r="H2414" s="18">
        <v>0.01</v>
      </c>
      <c r="I2414" s="18">
        <v>292.99</v>
      </c>
    </row>
    <row r="2415" spans="1:9" x14ac:dyDescent="0.25">
      <c r="A2415" s="1">
        <v>44747</v>
      </c>
      <c r="B2415" s="1"/>
      <c r="C2415" s="1" t="s">
        <v>102</v>
      </c>
      <c r="D2415" t="s">
        <v>97</v>
      </c>
      <c r="E2415">
        <v>150</v>
      </c>
      <c r="F2415" t="s">
        <v>168</v>
      </c>
      <c r="G2415" s="18">
        <v>6.0418000000000003</v>
      </c>
      <c r="I2415" s="18">
        <v>-906.27</v>
      </c>
    </row>
    <row r="2416" spans="1:9" x14ac:dyDescent="0.25">
      <c r="A2416" s="1">
        <v>44747</v>
      </c>
      <c r="B2416" s="1"/>
      <c r="C2416" s="1" t="s">
        <v>102</v>
      </c>
      <c r="D2416" t="s">
        <v>97</v>
      </c>
      <c r="E2416">
        <v>150</v>
      </c>
      <c r="F2416" t="s">
        <v>168</v>
      </c>
      <c r="G2416" s="18">
        <v>6.0590999999999999</v>
      </c>
      <c r="I2416" s="18">
        <v>-908.87</v>
      </c>
    </row>
    <row r="2417" spans="1:9" x14ac:dyDescent="0.25">
      <c r="A2417" s="1">
        <v>44747</v>
      </c>
      <c r="B2417" s="1"/>
      <c r="C2417" s="1" t="s">
        <v>102</v>
      </c>
      <c r="D2417" t="s">
        <v>98</v>
      </c>
      <c r="E2417">
        <v>150</v>
      </c>
      <c r="F2417" t="s">
        <v>46</v>
      </c>
      <c r="G2417" s="18">
        <v>1.7936000000000001</v>
      </c>
      <c r="H2417" s="18">
        <v>0.01</v>
      </c>
      <c r="I2417" s="18">
        <v>269.02999999999997</v>
      </c>
    </row>
    <row r="2418" spans="1:9" x14ac:dyDescent="0.25">
      <c r="A2418" s="1">
        <v>44747</v>
      </c>
      <c r="B2418" s="1"/>
      <c r="C2418" s="1" t="s">
        <v>102</v>
      </c>
      <c r="D2418" t="s">
        <v>98</v>
      </c>
      <c r="E2418">
        <v>300</v>
      </c>
      <c r="F2418" t="s">
        <v>46</v>
      </c>
      <c r="G2418" s="18">
        <v>1.7936000000000001</v>
      </c>
      <c r="H2418" s="18">
        <v>0.01</v>
      </c>
      <c r="I2418" s="18">
        <v>538.07000000000005</v>
      </c>
    </row>
    <row r="2419" spans="1:9" x14ac:dyDescent="0.25">
      <c r="A2419" s="1">
        <v>44747</v>
      </c>
      <c r="B2419" s="1"/>
      <c r="C2419" s="1" t="s">
        <v>102</v>
      </c>
      <c r="D2419" t="s">
        <v>97</v>
      </c>
      <c r="E2419">
        <v>150</v>
      </c>
      <c r="F2419" t="s">
        <v>46</v>
      </c>
      <c r="G2419" s="18">
        <v>1.87</v>
      </c>
      <c r="I2419" s="18">
        <v>-280.5</v>
      </c>
    </row>
    <row r="2420" spans="1:9" x14ac:dyDescent="0.25">
      <c r="A2420" s="1">
        <v>44747</v>
      </c>
      <c r="B2420" s="1"/>
      <c r="C2420" s="1" t="s">
        <v>102</v>
      </c>
      <c r="D2420" t="s">
        <v>97</v>
      </c>
      <c r="E2420">
        <v>150</v>
      </c>
      <c r="F2420" t="s">
        <v>46</v>
      </c>
      <c r="G2420" s="18">
        <v>1.8887</v>
      </c>
      <c r="I2420" s="18">
        <v>-283.31</v>
      </c>
    </row>
    <row r="2421" spans="1:9" x14ac:dyDescent="0.25">
      <c r="A2421" s="1">
        <v>44747</v>
      </c>
      <c r="B2421" s="1"/>
      <c r="C2421" s="1" t="s">
        <v>102</v>
      </c>
      <c r="D2421" t="s">
        <v>98</v>
      </c>
      <c r="E2421">
        <v>150</v>
      </c>
      <c r="F2421" t="s">
        <v>46</v>
      </c>
      <c r="G2421" s="18">
        <v>1.8924000000000001</v>
      </c>
      <c r="H2421" s="18">
        <v>0.01</v>
      </c>
      <c r="I2421" s="18">
        <v>283.85000000000002</v>
      </c>
    </row>
    <row r="2422" spans="1:9" x14ac:dyDescent="0.25">
      <c r="A2422" s="1">
        <v>44747</v>
      </c>
      <c r="B2422" s="1"/>
      <c r="C2422" s="1" t="s">
        <v>102</v>
      </c>
      <c r="D2422" t="s">
        <v>97</v>
      </c>
      <c r="E2422">
        <v>150</v>
      </c>
      <c r="F2422" t="s">
        <v>46</v>
      </c>
      <c r="G2422" s="18">
        <v>1.9495</v>
      </c>
      <c r="I2422" s="18">
        <v>-292.43</v>
      </c>
    </row>
    <row r="2423" spans="1:9" x14ac:dyDescent="0.25">
      <c r="A2423" s="1">
        <v>44747</v>
      </c>
      <c r="B2423" s="1"/>
      <c r="C2423" s="1" t="s">
        <v>102</v>
      </c>
      <c r="D2423" t="s">
        <v>97</v>
      </c>
      <c r="E2423">
        <v>150</v>
      </c>
      <c r="F2423" t="s">
        <v>46</v>
      </c>
      <c r="G2423" s="18">
        <v>1.9399</v>
      </c>
      <c r="I2423" s="18">
        <v>-290.99</v>
      </c>
    </row>
    <row r="2424" spans="1:9" x14ac:dyDescent="0.25">
      <c r="A2424" s="1">
        <v>44748</v>
      </c>
      <c r="B2424" s="1"/>
      <c r="C2424" s="1" t="s">
        <v>102</v>
      </c>
      <c r="D2424" t="s">
        <v>98</v>
      </c>
      <c r="E2424">
        <v>150</v>
      </c>
      <c r="F2424" t="s">
        <v>167</v>
      </c>
      <c r="G2424" s="18">
        <v>2.1520000000000001</v>
      </c>
      <c r="H2424" s="18">
        <v>0.01</v>
      </c>
      <c r="I2424" s="18">
        <v>322.79000000000002</v>
      </c>
    </row>
    <row r="2425" spans="1:9" x14ac:dyDescent="0.25">
      <c r="A2425" s="1">
        <v>44748</v>
      </c>
      <c r="B2425" s="1"/>
      <c r="C2425" s="1" t="s">
        <v>102</v>
      </c>
      <c r="D2425" t="s">
        <v>98</v>
      </c>
      <c r="E2425">
        <v>150</v>
      </c>
      <c r="F2425" t="s">
        <v>167</v>
      </c>
      <c r="G2425" s="18">
        <v>2.1414</v>
      </c>
      <c r="H2425" s="18">
        <v>0.01</v>
      </c>
      <c r="I2425" s="18">
        <v>321.2</v>
      </c>
    </row>
    <row r="2426" spans="1:9" x14ac:dyDescent="0.25">
      <c r="A2426" s="1">
        <v>44748</v>
      </c>
      <c r="B2426" s="1"/>
      <c r="C2426" s="1" t="s">
        <v>102</v>
      </c>
      <c r="D2426" t="s">
        <v>98</v>
      </c>
      <c r="E2426">
        <v>150</v>
      </c>
      <c r="F2426" t="s">
        <v>167</v>
      </c>
      <c r="G2426" s="18">
        <v>2.1440000000000001</v>
      </c>
      <c r="H2426" s="18">
        <v>0.01</v>
      </c>
      <c r="I2426" s="18">
        <v>321.58999999999997</v>
      </c>
    </row>
    <row r="2427" spans="1:9" x14ac:dyDescent="0.25">
      <c r="A2427" s="1">
        <v>44748</v>
      </c>
      <c r="B2427" s="1"/>
      <c r="C2427" s="1" t="s">
        <v>102</v>
      </c>
      <c r="D2427" t="s">
        <v>98</v>
      </c>
      <c r="E2427">
        <v>150</v>
      </c>
      <c r="F2427" t="s">
        <v>167</v>
      </c>
      <c r="G2427" s="18">
        <v>2.1423999999999999</v>
      </c>
      <c r="H2427" s="18">
        <v>0.01</v>
      </c>
      <c r="I2427" s="18">
        <v>321.35000000000002</v>
      </c>
    </row>
    <row r="2428" spans="1:9" x14ac:dyDescent="0.25">
      <c r="A2428" s="1">
        <v>44748</v>
      </c>
      <c r="B2428" s="1"/>
      <c r="C2428" s="1" t="s">
        <v>102</v>
      </c>
      <c r="D2428" t="s">
        <v>98</v>
      </c>
      <c r="E2428">
        <v>150</v>
      </c>
      <c r="F2428" t="s">
        <v>167</v>
      </c>
      <c r="G2428" s="18">
        <v>2.1408999999999998</v>
      </c>
      <c r="H2428" s="18">
        <v>0.01</v>
      </c>
      <c r="I2428" s="18">
        <v>321.13</v>
      </c>
    </row>
    <row r="2429" spans="1:9" x14ac:dyDescent="0.25">
      <c r="A2429" s="1">
        <v>44748</v>
      </c>
      <c r="B2429" s="1"/>
      <c r="C2429" s="1" t="s">
        <v>102</v>
      </c>
      <c r="D2429" t="s">
        <v>97</v>
      </c>
      <c r="E2429">
        <v>150</v>
      </c>
      <c r="F2429" t="s">
        <v>167</v>
      </c>
      <c r="G2429" s="18">
        <v>2.2179000000000002</v>
      </c>
      <c r="I2429" s="18">
        <v>-332.69</v>
      </c>
    </row>
    <row r="2430" spans="1:9" x14ac:dyDescent="0.25">
      <c r="A2430" s="1">
        <v>44748</v>
      </c>
      <c r="B2430" s="1"/>
      <c r="C2430" s="1" t="s">
        <v>102</v>
      </c>
      <c r="D2430" t="s">
        <v>97</v>
      </c>
      <c r="E2430">
        <v>50</v>
      </c>
      <c r="F2430" t="s">
        <v>167</v>
      </c>
      <c r="G2430" s="18">
        <v>2.2162999999999999</v>
      </c>
      <c r="I2430" s="18">
        <v>-110.82</v>
      </c>
    </row>
    <row r="2431" spans="1:9" x14ac:dyDescent="0.25">
      <c r="A2431" s="1">
        <v>44748</v>
      </c>
      <c r="B2431" s="1"/>
      <c r="C2431" s="1" t="s">
        <v>102</v>
      </c>
      <c r="D2431" t="s">
        <v>97</v>
      </c>
      <c r="E2431">
        <v>100</v>
      </c>
      <c r="F2431" t="s">
        <v>167</v>
      </c>
      <c r="G2431" s="18">
        <v>2.2149999999999999</v>
      </c>
      <c r="I2431" s="18">
        <v>-221.5</v>
      </c>
    </row>
    <row r="2432" spans="1:9" x14ac:dyDescent="0.25">
      <c r="A2432" s="1">
        <v>44748</v>
      </c>
      <c r="B2432" s="1"/>
      <c r="C2432" s="1" t="s">
        <v>102</v>
      </c>
      <c r="D2432" t="s">
        <v>98</v>
      </c>
      <c r="E2432">
        <v>150</v>
      </c>
      <c r="F2432" t="s">
        <v>167</v>
      </c>
      <c r="G2432" s="18">
        <v>2.2216</v>
      </c>
      <c r="H2432" s="18">
        <v>0.01</v>
      </c>
      <c r="I2432" s="18">
        <v>333.23</v>
      </c>
    </row>
    <row r="2433" spans="1:9" x14ac:dyDescent="0.25">
      <c r="A2433" s="1">
        <v>44748</v>
      </c>
      <c r="B2433" s="1"/>
      <c r="C2433" s="1" t="s">
        <v>102</v>
      </c>
      <c r="D2433" t="s">
        <v>98</v>
      </c>
      <c r="E2433">
        <v>150</v>
      </c>
      <c r="F2433" t="s">
        <v>167</v>
      </c>
      <c r="G2433" s="18">
        <v>2.2200000000000002</v>
      </c>
      <c r="H2433" s="18">
        <v>0.01</v>
      </c>
      <c r="I2433" s="18">
        <v>332.99</v>
      </c>
    </row>
    <row r="2434" spans="1:9" x14ac:dyDescent="0.25">
      <c r="A2434" s="1">
        <v>44748</v>
      </c>
      <c r="B2434" s="1"/>
      <c r="C2434" s="1" t="s">
        <v>102</v>
      </c>
      <c r="D2434" t="s">
        <v>97</v>
      </c>
      <c r="E2434">
        <v>150</v>
      </c>
      <c r="F2434" t="s">
        <v>167</v>
      </c>
      <c r="G2434" s="18">
        <v>2.2576000000000001</v>
      </c>
      <c r="I2434" s="18">
        <v>-338.64</v>
      </c>
    </row>
    <row r="2435" spans="1:9" x14ac:dyDescent="0.25">
      <c r="A2435" s="1">
        <v>44748</v>
      </c>
      <c r="B2435" s="1"/>
      <c r="C2435" s="1" t="s">
        <v>102</v>
      </c>
      <c r="D2435" t="s">
        <v>97</v>
      </c>
      <c r="E2435">
        <v>150</v>
      </c>
      <c r="F2435" t="s">
        <v>167</v>
      </c>
      <c r="G2435" s="18">
        <v>2.2585999999999999</v>
      </c>
      <c r="I2435" s="18">
        <v>-338.79</v>
      </c>
    </row>
    <row r="2436" spans="1:9" x14ac:dyDescent="0.25">
      <c r="A2436" s="1">
        <v>44748</v>
      </c>
      <c r="B2436" s="1"/>
      <c r="C2436" s="1" t="s">
        <v>102</v>
      </c>
      <c r="D2436" t="s">
        <v>97</v>
      </c>
      <c r="E2436">
        <v>150</v>
      </c>
      <c r="F2436" t="s">
        <v>167</v>
      </c>
      <c r="G2436" s="18">
        <v>2.3298999999999999</v>
      </c>
      <c r="I2436" s="18">
        <v>-349.49</v>
      </c>
    </row>
    <row r="2437" spans="1:9" x14ac:dyDescent="0.25">
      <c r="A2437" s="1">
        <v>44748</v>
      </c>
      <c r="B2437" s="1"/>
      <c r="C2437" s="1" t="s">
        <v>102</v>
      </c>
      <c r="D2437" t="s">
        <v>97</v>
      </c>
      <c r="E2437">
        <v>150</v>
      </c>
      <c r="F2437" t="s">
        <v>167</v>
      </c>
      <c r="G2437" s="18">
        <v>2.37</v>
      </c>
      <c r="I2437" s="18">
        <v>-355.5</v>
      </c>
    </row>
    <row r="2438" spans="1:9" x14ac:dyDescent="0.25">
      <c r="A2438" s="1">
        <v>44748</v>
      </c>
      <c r="B2438" s="1"/>
      <c r="C2438" s="1" t="s">
        <v>102</v>
      </c>
      <c r="D2438" t="s">
        <v>97</v>
      </c>
      <c r="E2438">
        <v>150</v>
      </c>
      <c r="F2438" t="s">
        <v>167</v>
      </c>
      <c r="G2438" s="18">
        <v>2.4599000000000002</v>
      </c>
      <c r="I2438" s="18">
        <v>-368.99</v>
      </c>
    </row>
    <row r="2439" spans="1:9" x14ac:dyDescent="0.25">
      <c r="A2439" s="1">
        <v>44753</v>
      </c>
      <c r="B2439" s="1"/>
      <c r="C2439" s="1" t="s">
        <v>102</v>
      </c>
      <c r="D2439" t="s">
        <v>98</v>
      </c>
      <c r="E2439">
        <v>150</v>
      </c>
      <c r="F2439" t="s">
        <v>47</v>
      </c>
      <c r="G2439" s="18">
        <v>2.0699999999999998</v>
      </c>
      <c r="H2439" s="18">
        <v>0.01</v>
      </c>
      <c r="I2439" s="18">
        <v>310.49</v>
      </c>
    </row>
    <row r="2440" spans="1:9" x14ac:dyDescent="0.25">
      <c r="A2440" s="1">
        <v>44753</v>
      </c>
      <c r="B2440" s="1"/>
      <c r="C2440" s="1" t="s">
        <v>102</v>
      </c>
      <c r="D2440" t="s">
        <v>98</v>
      </c>
      <c r="E2440">
        <v>150</v>
      </c>
      <c r="F2440" t="s">
        <v>47</v>
      </c>
      <c r="G2440" s="18">
        <v>1.9232</v>
      </c>
      <c r="H2440" s="18">
        <v>0.01</v>
      </c>
      <c r="I2440" s="18">
        <v>288.47000000000003</v>
      </c>
    </row>
    <row r="2441" spans="1:9" x14ac:dyDescent="0.25">
      <c r="A2441" s="1">
        <v>44753</v>
      </c>
      <c r="B2441" s="1"/>
      <c r="C2441" s="1" t="s">
        <v>102</v>
      </c>
      <c r="D2441" t="s">
        <v>98</v>
      </c>
      <c r="E2441">
        <v>150</v>
      </c>
      <c r="F2441" t="s">
        <v>47</v>
      </c>
      <c r="G2441" s="18">
        <v>1.89</v>
      </c>
      <c r="H2441" s="18">
        <v>0.01</v>
      </c>
      <c r="I2441" s="18">
        <v>283.49</v>
      </c>
    </row>
    <row r="2442" spans="1:9" x14ac:dyDescent="0.25">
      <c r="A2442" s="1">
        <v>44753</v>
      </c>
      <c r="B2442" s="1"/>
      <c r="C2442" s="1" t="s">
        <v>102</v>
      </c>
      <c r="D2442" t="s">
        <v>98</v>
      </c>
      <c r="E2442">
        <v>150</v>
      </c>
      <c r="F2442" t="s">
        <v>47</v>
      </c>
      <c r="G2442" s="18">
        <v>1.9</v>
      </c>
      <c r="H2442" s="18">
        <v>0.01</v>
      </c>
      <c r="I2442" s="18">
        <v>284.99</v>
      </c>
    </row>
    <row r="2443" spans="1:9" x14ac:dyDescent="0.25">
      <c r="A2443" s="1">
        <v>44753</v>
      </c>
      <c r="B2443" s="1"/>
      <c r="C2443" s="1" t="s">
        <v>102</v>
      </c>
      <c r="D2443" t="s">
        <v>97</v>
      </c>
      <c r="E2443">
        <v>150</v>
      </c>
      <c r="F2443" t="s">
        <v>47</v>
      </c>
      <c r="G2443" s="18">
        <v>1.9587000000000001</v>
      </c>
      <c r="I2443" s="18">
        <v>-293.81</v>
      </c>
    </row>
    <row r="2444" spans="1:9" x14ac:dyDescent="0.25">
      <c r="A2444" s="1">
        <v>44753</v>
      </c>
      <c r="B2444" s="1"/>
      <c r="C2444" s="1" t="s">
        <v>102</v>
      </c>
      <c r="D2444" t="s">
        <v>97</v>
      </c>
      <c r="E2444">
        <v>150</v>
      </c>
      <c r="F2444" t="s">
        <v>47</v>
      </c>
      <c r="G2444" s="18">
        <v>1.9497</v>
      </c>
      <c r="I2444" s="18">
        <v>-292.45999999999998</v>
      </c>
    </row>
    <row r="2445" spans="1:9" x14ac:dyDescent="0.25">
      <c r="A2445" s="1">
        <v>44753</v>
      </c>
      <c r="B2445" s="1"/>
      <c r="C2445" s="1" t="s">
        <v>102</v>
      </c>
      <c r="D2445" t="s">
        <v>97</v>
      </c>
      <c r="E2445">
        <v>150</v>
      </c>
      <c r="F2445" t="s">
        <v>47</v>
      </c>
      <c r="G2445" s="18">
        <v>2.1198999999999999</v>
      </c>
      <c r="I2445" s="18">
        <v>-317.99</v>
      </c>
    </row>
    <row r="2446" spans="1:9" x14ac:dyDescent="0.25">
      <c r="A2446" s="1">
        <v>44753</v>
      </c>
      <c r="B2446" s="1"/>
      <c r="C2446" s="1" t="s">
        <v>102</v>
      </c>
      <c r="D2446" t="s">
        <v>97</v>
      </c>
      <c r="E2446">
        <v>150</v>
      </c>
      <c r="F2446" t="s">
        <v>47</v>
      </c>
      <c r="G2446" s="18">
        <v>2.1387999999999998</v>
      </c>
      <c r="I2446" s="18">
        <v>-320.82</v>
      </c>
    </row>
    <row r="2447" spans="1:9" x14ac:dyDescent="0.25">
      <c r="A2447" s="1">
        <v>44753</v>
      </c>
      <c r="B2447" s="1"/>
      <c r="C2447" s="1" t="s">
        <v>102</v>
      </c>
      <c r="D2447" t="s">
        <v>98</v>
      </c>
      <c r="E2447">
        <v>900</v>
      </c>
      <c r="F2447" t="s">
        <v>166</v>
      </c>
      <c r="G2447" s="18">
        <v>1.1633</v>
      </c>
      <c r="H2447" s="18">
        <v>0.02</v>
      </c>
      <c r="I2447" s="18">
        <v>1046.95</v>
      </c>
    </row>
    <row r="2448" spans="1:9" x14ac:dyDescent="0.25">
      <c r="A2448" s="1">
        <v>44753</v>
      </c>
      <c r="B2448" s="1"/>
      <c r="C2448" s="1" t="s">
        <v>102</v>
      </c>
      <c r="D2448" t="s">
        <v>97</v>
      </c>
      <c r="E2448">
        <v>150</v>
      </c>
      <c r="F2448" t="s">
        <v>166</v>
      </c>
      <c r="G2448" s="18">
        <v>1.1682999999999999</v>
      </c>
      <c r="I2448" s="18">
        <v>-175.25</v>
      </c>
    </row>
    <row r="2449" spans="1:9" x14ac:dyDescent="0.25">
      <c r="A2449" s="1">
        <v>44753</v>
      </c>
      <c r="B2449" s="1"/>
      <c r="C2449" s="1" t="s">
        <v>102</v>
      </c>
      <c r="D2449" t="s">
        <v>97</v>
      </c>
      <c r="E2449">
        <v>150</v>
      </c>
      <c r="F2449" t="s">
        <v>166</v>
      </c>
      <c r="G2449" s="18">
        <v>1.2150000000000001</v>
      </c>
      <c r="I2449" s="18">
        <v>-182.25</v>
      </c>
    </row>
    <row r="2450" spans="1:9" x14ac:dyDescent="0.25">
      <c r="A2450" s="1">
        <v>44753</v>
      </c>
      <c r="B2450" s="1"/>
      <c r="C2450" s="1" t="s">
        <v>102</v>
      </c>
      <c r="D2450" t="s">
        <v>97</v>
      </c>
      <c r="E2450">
        <v>150</v>
      </c>
      <c r="F2450" t="s">
        <v>166</v>
      </c>
      <c r="G2450" s="18">
        <v>1.2150000000000001</v>
      </c>
      <c r="I2450" s="18">
        <v>-182.25</v>
      </c>
    </row>
    <row r="2451" spans="1:9" x14ac:dyDescent="0.25">
      <c r="A2451" s="1">
        <v>44753</v>
      </c>
      <c r="B2451" s="1"/>
      <c r="C2451" s="1" t="s">
        <v>102</v>
      </c>
      <c r="D2451" t="s">
        <v>97</v>
      </c>
      <c r="E2451">
        <v>150</v>
      </c>
      <c r="F2451" t="s">
        <v>166</v>
      </c>
      <c r="G2451" s="18">
        <v>1.1953</v>
      </c>
      <c r="I2451" s="18">
        <v>-179.3</v>
      </c>
    </row>
    <row r="2452" spans="1:9" x14ac:dyDescent="0.25">
      <c r="A2452" s="1">
        <v>44753</v>
      </c>
      <c r="B2452" s="1"/>
      <c r="C2452" s="1" t="s">
        <v>102</v>
      </c>
      <c r="D2452" t="s">
        <v>97</v>
      </c>
      <c r="E2452">
        <v>150</v>
      </c>
      <c r="F2452" t="s">
        <v>166</v>
      </c>
      <c r="G2452" s="18">
        <v>1.1950000000000001</v>
      </c>
      <c r="I2452" s="18">
        <v>-179.25</v>
      </c>
    </row>
    <row r="2453" spans="1:9" x14ac:dyDescent="0.25">
      <c r="A2453" s="1">
        <v>44753</v>
      </c>
      <c r="B2453" s="1"/>
      <c r="C2453" s="1" t="s">
        <v>102</v>
      </c>
      <c r="D2453" t="s">
        <v>97</v>
      </c>
      <c r="E2453">
        <v>150</v>
      </c>
      <c r="F2453" t="s">
        <v>166</v>
      </c>
      <c r="G2453" s="18">
        <v>1.1899</v>
      </c>
      <c r="I2453" s="18">
        <v>-178.49</v>
      </c>
    </row>
    <row r="2454" spans="1:9" x14ac:dyDescent="0.25">
      <c r="A2454" s="1">
        <v>44753</v>
      </c>
      <c r="B2454" s="1"/>
      <c r="C2454" s="1" t="s">
        <v>102</v>
      </c>
      <c r="D2454" t="s">
        <v>98</v>
      </c>
      <c r="E2454">
        <v>100</v>
      </c>
      <c r="F2454" t="s">
        <v>167</v>
      </c>
      <c r="G2454" s="18">
        <v>2.2601</v>
      </c>
      <c r="H2454" s="18">
        <v>0.01</v>
      </c>
      <c r="I2454" s="18">
        <v>226</v>
      </c>
    </row>
    <row r="2455" spans="1:9" x14ac:dyDescent="0.25">
      <c r="A2455" s="1">
        <v>44753</v>
      </c>
      <c r="B2455" s="1"/>
      <c r="C2455" s="1" t="s">
        <v>102</v>
      </c>
      <c r="D2455" t="s">
        <v>97</v>
      </c>
      <c r="E2455">
        <v>50</v>
      </c>
      <c r="F2455" t="s">
        <v>167</v>
      </c>
      <c r="G2455" s="18">
        <v>2.5099999999999998</v>
      </c>
      <c r="I2455" s="18">
        <v>-125.5</v>
      </c>
    </row>
    <row r="2456" spans="1:9" x14ac:dyDescent="0.25">
      <c r="A2456" s="1">
        <v>44753</v>
      </c>
      <c r="B2456" s="1"/>
      <c r="C2456" s="1" t="s">
        <v>102</v>
      </c>
      <c r="D2456" t="s">
        <v>97</v>
      </c>
      <c r="E2456">
        <v>50</v>
      </c>
      <c r="F2456" t="s">
        <v>167</v>
      </c>
      <c r="G2456" s="18">
        <v>2.62</v>
      </c>
      <c r="I2456" s="18">
        <v>-131</v>
      </c>
    </row>
    <row r="2457" spans="1:9" x14ac:dyDescent="0.25">
      <c r="A2457" s="1">
        <v>44754</v>
      </c>
      <c r="B2457" s="1"/>
      <c r="C2457" s="1" t="s">
        <v>102</v>
      </c>
      <c r="D2457" t="s">
        <v>98</v>
      </c>
      <c r="E2457">
        <v>10</v>
      </c>
      <c r="F2457" t="s">
        <v>165</v>
      </c>
      <c r="G2457" s="18">
        <v>10.97</v>
      </c>
      <c r="I2457" s="18">
        <v>109.7</v>
      </c>
    </row>
    <row r="2458" spans="1:9" x14ac:dyDescent="0.25">
      <c r="A2458" s="1">
        <v>44754</v>
      </c>
      <c r="B2458" s="1"/>
      <c r="C2458" s="1" t="s">
        <v>102</v>
      </c>
      <c r="D2458" t="s">
        <v>98</v>
      </c>
      <c r="E2458">
        <v>50</v>
      </c>
      <c r="F2458" t="s">
        <v>165</v>
      </c>
      <c r="G2458" s="18">
        <v>11.060700000000001</v>
      </c>
      <c r="H2458" s="18">
        <v>0.01</v>
      </c>
      <c r="I2458" s="18">
        <v>553.03</v>
      </c>
    </row>
    <row r="2459" spans="1:9" x14ac:dyDescent="0.25">
      <c r="A2459" s="1">
        <v>44754</v>
      </c>
      <c r="B2459" s="1"/>
      <c r="C2459" s="1" t="s">
        <v>102</v>
      </c>
      <c r="D2459" t="s">
        <v>98</v>
      </c>
      <c r="E2459">
        <v>50</v>
      </c>
      <c r="F2459" t="s">
        <v>165</v>
      </c>
      <c r="G2459" s="18">
        <v>10.761799999999999</v>
      </c>
      <c r="H2459" s="18">
        <v>0.01</v>
      </c>
      <c r="I2459" s="18">
        <v>538.08000000000004</v>
      </c>
    </row>
    <row r="2460" spans="1:9" x14ac:dyDescent="0.25">
      <c r="A2460" s="1">
        <v>44754</v>
      </c>
      <c r="B2460" s="1"/>
      <c r="C2460" s="1" t="s">
        <v>102</v>
      </c>
      <c r="D2460" t="s">
        <v>97</v>
      </c>
      <c r="E2460">
        <v>50</v>
      </c>
      <c r="F2460" t="s">
        <v>165</v>
      </c>
      <c r="G2460" s="18">
        <v>10.479200000000001</v>
      </c>
      <c r="I2460" s="18">
        <v>-523.96</v>
      </c>
    </row>
    <row r="2461" spans="1:9" x14ac:dyDescent="0.25">
      <c r="A2461" s="1">
        <v>44754</v>
      </c>
      <c r="B2461" s="1"/>
      <c r="C2461" s="1" t="s">
        <v>102</v>
      </c>
      <c r="D2461" t="s">
        <v>97</v>
      </c>
      <c r="E2461">
        <v>50</v>
      </c>
      <c r="F2461" t="s">
        <v>165</v>
      </c>
      <c r="G2461" s="18">
        <v>10.644</v>
      </c>
      <c r="I2461" s="18">
        <v>-532.20000000000005</v>
      </c>
    </row>
    <row r="2462" spans="1:9" x14ac:dyDescent="0.25">
      <c r="A2462" s="1">
        <v>44754</v>
      </c>
      <c r="B2462" s="1"/>
      <c r="C2462" s="1" t="s">
        <v>102</v>
      </c>
      <c r="D2462" t="s">
        <v>97</v>
      </c>
      <c r="E2462">
        <v>10</v>
      </c>
      <c r="F2462" t="s">
        <v>165</v>
      </c>
      <c r="G2462" s="18">
        <v>10.4491</v>
      </c>
      <c r="I2462" s="18">
        <v>-104.49</v>
      </c>
    </row>
    <row r="2463" spans="1:9" x14ac:dyDescent="0.25">
      <c r="A2463" s="1">
        <v>44754</v>
      </c>
      <c r="B2463" s="1"/>
      <c r="C2463" s="1" t="s">
        <v>102</v>
      </c>
      <c r="D2463" t="s">
        <v>98</v>
      </c>
      <c r="E2463">
        <v>10</v>
      </c>
      <c r="F2463" t="s">
        <v>165</v>
      </c>
      <c r="G2463" s="18">
        <v>10.625</v>
      </c>
      <c r="I2463" s="18">
        <v>106.25</v>
      </c>
    </row>
    <row r="2464" spans="1:9" x14ac:dyDescent="0.25">
      <c r="A2464" s="1">
        <v>44754</v>
      </c>
      <c r="B2464" s="1"/>
      <c r="C2464" s="1" t="s">
        <v>102</v>
      </c>
      <c r="D2464" t="s">
        <v>97</v>
      </c>
      <c r="E2464">
        <v>10</v>
      </c>
      <c r="F2464" t="s">
        <v>165</v>
      </c>
      <c r="G2464" s="18">
        <v>10.164999999999999</v>
      </c>
      <c r="I2464" s="18">
        <v>-101.65</v>
      </c>
    </row>
    <row r="2465" spans="1:9" x14ac:dyDescent="0.25">
      <c r="A2465" s="1">
        <v>44754</v>
      </c>
      <c r="B2465" s="1"/>
      <c r="C2465" s="1" t="s">
        <v>102</v>
      </c>
      <c r="D2465" t="s">
        <v>98</v>
      </c>
      <c r="E2465">
        <v>50</v>
      </c>
      <c r="F2465" t="s">
        <v>48</v>
      </c>
      <c r="G2465" s="18">
        <v>4.4709000000000003</v>
      </c>
      <c r="H2465" s="18">
        <v>0.01</v>
      </c>
      <c r="I2465" s="18">
        <v>223.54</v>
      </c>
    </row>
    <row r="2466" spans="1:9" x14ac:dyDescent="0.25">
      <c r="A2466" s="1">
        <v>44754</v>
      </c>
      <c r="B2466" s="1"/>
      <c r="C2466" s="1" t="s">
        <v>102</v>
      </c>
      <c r="D2466" t="s">
        <v>98</v>
      </c>
      <c r="E2466">
        <v>50</v>
      </c>
      <c r="F2466" t="s">
        <v>48</v>
      </c>
      <c r="G2466" s="18">
        <v>4.5251000000000001</v>
      </c>
      <c r="H2466" s="18">
        <v>0.01</v>
      </c>
      <c r="I2466" s="18">
        <v>226.25</v>
      </c>
    </row>
    <row r="2467" spans="1:9" x14ac:dyDescent="0.25">
      <c r="A2467" s="1">
        <v>44754</v>
      </c>
      <c r="B2467" s="1"/>
      <c r="C2467" s="1" t="s">
        <v>102</v>
      </c>
      <c r="D2467" t="s">
        <v>98</v>
      </c>
      <c r="E2467">
        <v>50</v>
      </c>
      <c r="F2467" t="s">
        <v>48</v>
      </c>
      <c r="G2467" s="18">
        <v>4.5107999999999997</v>
      </c>
      <c r="H2467" s="18">
        <v>0.01</v>
      </c>
      <c r="I2467" s="18">
        <v>225.53</v>
      </c>
    </row>
    <row r="2468" spans="1:9" x14ac:dyDescent="0.25">
      <c r="A2468" s="1">
        <v>44754</v>
      </c>
      <c r="B2468" s="1"/>
      <c r="C2468" s="1" t="s">
        <v>102</v>
      </c>
      <c r="D2468" t="s">
        <v>97</v>
      </c>
      <c r="E2468">
        <v>150</v>
      </c>
      <c r="F2468" t="s">
        <v>48</v>
      </c>
      <c r="G2468" s="18">
        <v>4.4439000000000002</v>
      </c>
      <c r="I2468" s="18">
        <v>-666.59</v>
      </c>
    </row>
    <row r="2469" spans="1:9" x14ac:dyDescent="0.25">
      <c r="A2469" s="1">
        <v>44755</v>
      </c>
      <c r="B2469" s="1"/>
      <c r="C2469" s="1" t="s">
        <v>102</v>
      </c>
      <c r="D2469" t="s">
        <v>98</v>
      </c>
      <c r="E2469">
        <v>50</v>
      </c>
      <c r="F2469" t="s">
        <v>40</v>
      </c>
      <c r="G2469" s="18">
        <v>2.09</v>
      </c>
      <c r="I2469" s="18">
        <v>104.5</v>
      </c>
    </row>
    <row r="2470" spans="1:9" x14ac:dyDescent="0.25">
      <c r="A2470" s="1">
        <v>44755</v>
      </c>
      <c r="B2470" s="1"/>
      <c r="C2470" s="1" t="s">
        <v>102</v>
      </c>
      <c r="D2470" t="s">
        <v>98</v>
      </c>
      <c r="E2470">
        <v>150</v>
      </c>
      <c r="F2470" t="s">
        <v>40</v>
      </c>
      <c r="G2470" s="18">
        <v>2.0851000000000002</v>
      </c>
      <c r="H2470" s="18">
        <v>0.01</v>
      </c>
      <c r="I2470" s="18">
        <v>312.76</v>
      </c>
    </row>
    <row r="2471" spans="1:9" x14ac:dyDescent="0.25">
      <c r="A2471" s="1">
        <v>44755</v>
      </c>
      <c r="B2471" s="1"/>
      <c r="C2471" s="1" t="s">
        <v>102</v>
      </c>
      <c r="D2471" t="s">
        <v>98</v>
      </c>
      <c r="E2471">
        <v>50</v>
      </c>
      <c r="F2471" t="s">
        <v>40</v>
      </c>
      <c r="G2471" s="18">
        <v>2.0649000000000002</v>
      </c>
      <c r="I2471" s="18">
        <v>103.25</v>
      </c>
    </row>
    <row r="2472" spans="1:9" x14ac:dyDescent="0.25">
      <c r="A2472" s="1">
        <v>44755</v>
      </c>
      <c r="B2472" s="1"/>
      <c r="C2472" s="1" t="s">
        <v>102</v>
      </c>
      <c r="D2472" t="s">
        <v>98</v>
      </c>
      <c r="E2472">
        <v>34</v>
      </c>
      <c r="F2472" t="s">
        <v>40</v>
      </c>
      <c r="G2472" s="18">
        <v>2.0430999999999999</v>
      </c>
      <c r="I2472" s="18">
        <v>69.47</v>
      </c>
    </row>
    <row r="2473" spans="1:9" x14ac:dyDescent="0.25">
      <c r="A2473" s="1">
        <v>44755</v>
      </c>
      <c r="B2473" s="1"/>
      <c r="C2473" s="1" t="s">
        <v>102</v>
      </c>
      <c r="D2473" t="s">
        <v>98</v>
      </c>
      <c r="E2473">
        <v>16</v>
      </c>
      <c r="F2473" t="s">
        <v>40</v>
      </c>
      <c r="G2473" s="18">
        <v>2.0430999999999999</v>
      </c>
      <c r="I2473" s="18">
        <v>32.69</v>
      </c>
    </row>
    <row r="2474" spans="1:9" x14ac:dyDescent="0.25">
      <c r="A2474" s="1">
        <v>44755</v>
      </c>
      <c r="B2474" s="1"/>
      <c r="C2474" s="1" t="s">
        <v>102</v>
      </c>
      <c r="D2474" t="s">
        <v>98</v>
      </c>
      <c r="E2474">
        <v>150</v>
      </c>
      <c r="F2474" t="s">
        <v>40</v>
      </c>
      <c r="G2474" s="18">
        <v>2.0143</v>
      </c>
      <c r="H2474" s="18">
        <v>0.01</v>
      </c>
      <c r="I2474" s="18">
        <v>302.14</v>
      </c>
    </row>
    <row r="2475" spans="1:9" x14ac:dyDescent="0.25">
      <c r="A2475" s="1">
        <v>44755</v>
      </c>
      <c r="B2475" s="1"/>
      <c r="C2475" s="1" t="s">
        <v>102</v>
      </c>
      <c r="D2475" t="s">
        <v>97</v>
      </c>
      <c r="E2475">
        <v>150</v>
      </c>
      <c r="F2475" t="s">
        <v>40</v>
      </c>
      <c r="G2475" s="18">
        <v>1.99</v>
      </c>
      <c r="I2475" s="18">
        <v>-298.5</v>
      </c>
    </row>
    <row r="2476" spans="1:9" x14ac:dyDescent="0.25">
      <c r="A2476" s="1">
        <v>44755</v>
      </c>
      <c r="B2476" s="1"/>
      <c r="C2476" s="1" t="s">
        <v>102</v>
      </c>
      <c r="D2476" t="s">
        <v>97</v>
      </c>
      <c r="E2476">
        <v>150</v>
      </c>
      <c r="F2476" t="s">
        <v>40</v>
      </c>
      <c r="G2476" s="18">
        <v>2.0263</v>
      </c>
      <c r="I2476" s="18">
        <v>-303.95</v>
      </c>
    </row>
    <row r="2477" spans="1:9" x14ac:dyDescent="0.25">
      <c r="A2477" s="1">
        <v>44755</v>
      </c>
      <c r="B2477" s="1"/>
      <c r="C2477" s="1" t="s">
        <v>102</v>
      </c>
      <c r="D2477" t="s">
        <v>97</v>
      </c>
      <c r="E2477">
        <v>150</v>
      </c>
      <c r="F2477" t="s">
        <v>40</v>
      </c>
      <c r="G2477" s="18">
        <v>2.0396000000000001</v>
      </c>
      <c r="I2477" s="18">
        <v>-305.94</v>
      </c>
    </row>
    <row r="2478" spans="1:9" x14ac:dyDescent="0.25">
      <c r="A2478" s="1">
        <v>44755</v>
      </c>
      <c r="B2478" s="1"/>
      <c r="C2478" s="1" t="s">
        <v>102</v>
      </c>
      <c r="D2478" t="s">
        <v>98</v>
      </c>
      <c r="E2478">
        <v>10</v>
      </c>
      <c r="F2478" t="s">
        <v>164</v>
      </c>
      <c r="G2478" s="18">
        <v>2.6349999999999998</v>
      </c>
      <c r="I2478" s="18">
        <v>26.35</v>
      </c>
    </row>
    <row r="2479" spans="1:9" x14ac:dyDescent="0.25">
      <c r="A2479" s="1">
        <v>44755</v>
      </c>
      <c r="B2479" s="1"/>
      <c r="C2479" s="1" t="s">
        <v>102</v>
      </c>
      <c r="D2479" t="s">
        <v>98</v>
      </c>
      <c r="E2479">
        <v>10</v>
      </c>
      <c r="F2479" t="s">
        <v>164</v>
      </c>
      <c r="G2479" s="18">
        <v>2.6332</v>
      </c>
      <c r="I2479" s="18">
        <v>26.33</v>
      </c>
    </row>
    <row r="2480" spans="1:9" x14ac:dyDescent="0.25">
      <c r="A2480" s="1">
        <v>44755</v>
      </c>
      <c r="B2480" s="1"/>
      <c r="C2480" s="1" t="s">
        <v>102</v>
      </c>
      <c r="D2480" t="s">
        <v>98</v>
      </c>
      <c r="E2480">
        <v>10</v>
      </c>
      <c r="F2480" t="s">
        <v>164</v>
      </c>
      <c r="G2480" s="18">
        <v>2.6406000000000001</v>
      </c>
      <c r="I2480" s="18">
        <v>26.41</v>
      </c>
    </row>
    <row r="2481" spans="1:9" x14ac:dyDescent="0.25">
      <c r="A2481" s="1">
        <v>44755</v>
      </c>
      <c r="B2481" s="1"/>
      <c r="C2481" s="1" t="s">
        <v>102</v>
      </c>
      <c r="D2481" t="s">
        <v>98</v>
      </c>
      <c r="E2481">
        <v>10</v>
      </c>
      <c r="F2481" t="s">
        <v>164</v>
      </c>
      <c r="G2481" s="18">
        <v>2.6417000000000002</v>
      </c>
      <c r="I2481" s="18">
        <v>26.42</v>
      </c>
    </row>
    <row r="2482" spans="1:9" x14ac:dyDescent="0.25">
      <c r="A2482" s="1">
        <v>44755</v>
      </c>
      <c r="B2482" s="1"/>
      <c r="C2482" s="1" t="s">
        <v>102</v>
      </c>
      <c r="D2482" t="s">
        <v>98</v>
      </c>
      <c r="E2482">
        <v>10</v>
      </c>
      <c r="F2482" t="s">
        <v>164</v>
      </c>
      <c r="G2482" s="18">
        <v>2.6524999999999999</v>
      </c>
      <c r="I2482" s="18">
        <v>26.53</v>
      </c>
    </row>
    <row r="2483" spans="1:9" x14ac:dyDescent="0.25">
      <c r="A2483" s="1">
        <v>44755</v>
      </c>
      <c r="B2483" s="1"/>
      <c r="C2483" s="1" t="s">
        <v>102</v>
      </c>
      <c r="D2483" t="s">
        <v>98</v>
      </c>
      <c r="E2483">
        <v>125</v>
      </c>
      <c r="F2483" t="s">
        <v>164</v>
      </c>
      <c r="G2483" s="18">
        <v>2.7025000000000001</v>
      </c>
      <c r="H2483" s="18">
        <v>0.01</v>
      </c>
      <c r="I2483" s="18">
        <v>337.8</v>
      </c>
    </row>
    <row r="2484" spans="1:9" x14ac:dyDescent="0.25">
      <c r="A2484" s="1">
        <v>44755</v>
      </c>
      <c r="B2484" s="1"/>
      <c r="C2484" s="1" t="s">
        <v>102</v>
      </c>
      <c r="D2484" t="s">
        <v>98</v>
      </c>
      <c r="E2484">
        <v>25</v>
      </c>
      <c r="F2484" t="s">
        <v>164</v>
      </c>
      <c r="G2484" s="18">
        <v>2.7025000000000001</v>
      </c>
      <c r="I2484" s="18">
        <v>67.56</v>
      </c>
    </row>
    <row r="2485" spans="1:9" x14ac:dyDescent="0.25">
      <c r="A2485" s="1">
        <v>44755</v>
      </c>
      <c r="B2485" s="1"/>
      <c r="C2485" s="1" t="s">
        <v>102</v>
      </c>
      <c r="D2485" t="s">
        <v>97</v>
      </c>
      <c r="E2485">
        <v>50</v>
      </c>
      <c r="F2485" t="s">
        <v>164</v>
      </c>
      <c r="G2485" s="18">
        <v>2.7349999999999999</v>
      </c>
      <c r="I2485" s="18">
        <v>-136.75</v>
      </c>
    </row>
    <row r="2486" spans="1:9" x14ac:dyDescent="0.25">
      <c r="A2486" s="1">
        <v>44755</v>
      </c>
      <c r="B2486" s="1"/>
      <c r="C2486" s="1" t="s">
        <v>102</v>
      </c>
      <c r="D2486" t="s">
        <v>97</v>
      </c>
      <c r="E2486">
        <v>150</v>
      </c>
      <c r="F2486" t="s">
        <v>164</v>
      </c>
      <c r="G2486" s="18">
        <v>2.8149999999999999</v>
      </c>
      <c r="I2486" s="18">
        <v>-422.25</v>
      </c>
    </row>
    <row r="2487" spans="1:9" x14ac:dyDescent="0.25">
      <c r="A2487" s="1">
        <v>44756</v>
      </c>
      <c r="B2487" s="1"/>
      <c r="C2487" s="1" t="s">
        <v>102</v>
      </c>
      <c r="D2487" t="s">
        <v>98</v>
      </c>
      <c r="E2487">
        <v>150</v>
      </c>
      <c r="F2487" t="s">
        <v>48</v>
      </c>
      <c r="G2487" s="18">
        <v>4.3040000000000003</v>
      </c>
      <c r="H2487" s="18">
        <v>0.01</v>
      </c>
      <c r="I2487" s="18">
        <v>645.59</v>
      </c>
    </row>
    <row r="2488" spans="1:9" x14ac:dyDescent="0.25">
      <c r="A2488" s="1">
        <v>44756</v>
      </c>
      <c r="B2488" s="1"/>
      <c r="C2488" s="1" t="s">
        <v>102</v>
      </c>
      <c r="D2488" t="s">
        <v>97</v>
      </c>
      <c r="E2488">
        <v>150</v>
      </c>
      <c r="F2488" t="s">
        <v>48</v>
      </c>
      <c r="G2488" s="18">
        <v>4.1497000000000002</v>
      </c>
      <c r="I2488" s="18">
        <v>-622.46</v>
      </c>
    </row>
    <row r="2489" spans="1:9" x14ac:dyDescent="0.25">
      <c r="A2489" s="1">
        <v>44756</v>
      </c>
      <c r="B2489" s="1"/>
      <c r="C2489" s="1" t="s">
        <v>102</v>
      </c>
      <c r="D2489" t="s">
        <v>97</v>
      </c>
      <c r="E2489">
        <v>50</v>
      </c>
      <c r="F2489" t="s">
        <v>49</v>
      </c>
      <c r="G2489" s="18">
        <v>3.4672000000000001</v>
      </c>
      <c r="I2489" s="18">
        <v>-173.36</v>
      </c>
    </row>
    <row r="2490" spans="1:9" x14ac:dyDescent="0.25">
      <c r="A2490" s="1">
        <v>44756</v>
      </c>
      <c r="B2490" s="1"/>
      <c r="C2490" s="1" t="s">
        <v>102</v>
      </c>
      <c r="D2490" t="s">
        <v>97</v>
      </c>
      <c r="E2490">
        <v>50</v>
      </c>
      <c r="F2490" t="s">
        <v>49</v>
      </c>
      <c r="G2490" s="18">
        <v>3.4586000000000001</v>
      </c>
      <c r="I2490" s="18">
        <v>-172.93</v>
      </c>
    </row>
    <row r="2491" spans="1:9" x14ac:dyDescent="0.25">
      <c r="A2491" s="1">
        <v>44756</v>
      </c>
      <c r="B2491" s="1"/>
      <c r="C2491" s="1" t="s">
        <v>102</v>
      </c>
      <c r="D2491" t="s">
        <v>97</v>
      </c>
      <c r="E2491">
        <v>50</v>
      </c>
      <c r="F2491" t="s">
        <v>49</v>
      </c>
      <c r="G2491" s="18">
        <v>3.4493999999999998</v>
      </c>
      <c r="I2491" s="18">
        <v>-172.47</v>
      </c>
    </row>
    <row r="2492" spans="1:9" x14ac:dyDescent="0.25">
      <c r="A2492" s="1">
        <v>44756</v>
      </c>
      <c r="B2492" s="1"/>
      <c r="C2492" s="1" t="s">
        <v>102</v>
      </c>
      <c r="D2492" t="s">
        <v>98</v>
      </c>
      <c r="E2492">
        <v>150</v>
      </c>
      <c r="F2492" t="s">
        <v>49</v>
      </c>
      <c r="G2492" s="18">
        <v>3.6303000000000001</v>
      </c>
      <c r="H2492" s="18">
        <v>0.01</v>
      </c>
      <c r="I2492" s="18">
        <v>544.54</v>
      </c>
    </row>
    <row r="2493" spans="1:9" x14ac:dyDescent="0.25">
      <c r="A2493" s="1">
        <v>44756</v>
      </c>
      <c r="B2493" s="1"/>
      <c r="C2493" s="1" t="s">
        <v>102</v>
      </c>
      <c r="D2493" t="s">
        <v>98</v>
      </c>
      <c r="E2493">
        <v>150</v>
      </c>
      <c r="F2493" t="s">
        <v>49</v>
      </c>
      <c r="G2493" s="18">
        <v>3.6284000000000001</v>
      </c>
      <c r="H2493" s="18">
        <v>0.01</v>
      </c>
      <c r="I2493" s="18">
        <v>544.25</v>
      </c>
    </row>
    <row r="2494" spans="1:9" x14ac:dyDescent="0.25">
      <c r="A2494" s="1">
        <v>44756</v>
      </c>
      <c r="B2494" s="1"/>
      <c r="C2494" s="1" t="s">
        <v>102</v>
      </c>
      <c r="D2494" t="s">
        <v>98</v>
      </c>
      <c r="E2494">
        <v>150</v>
      </c>
      <c r="F2494" t="s">
        <v>49</v>
      </c>
      <c r="G2494" s="18">
        <v>3.6213000000000002</v>
      </c>
      <c r="H2494" s="18">
        <v>0.01</v>
      </c>
      <c r="I2494" s="18">
        <v>543.19000000000005</v>
      </c>
    </row>
    <row r="2495" spans="1:9" x14ac:dyDescent="0.25">
      <c r="A2495" s="1">
        <v>44756</v>
      </c>
      <c r="B2495" s="1"/>
      <c r="C2495" s="1" t="s">
        <v>102</v>
      </c>
      <c r="D2495" t="s">
        <v>98</v>
      </c>
      <c r="E2495">
        <v>150</v>
      </c>
      <c r="F2495" t="s">
        <v>49</v>
      </c>
      <c r="G2495" s="18">
        <v>3.6949999999999998</v>
      </c>
      <c r="H2495" s="18">
        <v>0.01</v>
      </c>
      <c r="I2495" s="18">
        <v>554.24</v>
      </c>
    </row>
    <row r="2496" spans="1:9" x14ac:dyDescent="0.25">
      <c r="A2496" s="1">
        <v>44756</v>
      </c>
      <c r="B2496" s="1"/>
      <c r="C2496" s="1" t="s">
        <v>102</v>
      </c>
      <c r="D2496" t="s">
        <v>98</v>
      </c>
      <c r="E2496">
        <v>150</v>
      </c>
      <c r="F2496" t="s">
        <v>49</v>
      </c>
      <c r="G2496" s="18">
        <v>3.7021000000000002</v>
      </c>
      <c r="H2496" s="18">
        <v>0.01</v>
      </c>
      <c r="I2496" s="18">
        <v>555.30999999999995</v>
      </c>
    </row>
    <row r="2497" spans="1:9" x14ac:dyDescent="0.25">
      <c r="A2497" s="1">
        <v>44756</v>
      </c>
      <c r="B2497" s="1"/>
      <c r="C2497" s="1" t="s">
        <v>102</v>
      </c>
      <c r="D2497" t="s">
        <v>98</v>
      </c>
      <c r="E2497">
        <v>150</v>
      </c>
      <c r="F2497" t="s">
        <v>49</v>
      </c>
      <c r="G2497" s="18">
        <v>3.7</v>
      </c>
      <c r="H2497" s="18">
        <v>0.01</v>
      </c>
      <c r="I2497" s="18">
        <v>554.99</v>
      </c>
    </row>
    <row r="2498" spans="1:9" x14ac:dyDescent="0.25">
      <c r="A2498" s="1">
        <v>44756</v>
      </c>
      <c r="B2498" s="1"/>
      <c r="C2498" s="1" t="s">
        <v>102</v>
      </c>
      <c r="D2498" t="s">
        <v>98</v>
      </c>
      <c r="E2498">
        <v>150</v>
      </c>
      <c r="F2498" t="s">
        <v>49</v>
      </c>
      <c r="G2498" s="18">
        <v>3.6322000000000001</v>
      </c>
      <c r="H2498" s="18">
        <v>0.01</v>
      </c>
      <c r="I2498" s="18">
        <v>544.82000000000005</v>
      </c>
    </row>
    <row r="2499" spans="1:9" x14ac:dyDescent="0.25">
      <c r="A2499" s="1">
        <v>44756</v>
      </c>
      <c r="B2499" s="1"/>
      <c r="C2499" s="1" t="s">
        <v>102</v>
      </c>
      <c r="D2499" t="s">
        <v>97</v>
      </c>
      <c r="E2499">
        <v>150</v>
      </c>
      <c r="F2499" t="s">
        <v>49</v>
      </c>
      <c r="G2499" s="18">
        <v>3.6766999999999999</v>
      </c>
      <c r="I2499" s="18">
        <v>-551.51</v>
      </c>
    </row>
    <row r="2500" spans="1:9" x14ac:dyDescent="0.25">
      <c r="A2500" s="1">
        <v>44756</v>
      </c>
      <c r="B2500" s="1"/>
      <c r="C2500" s="1" t="s">
        <v>102</v>
      </c>
      <c r="D2500" t="s">
        <v>97</v>
      </c>
      <c r="E2500">
        <v>150</v>
      </c>
      <c r="F2500" t="s">
        <v>49</v>
      </c>
      <c r="G2500" s="18">
        <v>3.6667000000000001</v>
      </c>
      <c r="I2500" s="18">
        <v>-550.01</v>
      </c>
    </row>
    <row r="2501" spans="1:9" x14ac:dyDescent="0.25">
      <c r="A2501" s="1">
        <v>44756</v>
      </c>
      <c r="B2501" s="1"/>
      <c r="C2501" s="1" t="s">
        <v>102</v>
      </c>
      <c r="D2501" t="s">
        <v>97</v>
      </c>
      <c r="E2501">
        <v>150</v>
      </c>
      <c r="F2501" t="s">
        <v>49</v>
      </c>
      <c r="G2501" s="18">
        <v>3.63</v>
      </c>
      <c r="I2501" s="18">
        <v>-544.5</v>
      </c>
    </row>
    <row r="2502" spans="1:9" x14ac:dyDescent="0.25">
      <c r="A2502" s="1">
        <v>44756</v>
      </c>
      <c r="B2502" s="1"/>
      <c r="C2502" s="1" t="s">
        <v>102</v>
      </c>
      <c r="D2502" t="s">
        <v>97</v>
      </c>
      <c r="E2502">
        <v>150</v>
      </c>
      <c r="F2502" t="s">
        <v>49</v>
      </c>
      <c r="G2502" s="18">
        <v>3.6282000000000001</v>
      </c>
      <c r="I2502" s="18">
        <v>-544.23</v>
      </c>
    </row>
    <row r="2503" spans="1:9" x14ac:dyDescent="0.25">
      <c r="A2503" s="1">
        <v>44756</v>
      </c>
      <c r="B2503" s="1"/>
      <c r="C2503" s="1" t="s">
        <v>102</v>
      </c>
      <c r="D2503" t="s">
        <v>97</v>
      </c>
      <c r="E2503">
        <v>150</v>
      </c>
      <c r="F2503" t="s">
        <v>49</v>
      </c>
      <c r="G2503" s="18">
        <v>3.5085000000000002</v>
      </c>
      <c r="I2503" s="18">
        <v>-526.28</v>
      </c>
    </row>
    <row r="2504" spans="1:9" x14ac:dyDescent="0.25">
      <c r="A2504" s="1">
        <v>44756</v>
      </c>
      <c r="B2504" s="1"/>
      <c r="C2504" s="1" t="s">
        <v>102</v>
      </c>
      <c r="D2504" t="s">
        <v>97</v>
      </c>
      <c r="E2504">
        <v>150</v>
      </c>
      <c r="F2504" t="s">
        <v>49</v>
      </c>
      <c r="G2504" s="18">
        <v>3.5594999999999999</v>
      </c>
      <c r="I2504" s="18">
        <v>-533.92999999999995</v>
      </c>
    </row>
    <row r="2505" spans="1:9" x14ac:dyDescent="0.25">
      <c r="A2505" s="1">
        <v>44760</v>
      </c>
      <c r="B2505" s="1"/>
      <c r="C2505" s="1" t="s">
        <v>102</v>
      </c>
      <c r="D2505" t="s">
        <v>98</v>
      </c>
      <c r="E2505">
        <v>300</v>
      </c>
      <c r="F2505" t="s">
        <v>38</v>
      </c>
      <c r="G2505" s="18">
        <v>3.2338</v>
      </c>
      <c r="H2505" s="18">
        <v>0.02</v>
      </c>
      <c r="I2505" s="18">
        <v>970.12</v>
      </c>
    </row>
    <row r="2506" spans="1:9" x14ac:dyDescent="0.25">
      <c r="A2506" s="1">
        <v>44760</v>
      </c>
      <c r="B2506" s="1"/>
      <c r="C2506" s="1" t="s">
        <v>102</v>
      </c>
      <c r="D2506" t="s">
        <v>98</v>
      </c>
      <c r="E2506">
        <v>50</v>
      </c>
      <c r="F2506" t="s">
        <v>38</v>
      </c>
      <c r="G2506" s="18">
        <v>3.2601</v>
      </c>
      <c r="I2506" s="18">
        <v>163.01</v>
      </c>
    </row>
    <row r="2507" spans="1:9" x14ac:dyDescent="0.25">
      <c r="A2507" s="1">
        <v>44760</v>
      </c>
      <c r="B2507" s="1"/>
      <c r="C2507" s="1" t="s">
        <v>102</v>
      </c>
      <c r="D2507" t="s">
        <v>98</v>
      </c>
      <c r="E2507">
        <v>100</v>
      </c>
      <c r="F2507" t="s">
        <v>38</v>
      </c>
      <c r="G2507" s="18">
        <v>3.2601</v>
      </c>
      <c r="H2507" s="18">
        <v>0.01</v>
      </c>
      <c r="I2507" s="18">
        <v>326</v>
      </c>
    </row>
    <row r="2508" spans="1:9" x14ac:dyDescent="0.25">
      <c r="A2508" s="1">
        <v>44760</v>
      </c>
      <c r="B2508" s="1"/>
      <c r="C2508" s="1" t="s">
        <v>102</v>
      </c>
      <c r="D2508" t="s">
        <v>98</v>
      </c>
      <c r="E2508">
        <v>150</v>
      </c>
      <c r="F2508" t="s">
        <v>38</v>
      </c>
      <c r="G2508" s="18">
        <v>3.2704</v>
      </c>
      <c r="H2508" s="18">
        <v>0.01</v>
      </c>
      <c r="I2508" s="18">
        <v>490.55</v>
      </c>
    </row>
    <row r="2509" spans="1:9" x14ac:dyDescent="0.25">
      <c r="A2509" s="1">
        <v>44760</v>
      </c>
      <c r="B2509" s="1"/>
      <c r="C2509" s="1" t="s">
        <v>102</v>
      </c>
      <c r="D2509" t="s">
        <v>97</v>
      </c>
      <c r="E2509">
        <v>150</v>
      </c>
      <c r="F2509" t="s">
        <v>38</v>
      </c>
      <c r="G2509" s="18">
        <v>3.3540000000000001</v>
      </c>
      <c r="I2509" s="18">
        <v>-503.1</v>
      </c>
    </row>
    <row r="2510" spans="1:9" x14ac:dyDescent="0.25">
      <c r="A2510" s="1">
        <v>44760</v>
      </c>
      <c r="B2510" s="1"/>
      <c r="C2510" s="1" t="s">
        <v>102</v>
      </c>
      <c r="D2510" t="s">
        <v>97</v>
      </c>
      <c r="E2510">
        <v>150</v>
      </c>
      <c r="F2510" t="s">
        <v>38</v>
      </c>
      <c r="G2510" s="18">
        <v>3.3675999999999999</v>
      </c>
      <c r="I2510" s="18">
        <v>-505.14</v>
      </c>
    </row>
    <row r="2511" spans="1:9" x14ac:dyDescent="0.25">
      <c r="A2511" s="1">
        <v>44760</v>
      </c>
      <c r="B2511" s="1"/>
      <c r="C2511" s="1" t="s">
        <v>102</v>
      </c>
      <c r="D2511" t="s">
        <v>97</v>
      </c>
      <c r="E2511">
        <v>150</v>
      </c>
      <c r="F2511" t="s">
        <v>38</v>
      </c>
      <c r="G2511" s="18">
        <v>3.3681999999999999</v>
      </c>
      <c r="I2511" s="18">
        <v>-505.23</v>
      </c>
    </row>
    <row r="2512" spans="1:9" x14ac:dyDescent="0.25">
      <c r="A2512" s="1">
        <v>44760</v>
      </c>
      <c r="B2512" s="1"/>
      <c r="C2512" s="1" t="s">
        <v>102</v>
      </c>
      <c r="D2512" t="s">
        <v>97</v>
      </c>
      <c r="E2512">
        <v>150</v>
      </c>
      <c r="F2512" t="s">
        <v>38</v>
      </c>
      <c r="G2512" s="18">
        <v>3.3450000000000002</v>
      </c>
      <c r="I2512" s="18">
        <v>-501.75</v>
      </c>
    </row>
    <row r="2513" spans="1:9" x14ac:dyDescent="0.25">
      <c r="A2513" s="1">
        <v>44760</v>
      </c>
      <c r="B2513" s="1"/>
      <c r="C2513" s="1" t="s">
        <v>102</v>
      </c>
      <c r="D2513" t="s">
        <v>98</v>
      </c>
      <c r="E2513">
        <v>50</v>
      </c>
      <c r="F2513" t="s">
        <v>50</v>
      </c>
      <c r="G2513" s="18">
        <v>3.4550000000000001</v>
      </c>
      <c r="I2513" s="18">
        <v>172.75</v>
      </c>
    </row>
    <row r="2514" spans="1:9" x14ac:dyDescent="0.25">
      <c r="A2514" s="1">
        <v>44760</v>
      </c>
      <c r="B2514" s="1"/>
      <c r="C2514" s="1" t="s">
        <v>102</v>
      </c>
      <c r="D2514" t="s">
        <v>98</v>
      </c>
      <c r="E2514">
        <v>50</v>
      </c>
      <c r="F2514" t="s">
        <v>50</v>
      </c>
      <c r="G2514" s="18">
        <v>3.4550000000000001</v>
      </c>
      <c r="I2514" s="18">
        <v>172.75</v>
      </c>
    </row>
    <row r="2515" spans="1:9" x14ac:dyDescent="0.25">
      <c r="A2515" s="1">
        <v>44760</v>
      </c>
      <c r="B2515" s="1"/>
      <c r="C2515" s="1" t="s">
        <v>102</v>
      </c>
      <c r="D2515" t="s">
        <v>97</v>
      </c>
      <c r="E2515">
        <v>50</v>
      </c>
      <c r="F2515" t="s">
        <v>50</v>
      </c>
      <c r="G2515" s="18">
        <v>3.3601000000000001</v>
      </c>
      <c r="I2515" s="18">
        <v>-168.01</v>
      </c>
    </row>
    <row r="2516" spans="1:9" x14ac:dyDescent="0.25">
      <c r="A2516" s="1">
        <v>44760</v>
      </c>
      <c r="B2516" s="1"/>
      <c r="C2516" s="1" t="s">
        <v>102</v>
      </c>
      <c r="D2516" t="s">
        <v>97</v>
      </c>
      <c r="E2516">
        <v>50</v>
      </c>
      <c r="F2516" t="s">
        <v>50</v>
      </c>
      <c r="G2516" s="18">
        <v>3.3792</v>
      </c>
      <c r="I2516" s="18">
        <v>-168.96</v>
      </c>
    </row>
    <row r="2517" spans="1:9" x14ac:dyDescent="0.25">
      <c r="A2517" s="1">
        <v>44761</v>
      </c>
      <c r="B2517" s="1"/>
      <c r="C2517" s="1" t="s">
        <v>102</v>
      </c>
      <c r="D2517" t="s">
        <v>98</v>
      </c>
      <c r="E2517">
        <v>150</v>
      </c>
      <c r="F2517" t="s">
        <v>162</v>
      </c>
      <c r="G2517" s="18">
        <v>7.5250000000000004</v>
      </c>
      <c r="H2517" s="18">
        <v>0.03</v>
      </c>
      <c r="I2517" s="18">
        <v>1128.72</v>
      </c>
    </row>
    <row r="2518" spans="1:9" x14ac:dyDescent="0.25">
      <c r="A2518" s="1">
        <v>44761</v>
      </c>
      <c r="B2518" s="1"/>
      <c r="C2518" s="1" t="s">
        <v>102</v>
      </c>
      <c r="D2518" t="s">
        <v>98</v>
      </c>
      <c r="E2518">
        <v>50</v>
      </c>
      <c r="F2518" t="s">
        <v>162</v>
      </c>
      <c r="G2518" s="18">
        <v>7.5549999999999997</v>
      </c>
      <c r="H2518" s="18">
        <v>0.01</v>
      </c>
      <c r="I2518" s="18">
        <v>377.74</v>
      </c>
    </row>
    <row r="2519" spans="1:9" x14ac:dyDescent="0.25">
      <c r="A2519" s="1">
        <v>44761</v>
      </c>
      <c r="B2519" s="1"/>
      <c r="C2519" s="1" t="s">
        <v>102</v>
      </c>
      <c r="D2519" t="s">
        <v>98</v>
      </c>
      <c r="E2519">
        <v>50</v>
      </c>
      <c r="F2519" t="s">
        <v>162</v>
      </c>
      <c r="G2519" s="18">
        <v>7.5938999999999997</v>
      </c>
      <c r="H2519" s="18">
        <v>0.01</v>
      </c>
      <c r="I2519" s="18">
        <v>379.69</v>
      </c>
    </row>
    <row r="2520" spans="1:9" x14ac:dyDescent="0.25">
      <c r="A2520" s="1">
        <v>44761</v>
      </c>
      <c r="B2520" s="1"/>
      <c r="C2520" s="1" t="s">
        <v>102</v>
      </c>
      <c r="D2520" t="s">
        <v>98</v>
      </c>
      <c r="E2520">
        <v>50</v>
      </c>
      <c r="F2520" t="s">
        <v>162</v>
      </c>
      <c r="G2520" s="18">
        <v>7.5900999999999996</v>
      </c>
      <c r="H2520" s="18">
        <v>0.01</v>
      </c>
      <c r="I2520" s="18">
        <v>379.5</v>
      </c>
    </row>
    <row r="2521" spans="1:9" x14ac:dyDescent="0.25">
      <c r="A2521" s="1">
        <v>44761</v>
      </c>
      <c r="B2521" s="1"/>
      <c r="C2521" s="1" t="s">
        <v>102</v>
      </c>
      <c r="D2521" t="s">
        <v>97</v>
      </c>
      <c r="E2521">
        <v>50</v>
      </c>
      <c r="F2521" t="s">
        <v>162</v>
      </c>
      <c r="G2521" s="18">
        <v>7.6473000000000004</v>
      </c>
      <c r="I2521" s="18">
        <v>-382.37</v>
      </c>
    </row>
    <row r="2522" spans="1:9" x14ac:dyDescent="0.25">
      <c r="A2522" s="1">
        <v>44761</v>
      </c>
      <c r="B2522" s="1"/>
      <c r="C2522" s="1" t="s">
        <v>102</v>
      </c>
      <c r="D2522" t="s">
        <v>97</v>
      </c>
      <c r="E2522">
        <v>50</v>
      </c>
      <c r="F2522" t="s">
        <v>162</v>
      </c>
      <c r="G2522" s="18">
        <v>7.6199000000000003</v>
      </c>
      <c r="I2522" s="18">
        <v>-381</v>
      </c>
    </row>
    <row r="2523" spans="1:9" x14ac:dyDescent="0.25">
      <c r="A2523" s="1">
        <v>44761</v>
      </c>
      <c r="B2523" s="1"/>
      <c r="C2523" s="1" t="s">
        <v>102</v>
      </c>
      <c r="D2523" t="s">
        <v>97</v>
      </c>
      <c r="E2523">
        <v>50</v>
      </c>
      <c r="F2523" t="s">
        <v>162</v>
      </c>
      <c r="G2523" s="18">
        <v>7.6283000000000003</v>
      </c>
      <c r="I2523" s="18">
        <v>-381.42</v>
      </c>
    </row>
    <row r="2524" spans="1:9" x14ac:dyDescent="0.25">
      <c r="A2524" s="1">
        <v>44761</v>
      </c>
      <c r="B2524" s="1"/>
      <c r="C2524" s="1" t="s">
        <v>102</v>
      </c>
      <c r="D2524" t="s">
        <v>97</v>
      </c>
      <c r="E2524">
        <v>150</v>
      </c>
      <c r="F2524" t="s">
        <v>162</v>
      </c>
      <c r="G2524" s="18">
        <v>7.5448000000000004</v>
      </c>
      <c r="I2524" s="18">
        <v>-1131.72</v>
      </c>
    </row>
    <row r="2525" spans="1:9" x14ac:dyDescent="0.25">
      <c r="A2525" s="1">
        <v>44762</v>
      </c>
      <c r="B2525" s="1"/>
      <c r="C2525" s="1" t="s">
        <v>102</v>
      </c>
      <c r="D2525" t="s">
        <v>98</v>
      </c>
      <c r="E2525">
        <v>450</v>
      </c>
      <c r="F2525" t="s">
        <v>51</v>
      </c>
      <c r="G2525" s="18">
        <v>3.5600999999999998</v>
      </c>
      <c r="H2525" s="18">
        <v>0.04</v>
      </c>
      <c r="I2525" s="18">
        <v>1602.01</v>
      </c>
    </row>
    <row r="2526" spans="1:9" x14ac:dyDescent="0.25">
      <c r="A2526" s="1">
        <v>44762</v>
      </c>
      <c r="B2526" s="1"/>
      <c r="C2526" s="1" t="s">
        <v>102</v>
      </c>
      <c r="D2526" t="s">
        <v>97</v>
      </c>
      <c r="E2526">
        <v>150</v>
      </c>
      <c r="F2526" t="s">
        <v>51</v>
      </c>
      <c r="G2526" s="18">
        <v>3.6764000000000001</v>
      </c>
      <c r="I2526" s="18">
        <v>-551.46</v>
      </c>
    </row>
    <row r="2527" spans="1:9" x14ac:dyDescent="0.25">
      <c r="A2527" s="1">
        <v>44762</v>
      </c>
      <c r="B2527" s="1"/>
      <c r="C2527" s="1" t="s">
        <v>102</v>
      </c>
      <c r="D2527" t="s">
        <v>98</v>
      </c>
      <c r="E2527">
        <v>150</v>
      </c>
      <c r="F2527" t="s">
        <v>51</v>
      </c>
      <c r="G2527" s="18">
        <v>3.6873</v>
      </c>
      <c r="H2527" s="18">
        <v>0.01</v>
      </c>
      <c r="I2527" s="18">
        <v>553.09</v>
      </c>
    </row>
    <row r="2528" spans="1:9" x14ac:dyDescent="0.25">
      <c r="A2528" s="1">
        <v>44762</v>
      </c>
      <c r="B2528" s="1"/>
      <c r="C2528" s="1" t="s">
        <v>102</v>
      </c>
      <c r="D2528" t="s">
        <v>97</v>
      </c>
      <c r="E2528">
        <v>150</v>
      </c>
      <c r="F2528" t="s">
        <v>51</v>
      </c>
      <c r="G2528" s="18">
        <v>3.7039</v>
      </c>
      <c r="I2528" s="18">
        <v>-555.59</v>
      </c>
    </row>
    <row r="2529" spans="1:9" x14ac:dyDescent="0.25">
      <c r="A2529" s="1">
        <v>44762</v>
      </c>
      <c r="B2529" s="1"/>
      <c r="C2529" s="1" t="s">
        <v>102</v>
      </c>
      <c r="D2529" t="s">
        <v>97</v>
      </c>
      <c r="E2529">
        <v>150</v>
      </c>
      <c r="F2529" t="s">
        <v>51</v>
      </c>
      <c r="G2529" s="18">
        <v>3.6949999999999998</v>
      </c>
      <c r="I2529" s="18">
        <v>-554.25</v>
      </c>
    </row>
    <row r="2530" spans="1:9" x14ac:dyDescent="0.25">
      <c r="A2530" s="1">
        <v>44762</v>
      </c>
      <c r="B2530" s="1"/>
      <c r="C2530" s="1" t="s">
        <v>102</v>
      </c>
      <c r="D2530" t="s">
        <v>97</v>
      </c>
      <c r="E2530">
        <v>150</v>
      </c>
      <c r="F2530" t="s">
        <v>51</v>
      </c>
      <c r="G2530" s="18">
        <v>3.67</v>
      </c>
      <c r="I2530" s="18">
        <v>-550.5</v>
      </c>
    </row>
    <row r="2531" spans="1:9" x14ac:dyDescent="0.25">
      <c r="A2531" s="1">
        <v>44762</v>
      </c>
      <c r="B2531" s="1"/>
      <c r="C2531" s="1" t="s">
        <v>102</v>
      </c>
      <c r="D2531" t="s">
        <v>98</v>
      </c>
      <c r="E2531">
        <v>50</v>
      </c>
      <c r="F2531" t="s">
        <v>161</v>
      </c>
      <c r="G2531" s="18">
        <v>3.0449999999999999</v>
      </c>
      <c r="I2531" s="18">
        <v>152.25</v>
      </c>
    </row>
    <row r="2532" spans="1:9" x14ac:dyDescent="0.25">
      <c r="A2532" s="1">
        <v>44762</v>
      </c>
      <c r="B2532" s="1"/>
      <c r="C2532" s="1" t="s">
        <v>102</v>
      </c>
      <c r="D2532" t="s">
        <v>98</v>
      </c>
      <c r="E2532">
        <v>50</v>
      </c>
      <c r="F2532" t="s">
        <v>161</v>
      </c>
      <c r="G2532" s="18">
        <v>3.0316999999999998</v>
      </c>
      <c r="I2532" s="18">
        <v>151.59</v>
      </c>
    </row>
    <row r="2533" spans="1:9" x14ac:dyDescent="0.25">
      <c r="A2533" s="1">
        <v>44762</v>
      </c>
      <c r="B2533" s="1"/>
      <c r="C2533" s="1" t="s">
        <v>102</v>
      </c>
      <c r="D2533" t="s">
        <v>98</v>
      </c>
      <c r="E2533">
        <v>50</v>
      </c>
      <c r="F2533" t="s">
        <v>161</v>
      </c>
      <c r="G2533" s="18">
        <v>3.0238</v>
      </c>
      <c r="I2533" s="18">
        <v>151.19</v>
      </c>
    </row>
    <row r="2534" spans="1:9" x14ac:dyDescent="0.25">
      <c r="A2534" s="1">
        <v>44762</v>
      </c>
      <c r="B2534" s="1"/>
      <c r="C2534" s="1" t="s">
        <v>102</v>
      </c>
      <c r="D2534" t="s">
        <v>97</v>
      </c>
      <c r="E2534">
        <v>150</v>
      </c>
      <c r="F2534" t="s">
        <v>161</v>
      </c>
      <c r="G2534" s="18">
        <v>3.0299</v>
      </c>
      <c r="I2534" s="18">
        <v>-454.49</v>
      </c>
    </row>
    <row r="2535" spans="1:9" x14ac:dyDescent="0.25">
      <c r="A2535" s="1">
        <v>44763</v>
      </c>
      <c r="B2535" s="1"/>
      <c r="C2535" s="1" t="s">
        <v>102</v>
      </c>
      <c r="D2535" t="s">
        <v>98</v>
      </c>
      <c r="E2535">
        <v>50</v>
      </c>
      <c r="F2535" t="s">
        <v>36</v>
      </c>
      <c r="G2535" s="18">
        <v>4.8791000000000002</v>
      </c>
      <c r="H2535" s="18">
        <v>0.01</v>
      </c>
      <c r="I2535" s="18">
        <v>243.95</v>
      </c>
    </row>
    <row r="2536" spans="1:9" x14ac:dyDescent="0.25">
      <c r="A2536" s="1">
        <v>44763</v>
      </c>
      <c r="B2536" s="1"/>
      <c r="C2536" s="1" t="s">
        <v>102</v>
      </c>
      <c r="D2536" t="s">
        <v>98</v>
      </c>
      <c r="E2536">
        <v>50</v>
      </c>
      <c r="F2536" t="s">
        <v>36</v>
      </c>
      <c r="G2536" s="18">
        <v>4.8099999999999996</v>
      </c>
      <c r="H2536" s="18">
        <v>0.01</v>
      </c>
      <c r="I2536" s="18">
        <v>240.49</v>
      </c>
    </row>
    <row r="2537" spans="1:9" x14ac:dyDescent="0.25">
      <c r="A2537" s="1">
        <v>44763</v>
      </c>
      <c r="B2537" s="1"/>
      <c r="C2537" s="1" t="s">
        <v>102</v>
      </c>
      <c r="D2537" t="s">
        <v>98</v>
      </c>
      <c r="E2537">
        <v>50</v>
      </c>
      <c r="F2537" t="s">
        <v>36</v>
      </c>
      <c r="G2537" s="18">
        <v>4.88</v>
      </c>
      <c r="H2537" s="18">
        <v>0.01</v>
      </c>
      <c r="I2537" s="18">
        <v>243.99</v>
      </c>
    </row>
    <row r="2538" spans="1:9" x14ac:dyDescent="0.25">
      <c r="A2538" s="1">
        <v>44763</v>
      </c>
      <c r="B2538" s="1"/>
      <c r="C2538" s="1" t="s">
        <v>102</v>
      </c>
      <c r="D2538" t="s">
        <v>97</v>
      </c>
      <c r="E2538">
        <v>150</v>
      </c>
      <c r="F2538" t="s">
        <v>36</v>
      </c>
      <c r="G2538" s="18">
        <v>4.8099999999999996</v>
      </c>
      <c r="I2538" s="18">
        <v>-721.5</v>
      </c>
    </row>
    <row r="2539" spans="1:9" x14ac:dyDescent="0.25">
      <c r="A2539" s="1">
        <v>44763</v>
      </c>
      <c r="B2539" s="1"/>
      <c r="C2539" s="1" t="s">
        <v>102</v>
      </c>
      <c r="D2539" t="s">
        <v>98</v>
      </c>
      <c r="E2539">
        <v>150</v>
      </c>
      <c r="F2539" t="s">
        <v>160</v>
      </c>
      <c r="G2539" s="18">
        <v>1.6520999999999999</v>
      </c>
      <c r="I2539" s="18">
        <v>247.82</v>
      </c>
    </row>
    <row r="2540" spans="1:9" x14ac:dyDescent="0.25">
      <c r="A2540" s="1">
        <v>44763</v>
      </c>
      <c r="B2540" s="1"/>
      <c r="C2540" s="1" t="s">
        <v>102</v>
      </c>
      <c r="D2540" t="s">
        <v>98</v>
      </c>
      <c r="E2540">
        <v>150</v>
      </c>
      <c r="F2540" t="s">
        <v>160</v>
      </c>
      <c r="G2540" s="18">
        <v>1.65</v>
      </c>
      <c r="I2540" s="18">
        <v>247.5</v>
      </c>
    </row>
    <row r="2541" spans="1:9" x14ac:dyDescent="0.25">
      <c r="A2541" s="1">
        <v>44763</v>
      </c>
      <c r="B2541" s="1"/>
      <c r="C2541" s="1" t="s">
        <v>102</v>
      </c>
      <c r="D2541" t="s">
        <v>98</v>
      </c>
      <c r="E2541">
        <v>150</v>
      </c>
      <c r="F2541" t="s">
        <v>160</v>
      </c>
      <c r="G2541" s="18">
        <v>1.6420999999999999</v>
      </c>
      <c r="I2541" s="18">
        <v>246.32</v>
      </c>
    </row>
    <row r="2542" spans="1:9" x14ac:dyDescent="0.25">
      <c r="A2542" s="1">
        <v>44763</v>
      </c>
      <c r="B2542" s="1"/>
      <c r="C2542" s="1" t="s">
        <v>102</v>
      </c>
      <c r="D2542" t="s">
        <v>97</v>
      </c>
      <c r="E2542">
        <v>150</v>
      </c>
      <c r="F2542" t="s">
        <v>160</v>
      </c>
      <c r="G2542" s="18">
        <v>1.7096</v>
      </c>
      <c r="I2542" s="18">
        <v>-256.44</v>
      </c>
    </row>
    <row r="2543" spans="1:9" x14ac:dyDescent="0.25">
      <c r="A2543" s="1">
        <v>44763</v>
      </c>
      <c r="B2543" s="1"/>
      <c r="C2543" s="1" t="s">
        <v>102</v>
      </c>
      <c r="D2543" t="s">
        <v>97</v>
      </c>
      <c r="E2543">
        <v>150</v>
      </c>
      <c r="F2543" t="s">
        <v>160</v>
      </c>
      <c r="G2543" s="18">
        <v>1.69</v>
      </c>
      <c r="I2543" s="18">
        <v>-253.5</v>
      </c>
    </row>
    <row r="2544" spans="1:9" x14ac:dyDescent="0.25">
      <c r="A2544" s="1">
        <v>44763</v>
      </c>
      <c r="B2544" s="1"/>
      <c r="C2544" s="1" t="s">
        <v>102</v>
      </c>
      <c r="D2544" t="s">
        <v>98</v>
      </c>
      <c r="E2544">
        <v>150</v>
      </c>
      <c r="F2544" t="s">
        <v>160</v>
      </c>
      <c r="G2544" s="18">
        <v>1.7001999999999999</v>
      </c>
      <c r="I2544" s="18">
        <v>255.03</v>
      </c>
    </row>
    <row r="2545" spans="1:9" x14ac:dyDescent="0.25">
      <c r="A2545" s="1">
        <v>44763</v>
      </c>
      <c r="B2545" s="1"/>
      <c r="C2545" s="1" t="s">
        <v>102</v>
      </c>
      <c r="D2545" t="s">
        <v>97</v>
      </c>
      <c r="E2545">
        <v>150</v>
      </c>
      <c r="F2545" t="s">
        <v>160</v>
      </c>
      <c r="G2545" s="18">
        <v>1.6698999999999999</v>
      </c>
      <c r="I2545" s="18">
        <v>-250.49</v>
      </c>
    </row>
    <row r="2546" spans="1:9" x14ac:dyDescent="0.25">
      <c r="A2546" s="1">
        <v>44763</v>
      </c>
      <c r="B2546" s="1"/>
      <c r="C2546" s="1" t="s">
        <v>102</v>
      </c>
      <c r="D2546" t="s">
        <v>97</v>
      </c>
      <c r="E2546">
        <v>150</v>
      </c>
      <c r="F2546" t="s">
        <v>160</v>
      </c>
      <c r="G2546" s="18">
        <v>1.6281000000000001</v>
      </c>
      <c r="I2546" s="18">
        <v>-244.22</v>
      </c>
    </row>
    <row r="2547" spans="1:9" x14ac:dyDescent="0.25">
      <c r="A2547" s="1">
        <v>44767</v>
      </c>
      <c r="B2547" s="1"/>
      <c r="C2547" s="1" t="s">
        <v>102</v>
      </c>
      <c r="D2547" t="s">
        <v>107</v>
      </c>
      <c r="I2547" s="18">
        <v>-1000</v>
      </c>
    </row>
    <row r="2548" spans="1:9" x14ac:dyDescent="0.25">
      <c r="A2548" s="1">
        <v>44768</v>
      </c>
      <c r="B2548" s="1"/>
      <c r="C2548" s="1" t="s">
        <v>102</v>
      </c>
      <c r="D2548" t="s">
        <v>98</v>
      </c>
      <c r="E2548">
        <v>150</v>
      </c>
      <c r="F2548" t="s">
        <v>52</v>
      </c>
      <c r="G2548" s="18">
        <v>2.3849999999999998</v>
      </c>
      <c r="H2548" s="18">
        <v>0.01</v>
      </c>
      <c r="I2548" s="18">
        <v>357.74</v>
      </c>
    </row>
    <row r="2549" spans="1:9" x14ac:dyDescent="0.25">
      <c r="A2549" s="1">
        <v>44768</v>
      </c>
      <c r="B2549" s="1"/>
      <c r="C2549" s="1" t="s">
        <v>102</v>
      </c>
      <c r="D2549" t="s">
        <v>98</v>
      </c>
      <c r="E2549">
        <v>150</v>
      </c>
      <c r="F2549" t="s">
        <v>52</v>
      </c>
      <c r="G2549" s="18">
        <v>2.3843999999999999</v>
      </c>
      <c r="H2549" s="18">
        <v>0.01</v>
      </c>
      <c r="I2549" s="18">
        <v>357.65</v>
      </c>
    </row>
    <row r="2550" spans="1:9" x14ac:dyDescent="0.25">
      <c r="A2550" s="1">
        <v>44768</v>
      </c>
      <c r="B2550" s="1"/>
      <c r="C2550" s="1" t="s">
        <v>102</v>
      </c>
      <c r="D2550" t="s">
        <v>98</v>
      </c>
      <c r="E2550">
        <v>23</v>
      </c>
      <c r="F2550" t="s">
        <v>52</v>
      </c>
      <c r="G2550" s="18">
        <v>2.44</v>
      </c>
      <c r="I2550" s="18">
        <v>56.12</v>
      </c>
    </row>
    <row r="2551" spans="1:9" x14ac:dyDescent="0.25">
      <c r="A2551" s="1">
        <v>44768</v>
      </c>
      <c r="B2551" s="1"/>
      <c r="C2551" s="1" t="s">
        <v>102</v>
      </c>
      <c r="D2551" t="s">
        <v>98</v>
      </c>
      <c r="E2551">
        <v>27</v>
      </c>
      <c r="F2551" t="s">
        <v>52</v>
      </c>
      <c r="G2551" s="18">
        <v>2.44</v>
      </c>
      <c r="I2551" s="18">
        <v>65.88</v>
      </c>
    </row>
    <row r="2552" spans="1:9" x14ac:dyDescent="0.25">
      <c r="A2552" s="1">
        <v>44768</v>
      </c>
      <c r="B2552" s="1"/>
      <c r="C2552" s="1" t="s">
        <v>102</v>
      </c>
      <c r="D2552" t="s">
        <v>98</v>
      </c>
      <c r="E2552">
        <v>100</v>
      </c>
      <c r="F2552" t="s">
        <v>52</v>
      </c>
      <c r="G2552" s="18">
        <v>2.44</v>
      </c>
      <c r="H2552" s="18">
        <v>0.01</v>
      </c>
      <c r="I2552" s="18">
        <v>243.99</v>
      </c>
    </row>
    <row r="2553" spans="1:9" x14ac:dyDescent="0.25">
      <c r="A2553" s="1">
        <v>44768</v>
      </c>
      <c r="B2553" s="1"/>
      <c r="C2553" s="1" t="s">
        <v>102</v>
      </c>
      <c r="D2553" t="s">
        <v>97</v>
      </c>
      <c r="E2553">
        <v>150</v>
      </c>
      <c r="F2553" t="s">
        <v>52</v>
      </c>
      <c r="G2553" s="18">
        <v>2.355</v>
      </c>
      <c r="I2553" s="18">
        <v>-353.25</v>
      </c>
    </row>
    <row r="2554" spans="1:9" x14ac:dyDescent="0.25">
      <c r="A2554" s="1">
        <v>44768</v>
      </c>
      <c r="B2554" s="1"/>
      <c r="C2554" s="1" t="s">
        <v>102</v>
      </c>
      <c r="D2554" t="s">
        <v>97</v>
      </c>
      <c r="E2554">
        <v>150</v>
      </c>
      <c r="F2554" t="s">
        <v>52</v>
      </c>
      <c r="G2554" s="18">
        <v>2.3544999999999998</v>
      </c>
      <c r="I2554" s="18">
        <v>-353.18</v>
      </c>
    </row>
    <row r="2555" spans="1:9" x14ac:dyDescent="0.25">
      <c r="A2555" s="1">
        <v>44768</v>
      </c>
      <c r="B2555" s="1"/>
      <c r="C2555" s="1" t="s">
        <v>102</v>
      </c>
      <c r="D2555" t="s">
        <v>97</v>
      </c>
      <c r="E2555">
        <v>150</v>
      </c>
      <c r="F2555" t="s">
        <v>52</v>
      </c>
      <c r="G2555" s="18">
        <v>2.3344</v>
      </c>
      <c r="I2555" s="18">
        <v>-350.16</v>
      </c>
    </row>
    <row r="2556" spans="1:9" x14ac:dyDescent="0.25">
      <c r="A2556" s="1">
        <v>44769</v>
      </c>
      <c r="B2556" s="1"/>
      <c r="C2556" s="1" t="s">
        <v>102</v>
      </c>
      <c r="D2556" t="s">
        <v>98</v>
      </c>
      <c r="E2556">
        <v>150</v>
      </c>
      <c r="F2556" t="s">
        <v>21</v>
      </c>
      <c r="G2556" s="18">
        <v>3.3136000000000001</v>
      </c>
      <c r="H2556" s="18">
        <v>0.01</v>
      </c>
      <c r="I2556" s="18">
        <v>497.03</v>
      </c>
    </row>
    <row r="2557" spans="1:9" x14ac:dyDescent="0.25">
      <c r="A2557" s="1">
        <v>44769</v>
      </c>
      <c r="B2557" s="1"/>
      <c r="C2557" s="1" t="s">
        <v>102</v>
      </c>
      <c r="D2557" t="s">
        <v>98</v>
      </c>
      <c r="E2557">
        <v>10</v>
      </c>
      <c r="F2557" t="s">
        <v>21</v>
      </c>
      <c r="G2557" s="18">
        <v>3.31</v>
      </c>
      <c r="I2557" s="18">
        <v>33.1</v>
      </c>
    </row>
    <row r="2558" spans="1:9" x14ac:dyDescent="0.25">
      <c r="A2558" s="1">
        <v>44769</v>
      </c>
      <c r="B2558" s="1"/>
      <c r="C2558" s="1" t="s">
        <v>102</v>
      </c>
      <c r="D2558" t="s">
        <v>98</v>
      </c>
      <c r="E2558">
        <v>140</v>
      </c>
      <c r="F2558" t="s">
        <v>21</v>
      </c>
      <c r="G2558" s="18">
        <v>3.31</v>
      </c>
      <c r="H2558" s="18">
        <v>0.01</v>
      </c>
      <c r="I2558" s="18">
        <v>463.39</v>
      </c>
    </row>
    <row r="2559" spans="1:9" x14ac:dyDescent="0.25">
      <c r="A2559" s="1">
        <v>44769</v>
      </c>
      <c r="B2559" s="1"/>
      <c r="C2559" s="1" t="s">
        <v>102</v>
      </c>
      <c r="D2559" t="s">
        <v>97</v>
      </c>
      <c r="E2559">
        <v>150</v>
      </c>
      <c r="F2559" t="s">
        <v>21</v>
      </c>
      <c r="G2559" s="18">
        <v>3.49</v>
      </c>
      <c r="I2559" s="18">
        <v>-523.5</v>
      </c>
    </row>
    <row r="2560" spans="1:9" x14ac:dyDescent="0.25">
      <c r="A2560" s="1">
        <v>44769</v>
      </c>
      <c r="B2560" s="1"/>
      <c r="C2560" s="1" t="s">
        <v>102</v>
      </c>
      <c r="D2560" t="s">
        <v>98</v>
      </c>
      <c r="E2560">
        <v>150</v>
      </c>
      <c r="F2560" t="s">
        <v>21</v>
      </c>
      <c r="G2560" s="18">
        <v>3.3807999999999998</v>
      </c>
      <c r="H2560" s="18">
        <v>0.01</v>
      </c>
      <c r="I2560" s="18">
        <v>507.11</v>
      </c>
    </row>
    <row r="2561" spans="1:9" x14ac:dyDescent="0.25">
      <c r="A2561" s="1">
        <v>44769</v>
      </c>
      <c r="B2561" s="1"/>
      <c r="C2561" s="1" t="s">
        <v>102</v>
      </c>
      <c r="D2561" t="s">
        <v>98</v>
      </c>
      <c r="E2561">
        <v>150</v>
      </c>
      <c r="F2561" t="s">
        <v>21</v>
      </c>
      <c r="G2561" s="18">
        <v>3.41</v>
      </c>
      <c r="H2561" s="18">
        <v>0.01</v>
      </c>
      <c r="I2561" s="18">
        <v>511.49</v>
      </c>
    </row>
    <row r="2562" spans="1:9" x14ac:dyDescent="0.25">
      <c r="A2562" s="1">
        <v>44769</v>
      </c>
      <c r="B2562" s="1"/>
      <c r="C2562" s="1" t="s">
        <v>102</v>
      </c>
      <c r="D2562" t="s">
        <v>97</v>
      </c>
      <c r="E2562">
        <v>150</v>
      </c>
      <c r="F2562" t="s">
        <v>21</v>
      </c>
      <c r="G2562" s="18">
        <v>3.4354</v>
      </c>
      <c r="I2562" s="18">
        <v>-515.30999999999995</v>
      </c>
    </row>
    <row r="2563" spans="1:9" x14ac:dyDescent="0.25">
      <c r="A2563" s="1">
        <v>44769</v>
      </c>
      <c r="B2563" s="1"/>
      <c r="C2563" s="1" t="s">
        <v>102</v>
      </c>
      <c r="D2563" t="s">
        <v>97</v>
      </c>
      <c r="E2563">
        <v>150</v>
      </c>
      <c r="F2563" t="s">
        <v>21</v>
      </c>
      <c r="G2563" s="18">
        <v>3.5106000000000002</v>
      </c>
      <c r="I2563" s="18">
        <v>-526.59</v>
      </c>
    </row>
    <row r="2564" spans="1:9" x14ac:dyDescent="0.25">
      <c r="A2564" s="1">
        <v>44769</v>
      </c>
      <c r="B2564" s="1"/>
      <c r="C2564" s="1" t="s">
        <v>102</v>
      </c>
      <c r="D2564" t="s">
        <v>97</v>
      </c>
      <c r="E2564">
        <v>150</v>
      </c>
      <c r="F2564" t="s">
        <v>21</v>
      </c>
      <c r="G2564" s="18">
        <v>3.5196999999999998</v>
      </c>
      <c r="I2564" s="18">
        <v>-527.96</v>
      </c>
    </row>
    <row r="2565" spans="1:9" x14ac:dyDescent="0.25">
      <c r="A2565" s="1">
        <v>44769</v>
      </c>
      <c r="B2565" s="1"/>
      <c r="C2565" s="1" t="s">
        <v>102</v>
      </c>
      <c r="D2565" t="s">
        <v>98</v>
      </c>
      <c r="E2565">
        <v>150</v>
      </c>
      <c r="F2565" t="s">
        <v>21</v>
      </c>
      <c r="G2565" s="18">
        <v>3.5632999999999999</v>
      </c>
      <c r="H2565" s="18">
        <v>0.01</v>
      </c>
      <c r="I2565" s="18">
        <v>534.49</v>
      </c>
    </row>
    <row r="2566" spans="1:9" x14ac:dyDescent="0.25">
      <c r="A2566" s="1">
        <v>44769</v>
      </c>
      <c r="B2566" s="1"/>
      <c r="C2566" s="1" t="s">
        <v>102</v>
      </c>
      <c r="D2566" t="s">
        <v>98</v>
      </c>
      <c r="E2566">
        <v>150</v>
      </c>
      <c r="F2566" t="s">
        <v>21</v>
      </c>
      <c r="G2566" s="18">
        <v>3.6015000000000001</v>
      </c>
      <c r="H2566" s="18">
        <v>0.01</v>
      </c>
      <c r="I2566" s="18">
        <v>540.22</v>
      </c>
    </row>
    <row r="2567" spans="1:9" x14ac:dyDescent="0.25">
      <c r="A2567" s="1">
        <v>44769</v>
      </c>
      <c r="B2567" s="1"/>
      <c r="C2567" s="1" t="s">
        <v>102</v>
      </c>
      <c r="D2567" t="s">
        <v>97</v>
      </c>
      <c r="E2567">
        <v>150</v>
      </c>
      <c r="F2567" t="s">
        <v>21</v>
      </c>
      <c r="G2567" s="18">
        <v>3.6686000000000001</v>
      </c>
      <c r="I2567" s="18">
        <v>-550.29</v>
      </c>
    </row>
    <row r="2568" spans="1:9" x14ac:dyDescent="0.25">
      <c r="A2568" s="1">
        <v>44769</v>
      </c>
      <c r="B2568" s="1"/>
      <c r="C2568" s="1" t="s">
        <v>102</v>
      </c>
      <c r="D2568" t="s">
        <v>98</v>
      </c>
      <c r="E2568">
        <v>150</v>
      </c>
      <c r="F2568" t="s">
        <v>21</v>
      </c>
      <c r="G2568" s="18">
        <v>3.8616000000000001</v>
      </c>
      <c r="H2568" s="18">
        <v>0.01</v>
      </c>
      <c r="I2568" s="18">
        <v>579.23</v>
      </c>
    </row>
    <row r="2569" spans="1:9" x14ac:dyDescent="0.25">
      <c r="A2569" s="1">
        <v>44769</v>
      </c>
      <c r="B2569" s="1"/>
      <c r="C2569" s="1" t="s">
        <v>102</v>
      </c>
      <c r="D2569" t="s">
        <v>97</v>
      </c>
      <c r="E2569">
        <v>150</v>
      </c>
      <c r="F2569" t="s">
        <v>21</v>
      </c>
      <c r="G2569" s="18">
        <v>3.8685</v>
      </c>
      <c r="I2569" s="18">
        <v>-580.28</v>
      </c>
    </row>
    <row r="2570" spans="1:9" x14ac:dyDescent="0.25">
      <c r="A2570" s="1">
        <v>44769</v>
      </c>
      <c r="B2570" s="1"/>
      <c r="C2570" s="1" t="s">
        <v>102</v>
      </c>
      <c r="D2570" t="s">
        <v>97</v>
      </c>
      <c r="E2570">
        <v>150</v>
      </c>
      <c r="F2570" t="s">
        <v>21</v>
      </c>
      <c r="G2570" s="18">
        <v>3.8450000000000002</v>
      </c>
      <c r="I2570" s="18">
        <v>-576.75</v>
      </c>
    </row>
    <row r="2571" spans="1:9" x14ac:dyDescent="0.25">
      <c r="A2571" s="1">
        <v>44770</v>
      </c>
      <c r="B2571" s="1"/>
      <c r="C2571" s="1" t="s">
        <v>102</v>
      </c>
      <c r="D2571" t="s">
        <v>98</v>
      </c>
      <c r="E2571">
        <v>50</v>
      </c>
      <c r="F2571" t="s">
        <v>51</v>
      </c>
      <c r="G2571" s="18">
        <v>6.1702000000000004</v>
      </c>
      <c r="H2571" s="18">
        <v>0.01</v>
      </c>
      <c r="I2571" s="18">
        <v>308.5</v>
      </c>
    </row>
    <row r="2572" spans="1:9" x14ac:dyDescent="0.25">
      <c r="A2572" s="1">
        <v>44770</v>
      </c>
      <c r="B2572" s="1"/>
      <c r="C2572" s="1" t="s">
        <v>102</v>
      </c>
      <c r="D2572" t="s">
        <v>98</v>
      </c>
      <c r="E2572">
        <v>50</v>
      </c>
      <c r="F2572" t="s">
        <v>51</v>
      </c>
      <c r="G2572" s="18">
        <v>6.1849999999999996</v>
      </c>
      <c r="H2572" s="18">
        <v>0.01</v>
      </c>
      <c r="I2572" s="18">
        <v>309.24</v>
      </c>
    </row>
    <row r="2573" spans="1:9" x14ac:dyDescent="0.25">
      <c r="A2573" s="1">
        <v>44770</v>
      </c>
      <c r="B2573" s="1"/>
      <c r="C2573" s="1" t="s">
        <v>102</v>
      </c>
      <c r="D2573" t="s">
        <v>98</v>
      </c>
      <c r="E2573">
        <v>50</v>
      </c>
      <c r="F2573" t="s">
        <v>51</v>
      </c>
      <c r="G2573" s="18">
        <v>6.1749999999999998</v>
      </c>
      <c r="H2573" s="18">
        <v>0.01</v>
      </c>
      <c r="I2573" s="18">
        <v>308.74</v>
      </c>
    </row>
    <row r="2574" spans="1:9" x14ac:dyDescent="0.25">
      <c r="A2574" s="1">
        <v>44770</v>
      </c>
      <c r="B2574" s="1"/>
      <c r="C2574" s="1" t="s">
        <v>102</v>
      </c>
      <c r="D2574" t="s">
        <v>97</v>
      </c>
      <c r="E2574">
        <v>10</v>
      </c>
      <c r="F2574" t="s">
        <v>51</v>
      </c>
      <c r="G2574" s="18">
        <v>6.2674000000000003</v>
      </c>
      <c r="I2574" s="18">
        <v>-62.67</v>
      </c>
    </row>
    <row r="2575" spans="1:9" x14ac:dyDescent="0.25">
      <c r="A2575" s="1">
        <v>44770</v>
      </c>
      <c r="B2575" s="1"/>
      <c r="C2575" s="1" t="s">
        <v>102</v>
      </c>
      <c r="D2575" t="s">
        <v>97</v>
      </c>
      <c r="E2575">
        <v>10</v>
      </c>
      <c r="F2575" t="s">
        <v>51</v>
      </c>
      <c r="G2575" s="18">
        <v>6.24</v>
      </c>
      <c r="I2575" s="18">
        <v>-62.4</v>
      </c>
    </row>
    <row r="2576" spans="1:9" x14ac:dyDescent="0.25">
      <c r="A2576" s="1">
        <v>44770</v>
      </c>
      <c r="B2576" s="1"/>
      <c r="C2576" s="1" t="s">
        <v>102</v>
      </c>
      <c r="D2576" t="s">
        <v>97</v>
      </c>
      <c r="E2576">
        <v>10</v>
      </c>
      <c r="F2576" t="s">
        <v>51</v>
      </c>
      <c r="G2576" s="18">
        <v>6.24</v>
      </c>
      <c r="I2576" s="18">
        <v>-62.4</v>
      </c>
    </row>
    <row r="2577" spans="1:9" x14ac:dyDescent="0.25">
      <c r="A2577" s="1">
        <v>44770</v>
      </c>
      <c r="B2577" s="1"/>
      <c r="C2577" s="1" t="s">
        <v>102</v>
      </c>
      <c r="D2577" t="s">
        <v>98</v>
      </c>
      <c r="E2577">
        <v>50</v>
      </c>
      <c r="F2577" t="s">
        <v>51</v>
      </c>
      <c r="G2577" s="18">
        <v>6.26</v>
      </c>
      <c r="H2577" s="18">
        <v>0.01</v>
      </c>
      <c r="I2577" s="18">
        <v>312.99</v>
      </c>
    </row>
    <row r="2578" spans="1:9" x14ac:dyDescent="0.25">
      <c r="A2578" s="1">
        <v>44770</v>
      </c>
      <c r="B2578" s="1"/>
      <c r="C2578" s="1" t="s">
        <v>102</v>
      </c>
      <c r="D2578" t="s">
        <v>97</v>
      </c>
      <c r="E2578">
        <v>10</v>
      </c>
      <c r="F2578" t="s">
        <v>51</v>
      </c>
      <c r="G2578" s="18">
        <v>5.9175000000000004</v>
      </c>
      <c r="I2578" s="18">
        <v>-59.18</v>
      </c>
    </row>
    <row r="2579" spans="1:9" x14ac:dyDescent="0.25">
      <c r="A2579" s="1">
        <v>44770</v>
      </c>
      <c r="B2579" s="1"/>
      <c r="C2579" s="1" t="s">
        <v>102</v>
      </c>
      <c r="D2579" t="s">
        <v>97</v>
      </c>
      <c r="E2579">
        <v>10</v>
      </c>
      <c r="F2579" t="s">
        <v>51</v>
      </c>
      <c r="G2579" s="18">
        <v>5.9349999999999996</v>
      </c>
      <c r="I2579" s="18">
        <v>-59.35</v>
      </c>
    </row>
    <row r="2580" spans="1:9" x14ac:dyDescent="0.25">
      <c r="A2580" s="1">
        <v>44770</v>
      </c>
      <c r="B2580" s="1"/>
      <c r="C2580" s="1" t="s">
        <v>102</v>
      </c>
      <c r="D2580" t="s">
        <v>97</v>
      </c>
      <c r="E2580">
        <v>150</v>
      </c>
      <c r="F2580" t="s">
        <v>51</v>
      </c>
      <c r="G2580" s="18">
        <v>6.0491999999999999</v>
      </c>
      <c r="I2580" s="18">
        <v>-907.38</v>
      </c>
    </row>
    <row r="2581" spans="1:9" x14ac:dyDescent="0.25">
      <c r="A2581" s="1">
        <v>44770</v>
      </c>
      <c r="B2581" s="1"/>
      <c r="C2581" s="1" t="s">
        <v>102</v>
      </c>
      <c r="D2581" t="s">
        <v>98</v>
      </c>
      <c r="E2581">
        <v>50</v>
      </c>
      <c r="F2581" t="s">
        <v>51</v>
      </c>
      <c r="G2581" s="18">
        <v>6.4786000000000001</v>
      </c>
      <c r="H2581" s="18">
        <v>0.01</v>
      </c>
      <c r="I2581" s="18">
        <v>323.92</v>
      </c>
    </row>
    <row r="2582" spans="1:9" x14ac:dyDescent="0.25">
      <c r="A2582" s="1">
        <v>44770</v>
      </c>
      <c r="B2582" s="1"/>
      <c r="C2582" s="1" t="s">
        <v>102</v>
      </c>
      <c r="D2582" t="s">
        <v>98</v>
      </c>
      <c r="E2582">
        <v>50</v>
      </c>
      <c r="F2582" t="s">
        <v>51</v>
      </c>
      <c r="G2582" s="18">
        <v>6.3014999999999999</v>
      </c>
      <c r="H2582" s="18">
        <v>0.01</v>
      </c>
      <c r="I2582" s="18">
        <v>315.07</v>
      </c>
    </row>
    <row r="2583" spans="1:9" x14ac:dyDescent="0.25">
      <c r="A2583" s="1">
        <v>44770</v>
      </c>
      <c r="B2583" s="1"/>
      <c r="C2583" s="1" t="s">
        <v>102</v>
      </c>
      <c r="D2583" t="s">
        <v>98</v>
      </c>
      <c r="E2583">
        <v>50</v>
      </c>
      <c r="F2583" t="s">
        <v>51</v>
      </c>
      <c r="G2583" s="18">
        <v>6.3223000000000003</v>
      </c>
      <c r="H2583" s="18">
        <v>0.01</v>
      </c>
      <c r="I2583" s="18">
        <v>316.11</v>
      </c>
    </row>
    <row r="2584" spans="1:9" x14ac:dyDescent="0.25">
      <c r="A2584" s="1">
        <v>44770</v>
      </c>
      <c r="B2584" s="1"/>
      <c r="C2584" s="1" t="s">
        <v>102</v>
      </c>
      <c r="D2584" t="s">
        <v>97</v>
      </c>
      <c r="E2584">
        <v>150</v>
      </c>
      <c r="F2584" t="s">
        <v>51</v>
      </c>
      <c r="G2584" s="18">
        <v>6.2393000000000001</v>
      </c>
      <c r="I2584" s="18">
        <v>-935.9</v>
      </c>
    </row>
    <row r="2585" spans="1:9" x14ac:dyDescent="0.25">
      <c r="A2585" s="1">
        <v>44770</v>
      </c>
      <c r="B2585" s="1"/>
      <c r="C2585" s="1" t="s">
        <v>102</v>
      </c>
      <c r="D2585" t="s">
        <v>98</v>
      </c>
      <c r="E2585">
        <v>20</v>
      </c>
      <c r="F2585" t="s">
        <v>51</v>
      </c>
      <c r="G2585" s="18">
        <v>5.95</v>
      </c>
      <c r="I2585" s="18">
        <v>119</v>
      </c>
    </row>
    <row r="2586" spans="1:9" x14ac:dyDescent="0.25">
      <c r="A2586" s="1">
        <v>44770</v>
      </c>
      <c r="B2586" s="1"/>
      <c r="C2586" s="1" t="s">
        <v>102</v>
      </c>
      <c r="D2586" t="s">
        <v>97</v>
      </c>
      <c r="E2586">
        <v>20</v>
      </c>
      <c r="F2586" t="s">
        <v>51</v>
      </c>
      <c r="G2586" s="18">
        <v>5.55</v>
      </c>
      <c r="I2586" s="18">
        <v>-111</v>
      </c>
    </row>
    <row r="2587" spans="1:9" x14ac:dyDescent="0.25">
      <c r="A2587" s="1">
        <v>44774</v>
      </c>
      <c r="B2587" s="1"/>
      <c r="C2587" s="1" t="s">
        <v>102</v>
      </c>
      <c r="D2587" t="s">
        <v>98</v>
      </c>
      <c r="E2587">
        <v>10</v>
      </c>
      <c r="F2587" t="s">
        <v>54</v>
      </c>
      <c r="G2587" s="18">
        <v>8.2118000000000002</v>
      </c>
      <c r="I2587" s="18">
        <v>82.12</v>
      </c>
    </row>
    <row r="2588" spans="1:9" x14ac:dyDescent="0.25">
      <c r="A2588" s="1">
        <v>44774</v>
      </c>
      <c r="B2588" s="1"/>
      <c r="C2588" s="1" t="s">
        <v>102</v>
      </c>
      <c r="D2588" t="s">
        <v>98</v>
      </c>
      <c r="E2588">
        <v>10</v>
      </c>
      <c r="F2588" t="s">
        <v>54</v>
      </c>
      <c r="G2588" s="18">
        <v>8.1920000000000002</v>
      </c>
      <c r="I2588" s="18">
        <v>81.92</v>
      </c>
    </row>
    <row r="2589" spans="1:9" x14ac:dyDescent="0.25">
      <c r="A2589" s="1">
        <v>44774</v>
      </c>
      <c r="B2589" s="1"/>
      <c r="C2589" s="1" t="s">
        <v>102</v>
      </c>
      <c r="D2589" t="s">
        <v>98</v>
      </c>
      <c r="E2589">
        <v>10</v>
      </c>
      <c r="F2589" t="s">
        <v>54</v>
      </c>
      <c r="G2589" s="18">
        <v>8.1209000000000007</v>
      </c>
      <c r="I2589" s="18">
        <v>81.209999999999994</v>
      </c>
    </row>
    <row r="2590" spans="1:9" x14ac:dyDescent="0.25">
      <c r="A2590" s="1">
        <v>44774</v>
      </c>
      <c r="B2590" s="1"/>
      <c r="C2590" s="1" t="s">
        <v>102</v>
      </c>
      <c r="D2590" t="s">
        <v>98</v>
      </c>
      <c r="E2590">
        <v>50</v>
      </c>
      <c r="F2590" t="s">
        <v>54</v>
      </c>
      <c r="G2590" s="18">
        <v>8.1760999999999999</v>
      </c>
      <c r="H2590" s="18">
        <v>0.01</v>
      </c>
      <c r="I2590" s="18">
        <v>408.8</v>
      </c>
    </row>
    <row r="2591" spans="1:9" x14ac:dyDescent="0.25">
      <c r="A2591" s="1">
        <v>44774</v>
      </c>
      <c r="B2591" s="1"/>
      <c r="C2591" s="1" t="s">
        <v>102</v>
      </c>
      <c r="D2591" t="s">
        <v>98</v>
      </c>
      <c r="E2591">
        <v>50</v>
      </c>
      <c r="F2591" t="s">
        <v>54</v>
      </c>
      <c r="G2591" s="18">
        <v>7.9204999999999997</v>
      </c>
      <c r="H2591" s="18">
        <v>0.01</v>
      </c>
      <c r="I2591" s="18">
        <v>396.02</v>
      </c>
    </row>
    <row r="2592" spans="1:9" x14ac:dyDescent="0.25">
      <c r="A2592" s="1">
        <v>44774</v>
      </c>
      <c r="B2592" s="1"/>
      <c r="C2592" s="1" t="s">
        <v>102</v>
      </c>
      <c r="D2592" t="s">
        <v>98</v>
      </c>
      <c r="E2592">
        <v>130</v>
      </c>
      <c r="F2592" t="s">
        <v>54</v>
      </c>
      <c r="G2592" s="18">
        <v>7.8647</v>
      </c>
      <c r="H2592" s="18">
        <v>0.02</v>
      </c>
      <c r="I2592" s="18">
        <v>1022.39</v>
      </c>
    </row>
    <row r="2593" spans="1:9" x14ac:dyDescent="0.25">
      <c r="A2593" s="1">
        <v>44774</v>
      </c>
      <c r="B2593" s="1"/>
      <c r="C2593" s="1" t="s">
        <v>102</v>
      </c>
      <c r="D2593" t="s">
        <v>98</v>
      </c>
      <c r="E2593">
        <v>50</v>
      </c>
      <c r="F2593" t="s">
        <v>54</v>
      </c>
      <c r="G2593" s="18">
        <v>8.0749999999999993</v>
      </c>
      <c r="H2593" s="18">
        <v>0.01</v>
      </c>
      <c r="I2593" s="18">
        <v>403.74</v>
      </c>
    </row>
    <row r="2594" spans="1:9" x14ac:dyDescent="0.25">
      <c r="A2594" s="1">
        <v>44774</v>
      </c>
      <c r="B2594" s="1"/>
      <c r="C2594" s="1" t="s">
        <v>102</v>
      </c>
      <c r="D2594" t="s">
        <v>97</v>
      </c>
      <c r="E2594">
        <v>10</v>
      </c>
      <c r="F2594" t="s">
        <v>54</v>
      </c>
      <c r="G2594" s="18">
        <v>8.0556000000000001</v>
      </c>
      <c r="I2594" s="18">
        <v>-80.56</v>
      </c>
    </row>
    <row r="2595" spans="1:9" x14ac:dyDescent="0.25">
      <c r="A2595" s="1">
        <v>44774</v>
      </c>
      <c r="B2595" s="1"/>
      <c r="C2595" s="1" t="s">
        <v>102</v>
      </c>
      <c r="D2595" t="s">
        <v>97</v>
      </c>
      <c r="E2595">
        <v>150</v>
      </c>
      <c r="F2595" t="s">
        <v>54</v>
      </c>
      <c r="G2595" s="18">
        <v>8.1198999999999995</v>
      </c>
      <c r="I2595" s="18">
        <v>-1217.99</v>
      </c>
    </row>
    <row r="2596" spans="1:9" x14ac:dyDescent="0.25">
      <c r="A2596" s="1">
        <v>44774</v>
      </c>
      <c r="B2596" s="1"/>
      <c r="C2596" s="1" t="s">
        <v>102</v>
      </c>
      <c r="D2596" t="s">
        <v>97</v>
      </c>
      <c r="E2596">
        <v>150</v>
      </c>
      <c r="F2596" t="s">
        <v>54</v>
      </c>
      <c r="G2596" s="18">
        <v>7.9999000000000002</v>
      </c>
      <c r="I2596" s="18">
        <v>-1199.99</v>
      </c>
    </row>
    <row r="2597" spans="1:9" x14ac:dyDescent="0.25">
      <c r="A2597" s="1">
        <v>44774</v>
      </c>
      <c r="B2597" s="1"/>
      <c r="C2597" s="1" t="s">
        <v>102</v>
      </c>
      <c r="D2597" t="s">
        <v>98</v>
      </c>
      <c r="E2597">
        <v>40</v>
      </c>
      <c r="F2597" t="s">
        <v>159</v>
      </c>
      <c r="G2597" s="18">
        <v>18.524999999999999</v>
      </c>
      <c r="H2597" s="18">
        <v>0.02</v>
      </c>
      <c r="I2597" s="18">
        <v>740.98</v>
      </c>
    </row>
    <row r="2598" spans="1:9" x14ac:dyDescent="0.25">
      <c r="A2598" s="1">
        <v>44774</v>
      </c>
      <c r="B2598" s="1"/>
      <c r="C2598" s="1" t="s">
        <v>102</v>
      </c>
      <c r="D2598" t="s">
        <v>98</v>
      </c>
      <c r="E2598">
        <v>30</v>
      </c>
      <c r="F2598" t="s">
        <v>159</v>
      </c>
      <c r="G2598" s="18">
        <v>19.559999999999999</v>
      </c>
      <c r="H2598" s="18">
        <v>0.01</v>
      </c>
      <c r="I2598" s="18">
        <v>586.79</v>
      </c>
    </row>
    <row r="2599" spans="1:9" x14ac:dyDescent="0.25">
      <c r="A2599" s="1">
        <v>44774</v>
      </c>
      <c r="B2599" s="1"/>
      <c r="C2599" s="1" t="s">
        <v>102</v>
      </c>
      <c r="D2599" t="s">
        <v>98</v>
      </c>
      <c r="E2599">
        <v>10</v>
      </c>
      <c r="F2599" t="s">
        <v>159</v>
      </c>
      <c r="G2599" s="18">
        <v>19.094999999999999</v>
      </c>
      <c r="I2599" s="18">
        <v>190.95</v>
      </c>
    </row>
    <row r="2600" spans="1:9" x14ac:dyDescent="0.25">
      <c r="A2600" s="1">
        <v>44774</v>
      </c>
      <c r="B2600" s="1"/>
      <c r="C2600" s="1" t="s">
        <v>102</v>
      </c>
      <c r="D2600" t="s">
        <v>97</v>
      </c>
      <c r="E2600">
        <v>50</v>
      </c>
      <c r="F2600" t="s">
        <v>159</v>
      </c>
      <c r="G2600" s="18">
        <v>18.5581</v>
      </c>
      <c r="I2600" s="18">
        <v>-927.91</v>
      </c>
    </row>
    <row r="2601" spans="1:9" x14ac:dyDescent="0.25">
      <c r="A2601" s="1">
        <v>44774</v>
      </c>
      <c r="B2601" s="1"/>
      <c r="C2601" s="1" t="s">
        <v>102</v>
      </c>
      <c r="D2601" t="s">
        <v>97</v>
      </c>
      <c r="E2601">
        <v>7</v>
      </c>
      <c r="F2601" t="s">
        <v>159</v>
      </c>
      <c r="G2601" s="18">
        <v>18.25</v>
      </c>
      <c r="I2601" s="18">
        <v>-127.75</v>
      </c>
    </row>
    <row r="2602" spans="1:9" x14ac:dyDescent="0.25">
      <c r="A2602" s="1">
        <v>44774</v>
      </c>
      <c r="B2602" s="1"/>
      <c r="C2602" s="1" t="s">
        <v>102</v>
      </c>
      <c r="D2602" t="s">
        <v>97</v>
      </c>
      <c r="E2602">
        <v>23</v>
      </c>
      <c r="F2602" t="s">
        <v>159</v>
      </c>
      <c r="G2602" s="18">
        <v>18.25</v>
      </c>
      <c r="I2602" s="18">
        <v>-419.75</v>
      </c>
    </row>
    <row r="2603" spans="1:9" x14ac:dyDescent="0.25">
      <c r="A2603" s="1">
        <v>44774</v>
      </c>
      <c r="B2603" s="1"/>
      <c r="C2603" s="1" t="s">
        <v>102</v>
      </c>
      <c r="D2603" t="s">
        <v>98</v>
      </c>
      <c r="E2603">
        <v>20</v>
      </c>
      <c r="F2603" t="s">
        <v>159</v>
      </c>
      <c r="G2603" s="18">
        <v>18.809999999999999</v>
      </c>
      <c r="H2603" s="18">
        <v>0.01</v>
      </c>
      <c r="I2603" s="18">
        <v>376.19</v>
      </c>
    </row>
    <row r="2604" spans="1:9" x14ac:dyDescent="0.25">
      <c r="A2604" s="1">
        <v>44774</v>
      </c>
      <c r="B2604" s="1"/>
      <c r="C2604" s="1" t="s">
        <v>102</v>
      </c>
      <c r="D2604" t="s">
        <v>98</v>
      </c>
      <c r="E2604">
        <v>50</v>
      </c>
      <c r="F2604" t="s">
        <v>159</v>
      </c>
      <c r="G2604" s="18">
        <v>20.3</v>
      </c>
      <c r="H2604" s="18">
        <v>0.02</v>
      </c>
      <c r="I2604" s="18">
        <v>1014.98</v>
      </c>
    </row>
    <row r="2605" spans="1:9" x14ac:dyDescent="0.25">
      <c r="A2605" s="1">
        <v>44774</v>
      </c>
      <c r="B2605" s="1"/>
      <c r="C2605" s="1" t="s">
        <v>102</v>
      </c>
      <c r="D2605" t="s">
        <v>97</v>
      </c>
      <c r="E2605">
        <v>50</v>
      </c>
      <c r="F2605" t="s">
        <v>159</v>
      </c>
      <c r="G2605" s="18">
        <v>19.4499</v>
      </c>
      <c r="I2605" s="18">
        <v>-972.5</v>
      </c>
    </row>
    <row r="2606" spans="1:9" x14ac:dyDescent="0.25">
      <c r="A2606" s="1">
        <v>44774</v>
      </c>
      <c r="B2606" s="1"/>
      <c r="C2606" s="1" t="s">
        <v>102</v>
      </c>
      <c r="D2606" t="s">
        <v>97</v>
      </c>
      <c r="E2606">
        <v>10</v>
      </c>
      <c r="F2606" t="s">
        <v>159</v>
      </c>
      <c r="G2606" s="18">
        <v>18.649999999999999</v>
      </c>
      <c r="I2606" s="18">
        <v>-186.5</v>
      </c>
    </row>
    <row r="2607" spans="1:9" x14ac:dyDescent="0.25">
      <c r="A2607" s="1">
        <v>44774</v>
      </c>
      <c r="B2607" s="1"/>
      <c r="C2607" s="1" t="s">
        <v>102</v>
      </c>
      <c r="D2607" t="s">
        <v>97</v>
      </c>
      <c r="E2607">
        <v>10</v>
      </c>
      <c r="F2607" t="s">
        <v>159</v>
      </c>
      <c r="G2607" s="18">
        <v>18.9435</v>
      </c>
      <c r="I2607" s="18">
        <v>-189.44</v>
      </c>
    </row>
    <row r="2608" spans="1:9" x14ac:dyDescent="0.25">
      <c r="A2608" s="1">
        <v>44774</v>
      </c>
      <c r="B2608" s="1"/>
      <c r="C2608" s="1" t="s">
        <v>102</v>
      </c>
      <c r="D2608" t="s">
        <v>98</v>
      </c>
      <c r="E2608">
        <v>10</v>
      </c>
      <c r="F2608" t="s">
        <v>51</v>
      </c>
      <c r="G2608" s="18">
        <v>8.7349999999999994</v>
      </c>
      <c r="I2608" s="18">
        <v>87.35</v>
      </c>
    </row>
    <row r="2609" spans="1:9" x14ac:dyDescent="0.25">
      <c r="A2609" s="1">
        <v>44774</v>
      </c>
      <c r="B2609" s="1"/>
      <c r="C2609" s="1" t="s">
        <v>102</v>
      </c>
      <c r="D2609" t="s">
        <v>97</v>
      </c>
      <c r="E2609">
        <v>10</v>
      </c>
      <c r="F2609" t="s">
        <v>51</v>
      </c>
      <c r="G2609" s="18">
        <v>8.27</v>
      </c>
      <c r="I2609" s="18">
        <v>-82.7</v>
      </c>
    </row>
    <row r="2610" spans="1:9" x14ac:dyDescent="0.25">
      <c r="A2610" s="1">
        <v>44775</v>
      </c>
      <c r="B2610" s="1"/>
      <c r="C2610" s="1" t="s">
        <v>102</v>
      </c>
      <c r="D2610" t="s">
        <v>98</v>
      </c>
      <c r="E2610">
        <v>150</v>
      </c>
      <c r="F2610" t="s">
        <v>53</v>
      </c>
      <c r="G2610" s="18">
        <v>1.986</v>
      </c>
      <c r="H2610" s="18">
        <v>0.01</v>
      </c>
      <c r="I2610" s="18">
        <v>297.89</v>
      </c>
    </row>
    <row r="2611" spans="1:9" x14ac:dyDescent="0.25">
      <c r="A2611" s="1">
        <v>44775</v>
      </c>
      <c r="B2611" s="1"/>
      <c r="C2611" s="1" t="s">
        <v>102</v>
      </c>
      <c r="D2611" t="s">
        <v>98</v>
      </c>
      <c r="E2611">
        <v>87</v>
      </c>
      <c r="F2611" t="s">
        <v>53</v>
      </c>
      <c r="G2611" s="18">
        <v>1.99</v>
      </c>
      <c r="I2611" s="18">
        <v>173.13</v>
      </c>
    </row>
    <row r="2612" spans="1:9" x14ac:dyDescent="0.25">
      <c r="A2612" s="1">
        <v>44775</v>
      </c>
      <c r="B2612" s="1"/>
      <c r="C2612" s="1" t="s">
        <v>102</v>
      </c>
      <c r="D2612" t="s">
        <v>98</v>
      </c>
      <c r="E2612">
        <v>4</v>
      </c>
      <c r="F2612" t="s">
        <v>53</v>
      </c>
      <c r="G2612" s="18">
        <v>1.99</v>
      </c>
      <c r="I2612" s="18">
        <v>7.96</v>
      </c>
    </row>
    <row r="2613" spans="1:9" x14ac:dyDescent="0.25">
      <c r="A2613" s="1">
        <v>44775</v>
      </c>
      <c r="B2613" s="1"/>
      <c r="C2613" s="1" t="s">
        <v>102</v>
      </c>
      <c r="D2613" t="s">
        <v>98</v>
      </c>
      <c r="E2613">
        <v>20</v>
      </c>
      <c r="F2613" t="s">
        <v>53</v>
      </c>
      <c r="G2613" s="18">
        <v>1.99</v>
      </c>
      <c r="I2613" s="18">
        <v>39.799999999999997</v>
      </c>
    </row>
    <row r="2614" spans="1:9" x14ac:dyDescent="0.25">
      <c r="A2614" s="1">
        <v>44775</v>
      </c>
      <c r="B2614" s="1"/>
      <c r="C2614" s="1" t="s">
        <v>102</v>
      </c>
      <c r="D2614" t="s">
        <v>98</v>
      </c>
      <c r="E2614">
        <v>39</v>
      </c>
      <c r="F2614" t="s">
        <v>53</v>
      </c>
      <c r="G2614" s="18">
        <v>1.99</v>
      </c>
      <c r="I2614" s="18">
        <v>77.61</v>
      </c>
    </row>
    <row r="2615" spans="1:9" x14ac:dyDescent="0.25">
      <c r="A2615" s="1">
        <v>44775</v>
      </c>
      <c r="B2615" s="1"/>
      <c r="C2615" s="1" t="s">
        <v>102</v>
      </c>
      <c r="D2615" t="s">
        <v>97</v>
      </c>
      <c r="E2615">
        <v>150</v>
      </c>
      <c r="F2615" t="s">
        <v>53</v>
      </c>
      <c r="G2615" s="18">
        <v>2.2850000000000001</v>
      </c>
      <c r="I2615" s="18">
        <v>-342.75</v>
      </c>
    </row>
    <row r="2616" spans="1:9" x14ac:dyDescent="0.25">
      <c r="A2616" s="1">
        <v>44775</v>
      </c>
      <c r="B2616" s="1"/>
      <c r="C2616" s="1" t="s">
        <v>102</v>
      </c>
      <c r="D2616" t="s">
        <v>97</v>
      </c>
      <c r="E2616">
        <v>150</v>
      </c>
      <c r="F2616" t="s">
        <v>53</v>
      </c>
      <c r="G2616" s="18">
        <v>2.2928999999999999</v>
      </c>
      <c r="I2616" s="18">
        <v>-343.94</v>
      </c>
    </row>
    <row r="2617" spans="1:9" x14ac:dyDescent="0.25">
      <c r="A2617" s="1">
        <v>44776</v>
      </c>
      <c r="B2617" s="1"/>
      <c r="C2617" s="1" t="s">
        <v>102</v>
      </c>
      <c r="D2617" t="s">
        <v>98</v>
      </c>
      <c r="E2617">
        <v>150</v>
      </c>
      <c r="F2617" t="s">
        <v>72</v>
      </c>
      <c r="G2617" s="18">
        <v>5.3021000000000003</v>
      </c>
      <c r="H2617" s="18">
        <v>0.02</v>
      </c>
      <c r="I2617" s="18">
        <v>795.3</v>
      </c>
    </row>
    <row r="2618" spans="1:9" x14ac:dyDescent="0.25">
      <c r="A2618" s="1">
        <v>44776</v>
      </c>
      <c r="B2618" s="1"/>
      <c r="C2618" s="1" t="s">
        <v>102</v>
      </c>
      <c r="D2618" t="s">
        <v>98</v>
      </c>
      <c r="E2618">
        <v>150</v>
      </c>
      <c r="F2618" t="s">
        <v>72</v>
      </c>
      <c r="G2618" s="18">
        <v>5.05</v>
      </c>
      <c r="H2618" s="18">
        <v>0.02</v>
      </c>
      <c r="I2618" s="18">
        <v>757.48</v>
      </c>
    </row>
    <row r="2619" spans="1:9" x14ac:dyDescent="0.25">
      <c r="A2619" s="1">
        <v>44776</v>
      </c>
      <c r="B2619" s="1"/>
      <c r="C2619" s="1" t="s">
        <v>102</v>
      </c>
      <c r="D2619" t="s">
        <v>98</v>
      </c>
      <c r="E2619">
        <v>150</v>
      </c>
      <c r="F2619" t="s">
        <v>72</v>
      </c>
      <c r="G2619" s="18">
        <v>5.1002999999999998</v>
      </c>
      <c r="H2619" s="18">
        <v>0.02</v>
      </c>
      <c r="I2619" s="18">
        <v>765.03</v>
      </c>
    </row>
    <row r="2620" spans="1:9" x14ac:dyDescent="0.25">
      <c r="A2620" s="1">
        <v>44776</v>
      </c>
      <c r="B2620" s="1"/>
      <c r="C2620" s="1" t="s">
        <v>102</v>
      </c>
      <c r="D2620" t="s">
        <v>97</v>
      </c>
      <c r="E2620">
        <v>150</v>
      </c>
      <c r="F2620" t="s">
        <v>72</v>
      </c>
      <c r="G2620" s="18">
        <v>4.9196999999999997</v>
      </c>
      <c r="I2620" s="18">
        <v>-737.96</v>
      </c>
    </row>
    <row r="2621" spans="1:9" x14ac:dyDescent="0.25">
      <c r="A2621" s="1">
        <v>44776</v>
      </c>
      <c r="B2621" s="1"/>
      <c r="C2621" s="1" t="s">
        <v>102</v>
      </c>
      <c r="D2621" t="s">
        <v>97</v>
      </c>
      <c r="E2621">
        <v>50</v>
      </c>
      <c r="F2621" t="s">
        <v>72</v>
      </c>
      <c r="G2621" s="18">
        <v>4.8650000000000002</v>
      </c>
      <c r="I2621" s="18">
        <v>-243.25</v>
      </c>
    </row>
    <row r="2622" spans="1:9" x14ac:dyDescent="0.25">
      <c r="A2622" s="1">
        <v>44776</v>
      </c>
      <c r="B2622" s="1"/>
      <c r="C2622" s="1" t="s">
        <v>102</v>
      </c>
      <c r="D2622" t="s">
        <v>97</v>
      </c>
      <c r="E2622">
        <v>100</v>
      </c>
      <c r="F2622" t="s">
        <v>72</v>
      </c>
      <c r="G2622" s="18">
        <v>4.8650000000000002</v>
      </c>
      <c r="I2622" s="18">
        <v>-486.5</v>
      </c>
    </row>
    <row r="2623" spans="1:9" x14ac:dyDescent="0.25">
      <c r="A2623" s="1">
        <v>44776</v>
      </c>
      <c r="B2623" s="1"/>
      <c r="C2623" s="1" t="s">
        <v>102</v>
      </c>
      <c r="D2623" t="s">
        <v>98</v>
      </c>
      <c r="E2623">
        <v>50</v>
      </c>
      <c r="F2623" t="s">
        <v>72</v>
      </c>
      <c r="G2623" s="18">
        <v>4.7649999999999997</v>
      </c>
      <c r="H2623" s="18">
        <v>0.01</v>
      </c>
      <c r="I2623" s="18">
        <v>238.24</v>
      </c>
    </row>
    <row r="2624" spans="1:9" x14ac:dyDescent="0.25">
      <c r="A2624" s="1">
        <v>44776</v>
      </c>
      <c r="B2624" s="1"/>
      <c r="C2624" s="1" t="s">
        <v>102</v>
      </c>
      <c r="D2624" t="s">
        <v>98</v>
      </c>
      <c r="E2624">
        <v>100</v>
      </c>
      <c r="F2624" t="s">
        <v>72</v>
      </c>
      <c r="G2624" s="18">
        <v>4.7649999999999997</v>
      </c>
      <c r="H2624" s="18">
        <v>0.01</v>
      </c>
      <c r="I2624" s="18">
        <v>476.49</v>
      </c>
    </row>
    <row r="2625" spans="1:9" x14ac:dyDescent="0.25">
      <c r="A2625" s="1">
        <v>44776</v>
      </c>
      <c r="B2625" s="1"/>
      <c r="C2625" s="1" t="s">
        <v>102</v>
      </c>
      <c r="D2625" t="s">
        <v>97</v>
      </c>
      <c r="E2625">
        <v>150</v>
      </c>
      <c r="F2625" t="s">
        <v>72</v>
      </c>
      <c r="G2625" s="18">
        <v>4.8952</v>
      </c>
      <c r="I2625" s="18">
        <v>-734.28</v>
      </c>
    </row>
    <row r="2626" spans="1:9" x14ac:dyDescent="0.25">
      <c r="A2626" s="1">
        <v>44776</v>
      </c>
      <c r="B2626" s="1"/>
      <c r="C2626" s="1" t="s">
        <v>102</v>
      </c>
      <c r="D2626" t="s">
        <v>97</v>
      </c>
      <c r="E2626">
        <v>150</v>
      </c>
      <c r="F2626" t="s">
        <v>72</v>
      </c>
      <c r="G2626" s="18">
        <v>4.8973000000000004</v>
      </c>
      <c r="I2626" s="18">
        <v>-734.6</v>
      </c>
    </row>
    <row r="2627" spans="1:9" x14ac:dyDescent="0.25">
      <c r="A2627" s="1">
        <v>44776</v>
      </c>
      <c r="B2627" s="1"/>
      <c r="C2627" s="1" t="s">
        <v>102</v>
      </c>
      <c r="D2627" t="s">
        <v>98</v>
      </c>
      <c r="E2627">
        <v>150</v>
      </c>
      <c r="F2627" t="s">
        <v>72</v>
      </c>
      <c r="G2627" s="18">
        <v>4.8002000000000002</v>
      </c>
      <c r="H2627" s="18">
        <v>0.02</v>
      </c>
      <c r="I2627" s="18">
        <v>720.01</v>
      </c>
    </row>
    <row r="2628" spans="1:9" x14ac:dyDescent="0.25">
      <c r="A2628" s="1">
        <v>44776</v>
      </c>
      <c r="B2628" s="1"/>
      <c r="C2628" s="1" t="s">
        <v>102</v>
      </c>
      <c r="D2628" t="s">
        <v>98</v>
      </c>
      <c r="E2628">
        <v>150</v>
      </c>
      <c r="F2628" t="s">
        <v>72</v>
      </c>
      <c r="G2628" s="18">
        <v>4.8247999999999998</v>
      </c>
      <c r="H2628" s="18">
        <v>0.02</v>
      </c>
      <c r="I2628" s="18">
        <v>723.7</v>
      </c>
    </row>
    <row r="2629" spans="1:9" x14ac:dyDescent="0.25">
      <c r="A2629" s="1">
        <v>44776</v>
      </c>
      <c r="B2629" s="1"/>
      <c r="C2629" s="1" t="s">
        <v>102</v>
      </c>
      <c r="D2629" t="s">
        <v>97</v>
      </c>
      <c r="E2629">
        <v>150</v>
      </c>
      <c r="F2629" t="s">
        <v>72</v>
      </c>
      <c r="G2629" s="18">
        <v>4.9999000000000002</v>
      </c>
      <c r="I2629" s="18">
        <v>-749.99</v>
      </c>
    </row>
    <row r="2630" spans="1:9" x14ac:dyDescent="0.25">
      <c r="A2630" s="1">
        <v>44776</v>
      </c>
      <c r="B2630" s="1"/>
      <c r="C2630" s="1" t="s">
        <v>102</v>
      </c>
      <c r="D2630" t="s">
        <v>97</v>
      </c>
      <c r="E2630">
        <v>150</v>
      </c>
      <c r="F2630" t="s">
        <v>72</v>
      </c>
      <c r="G2630" s="18">
        <v>5.05</v>
      </c>
      <c r="I2630" s="18">
        <v>-757.5</v>
      </c>
    </row>
    <row r="2631" spans="1:9" x14ac:dyDescent="0.25">
      <c r="A2631" s="1">
        <v>44781</v>
      </c>
      <c r="B2631" s="1"/>
      <c r="C2631" s="1" t="s">
        <v>102</v>
      </c>
      <c r="D2631" t="s">
        <v>98</v>
      </c>
      <c r="E2631">
        <v>20</v>
      </c>
      <c r="F2631" t="s">
        <v>158</v>
      </c>
      <c r="G2631" s="18">
        <v>25.38</v>
      </c>
      <c r="H2631" s="18">
        <v>0.01</v>
      </c>
      <c r="I2631" s="18">
        <v>507.59</v>
      </c>
    </row>
    <row r="2632" spans="1:9" x14ac:dyDescent="0.25">
      <c r="A2632" s="1">
        <v>44781</v>
      </c>
      <c r="B2632" s="1"/>
      <c r="C2632" s="1" t="s">
        <v>102</v>
      </c>
      <c r="D2632" t="s">
        <v>98</v>
      </c>
      <c r="E2632">
        <v>19</v>
      </c>
      <c r="F2632" t="s">
        <v>158</v>
      </c>
      <c r="G2632" s="18">
        <v>25.94</v>
      </c>
      <c r="H2632" s="18">
        <v>0.01</v>
      </c>
      <c r="I2632" s="18">
        <v>492.85</v>
      </c>
    </row>
    <row r="2633" spans="1:9" x14ac:dyDescent="0.25">
      <c r="A2633" s="1">
        <v>44781</v>
      </c>
      <c r="B2633" s="1"/>
      <c r="C2633" s="1" t="s">
        <v>102</v>
      </c>
      <c r="D2633" t="s">
        <v>98</v>
      </c>
      <c r="E2633">
        <v>1</v>
      </c>
      <c r="F2633" t="s">
        <v>158</v>
      </c>
      <c r="G2633" s="18">
        <v>25.94</v>
      </c>
      <c r="I2633" s="18">
        <v>25.94</v>
      </c>
    </row>
    <row r="2634" spans="1:9" x14ac:dyDescent="0.25">
      <c r="A2634" s="1">
        <v>44781</v>
      </c>
      <c r="B2634" s="1"/>
      <c r="C2634" s="1" t="s">
        <v>102</v>
      </c>
      <c r="D2634" t="s">
        <v>97</v>
      </c>
      <c r="E2634">
        <v>20</v>
      </c>
      <c r="F2634" t="s">
        <v>158</v>
      </c>
      <c r="G2634" s="18">
        <v>25.267900000000001</v>
      </c>
      <c r="I2634" s="18">
        <v>-505.36</v>
      </c>
    </row>
    <row r="2635" spans="1:9" x14ac:dyDescent="0.25">
      <c r="A2635" s="1">
        <v>44781</v>
      </c>
      <c r="B2635" s="1"/>
      <c r="C2635" s="1" t="s">
        <v>102</v>
      </c>
      <c r="D2635" t="s">
        <v>97</v>
      </c>
      <c r="E2635">
        <v>20</v>
      </c>
      <c r="F2635" t="s">
        <v>158</v>
      </c>
      <c r="G2635" s="18">
        <v>25.395</v>
      </c>
      <c r="I2635" s="18">
        <v>-507.9</v>
      </c>
    </row>
    <row r="2636" spans="1:9" x14ac:dyDescent="0.25">
      <c r="A2636" s="1">
        <v>44782</v>
      </c>
      <c r="B2636" s="1"/>
      <c r="C2636" s="1" t="s">
        <v>102</v>
      </c>
      <c r="D2636" t="s">
        <v>98</v>
      </c>
      <c r="E2636">
        <v>50</v>
      </c>
      <c r="F2636" t="s">
        <v>157</v>
      </c>
      <c r="G2636" s="18">
        <v>2.1417999999999999</v>
      </c>
      <c r="I2636" s="18">
        <v>107.09</v>
      </c>
    </row>
    <row r="2637" spans="1:9" x14ac:dyDescent="0.25">
      <c r="A2637" s="1">
        <v>44782</v>
      </c>
      <c r="B2637" s="1"/>
      <c r="C2637" s="1" t="s">
        <v>102</v>
      </c>
      <c r="D2637" t="s">
        <v>98</v>
      </c>
      <c r="E2637">
        <v>600</v>
      </c>
      <c r="F2637" t="s">
        <v>157</v>
      </c>
      <c r="G2637" s="18">
        <v>2.1347</v>
      </c>
      <c r="H2637" s="18">
        <v>0.03</v>
      </c>
      <c r="I2637" s="18">
        <v>1280.79</v>
      </c>
    </row>
    <row r="2638" spans="1:9" x14ac:dyDescent="0.25">
      <c r="A2638" s="1">
        <v>44782</v>
      </c>
      <c r="B2638" s="1"/>
      <c r="C2638" s="1" t="s">
        <v>102</v>
      </c>
      <c r="D2638" t="s">
        <v>98</v>
      </c>
      <c r="E2638">
        <v>150</v>
      </c>
      <c r="F2638" t="s">
        <v>157</v>
      </c>
      <c r="G2638" s="18">
        <v>2.1309</v>
      </c>
      <c r="H2638" s="18">
        <v>0.01</v>
      </c>
      <c r="I2638" s="18">
        <v>319.63</v>
      </c>
    </row>
    <row r="2639" spans="1:9" x14ac:dyDescent="0.25">
      <c r="A2639" s="1">
        <v>44782</v>
      </c>
      <c r="B2639" s="1"/>
      <c r="C2639" s="1" t="s">
        <v>102</v>
      </c>
      <c r="D2639" t="s">
        <v>98</v>
      </c>
      <c r="E2639">
        <v>200</v>
      </c>
      <c r="F2639" t="s">
        <v>157</v>
      </c>
      <c r="G2639" s="18">
        <v>2.1604000000000001</v>
      </c>
      <c r="H2639" s="18">
        <v>0.01</v>
      </c>
      <c r="I2639" s="18">
        <v>432.07</v>
      </c>
    </row>
    <row r="2640" spans="1:9" x14ac:dyDescent="0.25">
      <c r="A2640" s="1">
        <v>44782</v>
      </c>
      <c r="B2640" s="1"/>
      <c r="C2640" s="1" t="s">
        <v>102</v>
      </c>
      <c r="D2640" t="s">
        <v>98</v>
      </c>
      <c r="E2640">
        <v>28</v>
      </c>
      <c r="F2640" t="s">
        <v>157</v>
      </c>
      <c r="G2640" s="18">
        <v>2.2599999999999998</v>
      </c>
      <c r="I2640" s="18">
        <v>63.28</v>
      </c>
    </row>
    <row r="2641" spans="1:9" x14ac:dyDescent="0.25">
      <c r="A2641" s="1">
        <v>44782</v>
      </c>
      <c r="B2641" s="1"/>
      <c r="C2641" s="1" t="s">
        <v>102</v>
      </c>
      <c r="D2641" t="s">
        <v>98</v>
      </c>
      <c r="E2641">
        <v>172</v>
      </c>
      <c r="F2641" t="s">
        <v>157</v>
      </c>
      <c r="G2641" s="18">
        <v>2.2599999999999998</v>
      </c>
      <c r="H2641" s="18">
        <v>0.01</v>
      </c>
      <c r="I2641" s="18">
        <v>388.71</v>
      </c>
    </row>
    <row r="2642" spans="1:9" x14ac:dyDescent="0.25">
      <c r="A2642" s="1">
        <v>44782</v>
      </c>
      <c r="B2642" s="1"/>
      <c r="C2642" s="1" t="s">
        <v>102</v>
      </c>
      <c r="D2642" t="s">
        <v>98</v>
      </c>
      <c r="E2642">
        <v>150</v>
      </c>
      <c r="F2642" t="s">
        <v>157</v>
      </c>
      <c r="G2642" s="18">
        <v>2.2223999999999999</v>
      </c>
      <c r="H2642" s="18">
        <v>0.01</v>
      </c>
      <c r="I2642" s="18">
        <v>333.35</v>
      </c>
    </row>
    <row r="2643" spans="1:9" x14ac:dyDescent="0.25">
      <c r="A2643" s="1">
        <v>44782</v>
      </c>
      <c r="B2643" s="1"/>
      <c r="C2643" s="1" t="s">
        <v>102</v>
      </c>
      <c r="D2643" t="s">
        <v>97</v>
      </c>
      <c r="E2643">
        <v>150</v>
      </c>
      <c r="F2643" t="s">
        <v>157</v>
      </c>
      <c r="G2643" s="18">
        <v>2.1897000000000002</v>
      </c>
      <c r="I2643" s="18">
        <v>-328.46</v>
      </c>
    </row>
    <row r="2644" spans="1:9" x14ac:dyDescent="0.25">
      <c r="A2644" s="1">
        <v>44782</v>
      </c>
      <c r="B2644" s="1"/>
      <c r="C2644" s="1" t="s">
        <v>102</v>
      </c>
      <c r="D2644" t="s">
        <v>97</v>
      </c>
      <c r="E2644">
        <v>1</v>
      </c>
      <c r="F2644" t="s">
        <v>157</v>
      </c>
      <c r="G2644" s="18">
        <v>2.1699000000000002</v>
      </c>
      <c r="I2644" s="18">
        <v>-2.17</v>
      </c>
    </row>
    <row r="2645" spans="1:9" x14ac:dyDescent="0.25">
      <c r="A2645" s="1">
        <v>44782</v>
      </c>
      <c r="B2645" s="1"/>
      <c r="C2645" s="1" t="s">
        <v>102</v>
      </c>
      <c r="D2645" t="s">
        <v>97</v>
      </c>
      <c r="E2645">
        <v>149</v>
      </c>
      <c r="F2645" t="s">
        <v>157</v>
      </c>
      <c r="G2645" s="18">
        <v>2.1699000000000002</v>
      </c>
      <c r="I2645" s="18">
        <v>-323.32</v>
      </c>
    </row>
    <row r="2646" spans="1:9" x14ac:dyDescent="0.25">
      <c r="A2646" s="1">
        <v>44782</v>
      </c>
      <c r="B2646" s="1"/>
      <c r="C2646" s="1" t="s">
        <v>102</v>
      </c>
      <c r="D2646" t="s">
        <v>97</v>
      </c>
      <c r="E2646">
        <v>150</v>
      </c>
      <c r="F2646" t="s">
        <v>157</v>
      </c>
      <c r="G2646" s="18">
        <v>2.16</v>
      </c>
      <c r="I2646" s="18">
        <v>-324</v>
      </c>
    </row>
    <row r="2647" spans="1:9" x14ac:dyDescent="0.25">
      <c r="A2647" s="1">
        <v>44782</v>
      </c>
      <c r="B2647" s="1"/>
      <c r="C2647" s="1" t="s">
        <v>102</v>
      </c>
      <c r="D2647" t="s">
        <v>97</v>
      </c>
      <c r="E2647">
        <v>150</v>
      </c>
      <c r="F2647" t="s">
        <v>157</v>
      </c>
      <c r="G2647" s="18">
        <v>2.1629</v>
      </c>
      <c r="I2647" s="18">
        <v>-324.44</v>
      </c>
    </row>
    <row r="2648" spans="1:9" x14ac:dyDescent="0.25">
      <c r="A2648" s="1">
        <v>44782</v>
      </c>
      <c r="B2648" s="1"/>
      <c r="C2648" s="1" t="s">
        <v>102</v>
      </c>
      <c r="D2648" t="s">
        <v>97</v>
      </c>
      <c r="E2648">
        <v>150</v>
      </c>
      <c r="F2648" t="s">
        <v>157</v>
      </c>
      <c r="G2648" s="18">
        <v>2.16</v>
      </c>
      <c r="I2648" s="18">
        <v>-324</v>
      </c>
    </row>
    <row r="2649" spans="1:9" x14ac:dyDescent="0.25">
      <c r="A2649" s="1">
        <v>44782</v>
      </c>
      <c r="B2649" s="1"/>
      <c r="C2649" s="1" t="s">
        <v>102</v>
      </c>
      <c r="D2649" t="s">
        <v>97</v>
      </c>
      <c r="E2649">
        <v>150</v>
      </c>
      <c r="F2649" t="s">
        <v>157</v>
      </c>
      <c r="G2649" s="18">
        <v>2.125</v>
      </c>
      <c r="I2649" s="18">
        <v>-318.75</v>
      </c>
    </row>
    <row r="2650" spans="1:9" x14ac:dyDescent="0.25">
      <c r="A2650" s="1">
        <v>44782</v>
      </c>
      <c r="B2650" s="1"/>
      <c r="C2650" s="1" t="s">
        <v>102</v>
      </c>
      <c r="D2650" t="s">
        <v>97</v>
      </c>
      <c r="E2650">
        <v>150</v>
      </c>
      <c r="F2650" t="s">
        <v>157</v>
      </c>
      <c r="G2650" s="18">
        <v>2.1082999999999998</v>
      </c>
      <c r="I2650" s="18">
        <v>-316.25</v>
      </c>
    </row>
    <row r="2651" spans="1:9" x14ac:dyDescent="0.25">
      <c r="A2651" s="1">
        <v>44782</v>
      </c>
      <c r="B2651" s="1"/>
      <c r="C2651" s="1" t="s">
        <v>102</v>
      </c>
      <c r="D2651" t="s">
        <v>97</v>
      </c>
      <c r="E2651">
        <v>150</v>
      </c>
      <c r="F2651" t="s">
        <v>157</v>
      </c>
      <c r="G2651" s="18">
        <v>2.15</v>
      </c>
      <c r="I2651" s="18">
        <v>-322.5</v>
      </c>
    </row>
    <row r="2652" spans="1:9" x14ac:dyDescent="0.25">
      <c r="A2652" s="1">
        <v>44782</v>
      </c>
      <c r="B2652" s="1"/>
      <c r="C2652" s="1" t="s">
        <v>102</v>
      </c>
      <c r="D2652" t="s">
        <v>97</v>
      </c>
      <c r="E2652">
        <v>150</v>
      </c>
      <c r="F2652" t="s">
        <v>157</v>
      </c>
      <c r="G2652" s="18">
        <v>2.1775000000000002</v>
      </c>
      <c r="I2652" s="18">
        <v>-326.63</v>
      </c>
    </row>
    <row r="2653" spans="1:9" x14ac:dyDescent="0.25">
      <c r="A2653" s="1">
        <v>44784</v>
      </c>
      <c r="B2653" s="1"/>
      <c r="C2653" s="1" t="s">
        <v>102</v>
      </c>
      <c r="D2653" t="s">
        <v>98</v>
      </c>
      <c r="E2653">
        <v>50</v>
      </c>
      <c r="F2653" t="s">
        <v>152</v>
      </c>
      <c r="G2653" s="18">
        <v>11.24</v>
      </c>
      <c r="H2653" s="18">
        <v>0.01</v>
      </c>
      <c r="I2653" s="18">
        <v>561.99</v>
      </c>
    </row>
    <row r="2654" spans="1:9" x14ac:dyDescent="0.25">
      <c r="A2654" s="1">
        <v>44784</v>
      </c>
      <c r="B2654" s="1"/>
      <c r="C2654" s="1" t="s">
        <v>102</v>
      </c>
      <c r="D2654" t="s">
        <v>98</v>
      </c>
      <c r="E2654">
        <v>50</v>
      </c>
      <c r="F2654" t="s">
        <v>152</v>
      </c>
      <c r="G2654" s="18">
        <v>11.234999999999999</v>
      </c>
      <c r="H2654" s="18">
        <v>0.01</v>
      </c>
      <c r="I2654" s="18">
        <v>561.74</v>
      </c>
    </row>
    <row r="2655" spans="1:9" x14ac:dyDescent="0.25">
      <c r="A2655" s="1">
        <v>44784</v>
      </c>
      <c r="B2655" s="1"/>
      <c r="C2655" s="1" t="s">
        <v>102</v>
      </c>
      <c r="D2655" t="s">
        <v>97</v>
      </c>
      <c r="E2655">
        <v>50</v>
      </c>
      <c r="F2655" t="s">
        <v>152</v>
      </c>
      <c r="G2655" s="18">
        <v>10.8681</v>
      </c>
      <c r="I2655" s="18">
        <v>-543.41</v>
      </c>
    </row>
    <row r="2656" spans="1:9" x14ac:dyDescent="0.25">
      <c r="A2656" s="1">
        <v>44784</v>
      </c>
      <c r="B2656" s="1"/>
      <c r="C2656" s="1" t="s">
        <v>102</v>
      </c>
      <c r="D2656" t="s">
        <v>98</v>
      </c>
      <c r="E2656">
        <v>50</v>
      </c>
      <c r="F2656" t="s">
        <v>152</v>
      </c>
      <c r="G2656" s="18">
        <v>11.045</v>
      </c>
      <c r="H2656" s="18">
        <v>0.01</v>
      </c>
      <c r="I2656" s="18">
        <v>552.24</v>
      </c>
    </row>
    <row r="2657" spans="1:9" x14ac:dyDescent="0.25">
      <c r="A2657" s="1">
        <v>44784</v>
      </c>
      <c r="B2657" s="1"/>
      <c r="C2657" s="1" t="s">
        <v>102</v>
      </c>
      <c r="D2657" t="s">
        <v>97</v>
      </c>
      <c r="E2657">
        <v>50</v>
      </c>
      <c r="F2657" t="s">
        <v>152</v>
      </c>
      <c r="G2657" s="18">
        <v>10.8444</v>
      </c>
      <c r="I2657" s="18">
        <v>-542.22</v>
      </c>
    </row>
    <row r="2658" spans="1:9" x14ac:dyDescent="0.25">
      <c r="A2658" s="1">
        <v>44784</v>
      </c>
      <c r="B2658" s="1"/>
      <c r="C2658" s="1" t="s">
        <v>102</v>
      </c>
      <c r="D2658" t="s">
        <v>97</v>
      </c>
      <c r="E2658">
        <v>50</v>
      </c>
      <c r="F2658" t="s">
        <v>152</v>
      </c>
      <c r="G2658" s="18">
        <v>10.7981</v>
      </c>
      <c r="I2658" s="18">
        <v>-539.91</v>
      </c>
    </row>
    <row r="2659" spans="1:9" x14ac:dyDescent="0.25">
      <c r="A2659" s="1">
        <v>44784</v>
      </c>
      <c r="B2659" s="1"/>
      <c r="C2659" s="1" t="s">
        <v>102</v>
      </c>
      <c r="D2659" t="s">
        <v>98</v>
      </c>
      <c r="E2659">
        <v>150</v>
      </c>
      <c r="F2659" t="s">
        <v>153</v>
      </c>
      <c r="G2659" s="18">
        <v>3.915</v>
      </c>
      <c r="H2659" s="18">
        <v>0.01</v>
      </c>
      <c r="I2659" s="18">
        <v>587.24</v>
      </c>
    </row>
    <row r="2660" spans="1:9" x14ac:dyDescent="0.25">
      <c r="A2660" s="1">
        <v>44784</v>
      </c>
      <c r="B2660" s="1"/>
      <c r="C2660" s="1" t="s">
        <v>102</v>
      </c>
      <c r="D2660" t="s">
        <v>98</v>
      </c>
      <c r="E2660">
        <v>150</v>
      </c>
      <c r="F2660" t="s">
        <v>153</v>
      </c>
      <c r="G2660" s="18">
        <v>3.9350000000000001</v>
      </c>
      <c r="H2660" s="18">
        <v>0.01</v>
      </c>
      <c r="I2660" s="18">
        <v>590.24</v>
      </c>
    </row>
    <row r="2661" spans="1:9" x14ac:dyDescent="0.25">
      <c r="A2661" s="1">
        <v>44784</v>
      </c>
      <c r="B2661" s="1"/>
      <c r="C2661" s="1" t="s">
        <v>102</v>
      </c>
      <c r="D2661" t="s">
        <v>97</v>
      </c>
      <c r="E2661">
        <v>150</v>
      </c>
      <c r="F2661" t="s">
        <v>153</v>
      </c>
      <c r="G2661" s="18">
        <v>3.9882</v>
      </c>
      <c r="I2661" s="18">
        <v>-598.23</v>
      </c>
    </row>
    <row r="2662" spans="1:9" x14ac:dyDescent="0.25">
      <c r="A2662" s="1">
        <v>44784</v>
      </c>
      <c r="B2662" s="1"/>
      <c r="C2662" s="1" t="s">
        <v>102</v>
      </c>
      <c r="D2662" t="s">
        <v>97</v>
      </c>
      <c r="E2662">
        <v>50</v>
      </c>
      <c r="F2662" t="s">
        <v>153</v>
      </c>
      <c r="G2662" s="18">
        <v>3.9963000000000002</v>
      </c>
      <c r="I2662" s="18">
        <v>-199.82</v>
      </c>
    </row>
    <row r="2663" spans="1:9" x14ac:dyDescent="0.25">
      <c r="A2663" s="1">
        <v>44784</v>
      </c>
      <c r="B2663" s="1"/>
      <c r="C2663" s="1" t="s">
        <v>102</v>
      </c>
      <c r="D2663" t="s">
        <v>97</v>
      </c>
      <c r="E2663">
        <v>100</v>
      </c>
      <c r="F2663" t="s">
        <v>153</v>
      </c>
      <c r="G2663" s="18">
        <v>3.9963000000000002</v>
      </c>
      <c r="I2663" s="18">
        <v>-399.63</v>
      </c>
    </row>
    <row r="2664" spans="1:9" x14ac:dyDescent="0.25">
      <c r="A2664" s="1">
        <v>44784</v>
      </c>
      <c r="B2664" s="1"/>
      <c r="C2664" s="1" t="s">
        <v>102</v>
      </c>
      <c r="D2664" t="s">
        <v>98</v>
      </c>
      <c r="E2664">
        <v>50</v>
      </c>
      <c r="F2664" t="s">
        <v>154</v>
      </c>
      <c r="G2664" s="18">
        <v>6.85</v>
      </c>
      <c r="H2664" s="18">
        <v>0.01</v>
      </c>
      <c r="I2664" s="18">
        <v>342.49</v>
      </c>
    </row>
    <row r="2665" spans="1:9" x14ac:dyDescent="0.25">
      <c r="A2665" s="1">
        <v>44784</v>
      </c>
      <c r="B2665" s="1"/>
      <c r="C2665" s="1" t="s">
        <v>102</v>
      </c>
      <c r="D2665" t="s">
        <v>98</v>
      </c>
      <c r="E2665">
        <v>150</v>
      </c>
      <c r="F2665" t="s">
        <v>154</v>
      </c>
      <c r="G2665" s="18">
        <v>6.8550000000000004</v>
      </c>
      <c r="H2665" s="18">
        <v>0.02</v>
      </c>
      <c r="I2665" s="18">
        <v>1028.23</v>
      </c>
    </row>
    <row r="2666" spans="1:9" x14ac:dyDescent="0.25">
      <c r="A2666" s="1">
        <v>44784</v>
      </c>
      <c r="B2666" s="1"/>
      <c r="C2666" s="1" t="s">
        <v>102</v>
      </c>
      <c r="D2666" t="s">
        <v>97</v>
      </c>
      <c r="E2666">
        <v>5</v>
      </c>
      <c r="F2666" t="s">
        <v>154</v>
      </c>
      <c r="G2666" s="18">
        <v>7.0170000000000003</v>
      </c>
      <c r="I2666" s="18">
        <v>-35.090000000000003</v>
      </c>
    </row>
    <row r="2667" spans="1:9" x14ac:dyDescent="0.25">
      <c r="A2667" s="1">
        <v>44784</v>
      </c>
      <c r="B2667" s="1"/>
      <c r="C2667" s="1" t="s">
        <v>102</v>
      </c>
      <c r="D2667" t="s">
        <v>97</v>
      </c>
      <c r="E2667">
        <v>45</v>
      </c>
      <c r="F2667" t="s">
        <v>154</v>
      </c>
      <c r="G2667" s="18">
        <v>7.0198999999999998</v>
      </c>
      <c r="I2667" s="18">
        <v>-315.89999999999998</v>
      </c>
    </row>
    <row r="2668" spans="1:9" x14ac:dyDescent="0.25">
      <c r="A2668" s="1">
        <v>44784</v>
      </c>
      <c r="B2668" s="1"/>
      <c r="C2668" s="1" t="s">
        <v>102</v>
      </c>
      <c r="D2668" t="s">
        <v>97</v>
      </c>
      <c r="E2668">
        <v>150</v>
      </c>
      <c r="F2668" t="s">
        <v>154</v>
      </c>
      <c r="G2668" s="18">
        <v>7.0891000000000002</v>
      </c>
      <c r="I2668" s="18">
        <v>-1063.3699999999999</v>
      </c>
    </row>
    <row r="2669" spans="1:9" x14ac:dyDescent="0.25">
      <c r="A2669" s="1">
        <v>44784</v>
      </c>
      <c r="B2669" s="1"/>
      <c r="C2669" s="1" t="s">
        <v>102</v>
      </c>
      <c r="D2669" t="s">
        <v>98</v>
      </c>
      <c r="E2669">
        <v>300</v>
      </c>
      <c r="F2669" t="s">
        <v>155</v>
      </c>
      <c r="G2669" s="18">
        <v>1.9750000000000001</v>
      </c>
      <c r="H2669" s="18">
        <v>0.01</v>
      </c>
      <c r="I2669" s="18">
        <v>592.49</v>
      </c>
    </row>
    <row r="2670" spans="1:9" x14ac:dyDescent="0.25">
      <c r="A2670" s="1">
        <v>44784</v>
      </c>
      <c r="B2670" s="1"/>
      <c r="C2670" s="1" t="s">
        <v>102</v>
      </c>
      <c r="D2670" t="s">
        <v>97</v>
      </c>
      <c r="E2670">
        <v>150</v>
      </c>
      <c r="F2670" t="s">
        <v>155</v>
      </c>
      <c r="G2670" s="18">
        <v>2.0150000000000001</v>
      </c>
      <c r="I2670" s="18">
        <v>-302.25</v>
      </c>
    </row>
    <row r="2671" spans="1:9" x14ac:dyDescent="0.25">
      <c r="A2671" s="1">
        <v>44784</v>
      </c>
      <c r="B2671" s="1"/>
      <c r="C2671" s="1" t="s">
        <v>102</v>
      </c>
      <c r="D2671" t="s">
        <v>98</v>
      </c>
      <c r="E2671">
        <v>150</v>
      </c>
      <c r="F2671" t="s">
        <v>155</v>
      </c>
      <c r="G2671" s="18">
        <v>2.0129999999999999</v>
      </c>
      <c r="H2671" s="18">
        <v>0.01</v>
      </c>
      <c r="I2671" s="18">
        <v>301.94</v>
      </c>
    </row>
    <row r="2672" spans="1:9" x14ac:dyDescent="0.25">
      <c r="A2672" s="1">
        <v>44784</v>
      </c>
      <c r="B2672" s="1"/>
      <c r="C2672" s="1" t="s">
        <v>102</v>
      </c>
      <c r="D2672" t="s">
        <v>97</v>
      </c>
      <c r="E2672">
        <v>150</v>
      </c>
      <c r="F2672" t="s">
        <v>155</v>
      </c>
      <c r="G2672" s="18">
        <v>1.9491000000000001</v>
      </c>
      <c r="I2672" s="18">
        <v>-292.37</v>
      </c>
    </row>
    <row r="2673" spans="1:9" x14ac:dyDescent="0.25">
      <c r="A2673" s="1">
        <v>44784</v>
      </c>
      <c r="B2673" s="1"/>
      <c r="C2673" s="1" t="s">
        <v>102</v>
      </c>
      <c r="D2673" t="s">
        <v>97</v>
      </c>
      <c r="E2673">
        <v>150</v>
      </c>
      <c r="F2673" t="s">
        <v>155</v>
      </c>
      <c r="G2673" s="18">
        <v>1.9399</v>
      </c>
      <c r="I2673" s="18">
        <v>-290.99</v>
      </c>
    </row>
    <row r="2674" spans="1:9" x14ac:dyDescent="0.25">
      <c r="A2674" s="1">
        <v>44784</v>
      </c>
      <c r="B2674" s="1"/>
      <c r="C2674" s="1" t="s">
        <v>102</v>
      </c>
      <c r="D2674" t="s">
        <v>98</v>
      </c>
      <c r="E2674">
        <v>21</v>
      </c>
      <c r="F2674" t="s">
        <v>156</v>
      </c>
      <c r="G2674" s="18">
        <v>16.989999999999998</v>
      </c>
      <c r="H2674" s="18">
        <v>0.01</v>
      </c>
      <c r="I2674" s="18">
        <v>356.78</v>
      </c>
    </row>
    <row r="2675" spans="1:9" x14ac:dyDescent="0.25">
      <c r="A2675" s="1">
        <v>44784</v>
      </c>
      <c r="B2675" s="1"/>
      <c r="C2675" s="1" t="s">
        <v>102</v>
      </c>
      <c r="D2675" t="s">
        <v>98</v>
      </c>
      <c r="E2675">
        <v>10</v>
      </c>
      <c r="F2675" t="s">
        <v>156</v>
      </c>
      <c r="G2675" s="18">
        <v>16.285</v>
      </c>
      <c r="I2675" s="18">
        <v>162.85</v>
      </c>
    </row>
    <row r="2676" spans="1:9" x14ac:dyDescent="0.25">
      <c r="A2676" s="1">
        <v>44784</v>
      </c>
      <c r="B2676" s="1"/>
      <c r="C2676" s="1" t="s">
        <v>102</v>
      </c>
      <c r="D2676" t="s">
        <v>97</v>
      </c>
      <c r="E2676">
        <v>31</v>
      </c>
      <c r="F2676" t="s">
        <v>156</v>
      </c>
      <c r="G2676" s="18">
        <v>15.95</v>
      </c>
      <c r="I2676" s="18">
        <v>-494.45</v>
      </c>
    </row>
    <row r="2677" spans="1:9" x14ac:dyDescent="0.25">
      <c r="A2677" s="1">
        <v>44788</v>
      </c>
      <c r="B2677" s="1"/>
      <c r="C2677" s="1" t="s">
        <v>102</v>
      </c>
      <c r="D2677" t="s">
        <v>98</v>
      </c>
      <c r="E2677">
        <v>150</v>
      </c>
      <c r="F2677" t="s">
        <v>150</v>
      </c>
      <c r="G2677" s="18">
        <v>11.814399999999999</v>
      </c>
      <c r="H2677" s="18">
        <v>0.04</v>
      </c>
      <c r="I2677" s="18">
        <v>1772.12</v>
      </c>
    </row>
    <row r="2678" spans="1:9" x14ac:dyDescent="0.25">
      <c r="A2678" s="1">
        <v>44788</v>
      </c>
      <c r="B2678" s="1"/>
      <c r="C2678" s="1" t="s">
        <v>102</v>
      </c>
      <c r="D2678" t="s">
        <v>98</v>
      </c>
      <c r="E2678">
        <v>100</v>
      </c>
      <c r="F2678" t="s">
        <v>150</v>
      </c>
      <c r="G2678" s="18">
        <v>11.19</v>
      </c>
      <c r="H2678" s="18">
        <v>0.03</v>
      </c>
      <c r="I2678" s="18">
        <v>1118.97</v>
      </c>
    </row>
    <row r="2679" spans="1:9" x14ac:dyDescent="0.25">
      <c r="A2679" s="1">
        <v>44788</v>
      </c>
      <c r="B2679" s="1"/>
      <c r="C2679" s="1" t="s">
        <v>102</v>
      </c>
      <c r="D2679" t="s">
        <v>98</v>
      </c>
      <c r="E2679">
        <v>150</v>
      </c>
      <c r="F2679" t="s">
        <v>150</v>
      </c>
      <c r="G2679" s="18">
        <v>11.0701</v>
      </c>
      <c r="H2679" s="18">
        <v>0.04</v>
      </c>
      <c r="I2679" s="18">
        <v>1660.48</v>
      </c>
    </row>
    <row r="2680" spans="1:9" x14ac:dyDescent="0.25">
      <c r="A2680" s="1">
        <v>44788</v>
      </c>
      <c r="B2680" s="1"/>
      <c r="C2680" s="1" t="s">
        <v>102</v>
      </c>
      <c r="D2680" t="s">
        <v>97</v>
      </c>
      <c r="E2680">
        <v>50</v>
      </c>
      <c r="F2680" t="s">
        <v>150</v>
      </c>
      <c r="G2680" s="18">
        <v>10.695</v>
      </c>
      <c r="I2680" s="18">
        <v>-534.75</v>
      </c>
    </row>
    <row r="2681" spans="1:9" x14ac:dyDescent="0.25">
      <c r="A2681" s="1">
        <v>44788</v>
      </c>
      <c r="B2681" s="1"/>
      <c r="C2681" s="1" t="s">
        <v>102</v>
      </c>
      <c r="D2681" t="s">
        <v>97</v>
      </c>
      <c r="E2681">
        <v>20</v>
      </c>
      <c r="F2681" t="s">
        <v>150</v>
      </c>
      <c r="G2681" s="18">
        <v>10.57</v>
      </c>
      <c r="I2681" s="18">
        <v>-211.4</v>
      </c>
    </row>
    <row r="2682" spans="1:9" x14ac:dyDescent="0.25">
      <c r="A2682" s="1">
        <v>44788</v>
      </c>
      <c r="B2682" s="1"/>
      <c r="C2682" s="1" t="s">
        <v>102</v>
      </c>
      <c r="D2682" t="s">
        <v>97</v>
      </c>
      <c r="E2682">
        <v>30</v>
      </c>
      <c r="F2682" t="s">
        <v>150</v>
      </c>
      <c r="G2682" s="18">
        <v>10.572699999999999</v>
      </c>
      <c r="I2682" s="18">
        <v>-317.18</v>
      </c>
    </row>
    <row r="2683" spans="1:9" x14ac:dyDescent="0.25">
      <c r="A2683" s="1">
        <v>44788</v>
      </c>
      <c r="B2683" s="1"/>
      <c r="C2683" s="1" t="s">
        <v>102</v>
      </c>
      <c r="D2683" t="s">
        <v>97</v>
      </c>
      <c r="E2683">
        <v>100</v>
      </c>
      <c r="F2683" t="s">
        <v>150</v>
      </c>
      <c r="G2683" s="18">
        <v>10.572699999999999</v>
      </c>
      <c r="I2683" s="18">
        <v>-1057.27</v>
      </c>
    </row>
    <row r="2684" spans="1:9" x14ac:dyDescent="0.25">
      <c r="A2684" s="1">
        <v>44788</v>
      </c>
      <c r="B2684" s="1"/>
      <c r="C2684" s="1" t="s">
        <v>102</v>
      </c>
      <c r="D2684" t="s">
        <v>97</v>
      </c>
      <c r="E2684">
        <v>50</v>
      </c>
      <c r="F2684" t="s">
        <v>150</v>
      </c>
      <c r="G2684" s="18">
        <v>10.5501</v>
      </c>
      <c r="I2684" s="18">
        <v>-527.51</v>
      </c>
    </row>
    <row r="2685" spans="1:9" x14ac:dyDescent="0.25">
      <c r="A2685" s="1">
        <v>44788</v>
      </c>
      <c r="B2685" s="1"/>
      <c r="C2685" s="1" t="s">
        <v>102</v>
      </c>
      <c r="D2685" t="s">
        <v>97</v>
      </c>
      <c r="E2685">
        <v>100</v>
      </c>
      <c r="F2685" t="s">
        <v>150</v>
      </c>
      <c r="G2685" s="18">
        <v>10.55</v>
      </c>
      <c r="I2685" s="18">
        <v>-1055</v>
      </c>
    </row>
    <row r="2686" spans="1:9" x14ac:dyDescent="0.25">
      <c r="A2686" s="1">
        <v>44788</v>
      </c>
      <c r="B2686" s="1"/>
      <c r="C2686" s="1" t="s">
        <v>102</v>
      </c>
      <c r="D2686" t="s">
        <v>97</v>
      </c>
      <c r="E2686">
        <v>50</v>
      </c>
      <c r="F2686" t="s">
        <v>150</v>
      </c>
      <c r="G2686" s="18">
        <v>10.77</v>
      </c>
      <c r="I2686" s="18">
        <v>-538.5</v>
      </c>
    </row>
    <row r="2687" spans="1:9" x14ac:dyDescent="0.25">
      <c r="A2687" s="1">
        <v>44788</v>
      </c>
      <c r="B2687" s="1"/>
      <c r="C2687" s="1" t="s">
        <v>102</v>
      </c>
      <c r="D2687" t="s">
        <v>98</v>
      </c>
      <c r="E2687">
        <v>50</v>
      </c>
      <c r="F2687" t="s">
        <v>150</v>
      </c>
      <c r="G2687" s="18">
        <v>11.13</v>
      </c>
      <c r="H2687" s="18">
        <v>0.01</v>
      </c>
      <c r="I2687" s="18">
        <v>556.49</v>
      </c>
    </row>
    <row r="2688" spans="1:9" x14ac:dyDescent="0.25">
      <c r="A2688" s="1">
        <v>44788</v>
      </c>
      <c r="B2688" s="1"/>
      <c r="C2688" s="1" t="s">
        <v>102</v>
      </c>
      <c r="D2688" t="s">
        <v>97</v>
      </c>
      <c r="E2688">
        <v>50</v>
      </c>
      <c r="F2688" t="s">
        <v>150</v>
      </c>
      <c r="G2688" s="18">
        <v>10.978899999999999</v>
      </c>
      <c r="I2688" s="18">
        <v>-548.95000000000005</v>
      </c>
    </row>
    <row r="2689" spans="1:9" x14ac:dyDescent="0.25">
      <c r="A2689" s="1">
        <v>44788</v>
      </c>
      <c r="B2689" s="1"/>
      <c r="C2689" s="1" t="s">
        <v>102</v>
      </c>
      <c r="D2689" t="s">
        <v>98</v>
      </c>
      <c r="E2689">
        <v>20</v>
      </c>
      <c r="F2689" t="s">
        <v>151</v>
      </c>
      <c r="G2689" s="18">
        <v>22.907599999999999</v>
      </c>
      <c r="H2689" s="18">
        <v>0.01</v>
      </c>
      <c r="I2689" s="18">
        <v>458.14</v>
      </c>
    </row>
    <row r="2690" spans="1:9" x14ac:dyDescent="0.25">
      <c r="A2690" s="1">
        <v>44788</v>
      </c>
      <c r="B2690" s="1"/>
      <c r="C2690" s="1" t="s">
        <v>102</v>
      </c>
      <c r="D2690" t="s">
        <v>97</v>
      </c>
      <c r="E2690">
        <v>10</v>
      </c>
      <c r="F2690" t="s">
        <v>151</v>
      </c>
      <c r="G2690" s="18">
        <v>21.849900000000002</v>
      </c>
      <c r="I2690" s="18">
        <v>-218.5</v>
      </c>
    </row>
    <row r="2691" spans="1:9" x14ac:dyDescent="0.25">
      <c r="A2691" s="1">
        <v>44788</v>
      </c>
      <c r="B2691" s="1"/>
      <c r="C2691" s="1" t="s">
        <v>102</v>
      </c>
      <c r="D2691" t="s">
        <v>97</v>
      </c>
      <c r="E2691">
        <v>10</v>
      </c>
      <c r="F2691" t="s">
        <v>151</v>
      </c>
      <c r="G2691" s="18">
        <v>21.8</v>
      </c>
      <c r="I2691" s="18">
        <v>-218</v>
      </c>
    </row>
    <row r="2692" spans="1:9" x14ac:dyDescent="0.25">
      <c r="A2692" s="1">
        <v>44789</v>
      </c>
      <c r="B2692" s="1"/>
      <c r="C2692" s="1" t="s">
        <v>102</v>
      </c>
      <c r="D2692" t="s">
        <v>98</v>
      </c>
      <c r="E2692">
        <v>150</v>
      </c>
      <c r="F2692" t="s">
        <v>63</v>
      </c>
      <c r="G2692" s="18">
        <v>3.2147000000000001</v>
      </c>
      <c r="H2692" s="18">
        <v>0.01</v>
      </c>
      <c r="I2692" s="18">
        <v>482.2</v>
      </c>
    </row>
    <row r="2693" spans="1:9" x14ac:dyDescent="0.25">
      <c r="A2693" s="1">
        <v>44789</v>
      </c>
      <c r="B2693" s="1"/>
      <c r="C2693" s="1" t="s">
        <v>102</v>
      </c>
      <c r="D2693" t="s">
        <v>97</v>
      </c>
      <c r="E2693">
        <v>50</v>
      </c>
      <c r="F2693" t="s">
        <v>63</v>
      </c>
      <c r="G2693" s="18">
        <v>3.2498999999999998</v>
      </c>
      <c r="I2693" s="18">
        <v>-162.5</v>
      </c>
    </row>
    <row r="2694" spans="1:9" x14ac:dyDescent="0.25">
      <c r="A2694" s="1">
        <v>44789</v>
      </c>
      <c r="B2694" s="1"/>
      <c r="C2694" s="1" t="s">
        <v>102</v>
      </c>
      <c r="D2694" t="s">
        <v>98</v>
      </c>
      <c r="E2694">
        <v>50</v>
      </c>
      <c r="F2694" t="s">
        <v>63</v>
      </c>
      <c r="G2694" s="18">
        <v>3.3807</v>
      </c>
      <c r="I2694" s="18">
        <v>169.04</v>
      </c>
    </row>
    <row r="2695" spans="1:9" x14ac:dyDescent="0.25">
      <c r="A2695" s="1">
        <v>44789</v>
      </c>
      <c r="B2695" s="1"/>
      <c r="C2695" s="1" t="s">
        <v>102</v>
      </c>
      <c r="D2695" t="s">
        <v>97</v>
      </c>
      <c r="E2695">
        <v>150</v>
      </c>
      <c r="F2695" t="s">
        <v>63</v>
      </c>
      <c r="G2695" s="18">
        <v>3.2599</v>
      </c>
      <c r="I2695" s="18">
        <v>-488.99</v>
      </c>
    </row>
    <row r="2696" spans="1:9" x14ac:dyDescent="0.25">
      <c r="A2696" s="1">
        <v>44790</v>
      </c>
      <c r="B2696" s="1"/>
      <c r="C2696" s="1" t="s">
        <v>102</v>
      </c>
      <c r="D2696" t="s">
        <v>98</v>
      </c>
      <c r="E2696">
        <v>100</v>
      </c>
      <c r="F2696" t="s">
        <v>21</v>
      </c>
      <c r="G2696" s="18">
        <v>4.0650000000000004</v>
      </c>
      <c r="H2696" s="18">
        <v>0.01</v>
      </c>
      <c r="I2696" s="18">
        <v>406.49</v>
      </c>
    </row>
    <row r="2697" spans="1:9" x14ac:dyDescent="0.25">
      <c r="A2697" s="1">
        <v>44790</v>
      </c>
      <c r="B2697" s="1"/>
      <c r="C2697" s="1" t="s">
        <v>102</v>
      </c>
      <c r="D2697" t="s">
        <v>97</v>
      </c>
      <c r="E2697">
        <v>50</v>
      </c>
      <c r="F2697" t="s">
        <v>21</v>
      </c>
      <c r="G2697" s="18">
        <v>4.1849999999999996</v>
      </c>
      <c r="I2697" s="18">
        <v>-209.25</v>
      </c>
    </row>
    <row r="2698" spans="1:9" x14ac:dyDescent="0.25">
      <c r="A2698" s="1">
        <v>44790</v>
      </c>
      <c r="B2698" s="1"/>
      <c r="C2698" s="1" t="s">
        <v>102</v>
      </c>
      <c r="D2698" t="s">
        <v>97</v>
      </c>
      <c r="E2698">
        <v>50</v>
      </c>
      <c r="F2698" t="s">
        <v>21</v>
      </c>
      <c r="G2698" s="18">
        <v>4.4000000000000004</v>
      </c>
      <c r="I2698" s="18">
        <v>-220</v>
      </c>
    </row>
    <row r="2699" spans="1:9" x14ac:dyDescent="0.25">
      <c r="A2699" s="1">
        <v>44791</v>
      </c>
      <c r="B2699" s="1"/>
      <c r="C2699" s="1" t="s">
        <v>102</v>
      </c>
      <c r="D2699" t="s">
        <v>98</v>
      </c>
      <c r="E2699">
        <v>50</v>
      </c>
      <c r="F2699" t="s">
        <v>55</v>
      </c>
      <c r="G2699" s="18">
        <v>7.72</v>
      </c>
      <c r="H2699" s="18">
        <v>0.01</v>
      </c>
      <c r="I2699" s="18">
        <v>385.99</v>
      </c>
    </row>
    <row r="2700" spans="1:9" x14ac:dyDescent="0.25">
      <c r="A2700" s="1">
        <v>44791</v>
      </c>
      <c r="B2700" s="1"/>
      <c r="C2700" s="1" t="s">
        <v>102</v>
      </c>
      <c r="D2700" t="s">
        <v>98</v>
      </c>
      <c r="E2700">
        <v>100</v>
      </c>
      <c r="F2700" t="s">
        <v>55</v>
      </c>
      <c r="G2700" s="18">
        <v>7.73</v>
      </c>
      <c r="H2700" s="18">
        <v>0.02</v>
      </c>
      <c r="I2700" s="18">
        <v>772.98</v>
      </c>
    </row>
    <row r="2701" spans="1:9" x14ac:dyDescent="0.25">
      <c r="A2701" s="1">
        <v>44791</v>
      </c>
      <c r="B2701" s="1"/>
      <c r="C2701" s="1" t="s">
        <v>102</v>
      </c>
      <c r="D2701" t="s">
        <v>98</v>
      </c>
      <c r="E2701">
        <v>50</v>
      </c>
      <c r="F2701" t="s">
        <v>55</v>
      </c>
      <c r="G2701" s="18">
        <v>7.7183000000000002</v>
      </c>
      <c r="H2701" s="18">
        <v>0.01</v>
      </c>
      <c r="I2701" s="18">
        <v>385.91</v>
      </c>
    </row>
    <row r="2702" spans="1:9" x14ac:dyDescent="0.25">
      <c r="A2702" s="1">
        <v>44791</v>
      </c>
      <c r="B2702" s="1"/>
      <c r="C2702" s="1" t="s">
        <v>102</v>
      </c>
      <c r="D2702" t="s">
        <v>98</v>
      </c>
      <c r="E2702">
        <v>50</v>
      </c>
      <c r="F2702" t="s">
        <v>55</v>
      </c>
      <c r="G2702" s="18">
        <v>7.59</v>
      </c>
      <c r="H2702" s="18">
        <v>0.01</v>
      </c>
      <c r="I2702" s="18">
        <v>379.49</v>
      </c>
    </row>
    <row r="2703" spans="1:9" x14ac:dyDescent="0.25">
      <c r="A2703" s="1">
        <v>44791</v>
      </c>
      <c r="B2703" s="1"/>
      <c r="C2703" s="1" t="s">
        <v>102</v>
      </c>
      <c r="D2703" t="s">
        <v>98</v>
      </c>
      <c r="E2703">
        <v>100</v>
      </c>
      <c r="F2703" t="s">
        <v>55</v>
      </c>
      <c r="G2703" s="18">
        <v>7.59</v>
      </c>
      <c r="H2703" s="18">
        <v>0.02</v>
      </c>
      <c r="I2703" s="18">
        <v>758.98</v>
      </c>
    </row>
    <row r="2704" spans="1:9" x14ac:dyDescent="0.25">
      <c r="A2704" s="1">
        <v>44791</v>
      </c>
      <c r="B2704" s="1"/>
      <c r="C2704" s="1" t="s">
        <v>102</v>
      </c>
      <c r="D2704" t="s">
        <v>97</v>
      </c>
      <c r="E2704">
        <v>50</v>
      </c>
      <c r="F2704" t="s">
        <v>55</v>
      </c>
      <c r="G2704" s="18">
        <v>7.5349000000000004</v>
      </c>
      <c r="I2704" s="18">
        <v>-376.75</v>
      </c>
    </row>
    <row r="2705" spans="1:9" x14ac:dyDescent="0.25">
      <c r="A2705" s="1">
        <v>44791</v>
      </c>
      <c r="B2705" s="1"/>
      <c r="C2705" s="1" t="s">
        <v>102</v>
      </c>
      <c r="D2705" t="s">
        <v>97</v>
      </c>
      <c r="E2705">
        <v>50</v>
      </c>
      <c r="F2705" t="s">
        <v>55</v>
      </c>
      <c r="G2705" s="18">
        <v>7.52</v>
      </c>
      <c r="I2705" s="18">
        <v>-376</v>
      </c>
    </row>
    <row r="2706" spans="1:9" x14ac:dyDescent="0.25">
      <c r="A2706" s="1">
        <v>44791</v>
      </c>
      <c r="B2706" s="1"/>
      <c r="C2706" s="1" t="s">
        <v>102</v>
      </c>
      <c r="D2706" t="s">
        <v>98</v>
      </c>
      <c r="E2706">
        <v>150</v>
      </c>
      <c r="F2706" t="s">
        <v>55</v>
      </c>
      <c r="G2706" s="18">
        <v>7.2480000000000002</v>
      </c>
      <c r="H2706" s="18">
        <v>0.02</v>
      </c>
      <c r="I2706" s="18">
        <v>1087.18</v>
      </c>
    </row>
    <row r="2707" spans="1:9" x14ac:dyDescent="0.25">
      <c r="A2707" s="1">
        <v>44791</v>
      </c>
      <c r="B2707" s="1"/>
      <c r="C2707" s="1" t="s">
        <v>102</v>
      </c>
      <c r="D2707" t="s">
        <v>97</v>
      </c>
      <c r="E2707">
        <v>150</v>
      </c>
      <c r="F2707" t="s">
        <v>55</v>
      </c>
      <c r="G2707" s="18">
        <v>7.3615000000000004</v>
      </c>
      <c r="I2707" s="18">
        <v>-1104.23</v>
      </c>
    </row>
    <row r="2708" spans="1:9" x14ac:dyDescent="0.25">
      <c r="A2708" s="1">
        <v>44791</v>
      </c>
      <c r="B2708" s="1"/>
      <c r="C2708" s="1" t="s">
        <v>102</v>
      </c>
      <c r="D2708" t="s">
        <v>97</v>
      </c>
      <c r="E2708">
        <v>150</v>
      </c>
      <c r="F2708" t="s">
        <v>55</v>
      </c>
      <c r="G2708" s="18">
        <v>7.49</v>
      </c>
      <c r="I2708" s="18">
        <v>-1123.5</v>
      </c>
    </row>
    <row r="2709" spans="1:9" x14ac:dyDescent="0.25">
      <c r="A2709" s="1">
        <v>44791</v>
      </c>
      <c r="B2709" s="1"/>
      <c r="C2709" s="1" t="s">
        <v>102</v>
      </c>
      <c r="D2709" t="s">
        <v>97</v>
      </c>
      <c r="E2709">
        <v>50</v>
      </c>
      <c r="F2709" t="s">
        <v>55</v>
      </c>
      <c r="G2709" s="18">
        <v>7.51</v>
      </c>
      <c r="I2709" s="18">
        <v>-375.5</v>
      </c>
    </row>
    <row r="2710" spans="1:9" x14ac:dyDescent="0.25">
      <c r="A2710" s="1">
        <v>44791</v>
      </c>
      <c r="B2710" s="1"/>
      <c r="C2710" s="1" t="s">
        <v>102</v>
      </c>
      <c r="D2710" t="s">
        <v>97</v>
      </c>
      <c r="E2710">
        <v>50</v>
      </c>
      <c r="F2710" t="s">
        <v>55</v>
      </c>
      <c r="G2710" s="18">
        <v>7.46</v>
      </c>
      <c r="I2710" s="18">
        <v>-373</v>
      </c>
    </row>
    <row r="2711" spans="1:9" x14ac:dyDescent="0.25">
      <c r="A2711" s="1">
        <v>44791</v>
      </c>
      <c r="B2711" s="1"/>
      <c r="C2711" s="1" t="s">
        <v>102</v>
      </c>
      <c r="D2711" t="s">
        <v>98</v>
      </c>
      <c r="E2711">
        <v>150</v>
      </c>
      <c r="F2711" t="s">
        <v>56</v>
      </c>
      <c r="G2711" s="18">
        <v>3.3340000000000001</v>
      </c>
      <c r="H2711" s="18">
        <v>0.01</v>
      </c>
      <c r="I2711" s="18">
        <v>500.09</v>
      </c>
    </row>
    <row r="2712" spans="1:9" x14ac:dyDescent="0.25">
      <c r="A2712" s="1">
        <v>44791</v>
      </c>
      <c r="B2712" s="1"/>
      <c r="C2712" s="1" t="s">
        <v>102</v>
      </c>
      <c r="D2712" t="s">
        <v>97</v>
      </c>
      <c r="E2712">
        <v>150</v>
      </c>
      <c r="F2712" t="s">
        <v>56</v>
      </c>
      <c r="G2712" s="18">
        <v>3.32</v>
      </c>
      <c r="I2712" s="18">
        <v>-498</v>
      </c>
    </row>
    <row r="2713" spans="1:9" x14ac:dyDescent="0.25">
      <c r="A2713" s="1">
        <v>44791</v>
      </c>
      <c r="B2713" s="1"/>
      <c r="C2713" s="1" t="s">
        <v>102</v>
      </c>
      <c r="D2713" t="s">
        <v>98</v>
      </c>
      <c r="E2713">
        <v>50</v>
      </c>
      <c r="F2713" t="s">
        <v>21</v>
      </c>
      <c r="G2713" s="18">
        <v>4.5</v>
      </c>
      <c r="H2713" s="18">
        <v>0.01</v>
      </c>
      <c r="I2713" s="18">
        <v>224.99</v>
      </c>
    </row>
    <row r="2714" spans="1:9" x14ac:dyDescent="0.25">
      <c r="A2714" s="1">
        <v>44791</v>
      </c>
      <c r="B2714" s="1"/>
      <c r="C2714" s="1" t="s">
        <v>102</v>
      </c>
      <c r="D2714" t="s">
        <v>98</v>
      </c>
      <c r="E2714">
        <v>50</v>
      </c>
      <c r="F2714" t="s">
        <v>21</v>
      </c>
      <c r="G2714" s="18">
        <v>4.5106999999999999</v>
      </c>
      <c r="H2714" s="18">
        <v>0.01</v>
      </c>
      <c r="I2714" s="18">
        <v>225.53</v>
      </c>
    </row>
    <row r="2715" spans="1:9" x14ac:dyDescent="0.25">
      <c r="A2715" s="1">
        <v>44791</v>
      </c>
      <c r="B2715" s="1"/>
      <c r="C2715" s="1" t="s">
        <v>102</v>
      </c>
      <c r="D2715" t="s">
        <v>97</v>
      </c>
      <c r="E2715">
        <v>50</v>
      </c>
      <c r="F2715" t="s">
        <v>21</v>
      </c>
      <c r="G2715" s="18">
        <v>4.6101000000000001</v>
      </c>
      <c r="I2715" s="18">
        <v>-230.51</v>
      </c>
    </row>
    <row r="2716" spans="1:9" x14ac:dyDescent="0.25">
      <c r="A2716" s="1">
        <v>44791</v>
      </c>
      <c r="B2716" s="1"/>
      <c r="C2716" s="1" t="s">
        <v>102</v>
      </c>
      <c r="D2716" t="s">
        <v>97</v>
      </c>
      <c r="E2716">
        <v>50</v>
      </c>
      <c r="F2716" t="s">
        <v>21</v>
      </c>
      <c r="G2716" s="18">
        <v>4.8971999999999998</v>
      </c>
      <c r="I2716" s="18">
        <v>-244.86</v>
      </c>
    </row>
    <row r="2717" spans="1:9" x14ac:dyDescent="0.25">
      <c r="A2717" s="1">
        <v>44791</v>
      </c>
      <c r="B2717" s="1"/>
      <c r="C2717" s="1" t="s">
        <v>102</v>
      </c>
      <c r="D2717" t="s">
        <v>98</v>
      </c>
      <c r="E2717">
        <v>50</v>
      </c>
      <c r="F2717" t="s">
        <v>21</v>
      </c>
      <c r="G2717" s="18">
        <v>5.6119000000000003</v>
      </c>
      <c r="H2717" s="18">
        <v>0.01</v>
      </c>
      <c r="I2717" s="18">
        <v>280.58999999999997</v>
      </c>
    </row>
    <row r="2718" spans="1:9" x14ac:dyDescent="0.25">
      <c r="A2718" s="1">
        <v>44791</v>
      </c>
      <c r="B2718" s="1"/>
      <c r="C2718" s="1" t="s">
        <v>102</v>
      </c>
      <c r="D2718" t="s">
        <v>98</v>
      </c>
      <c r="E2718">
        <v>150</v>
      </c>
      <c r="F2718" t="s">
        <v>21</v>
      </c>
      <c r="G2718" s="18">
        <v>5.8105000000000002</v>
      </c>
      <c r="H2718" s="18">
        <v>0.02</v>
      </c>
      <c r="I2718" s="18">
        <v>871.56</v>
      </c>
    </row>
    <row r="2719" spans="1:9" x14ac:dyDescent="0.25">
      <c r="A2719" s="1">
        <v>44791</v>
      </c>
      <c r="B2719" s="1"/>
      <c r="C2719" s="1" t="s">
        <v>102</v>
      </c>
      <c r="D2719" t="s">
        <v>97</v>
      </c>
      <c r="E2719">
        <v>150</v>
      </c>
      <c r="F2719" t="s">
        <v>21</v>
      </c>
      <c r="G2719" s="18">
        <v>6.0399000000000003</v>
      </c>
      <c r="I2719" s="18">
        <v>-905.99</v>
      </c>
    </row>
    <row r="2720" spans="1:9" x14ac:dyDescent="0.25">
      <c r="A2720" s="1">
        <v>44791</v>
      </c>
      <c r="B2720" s="1"/>
      <c r="C2720" s="1" t="s">
        <v>102</v>
      </c>
      <c r="D2720" t="s">
        <v>97</v>
      </c>
      <c r="E2720">
        <v>50</v>
      </c>
      <c r="F2720" t="s">
        <v>21</v>
      </c>
      <c r="G2720" s="18">
        <v>6.0213000000000001</v>
      </c>
      <c r="I2720" s="18">
        <v>-301.07</v>
      </c>
    </row>
    <row r="2721" spans="1:9" x14ac:dyDescent="0.25">
      <c r="A2721" s="1">
        <v>44795</v>
      </c>
      <c r="B2721" s="1"/>
      <c r="C2721" s="1" t="s">
        <v>102</v>
      </c>
      <c r="D2721" t="s">
        <v>98</v>
      </c>
      <c r="E2721">
        <v>250</v>
      </c>
      <c r="F2721" t="s">
        <v>148</v>
      </c>
      <c r="G2721" s="18">
        <v>1.31</v>
      </c>
      <c r="H2721" s="18">
        <v>0.01</v>
      </c>
      <c r="I2721" s="18">
        <v>327.49</v>
      </c>
    </row>
    <row r="2722" spans="1:9" x14ac:dyDescent="0.25">
      <c r="A2722" s="1">
        <v>44795</v>
      </c>
      <c r="B2722" s="1"/>
      <c r="C2722" s="1" t="s">
        <v>102</v>
      </c>
      <c r="D2722" t="s">
        <v>98</v>
      </c>
      <c r="E2722">
        <v>150</v>
      </c>
      <c r="F2722" t="s">
        <v>148</v>
      </c>
      <c r="G2722" s="18">
        <v>1.3274999999999999</v>
      </c>
      <c r="I2722" s="18">
        <v>199.13</v>
      </c>
    </row>
    <row r="2723" spans="1:9" x14ac:dyDescent="0.25">
      <c r="A2723" s="1">
        <v>44795</v>
      </c>
      <c r="B2723" s="1"/>
      <c r="C2723" s="1" t="s">
        <v>102</v>
      </c>
      <c r="D2723" t="s">
        <v>98</v>
      </c>
      <c r="E2723">
        <v>150</v>
      </c>
      <c r="F2723" t="s">
        <v>148</v>
      </c>
      <c r="G2723" s="18">
        <v>1.335</v>
      </c>
      <c r="I2723" s="18">
        <v>200.25</v>
      </c>
    </row>
    <row r="2724" spans="1:9" x14ac:dyDescent="0.25">
      <c r="A2724" s="1">
        <v>44795</v>
      </c>
      <c r="B2724" s="1"/>
      <c r="C2724" s="1" t="s">
        <v>102</v>
      </c>
      <c r="D2724" t="s">
        <v>97</v>
      </c>
      <c r="E2724">
        <v>150</v>
      </c>
      <c r="F2724" t="s">
        <v>148</v>
      </c>
      <c r="G2724" s="18">
        <v>1.36</v>
      </c>
      <c r="I2724" s="18">
        <v>-204</v>
      </c>
    </row>
    <row r="2725" spans="1:9" x14ac:dyDescent="0.25">
      <c r="A2725" s="1">
        <v>44795</v>
      </c>
      <c r="B2725" s="1"/>
      <c r="C2725" s="1" t="s">
        <v>102</v>
      </c>
      <c r="D2725" t="s">
        <v>97</v>
      </c>
      <c r="E2725">
        <v>200</v>
      </c>
      <c r="F2725" t="s">
        <v>148</v>
      </c>
      <c r="G2725" s="18">
        <v>1.355</v>
      </c>
      <c r="I2725" s="18">
        <v>-271</v>
      </c>
    </row>
    <row r="2726" spans="1:9" x14ac:dyDescent="0.25">
      <c r="A2726" s="1">
        <v>44795</v>
      </c>
      <c r="B2726" s="1"/>
      <c r="C2726" s="1" t="s">
        <v>102</v>
      </c>
      <c r="D2726" t="s">
        <v>98</v>
      </c>
      <c r="E2726">
        <v>100</v>
      </c>
      <c r="F2726" t="s">
        <v>148</v>
      </c>
      <c r="G2726" s="18">
        <v>1.4129</v>
      </c>
      <c r="I2726" s="18">
        <v>141.29</v>
      </c>
    </row>
    <row r="2727" spans="1:9" x14ac:dyDescent="0.25">
      <c r="A2727" s="1">
        <v>44795</v>
      </c>
      <c r="B2727" s="1"/>
      <c r="C2727" s="1" t="s">
        <v>102</v>
      </c>
      <c r="D2727" t="s">
        <v>98</v>
      </c>
      <c r="E2727">
        <v>100</v>
      </c>
      <c r="F2727" t="s">
        <v>148</v>
      </c>
      <c r="G2727" s="18">
        <v>1.4118999999999999</v>
      </c>
      <c r="I2727" s="18">
        <v>141.19</v>
      </c>
    </row>
    <row r="2728" spans="1:9" x14ac:dyDescent="0.25">
      <c r="A2728" s="1">
        <v>44795</v>
      </c>
      <c r="B2728" s="1"/>
      <c r="C2728" s="1" t="s">
        <v>102</v>
      </c>
      <c r="D2728" t="s">
        <v>98</v>
      </c>
      <c r="E2728">
        <v>200</v>
      </c>
      <c r="F2728" t="s">
        <v>148</v>
      </c>
      <c r="G2728" s="18">
        <v>1.4236</v>
      </c>
      <c r="H2728" s="18">
        <v>0.01</v>
      </c>
      <c r="I2728" s="18">
        <v>284.70999999999998</v>
      </c>
    </row>
    <row r="2729" spans="1:9" x14ac:dyDescent="0.25">
      <c r="A2729" s="1">
        <v>44795</v>
      </c>
      <c r="B2729" s="1"/>
      <c r="C2729" s="1" t="s">
        <v>102</v>
      </c>
      <c r="D2729" t="s">
        <v>97</v>
      </c>
      <c r="E2729">
        <v>150</v>
      </c>
      <c r="F2729" t="s">
        <v>148</v>
      </c>
      <c r="G2729" s="18">
        <v>1.4750000000000001</v>
      </c>
      <c r="I2729" s="18">
        <v>-221.25</v>
      </c>
    </row>
    <row r="2730" spans="1:9" x14ac:dyDescent="0.25">
      <c r="A2730" s="1">
        <v>44795</v>
      </c>
      <c r="B2730" s="1"/>
      <c r="C2730" s="1" t="s">
        <v>102</v>
      </c>
      <c r="D2730" t="s">
        <v>97</v>
      </c>
      <c r="E2730">
        <v>150</v>
      </c>
      <c r="F2730" t="s">
        <v>148</v>
      </c>
      <c r="G2730" s="18">
        <v>1.4750000000000001</v>
      </c>
      <c r="I2730" s="18">
        <v>-221.25</v>
      </c>
    </row>
    <row r="2731" spans="1:9" x14ac:dyDescent="0.25">
      <c r="A2731" s="1">
        <v>44795</v>
      </c>
      <c r="B2731" s="1"/>
      <c r="C2731" s="1" t="s">
        <v>102</v>
      </c>
      <c r="D2731" t="s">
        <v>97</v>
      </c>
      <c r="E2731">
        <v>50</v>
      </c>
      <c r="F2731" t="s">
        <v>148</v>
      </c>
      <c r="G2731" s="18">
        <v>1.47</v>
      </c>
      <c r="I2731" s="18">
        <v>-73.5</v>
      </c>
    </row>
    <row r="2732" spans="1:9" x14ac:dyDescent="0.25">
      <c r="A2732" s="1">
        <v>44795</v>
      </c>
      <c r="B2732" s="1"/>
      <c r="C2732" s="1" t="s">
        <v>102</v>
      </c>
      <c r="D2732" t="s">
        <v>97</v>
      </c>
      <c r="E2732">
        <v>100</v>
      </c>
      <c r="F2732" t="s">
        <v>148</v>
      </c>
      <c r="G2732" s="18">
        <v>1.47</v>
      </c>
      <c r="I2732" s="18">
        <v>-147</v>
      </c>
    </row>
    <row r="2733" spans="1:9" x14ac:dyDescent="0.25">
      <c r="A2733" s="1">
        <v>44795</v>
      </c>
      <c r="B2733" s="1"/>
      <c r="C2733" s="1" t="s">
        <v>102</v>
      </c>
      <c r="D2733" t="s">
        <v>97</v>
      </c>
      <c r="E2733">
        <v>150</v>
      </c>
      <c r="F2733" t="s">
        <v>148</v>
      </c>
      <c r="G2733" s="18">
        <v>1.4650000000000001</v>
      </c>
      <c r="I2733" s="18">
        <v>-219.75</v>
      </c>
    </row>
    <row r="2734" spans="1:9" x14ac:dyDescent="0.25">
      <c r="A2734" s="1">
        <v>44797</v>
      </c>
      <c r="B2734" s="1"/>
      <c r="C2734" s="1" t="s">
        <v>102</v>
      </c>
      <c r="D2734" t="s">
        <v>98</v>
      </c>
      <c r="E2734">
        <v>900</v>
      </c>
      <c r="F2734" t="s">
        <v>56</v>
      </c>
      <c r="G2734" s="18">
        <v>2.3546</v>
      </c>
      <c r="H2734" s="18">
        <v>0.05</v>
      </c>
      <c r="I2734" s="18">
        <v>2119.09</v>
      </c>
    </row>
    <row r="2735" spans="1:9" x14ac:dyDescent="0.25">
      <c r="A2735" s="1">
        <v>44797</v>
      </c>
      <c r="B2735" s="1"/>
      <c r="C2735" s="1" t="s">
        <v>102</v>
      </c>
      <c r="D2735" t="s">
        <v>97</v>
      </c>
      <c r="E2735">
        <v>150</v>
      </c>
      <c r="F2735" t="s">
        <v>56</v>
      </c>
      <c r="G2735" s="18">
        <v>2.4098999999999999</v>
      </c>
      <c r="I2735" s="18">
        <v>-361.49</v>
      </c>
    </row>
    <row r="2736" spans="1:9" x14ac:dyDescent="0.25">
      <c r="A2736" s="1">
        <v>44797</v>
      </c>
      <c r="B2736" s="1"/>
      <c r="C2736" s="1" t="s">
        <v>102</v>
      </c>
      <c r="D2736" t="s">
        <v>97</v>
      </c>
      <c r="E2736">
        <v>150</v>
      </c>
      <c r="F2736" t="s">
        <v>56</v>
      </c>
      <c r="G2736" s="18">
        <v>2.395</v>
      </c>
      <c r="I2736" s="18">
        <v>-359.25</v>
      </c>
    </row>
    <row r="2737" spans="1:9" x14ac:dyDescent="0.25">
      <c r="A2737" s="1">
        <v>44797</v>
      </c>
      <c r="B2737" s="1"/>
      <c r="C2737" s="1" t="s">
        <v>102</v>
      </c>
      <c r="D2737" t="s">
        <v>97</v>
      </c>
      <c r="E2737">
        <v>150</v>
      </c>
      <c r="F2737" t="s">
        <v>56</v>
      </c>
      <c r="G2737" s="18">
        <v>2.4293999999999998</v>
      </c>
      <c r="I2737" s="18">
        <v>-364.41</v>
      </c>
    </row>
    <row r="2738" spans="1:9" x14ac:dyDescent="0.25">
      <c r="A2738" s="1">
        <v>44797</v>
      </c>
      <c r="B2738" s="1"/>
      <c r="C2738" s="1" t="s">
        <v>102</v>
      </c>
      <c r="D2738" t="s">
        <v>97</v>
      </c>
      <c r="E2738">
        <v>150</v>
      </c>
      <c r="F2738" t="s">
        <v>56</v>
      </c>
      <c r="G2738" s="18">
        <v>2.4285000000000001</v>
      </c>
      <c r="I2738" s="18">
        <v>-364.28</v>
      </c>
    </row>
    <row r="2739" spans="1:9" x14ac:dyDescent="0.25">
      <c r="A2739" s="1">
        <v>44797</v>
      </c>
      <c r="B2739" s="1"/>
      <c r="C2739" s="1" t="s">
        <v>102</v>
      </c>
      <c r="D2739" t="s">
        <v>97</v>
      </c>
      <c r="E2739">
        <v>50</v>
      </c>
      <c r="F2739" t="s">
        <v>56</v>
      </c>
      <c r="G2739" s="18">
        <v>2.4262999999999999</v>
      </c>
      <c r="I2739" s="18">
        <v>-121.32</v>
      </c>
    </row>
    <row r="2740" spans="1:9" x14ac:dyDescent="0.25">
      <c r="A2740" s="1">
        <v>44797</v>
      </c>
      <c r="B2740" s="1"/>
      <c r="C2740" s="1" t="s">
        <v>102</v>
      </c>
      <c r="D2740" t="s">
        <v>97</v>
      </c>
      <c r="E2740">
        <v>100</v>
      </c>
      <c r="F2740" t="s">
        <v>56</v>
      </c>
      <c r="G2740" s="18">
        <v>2.4262999999999999</v>
      </c>
      <c r="I2740" s="18">
        <v>-242.63</v>
      </c>
    </row>
    <row r="2741" spans="1:9" x14ac:dyDescent="0.25">
      <c r="A2741" s="1">
        <v>44797</v>
      </c>
      <c r="B2741" s="1"/>
      <c r="C2741" s="1" t="s">
        <v>102</v>
      </c>
      <c r="D2741" t="s">
        <v>97</v>
      </c>
      <c r="E2741">
        <v>149</v>
      </c>
      <c r="F2741" t="s">
        <v>56</v>
      </c>
      <c r="G2741" s="18">
        <v>2.4</v>
      </c>
      <c r="I2741" s="18">
        <v>-357.6</v>
      </c>
    </row>
    <row r="2742" spans="1:9" x14ac:dyDescent="0.25">
      <c r="A2742" s="1">
        <v>44797</v>
      </c>
      <c r="B2742" s="1"/>
      <c r="C2742" s="1" t="s">
        <v>102</v>
      </c>
      <c r="D2742" t="s">
        <v>97</v>
      </c>
      <c r="E2742">
        <v>1</v>
      </c>
      <c r="F2742" t="s">
        <v>56</v>
      </c>
      <c r="G2742" s="18">
        <v>2.4</v>
      </c>
      <c r="I2742" s="18">
        <v>-2.4</v>
      </c>
    </row>
    <row r="2743" spans="1:9" x14ac:dyDescent="0.25">
      <c r="A2743" s="1">
        <v>44797</v>
      </c>
      <c r="B2743" s="1"/>
      <c r="C2743" s="1" t="s">
        <v>102</v>
      </c>
      <c r="D2743" t="s">
        <v>98</v>
      </c>
      <c r="E2743">
        <v>50</v>
      </c>
      <c r="F2743" t="s">
        <v>57</v>
      </c>
      <c r="G2743" s="18">
        <v>6.38</v>
      </c>
      <c r="H2743" s="18">
        <v>0.01</v>
      </c>
      <c r="I2743" s="18">
        <v>318.99</v>
      </c>
    </row>
    <row r="2744" spans="1:9" x14ac:dyDescent="0.25">
      <c r="A2744" s="1">
        <v>44797</v>
      </c>
      <c r="B2744" s="1"/>
      <c r="C2744" s="1" t="s">
        <v>102</v>
      </c>
      <c r="D2744" t="s">
        <v>98</v>
      </c>
      <c r="E2744">
        <v>50</v>
      </c>
      <c r="F2744" t="s">
        <v>57</v>
      </c>
      <c r="G2744" s="18">
        <v>6.35</v>
      </c>
      <c r="H2744" s="18">
        <v>0.01</v>
      </c>
      <c r="I2744" s="18">
        <v>317.49</v>
      </c>
    </row>
    <row r="2745" spans="1:9" x14ac:dyDescent="0.25">
      <c r="A2745" s="1">
        <v>44797</v>
      </c>
      <c r="B2745" s="1"/>
      <c r="C2745" s="1" t="s">
        <v>102</v>
      </c>
      <c r="D2745" t="s">
        <v>98</v>
      </c>
      <c r="E2745">
        <v>50</v>
      </c>
      <c r="F2745" t="s">
        <v>57</v>
      </c>
      <c r="G2745" s="18">
        <v>6.44</v>
      </c>
      <c r="H2745" s="18">
        <v>0.01</v>
      </c>
      <c r="I2745" s="18">
        <v>321.99</v>
      </c>
    </row>
    <row r="2746" spans="1:9" x14ac:dyDescent="0.25">
      <c r="A2746" s="1">
        <v>44797</v>
      </c>
      <c r="B2746" s="1"/>
      <c r="C2746" s="1" t="s">
        <v>102</v>
      </c>
      <c r="D2746" t="s">
        <v>98</v>
      </c>
      <c r="E2746">
        <v>50</v>
      </c>
      <c r="F2746" t="s">
        <v>57</v>
      </c>
      <c r="G2746" s="18">
        <v>6.44</v>
      </c>
      <c r="H2746" s="18">
        <v>0.01</v>
      </c>
      <c r="I2746" s="18">
        <v>321.99</v>
      </c>
    </row>
    <row r="2747" spans="1:9" x14ac:dyDescent="0.25">
      <c r="A2747" s="1">
        <v>44797</v>
      </c>
      <c r="B2747" s="1"/>
      <c r="C2747" s="1" t="s">
        <v>102</v>
      </c>
      <c r="D2747" t="s">
        <v>98</v>
      </c>
      <c r="E2747">
        <v>150</v>
      </c>
      <c r="F2747" t="s">
        <v>57</v>
      </c>
      <c r="G2747" s="18">
        <v>6.3</v>
      </c>
      <c r="H2747" s="18">
        <v>0.02</v>
      </c>
      <c r="I2747" s="18">
        <v>944.98</v>
      </c>
    </row>
    <row r="2748" spans="1:9" x14ac:dyDescent="0.25">
      <c r="A2748" s="1">
        <v>44797</v>
      </c>
      <c r="B2748" s="1"/>
      <c r="C2748" s="1" t="s">
        <v>102</v>
      </c>
      <c r="D2748" t="s">
        <v>97</v>
      </c>
      <c r="E2748">
        <v>50</v>
      </c>
      <c r="F2748" t="s">
        <v>57</v>
      </c>
      <c r="G2748" s="18">
        <v>6.0834000000000001</v>
      </c>
      <c r="I2748" s="18">
        <v>-304.17</v>
      </c>
    </row>
    <row r="2749" spans="1:9" x14ac:dyDescent="0.25">
      <c r="A2749" s="1">
        <v>44797</v>
      </c>
      <c r="B2749" s="1"/>
      <c r="C2749" s="1" t="s">
        <v>102</v>
      </c>
      <c r="D2749" t="s">
        <v>97</v>
      </c>
      <c r="E2749">
        <v>50</v>
      </c>
      <c r="F2749" t="s">
        <v>57</v>
      </c>
      <c r="G2749" s="18">
        <v>6.0887000000000002</v>
      </c>
      <c r="I2749" s="18">
        <v>-304.44</v>
      </c>
    </row>
    <row r="2750" spans="1:9" x14ac:dyDescent="0.25">
      <c r="A2750" s="1">
        <v>44797</v>
      </c>
      <c r="B2750" s="1"/>
      <c r="C2750" s="1" t="s">
        <v>102</v>
      </c>
      <c r="D2750" t="s">
        <v>97</v>
      </c>
      <c r="E2750">
        <v>150</v>
      </c>
      <c r="F2750" t="s">
        <v>57</v>
      </c>
      <c r="G2750" s="18">
        <v>6.0899000000000001</v>
      </c>
      <c r="I2750" s="18">
        <v>-913.49</v>
      </c>
    </row>
    <row r="2751" spans="1:9" x14ac:dyDescent="0.25">
      <c r="A2751" s="1">
        <v>44797</v>
      </c>
      <c r="B2751" s="1"/>
      <c r="C2751" s="1" t="s">
        <v>102</v>
      </c>
      <c r="D2751" t="s">
        <v>97</v>
      </c>
      <c r="E2751">
        <v>50</v>
      </c>
      <c r="F2751" t="s">
        <v>57</v>
      </c>
      <c r="G2751" s="18">
        <v>6.0209999999999999</v>
      </c>
      <c r="I2751" s="18">
        <v>-301.05</v>
      </c>
    </row>
    <row r="2752" spans="1:9" x14ac:dyDescent="0.25">
      <c r="A2752" s="1">
        <v>44797</v>
      </c>
      <c r="B2752" s="1"/>
      <c r="C2752" s="1" t="s">
        <v>102</v>
      </c>
      <c r="D2752" t="s">
        <v>97</v>
      </c>
      <c r="E2752">
        <v>50</v>
      </c>
      <c r="F2752" t="s">
        <v>57</v>
      </c>
      <c r="G2752" s="18">
        <v>6.0449999999999999</v>
      </c>
      <c r="I2752" s="18">
        <v>-302.25</v>
      </c>
    </row>
    <row r="2753" spans="1:9" x14ac:dyDescent="0.25">
      <c r="A2753" s="1">
        <v>44797</v>
      </c>
      <c r="B2753" s="1"/>
      <c r="C2753" s="1" t="s">
        <v>102</v>
      </c>
      <c r="D2753" t="s">
        <v>98</v>
      </c>
      <c r="E2753">
        <v>250</v>
      </c>
      <c r="F2753" t="s">
        <v>147</v>
      </c>
      <c r="G2753" s="18">
        <v>7.1435000000000004</v>
      </c>
      <c r="H2753" s="18">
        <v>0.04</v>
      </c>
      <c r="I2753" s="18">
        <v>1785.84</v>
      </c>
    </row>
    <row r="2754" spans="1:9" x14ac:dyDescent="0.25">
      <c r="A2754" s="1">
        <v>44797</v>
      </c>
      <c r="B2754" s="1"/>
      <c r="C2754" s="1" t="s">
        <v>102</v>
      </c>
      <c r="D2754" t="s">
        <v>97</v>
      </c>
      <c r="E2754">
        <v>100</v>
      </c>
      <c r="F2754" t="s">
        <v>147</v>
      </c>
      <c r="G2754" s="18">
        <v>7.3086000000000002</v>
      </c>
      <c r="I2754" s="18">
        <v>-730.86</v>
      </c>
    </row>
    <row r="2755" spans="1:9" x14ac:dyDescent="0.25">
      <c r="A2755" s="1">
        <v>44797</v>
      </c>
      <c r="B2755" s="1"/>
      <c r="C2755" s="1" t="s">
        <v>102</v>
      </c>
      <c r="D2755" t="s">
        <v>97</v>
      </c>
      <c r="E2755">
        <v>150</v>
      </c>
      <c r="F2755" t="s">
        <v>147</v>
      </c>
      <c r="G2755" s="18">
        <v>7.3849999999999998</v>
      </c>
      <c r="I2755" s="18">
        <v>-1107.75</v>
      </c>
    </row>
    <row r="2756" spans="1:9" x14ac:dyDescent="0.25">
      <c r="A2756" s="1">
        <v>44799</v>
      </c>
      <c r="B2756" s="1"/>
      <c r="C2756" s="1" t="s">
        <v>102</v>
      </c>
      <c r="D2756" t="s">
        <v>98</v>
      </c>
      <c r="E2756">
        <v>550</v>
      </c>
      <c r="F2756" t="s">
        <v>56</v>
      </c>
      <c r="G2756" s="18">
        <v>3.4550000000000001</v>
      </c>
      <c r="H2756" s="18">
        <v>0.04</v>
      </c>
      <c r="I2756" s="18">
        <v>1900.21</v>
      </c>
    </row>
    <row r="2757" spans="1:9" x14ac:dyDescent="0.25">
      <c r="A2757" s="1">
        <v>44799</v>
      </c>
      <c r="B2757" s="1"/>
      <c r="C2757" s="1" t="s">
        <v>102</v>
      </c>
      <c r="D2757" t="s">
        <v>97</v>
      </c>
      <c r="E2757">
        <v>50</v>
      </c>
      <c r="F2757" t="s">
        <v>56</v>
      </c>
      <c r="G2757" s="18">
        <v>3.585</v>
      </c>
      <c r="I2757" s="18">
        <v>-179.25</v>
      </c>
    </row>
    <row r="2758" spans="1:9" x14ac:dyDescent="0.25">
      <c r="A2758" s="1">
        <v>44799</v>
      </c>
      <c r="B2758" s="1"/>
      <c r="C2758" s="1" t="s">
        <v>102</v>
      </c>
      <c r="D2758" t="s">
        <v>97</v>
      </c>
      <c r="E2758">
        <v>150</v>
      </c>
      <c r="F2758" t="s">
        <v>56</v>
      </c>
      <c r="G2758" s="18">
        <v>3.6292</v>
      </c>
      <c r="I2758" s="18">
        <v>-544.38</v>
      </c>
    </row>
    <row r="2759" spans="1:9" x14ac:dyDescent="0.25">
      <c r="A2759" s="1">
        <v>44799</v>
      </c>
      <c r="B2759" s="1"/>
      <c r="C2759" s="1" t="s">
        <v>102</v>
      </c>
      <c r="D2759" t="s">
        <v>97</v>
      </c>
      <c r="E2759">
        <v>150</v>
      </c>
      <c r="F2759" t="s">
        <v>56</v>
      </c>
      <c r="G2759" s="18">
        <v>3.4584000000000001</v>
      </c>
      <c r="I2759" s="18">
        <v>-518.76</v>
      </c>
    </row>
    <row r="2760" spans="1:9" x14ac:dyDescent="0.25">
      <c r="A2760" s="1">
        <v>44799</v>
      </c>
      <c r="B2760" s="1"/>
      <c r="C2760" s="1" t="s">
        <v>102</v>
      </c>
      <c r="D2760" t="s">
        <v>98</v>
      </c>
      <c r="E2760">
        <v>150</v>
      </c>
      <c r="F2760" t="s">
        <v>56</v>
      </c>
      <c r="G2760" s="18">
        <v>3.67</v>
      </c>
      <c r="H2760" s="18">
        <v>0.01</v>
      </c>
      <c r="I2760" s="18">
        <v>550.49</v>
      </c>
    </row>
    <row r="2761" spans="1:9" x14ac:dyDescent="0.25">
      <c r="A2761" s="1">
        <v>44799</v>
      </c>
      <c r="B2761" s="1"/>
      <c r="C2761" s="1" t="s">
        <v>102</v>
      </c>
      <c r="D2761" t="s">
        <v>98</v>
      </c>
      <c r="E2761">
        <v>145</v>
      </c>
      <c r="F2761" t="s">
        <v>56</v>
      </c>
      <c r="G2761" s="18">
        <v>3.6749999999999998</v>
      </c>
      <c r="H2761" s="18">
        <v>0.01</v>
      </c>
      <c r="I2761" s="18">
        <v>532.87</v>
      </c>
    </row>
    <row r="2762" spans="1:9" x14ac:dyDescent="0.25">
      <c r="A2762" s="1">
        <v>44799</v>
      </c>
      <c r="B2762" s="1"/>
      <c r="C2762" s="1" t="s">
        <v>102</v>
      </c>
      <c r="D2762" t="s">
        <v>98</v>
      </c>
      <c r="E2762">
        <v>5</v>
      </c>
      <c r="F2762" t="s">
        <v>56</v>
      </c>
      <c r="G2762" s="18">
        <v>3.6749999999999998</v>
      </c>
      <c r="I2762" s="18">
        <v>18.38</v>
      </c>
    </row>
    <row r="2763" spans="1:9" x14ac:dyDescent="0.25">
      <c r="A2763" s="1">
        <v>44799</v>
      </c>
      <c r="B2763" s="1"/>
      <c r="C2763" s="1" t="s">
        <v>102</v>
      </c>
      <c r="D2763" t="s">
        <v>98</v>
      </c>
      <c r="E2763">
        <v>400</v>
      </c>
      <c r="F2763" t="s">
        <v>56</v>
      </c>
      <c r="G2763" s="18">
        <v>3.7341000000000002</v>
      </c>
      <c r="H2763" s="18">
        <v>0.03</v>
      </c>
      <c r="I2763" s="18">
        <v>1493.61</v>
      </c>
    </row>
    <row r="2764" spans="1:9" x14ac:dyDescent="0.25">
      <c r="A2764" s="1">
        <v>44799</v>
      </c>
      <c r="B2764" s="1"/>
      <c r="C2764" s="1" t="s">
        <v>102</v>
      </c>
      <c r="D2764" t="s">
        <v>97</v>
      </c>
      <c r="E2764">
        <v>100</v>
      </c>
      <c r="F2764" t="s">
        <v>56</v>
      </c>
      <c r="G2764" s="18">
        <v>3.74</v>
      </c>
      <c r="I2764" s="18">
        <v>-374</v>
      </c>
    </row>
    <row r="2765" spans="1:9" x14ac:dyDescent="0.25">
      <c r="A2765" s="1">
        <v>44799</v>
      </c>
      <c r="B2765" s="1"/>
      <c r="C2765" s="1" t="s">
        <v>102</v>
      </c>
      <c r="D2765" t="s">
        <v>97</v>
      </c>
      <c r="E2765">
        <v>100</v>
      </c>
      <c r="F2765" t="s">
        <v>56</v>
      </c>
      <c r="G2765" s="18">
        <v>3.74</v>
      </c>
      <c r="I2765" s="18">
        <v>-374</v>
      </c>
    </row>
    <row r="2766" spans="1:9" x14ac:dyDescent="0.25">
      <c r="A2766" s="1">
        <v>44799</v>
      </c>
      <c r="B2766" s="1"/>
      <c r="C2766" s="1" t="s">
        <v>102</v>
      </c>
      <c r="D2766" t="s">
        <v>97</v>
      </c>
      <c r="E2766">
        <v>150</v>
      </c>
      <c r="F2766" t="s">
        <v>56</v>
      </c>
      <c r="G2766" s="18">
        <v>3.7965</v>
      </c>
      <c r="I2766" s="18">
        <v>-569.48</v>
      </c>
    </row>
    <row r="2767" spans="1:9" x14ac:dyDescent="0.25">
      <c r="A2767" s="1">
        <v>44799</v>
      </c>
      <c r="B2767" s="1"/>
      <c r="C2767" s="1" t="s">
        <v>102</v>
      </c>
      <c r="D2767" t="s">
        <v>97</v>
      </c>
      <c r="E2767">
        <v>150</v>
      </c>
      <c r="F2767" t="s">
        <v>56</v>
      </c>
      <c r="G2767" s="18">
        <v>3.8188</v>
      </c>
      <c r="I2767" s="18">
        <v>-572.82000000000005</v>
      </c>
    </row>
    <row r="2768" spans="1:9" x14ac:dyDescent="0.25">
      <c r="A2768" s="1">
        <v>44799</v>
      </c>
      <c r="B2768" s="1"/>
      <c r="C2768" s="1" t="s">
        <v>102</v>
      </c>
      <c r="D2768" t="s">
        <v>97</v>
      </c>
      <c r="E2768">
        <v>200</v>
      </c>
      <c r="F2768" t="s">
        <v>56</v>
      </c>
      <c r="G2768" s="18">
        <v>3.8687</v>
      </c>
      <c r="I2768" s="18">
        <v>-773.74</v>
      </c>
    </row>
    <row r="2769" spans="1:9" x14ac:dyDescent="0.25">
      <c r="A2769" s="1">
        <v>44799</v>
      </c>
      <c r="B2769" s="1"/>
      <c r="C2769" s="1" t="s">
        <v>102</v>
      </c>
      <c r="D2769" t="s">
        <v>97</v>
      </c>
      <c r="E2769">
        <v>200</v>
      </c>
      <c r="F2769" t="s">
        <v>56</v>
      </c>
      <c r="G2769" s="18">
        <v>3.8372999999999999</v>
      </c>
      <c r="I2769" s="18">
        <v>-767.46</v>
      </c>
    </row>
    <row r="2770" spans="1:9" x14ac:dyDescent="0.25">
      <c r="A2770" s="1">
        <v>44799</v>
      </c>
      <c r="B2770" s="1"/>
      <c r="C2770" s="1" t="s">
        <v>102</v>
      </c>
      <c r="D2770" t="s">
        <v>98</v>
      </c>
      <c r="E2770">
        <v>150</v>
      </c>
      <c r="F2770" t="s">
        <v>56</v>
      </c>
      <c r="G2770" s="18">
        <v>4</v>
      </c>
      <c r="H2770" s="18">
        <v>0.01</v>
      </c>
      <c r="I2770" s="18">
        <v>599.99</v>
      </c>
    </row>
    <row r="2771" spans="1:9" x14ac:dyDescent="0.25">
      <c r="A2771" s="1">
        <v>44799</v>
      </c>
      <c r="B2771" s="1"/>
      <c r="C2771" s="1" t="s">
        <v>102</v>
      </c>
      <c r="D2771" t="s">
        <v>98</v>
      </c>
      <c r="E2771">
        <v>50</v>
      </c>
      <c r="F2771" t="s">
        <v>56</v>
      </c>
      <c r="G2771" s="18">
        <v>3.7330000000000001</v>
      </c>
      <c r="I2771" s="18">
        <v>186.65</v>
      </c>
    </row>
    <row r="2772" spans="1:9" x14ac:dyDescent="0.25">
      <c r="A2772" s="1">
        <v>44799</v>
      </c>
      <c r="B2772" s="1"/>
      <c r="C2772" s="1" t="s">
        <v>102</v>
      </c>
      <c r="D2772" t="s">
        <v>98</v>
      </c>
      <c r="E2772">
        <v>150</v>
      </c>
      <c r="F2772" t="s">
        <v>56</v>
      </c>
      <c r="G2772" s="18">
        <v>3.74</v>
      </c>
      <c r="H2772" s="18">
        <v>0.01</v>
      </c>
      <c r="I2772" s="18">
        <v>560.99</v>
      </c>
    </row>
    <row r="2773" spans="1:9" x14ac:dyDescent="0.25">
      <c r="A2773" s="1">
        <v>44799</v>
      </c>
      <c r="B2773" s="1"/>
      <c r="C2773" s="1" t="s">
        <v>102</v>
      </c>
      <c r="D2773" t="s">
        <v>98</v>
      </c>
      <c r="E2773">
        <v>50</v>
      </c>
      <c r="F2773" t="s">
        <v>56</v>
      </c>
      <c r="G2773" s="18">
        <v>3.7736000000000001</v>
      </c>
      <c r="I2773" s="18">
        <v>188.68</v>
      </c>
    </row>
    <row r="2774" spans="1:9" x14ac:dyDescent="0.25">
      <c r="A2774" s="1">
        <v>44799</v>
      </c>
      <c r="B2774" s="1"/>
      <c r="C2774" s="1" t="s">
        <v>102</v>
      </c>
      <c r="D2774" t="s">
        <v>97</v>
      </c>
      <c r="E2774">
        <v>50</v>
      </c>
      <c r="F2774" t="s">
        <v>56</v>
      </c>
      <c r="G2774" s="18">
        <v>3.8559999999999999</v>
      </c>
      <c r="I2774" s="18">
        <v>-192.8</v>
      </c>
    </row>
    <row r="2775" spans="1:9" x14ac:dyDescent="0.25">
      <c r="A2775" s="1">
        <v>44799</v>
      </c>
      <c r="B2775" s="1"/>
      <c r="C2775" s="1" t="s">
        <v>102</v>
      </c>
      <c r="D2775" t="s">
        <v>97</v>
      </c>
      <c r="E2775">
        <v>50</v>
      </c>
      <c r="F2775" t="s">
        <v>56</v>
      </c>
      <c r="G2775" s="18">
        <v>3.8650000000000002</v>
      </c>
      <c r="I2775" s="18">
        <v>-193.25</v>
      </c>
    </row>
    <row r="2776" spans="1:9" x14ac:dyDescent="0.25">
      <c r="A2776" s="1">
        <v>44799</v>
      </c>
      <c r="B2776" s="1"/>
      <c r="C2776" s="1" t="s">
        <v>102</v>
      </c>
      <c r="D2776" t="s">
        <v>97</v>
      </c>
      <c r="E2776">
        <v>45</v>
      </c>
      <c r="F2776" t="s">
        <v>56</v>
      </c>
      <c r="G2776" s="18">
        <v>3.8862999999999999</v>
      </c>
      <c r="I2776" s="18">
        <v>-174.88</v>
      </c>
    </row>
    <row r="2777" spans="1:9" x14ac:dyDescent="0.25">
      <c r="A2777" s="1">
        <v>44799</v>
      </c>
      <c r="B2777" s="1"/>
      <c r="C2777" s="1" t="s">
        <v>102</v>
      </c>
      <c r="D2777" t="s">
        <v>97</v>
      </c>
      <c r="E2777">
        <v>105</v>
      </c>
      <c r="F2777" t="s">
        <v>56</v>
      </c>
      <c r="G2777" s="18">
        <v>3.8862999999999999</v>
      </c>
      <c r="I2777" s="18">
        <v>-408.06</v>
      </c>
    </row>
    <row r="2778" spans="1:9" x14ac:dyDescent="0.25">
      <c r="A2778" s="1">
        <v>44799</v>
      </c>
      <c r="B2778" s="1"/>
      <c r="C2778" s="1" t="s">
        <v>102</v>
      </c>
      <c r="D2778" t="s">
        <v>97</v>
      </c>
      <c r="E2778">
        <v>100</v>
      </c>
      <c r="F2778" t="s">
        <v>56</v>
      </c>
      <c r="G2778" s="18">
        <v>3.77</v>
      </c>
      <c r="I2778" s="18">
        <v>-377</v>
      </c>
    </row>
    <row r="2779" spans="1:9" x14ac:dyDescent="0.25">
      <c r="A2779" s="1">
        <v>44799</v>
      </c>
      <c r="B2779" s="1"/>
      <c r="C2779" s="1" t="s">
        <v>102</v>
      </c>
      <c r="D2779" t="s">
        <v>97</v>
      </c>
      <c r="E2779">
        <v>50</v>
      </c>
      <c r="F2779" t="s">
        <v>56</v>
      </c>
      <c r="G2779" s="18">
        <v>3.8182999999999998</v>
      </c>
      <c r="I2779" s="18">
        <v>-190.92</v>
      </c>
    </row>
    <row r="2780" spans="1:9" x14ac:dyDescent="0.25">
      <c r="A2780" s="1">
        <v>44803</v>
      </c>
      <c r="B2780" s="1"/>
      <c r="C2780" s="1" t="s">
        <v>102</v>
      </c>
      <c r="D2780" t="s">
        <v>98</v>
      </c>
      <c r="E2780">
        <v>300</v>
      </c>
      <c r="F2780" t="s">
        <v>21</v>
      </c>
      <c r="G2780" s="18">
        <v>3.2107999999999999</v>
      </c>
      <c r="H2780" s="18">
        <v>0.02</v>
      </c>
      <c r="I2780" s="18">
        <v>963.22</v>
      </c>
    </row>
    <row r="2781" spans="1:9" x14ac:dyDescent="0.25">
      <c r="A2781" s="1">
        <v>44803</v>
      </c>
      <c r="B2781" s="1"/>
      <c r="C2781" s="1" t="s">
        <v>102</v>
      </c>
      <c r="D2781" t="s">
        <v>98</v>
      </c>
      <c r="E2781">
        <v>50</v>
      </c>
      <c r="F2781" t="s">
        <v>146</v>
      </c>
      <c r="G2781" s="18">
        <v>2.9236</v>
      </c>
      <c r="I2781" s="18">
        <v>146.18</v>
      </c>
    </row>
    <row r="2782" spans="1:9" x14ac:dyDescent="0.25">
      <c r="A2782" s="1">
        <v>44803</v>
      </c>
      <c r="B2782" s="1"/>
      <c r="C2782" s="1" t="s">
        <v>102</v>
      </c>
      <c r="D2782" t="s">
        <v>98</v>
      </c>
      <c r="E2782">
        <v>100</v>
      </c>
      <c r="F2782" t="s">
        <v>146</v>
      </c>
      <c r="G2782" s="18">
        <v>2.9236</v>
      </c>
      <c r="H2782" s="18">
        <v>0.01</v>
      </c>
      <c r="I2782" s="18">
        <v>292.35000000000002</v>
      </c>
    </row>
    <row r="2783" spans="1:9" x14ac:dyDescent="0.25">
      <c r="A2783" s="1">
        <v>44803</v>
      </c>
      <c r="B2783" s="1"/>
      <c r="C2783" s="1" t="s">
        <v>102</v>
      </c>
      <c r="D2783" t="s">
        <v>98</v>
      </c>
      <c r="E2783">
        <v>50</v>
      </c>
      <c r="F2783" t="s">
        <v>146</v>
      </c>
      <c r="G2783" s="18">
        <v>2.93</v>
      </c>
      <c r="I2783" s="18">
        <v>146.5</v>
      </c>
    </row>
    <row r="2784" spans="1:9" x14ac:dyDescent="0.25">
      <c r="A2784" s="1">
        <v>44803</v>
      </c>
      <c r="B2784" s="1"/>
      <c r="C2784" s="1" t="s">
        <v>102</v>
      </c>
      <c r="D2784" t="s">
        <v>98</v>
      </c>
      <c r="E2784">
        <v>150</v>
      </c>
      <c r="F2784" t="s">
        <v>146</v>
      </c>
      <c r="G2784" s="18">
        <v>2.8658000000000001</v>
      </c>
      <c r="H2784" s="18">
        <v>0.01</v>
      </c>
      <c r="I2784" s="18">
        <v>429.86</v>
      </c>
    </row>
    <row r="2785" spans="1:9" x14ac:dyDescent="0.25">
      <c r="A2785" s="1">
        <v>44803</v>
      </c>
      <c r="B2785" s="1"/>
      <c r="C2785" s="1" t="s">
        <v>102</v>
      </c>
      <c r="D2785" t="s">
        <v>97</v>
      </c>
      <c r="E2785">
        <v>50</v>
      </c>
      <c r="F2785" t="s">
        <v>146</v>
      </c>
      <c r="G2785" s="18">
        <v>2.7871999999999999</v>
      </c>
      <c r="I2785" s="18">
        <v>-139.36000000000001</v>
      </c>
    </row>
    <row r="2786" spans="1:9" x14ac:dyDescent="0.25">
      <c r="A2786" s="1">
        <v>44803</v>
      </c>
      <c r="B2786" s="1"/>
      <c r="C2786" s="1" t="s">
        <v>102</v>
      </c>
      <c r="D2786" t="s">
        <v>97</v>
      </c>
      <c r="E2786">
        <v>150</v>
      </c>
      <c r="F2786" t="s">
        <v>146</v>
      </c>
      <c r="G2786" s="18">
        <v>2.7850000000000001</v>
      </c>
      <c r="I2786" s="18">
        <v>-417.75</v>
      </c>
    </row>
    <row r="2787" spans="1:9" x14ac:dyDescent="0.25">
      <c r="A2787" s="1">
        <v>44803</v>
      </c>
      <c r="B2787" s="1"/>
      <c r="C2787" s="1" t="s">
        <v>102</v>
      </c>
      <c r="D2787" t="s">
        <v>97</v>
      </c>
      <c r="E2787">
        <v>150</v>
      </c>
      <c r="F2787" t="s">
        <v>146</v>
      </c>
      <c r="G2787" s="18">
        <v>2.7780999999999998</v>
      </c>
      <c r="I2787" s="18">
        <v>-416.72</v>
      </c>
    </row>
    <row r="2788" spans="1:9" x14ac:dyDescent="0.25">
      <c r="A2788" s="1">
        <v>44803</v>
      </c>
      <c r="B2788" s="1"/>
      <c r="C2788" s="1" t="s">
        <v>102</v>
      </c>
      <c r="D2788" t="s">
        <v>97</v>
      </c>
      <c r="E2788">
        <v>150</v>
      </c>
      <c r="F2788" t="s">
        <v>21</v>
      </c>
      <c r="G2788" s="18">
        <v>3.17</v>
      </c>
      <c r="I2788" s="18">
        <v>-475.5</v>
      </c>
    </row>
    <row r="2789" spans="1:9" x14ac:dyDescent="0.25">
      <c r="A2789" s="1">
        <v>44803</v>
      </c>
      <c r="B2789" s="1"/>
      <c r="C2789" s="1" t="s">
        <v>102</v>
      </c>
      <c r="D2789" t="s">
        <v>97</v>
      </c>
      <c r="E2789">
        <v>150</v>
      </c>
      <c r="F2789" t="s">
        <v>21</v>
      </c>
      <c r="G2789" s="18">
        <v>3.1335999999999999</v>
      </c>
      <c r="I2789" s="18">
        <v>-470.04</v>
      </c>
    </row>
    <row r="2790" spans="1:9" x14ac:dyDescent="0.25">
      <c r="A2790" s="1">
        <v>44803</v>
      </c>
      <c r="B2790" s="1"/>
      <c r="C2790" s="1" t="s">
        <v>102</v>
      </c>
      <c r="D2790" t="s">
        <v>98</v>
      </c>
      <c r="E2790">
        <v>150</v>
      </c>
      <c r="F2790" t="s">
        <v>146</v>
      </c>
      <c r="G2790" s="18">
        <v>2.9546000000000001</v>
      </c>
      <c r="H2790" s="18">
        <v>0.01</v>
      </c>
      <c r="I2790" s="18">
        <v>443.18</v>
      </c>
    </row>
    <row r="2791" spans="1:9" x14ac:dyDescent="0.25">
      <c r="A2791" s="1">
        <v>44803</v>
      </c>
      <c r="B2791" s="1"/>
      <c r="C2791" s="1" t="s">
        <v>102</v>
      </c>
      <c r="D2791" t="s">
        <v>98</v>
      </c>
      <c r="E2791">
        <v>150</v>
      </c>
      <c r="F2791" t="s">
        <v>146</v>
      </c>
      <c r="G2791" s="18">
        <v>3.0114999999999998</v>
      </c>
      <c r="H2791" s="18">
        <v>0.01</v>
      </c>
      <c r="I2791" s="18">
        <v>451.72</v>
      </c>
    </row>
    <row r="2792" spans="1:9" x14ac:dyDescent="0.25">
      <c r="A2792" s="1">
        <v>44803</v>
      </c>
      <c r="B2792" s="1"/>
      <c r="C2792" s="1" t="s">
        <v>102</v>
      </c>
      <c r="D2792" t="s">
        <v>98</v>
      </c>
      <c r="E2792">
        <v>150</v>
      </c>
      <c r="F2792" t="s">
        <v>146</v>
      </c>
      <c r="G2792" s="18">
        <v>3.0506000000000002</v>
      </c>
      <c r="H2792" s="18">
        <v>0.01</v>
      </c>
      <c r="I2792" s="18">
        <v>457.58</v>
      </c>
    </row>
    <row r="2793" spans="1:9" x14ac:dyDescent="0.25">
      <c r="A2793" s="1">
        <v>44803</v>
      </c>
      <c r="B2793" s="1"/>
      <c r="C2793" s="1" t="s">
        <v>102</v>
      </c>
      <c r="D2793" t="s">
        <v>98</v>
      </c>
      <c r="E2793">
        <v>200</v>
      </c>
      <c r="F2793" t="s">
        <v>146</v>
      </c>
      <c r="G2793" s="18">
        <v>3.0783</v>
      </c>
      <c r="H2793" s="18">
        <v>0.01</v>
      </c>
      <c r="I2793" s="18">
        <v>615.65</v>
      </c>
    </row>
    <row r="2794" spans="1:9" x14ac:dyDescent="0.25">
      <c r="A2794" s="1">
        <v>44803</v>
      </c>
      <c r="B2794" s="1"/>
      <c r="C2794" s="1" t="s">
        <v>102</v>
      </c>
      <c r="D2794" t="s">
        <v>98</v>
      </c>
      <c r="E2794">
        <v>150</v>
      </c>
      <c r="F2794" t="s">
        <v>146</v>
      </c>
      <c r="G2794" s="18">
        <v>3.1619000000000002</v>
      </c>
      <c r="H2794" s="18">
        <v>0.01</v>
      </c>
      <c r="I2794" s="18">
        <v>474.28</v>
      </c>
    </row>
    <row r="2795" spans="1:9" x14ac:dyDescent="0.25">
      <c r="A2795" s="1">
        <v>44803</v>
      </c>
      <c r="B2795" s="1"/>
      <c r="C2795" s="1" t="s">
        <v>102</v>
      </c>
      <c r="D2795" t="s">
        <v>98</v>
      </c>
      <c r="E2795">
        <v>150</v>
      </c>
      <c r="F2795" t="s">
        <v>146</v>
      </c>
      <c r="G2795" s="18">
        <v>3.18</v>
      </c>
      <c r="H2795" s="18">
        <v>0.01</v>
      </c>
      <c r="I2795" s="18">
        <v>476.99</v>
      </c>
    </row>
    <row r="2796" spans="1:9" x14ac:dyDescent="0.25">
      <c r="A2796" s="1">
        <v>44803</v>
      </c>
      <c r="B2796" s="1"/>
      <c r="C2796" s="1" t="s">
        <v>102</v>
      </c>
      <c r="D2796" t="s">
        <v>97</v>
      </c>
      <c r="E2796">
        <v>150</v>
      </c>
      <c r="F2796" t="s">
        <v>146</v>
      </c>
      <c r="G2796" s="18">
        <v>2.9651000000000001</v>
      </c>
      <c r="I2796" s="18">
        <v>-444.77</v>
      </c>
    </row>
    <row r="2797" spans="1:9" x14ac:dyDescent="0.25">
      <c r="A2797" s="1">
        <v>44803</v>
      </c>
      <c r="B2797" s="1"/>
      <c r="C2797" s="1" t="s">
        <v>102</v>
      </c>
      <c r="D2797" t="s">
        <v>97</v>
      </c>
      <c r="E2797">
        <v>200</v>
      </c>
      <c r="F2797" t="s">
        <v>146</v>
      </c>
      <c r="G2797" s="18">
        <v>3.01</v>
      </c>
      <c r="I2797" s="18">
        <v>-602</v>
      </c>
    </row>
    <row r="2798" spans="1:9" x14ac:dyDescent="0.25">
      <c r="A2798" s="1">
        <v>44803</v>
      </c>
      <c r="B2798" s="1"/>
      <c r="C2798" s="1" t="s">
        <v>102</v>
      </c>
      <c r="D2798" t="s">
        <v>97</v>
      </c>
      <c r="E2798">
        <v>122</v>
      </c>
      <c r="F2798" t="s">
        <v>146</v>
      </c>
      <c r="G2798" s="18">
        <v>2.9498000000000002</v>
      </c>
      <c r="I2798" s="18">
        <v>-359.88</v>
      </c>
    </row>
    <row r="2799" spans="1:9" x14ac:dyDescent="0.25">
      <c r="A2799" s="1">
        <v>44803</v>
      </c>
      <c r="B2799" s="1"/>
      <c r="C2799" s="1" t="s">
        <v>102</v>
      </c>
      <c r="D2799" t="s">
        <v>97</v>
      </c>
      <c r="E2799">
        <v>28</v>
      </c>
      <c r="F2799" t="s">
        <v>146</v>
      </c>
      <c r="G2799" s="18">
        <v>2.95</v>
      </c>
      <c r="I2799" s="18">
        <v>-82.6</v>
      </c>
    </row>
    <row r="2800" spans="1:9" x14ac:dyDescent="0.25">
      <c r="A2800" s="1">
        <v>44803</v>
      </c>
      <c r="B2800" s="1"/>
      <c r="C2800" s="1" t="s">
        <v>102</v>
      </c>
      <c r="D2800" t="s">
        <v>97</v>
      </c>
      <c r="E2800">
        <v>150</v>
      </c>
      <c r="F2800" t="s">
        <v>146</v>
      </c>
      <c r="G2800" s="18">
        <v>2.91</v>
      </c>
      <c r="I2800" s="18">
        <v>-436.5</v>
      </c>
    </row>
    <row r="2801" spans="1:9" x14ac:dyDescent="0.25">
      <c r="A2801" s="1">
        <v>44803</v>
      </c>
      <c r="B2801" s="1"/>
      <c r="C2801" s="1" t="s">
        <v>102</v>
      </c>
      <c r="D2801" t="s">
        <v>97</v>
      </c>
      <c r="E2801">
        <v>95</v>
      </c>
      <c r="F2801" t="s">
        <v>146</v>
      </c>
      <c r="G2801" s="18">
        <v>2.94</v>
      </c>
      <c r="I2801" s="18">
        <v>-279.3</v>
      </c>
    </row>
    <row r="2802" spans="1:9" x14ac:dyDescent="0.25">
      <c r="A2802" s="1">
        <v>44803</v>
      </c>
      <c r="B2802" s="1"/>
      <c r="C2802" s="1" t="s">
        <v>102</v>
      </c>
      <c r="D2802" t="s">
        <v>97</v>
      </c>
      <c r="E2802">
        <v>30</v>
      </c>
      <c r="F2802" t="s">
        <v>146</v>
      </c>
      <c r="G2802" s="18">
        <v>2.94</v>
      </c>
      <c r="I2802" s="18">
        <v>-88.2</v>
      </c>
    </row>
    <row r="2803" spans="1:9" x14ac:dyDescent="0.25">
      <c r="A2803" s="1">
        <v>44803</v>
      </c>
      <c r="B2803" s="1"/>
      <c r="C2803" s="1" t="s">
        <v>102</v>
      </c>
      <c r="D2803" t="s">
        <v>97</v>
      </c>
      <c r="E2803">
        <v>25</v>
      </c>
      <c r="F2803" t="s">
        <v>146</v>
      </c>
      <c r="G2803" s="18">
        <v>2.94</v>
      </c>
      <c r="I2803" s="18">
        <v>-73.5</v>
      </c>
    </row>
    <row r="2804" spans="1:9" x14ac:dyDescent="0.25">
      <c r="A2804" s="1">
        <v>44803</v>
      </c>
      <c r="B2804" s="1"/>
      <c r="C2804" s="1" t="s">
        <v>102</v>
      </c>
      <c r="D2804" t="s">
        <v>97</v>
      </c>
      <c r="E2804">
        <v>150</v>
      </c>
      <c r="F2804" t="s">
        <v>146</v>
      </c>
      <c r="G2804" s="18">
        <v>3</v>
      </c>
      <c r="I2804" s="18">
        <v>-450</v>
      </c>
    </row>
    <row r="2805" spans="1:9" x14ac:dyDescent="0.25">
      <c r="A2805" s="1">
        <v>44803</v>
      </c>
      <c r="B2805" s="1"/>
      <c r="C2805" s="1" t="s">
        <v>102</v>
      </c>
      <c r="D2805" t="s">
        <v>98</v>
      </c>
      <c r="E2805">
        <v>50</v>
      </c>
      <c r="F2805" t="s">
        <v>146</v>
      </c>
      <c r="G2805" s="18">
        <v>3.0602999999999998</v>
      </c>
      <c r="I2805" s="18">
        <v>153.02000000000001</v>
      </c>
    </row>
    <row r="2806" spans="1:9" x14ac:dyDescent="0.25">
      <c r="A2806" s="1">
        <v>44803</v>
      </c>
      <c r="B2806" s="1"/>
      <c r="C2806" s="1" t="s">
        <v>102</v>
      </c>
      <c r="D2806" t="s">
        <v>98</v>
      </c>
      <c r="E2806">
        <v>50</v>
      </c>
      <c r="F2806" t="s">
        <v>146</v>
      </c>
      <c r="G2806" s="18">
        <v>3.0617999999999999</v>
      </c>
      <c r="I2806" s="18">
        <v>153.09</v>
      </c>
    </row>
    <row r="2807" spans="1:9" x14ac:dyDescent="0.25">
      <c r="A2807" s="1">
        <v>44803</v>
      </c>
      <c r="B2807" s="1"/>
      <c r="C2807" s="1" t="s">
        <v>102</v>
      </c>
      <c r="D2807" t="s">
        <v>98</v>
      </c>
      <c r="E2807">
        <v>150</v>
      </c>
      <c r="F2807" t="s">
        <v>146</v>
      </c>
      <c r="G2807" s="18">
        <v>3.0314000000000001</v>
      </c>
      <c r="H2807" s="18">
        <v>0.01</v>
      </c>
      <c r="I2807" s="18">
        <v>454.7</v>
      </c>
    </row>
    <row r="2808" spans="1:9" x14ac:dyDescent="0.25">
      <c r="A2808" s="1">
        <v>44803</v>
      </c>
      <c r="B2808" s="1"/>
      <c r="C2808" s="1" t="s">
        <v>102</v>
      </c>
      <c r="D2808" t="s">
        <v>98</v>
      </c>
      <c r="E2808">
        <v>150</v>
      </c>
      <c r="F2808" t="s">
        <v>146</v>
      </c>
      <c r="G2808" s="18">
        <v>3.1</v>
      </c>
      <c r="H2808" s="18">
        <v>0.01</v>
      </c>
      <c r="I2808" s="18">
        <v>464.99</v>
      </c>
    </row>
    <row r="2809" spans="1:9" x14ac:dyDescent="0.25">
      <c r="A2809" s="1">
        <v>44803</v>
      </c>
      <c r="B2809" s="1"/>
      <c r="C2809" s="1" t="s">
        <v>102</v>
      </c>
      <c r="D2809" t="s">
        <v>97</v>
      </c>
      <c r="E2809">
        <v>150</v>
      </c>
      <c r="F2809" t="s">
        <v>146</v>
      </c>
      <c r="G2809" s="18">
        <v>3.1377000000000002</v>
      </c>
      <c r="I2809" s="18">
        <v>-470.66</v>
      </c>
    </row>
    <row r="2810" spans="1:9" x14ac:dyDescent="0.25">
      <c r="A2810" s="1">
        <v>44803</v>
      </c>
      <c r="B2810" s="1"/>
      <c r="C2810" s="1" t="s">
        <v>102</v>
      </c>
      <c r="D2810" t="s">
        <v>97</v>
      </c>
      <c r="E2810">
        <v>150</v>
      </c>
      <c r="F2810" t="s">
        <v>146</v>
      </c>
      <c r="G2810" s="18">
        <v>3.1882999999999999</v>
      </c>
      <c r="I2810" s="18">
        <v>-478.25</v>
      </c>
    </row>
    <row r="2811" spans="1:9" x14ac:dyDescent="0.25">
      <c r="A2811" s="1">
        <v>44803</v>
      </c>
      <c r="B2811" s="1"/>
      <c r="C2811" s="1" t="s">
        <v>102</v>
      </c>
      <c r="D2811" t="s">
        <v>98</v>
      </c>
      <c r="E2811">
        <v>50</v>
      </c>
      <c r="F2811" t="s">
        <v>146</v>
      </c>
      <c r="G2811" s="18">
        <v>3.1311</v>
      </c>
      <c r="I2811" s="18">
        <v>156.56</v>
      </c>
    </row>
    <row r="2812" spans="1:9" x14ac:dyDescent="0.25">
      <c r="A2812" s="1">
        <v>44803</v>
      </c>
      <c r="B2812" s="1"/>
      <c r="C2812" s="1" t="s">
        <v>102</v>
      </c>
      <c r="D2812" t="s">
        <v>97</v>
      </c>
      <c r="E2812">
        <v>150</v>
      </c>
      <c r="F2812" t="s">
        <v>146</v>
      </c>
      <c r="G2812" s="18">
        <v>3.0604</v>
      </c>
      <c r="I2812" s="18">
        <v>-459.06</v>
      </c>
    </row>
    <row r="2813" spans="1:9" x14ac:dyDescent="0.25">
      <c r="A2813" s="1">
        <v>44805</v>
      </c>
      <c r="B2813" s="1"/>
      <c r="C2813" s="1" t="s">
        <v>102</v>
      </c>
      <c r="D2813" t="s">
        <v>98</v>
      </c>
      <c r="E2813" s="19">
        <v>1350</v>
      </c>
      <c r="F2813" t="s">
        <v>144</v>
      </c>
      <c r="G2813" s="18">
        <v>2.1046999999999998</v>
      </c>
      <c r="H2813" s="18">
        <v>7.0000000000000007E-2</v>
      </c>
      <c r="I2813" s="18">
        <v>2841.28</v>
      </c>
    </row>
    <row r="2814" spans="1:9" x14ac:dyDescent="0.25">
      <c r="A2814" s="1">
        <v>44805</v>
      </c>
      <c r="B2814" s="1"/>
      <c r="C2814" s="1" t="s">
        <v>102</v>
      </c>
      <c r="D2814" t="s">
        <v>97</v>
      </c>
      <c r="E2814">
        <v>150</v>
      </c>
      <c r="F2814" t="s">
        <v>144</v>
      </c>
      <c r="G2814" s="18">
        <v>2.1779999999999999</v>
      </c>
      <c r="I2814" s="18">
        <v>-326.7</v>
      </c>
    </row>
    <row r="2815" spans="1:9" x14ac:dyDescent="0.25">
      <c r="A2815" s="1">
        <v>44805</v>
      </c>
      <c r="B2815" s="1"/>
      <c r="C2815" s="1" t="s">
        <v>102</v>
      </c>
      <c r="D2815" t="s">
        <v>97</v>
      </c>
      <c r="E2815">
        <v>150</v>
      </c>
      <c r="F2815" t="s">
        <v>144</v>
      </c>
      <c r="G2815" s="18">
        <v>2.17</v>
      </c>
      <c r="I2815" s="18">
        <v>-325.5</v>
      </c>
    </row>
    <row r="2816" spans="1:9" x14ac:dyDescent="0.25">
      <c r="A2816" s="1">
        <v>44805</v>
      </c>
      <c r="B2816" s="1"/>
      <c r="C2816" s="1" t="s">
        <v>102</v>
      </c>
      <c r="D2816" t="s">
        <v>97</v>
      </c>
      <c r="E2816">
        <v>150</v>
      </c>
      <c r="F2816" t="s">
        <v>144</v>
      </c>
      <c r="G2816" s="18">
        <v>2.1800000000000002</v>
      </c>
      <c r="I2816" s="18">
        <v>-327</v>
      </c>
    </row>
    <row r="2817" spans="1:9" x14ac:dyDescent="0.25">
      <c r="A2817" s="1">
        <v>44805</v>
      </c>
      <c r="B2817" s="1"/>
      <c r="C2817" s="1" t="s">
        <v>102</v>
      </c>
      <c r="D2817" t="s">
        <v>97</v>
      </c>
      <c r="E2817">
        <v>150</v>
      </c>
      <c r="F2817" t="s">
        <v>144</v>
      </c>
      <c r="G2817" s="18">
        <v>2.1999</v>
      </c>
      <c r="I2817" s="18">
        <v>-329.99</v>
      </c>
    </row>
    <row r="2818" spans="1:9" x14ac:dyDescent="0.25">
      <c r="A2818" s="1">
        <v>44805</v>
      </c>
      <c r="B2818" s="1"/>
      <c r="C2818" s="1" t="s">
        <v>102</v>
      </c>
      <c r="D2818" t="s">
        <v>97</v>
      </c>
      <c r="E2818">
        <v>150</v>
      </c>
      <c r="F2818" t="s">
        <v>144</v>
      </c>
      <c r="G2818" s="18">
        <v>2.1787000000000001</v>
      </c>
      <c r="I2818" s="18">
        <v>-326.81</v>
      </c>
    </row>
    <row r="2819" spans="1:9" x14ac:dyDescent="0.25">
      <c r="A2819" s="1">
        <v>44805</v>
      </c>
      <c r="B2819" s="1"/>
      <c r="C2819" s="1" t="s">
        <v>102</v>
      </c>
      <c r="D2819" t="s">
        <v>97</v>
      </c>
      <c r="E2819">
        <v>150</v>
      </c>
      <c r="F2819" t="s">
        <v>144</v>
      </c>
      <c r="G2819" s="18">
        <v>2.1688000000000001</v>
      </c>
      <c r="I2819" s="18">
        <v>-325.32</v>
      </c>
    </row>
    <row r="2820" spans="1:9" x14ac:dyDescent="0.25">
      <c r="A2820" s="1">
        <v>44805</v>
      </c>
      <c r="B2820" s="1"/>
      <c r="C2820" s="1" t="s">
        <v>102</v>
      </c>
      <c r="D2820" t="s">
        <v>97</v>
      </c>
      <c r="E2820">
        <v>150</v>
      </c>
      <c r="F2820" t="s">
        <v>144</v>
      </c>
      <c r="G2820" s="18">
        <v>2.1644999999999999</v>
      </c>
      <c r="I2820" s="18">
        <v>-324.68</v>
      </c>
    </row>
    <row r="2821" spans="1:9" x14ac:dyDescent="0.25">
      <c r="A2821" s="1">
        <v>44805</v>
      </c>
      <c r="B2821" s="1"/>
      <c r="C2821" s="1" t="s">
        <v>102</v>
      </c>
      <c r="D2821" t="s">
        <v>97</v>
      </c>
      <c r="E2821">
        <v>150</v>
      </c>
      <c r="F2821" t="s">
        <v>144</v>
      </c>
      <c r="G2821" s="18">
        <v>2.165</v>
      </c>
      <c r="I2821" s="18">
        <v>-324.75</v>
      </c>
    </row>
    <row r="2822" spans="1:9" x14ac:dyDescent="0.25">
      <c r="A2822" s="1">
        <v>44805</v>
      </c>
      <c r="B2822" s="1"/>
      <c r="C2822" s="1" t="s">
        <v>102</v>
      </c>
      <c r="D2822" t="s">
        <v>98</v>
      </c>
      <c r="E2822">
        <v>150</v>
      </c>
      <c r="F2822" t="s">
        <v>144</v>
      </c>
      <c r="G2822" s="18">
        <v>2.0914999999999999</v>
      </c>
      <c r="H2822" s="18">
        <v>0.01</v>
      </c>
      <c r="I2822" s="18">
        <v>313.72000000000003</v>
      </c>
    </row>
    <row r="2823" spans="1:9" x14ac:dyDescent="0.25">
      <c r="A2823" s="1">
        <v>44805</v>
      </c>
      <c r="B2823" s="1"/>
      <c r="C2823" s="1" t="s">
        <v>102</v>
      </c>
      <c r="D2823" t="s">
        <v>98</v>
      </c>
      <c r="E2823">
        <v>150</v>
      </c>
      <c r="F2823" t="s">
        <v>144</v>
      </c>
      <c r="G2823" s="18">
        <v>2.1000999999999999</v>
      </c>
      <c r="H2823" s="18">
        <v>0.01</v>
      </c>
      <c r="I2823" s="18">
        <v>315.01</v>
      </c>
    </row>
    <row r="2824" spans="1:9" x14ac:dyDescent="0.25">
      <c r="A2824" s="1">
        <v>44805</v>
      </c>
      <c r="B2824" s="1"/>
      <c r="C2824" s="1" t="s">
        <v>102</v>
      </c>
      <c r="D2824" t="s">
        <v>97</v>
      </c>
      <c r="E2824">
        <v>150</v>
      </c>
      <c r="F2824" t="s">
        <v>144</v>
      </c>
      <c r="G2824" s="18">
        <v>2.1455000000000002</v>
      </c>
      <c r="I2824" s="18">
        <v>-321.83</v>
      </c>
    </row>
    <row r="2825" spans="1:9" x14ac:dyDescent="0.25">
      <c r="A2825" s="1">
        <v>44805</v>
      </c>
      <c r="B2825" s="1"/>
      <c r="C2825" s="1" t="s">
        <v>102</v>
      </c>
      <c r="D2825" t="s">
        <v>98</v>
      </c>
      <c r="E2825">
        <v>450</v>
      </c>
      <c r="F2825" t="s">
        <v>144</v>
      </c>
      <c r="G2825" s="18">
        <v>2.0548999999999999</v>
      </c>
      <c r="H2825" s="18">
        <v>0.02</v>
      </c>
      <c r="I2825" s="18">
        <v>924.69</v>
      </c>
    </row>
    <row r="2826" spans="1:9" x14ac:dyDescent="0.25">
      <c r="A2826" s="1">
        <v>44805</v>
      </c>
      <c r="B2826" s="1"/>
      <c r="C2826" s="1" t="s">
        <v>102</v>
      </c>
      <c r="D2826" t="s">
        <v>97</v>
      </c>
      <c r="E2826">
        <v>150</v>
      </c>
      <c r="F2826" t="s">
        <v>144</v>
      </c>
      <c r="G2826" s="18">
        <v>2.105</v>
      </c>
      <c r="I2826" s="18">
        <v>-315.75</v>
      </c>
    </row>
    <row r="2827" spans="1:9" x14ac:dyDescent="0.25">
      <c r="A2827" s="1">
        <v>44805</v>
      </c>
      <c r="B2827" s="1"/>
      <c r="C2827" s="1" t="s">
        <v>102</v>
      </c>
      <c r="D2827" t="s">
        <v>97</v>
      </c>
      <c r="E2827">
        <v>150</v>
      </c>
      <c r="F2827" t="s">
        <v>144</v>
      </c>
      <c r="G2827" s="18">
        <v>2.1091000000000002</v>
      </c>
      <c r="I2827" s="18">
        <v>-316.37</v>
      </c>
    </row>
    <row r="2828" spans="1:9" x14ac:dyDescent="0.25">
      <c r="A2828" s="1">
        <v>44805</v>
      </c>
      <c r="B2828" s="1"/>
      <c r="C2828" s="1" t="s">
        <v>102</v>
      </c>
      <c r="D2828" t="s">
        <v>97</v>
      </c>
      <c r="E2828">
        <v>150</v>
      </c>
      <c r="F2828" t="s">
        <v>144</v>
      </c>
      <c r="G2828" s="18">
        <v>2.13</v>
      </c>
      <c r="I2828" s="18">
        <v>-319.5</v>
      </c>
    </row>
    <row r="2829" spans="1:9" x14ac:dyDescent="0.25">
      <c r="A2829" s="1">
        <v>44805</v>
      </c>
      <c r="B2829" s="1"/>
      <c r="C2829" s="1" t="s">
        <v>102</v>
      </c>
      <c r="D2829" t="s">
        <v>97</v>
      </c>
      <c r="E2829">
        <v>150</v>
      </c>
      <c r="F2829" t="s">
        <v>144</v>
      </c>
      <c r="G2829" s="18">
        <v>2.165</v>
      </c>
      <c r="I2829" s="18">
        <v>-324.75</v>
      </c>
    </row>
    <row r="2830" spans="1:9" x14ac:dyDescent="0.25">
      <c r="A2830" s="1">
        <v>44805</v>
      </c>
      <c r="B2830" s="1"/>
      <c r="C2830" s="1" t="s">
        <v>102</v>
      </c>
      <c r="D2830" t="s">
        <v>97</v>
      </c>
      <c r="E2830">
        <v>100</v>
      </c>
      <c r="F2830" t="s">
        <v>144</v>
      </c>
      <c r="G2830" s="18">
        <v>2.1999</v>
      </c>
      <c r="I2830" s="18">
        <v>-219.99</v>
      </c>
    </row>
    <row r="2831" spans="1:9" x14ac:dyDescent="0.25">
      <c r="A2831" s="1">
        <v>44805</v>
      </c>
      <c r="B2831" s="1"/>
      <c r="C2831" s="1" t="s">
        <v>102</v>
      </c>
      <c r="D2831" t="s">
        <v>97</v>
      </c>
      <c r="E2831">
        <v>50</v>
      </c>
      <c r="F2831" t="s">
        <v>144</v>
      </c>
      <c r="G2831" s="18">
        <v>2.2000000000000002</v>
      </c>
      <c r="I2831" s="18">
        <v>-110</v>
      </c>
    </row>
    <row r="2832" spans="1:9" x14ac:dyDescent="0.25">
      <c r="A2832" s="1">
        <v>44805</v>
      </c>
      <c r="B2832" s="1"/>
      <c r="C2832" s="1" t="s">
        <v>102</v>
      </c>
      <c r="D2832" t="s">
        <v>98</v>
      </c>
      <c r="E2832">
        <v>150</v>
      </c>
      <c r="F2832" t="s">
        <v>144</v>
      </c>
      <c r="G2832" s="18">
        <v>2.0750000000000002</v>
      </c>
      <c r="H2832" s="18">
        <v>0.01</v>
      </c>
      <c r="I2832" s="18">
        <v>311.24</v>
      </c>
    </row>
    <row r="2833" spans="1:9" x14ac:dyDescent="0.25">
      <c r="A2833" s="1">
        <v>44805</v>
      </c>
      <c r="B2833" s="1"/>
      <c r="C2833" s="1" t="s">
        <v>102</v>
      </c>
      <c r="D2833" t="s">
        <v>98</v>
      </c>
      <c r="E2833">
        <v>150</v>
      </c>
      <c r="F2833" t="s">
        <v>144</v>
      </c>
      <c r="G2833" s="18">
        <v>2.0609999999999999</v>
      </c>
      <c r="H2833" s="18">
        <v>0.01</v>
      </c>
      <c r="I2833" s="18">
        <v>309.14</v>
      </c>
    </row>
    <row r="2834" spans="1:9" x14ac:dyDescent="0.25">
      <c r="A2834" s="1">
        <v>44805</v>
      </c>
      <c r="B2834" s="1"/>
      <c r="C2834" s="1" t="s">
        <v>102</v>
      </c>
      <c r="D2834" t="s">
        <v>97</v>
      </c>
      <c r="E2834">
        <v>150</v>
      </c>
      <c r="F2834" t="s">
        <v>144</v>
      </c>
      <c r="G2834" s="18">
        <v>1.925</v>
      </c>
      <c r="I2834" s="18">
        <v>-288.75</v>
      </c>
    </row>
    <row r="2835" spans="1:9" x14ac:dyDescent="0.25">
      <c r="A2835" s="1">
        <v>44805</v>
      </c>
      <c r="B2835" s="1"/>
      <c r="C2835" s="1" t="s">
        <v>102</v>
      </c>
      <c r="D2835" t="s">
        <v>97</v>
      </c>
      <c r="E2835">
        <v>150</v>
      </c>
      <c r="F2835" t="s">
        <v>144</v>
      </c>
      <c r="G2835" s="18">
        <v>1.9098999999999999</v>
      </c>
      <c r="I2835" s="18">
        <v>-286.49</v>
      </c>
    </row>
    <row r="2836" spans="1:9" x14ac:dyDescent="0.25">
      <c r="A2836" s="1">
        <v>44805</v>
      </c>
      <c r="B2836" s="1"/>
      <c r="C2836" s="1" t="s">
        <v>102</v>
      </c>
      <c r="D2836" t="s">
        <v>98</v>
      </c>
      <c r="E2836">
        <v>150</v>
      </c>
      <c r="F2836" t="s">
        <v>145</v>
      </c>
      <c r="G2836" s="18">
        <v>2.1907000000000001</v>
      </c>
      <c r="H2836" s="18">
        <v>0.01</v>
      </c>
      <c r="I2836" s="18">
        <v>328.6</v>
      </c>
    </row>
    <row r="2837" spans="1:9" x14ac:dyDescent="0.25">
      <c r="A2837" s="1">
        <v>44805</v>
      </c>
      <c r="B2837" s="1"/>
      <c r="C2837" s="1" t="s">
        <v>102</v>
      </c>
      <c r="D2837" t="s">
        <v>98</v>
      </c>
      <c r="E2837">
        <v>100</v>
      </c>
      <c r="F2837" t="s">
        <v>145</v>
      </c>
      <c r="G2837" s="18">
        <v>2.2536</v>
      </c>
      <c r="H2837" s="18">
        <v>0.01</v>
      </c>
      <c r="I2837" s="18">
        <v>225.35</v>
      </c>
    </row>
    <row r="2838" spans="1:9" x14ac:dyDescent="0.25">
      <c r="A2838" s="1">
        <v>44805</v>
      </c>
      <c r="B2838" s="1"/>
      <c r="C2838" s="1" t="s">
        <v>102</v>
      </c>
      <c r="D2838" t="s">
        <v>98</v>
      </c>
      <c r="E2838">
        <v>100</v>
      </c>
      <c r="F2838" t="s">
        <v>145</v>
      </c>
      <c r="G2838" s="18">
        <v>2.2536</v>
      </c>
      <c r="H2838" s="18">
        <v>0.01</v>
      </c>
      <c r="I2838" s="18">
        <v>225.35</v>
      </c>
    </row>
    <row r="2839" spans="1:9" x14ac:dyDescent="0.25">
      <c r="A2839" s="1">
        <v>44805</v>
      </c>
      <c r="B2839" s="1"/>
      <c r="C2839" s="1" t="s">
        <v>102</v>
      </c>
      <c r="D2839" t="s">
        <v>98</v>
      </c>
      <c r="E2839">
        <v>150</v>
      </c>
      <c r="F2839" t="s">
        <v>145</v>
      </c>
      <c r="G2839" s="18">
        <v>2.2603</v>
      </c>
      <c r="H2839" s="18">
        <v>0.01</v>
      </c>
      <c r="I2839" s="18">
        <v>339.04</v>
      </c>
    </row>
    <row r="2840" spans="1:9" x14ac:dyDescent="0.25">
      <c r="A2840" s="1">
        <v>44805</v>
      </c>
      <c r="B2840" s="1"/>
      <c r="C2840" s="1" t="s">
        <v>102</v>
      </c>
      <c r="D2840" t="s">
        <v>97</v>
      </c>
      <c r="E2840">
        <v>200</v>
      </c>
      <c r="F2840" t="s">
        <v>145</v>
      </c>
      <c r="G2840" s="18">
        <v>2.33</v>
      </c>
      <c r="I2840" s="18">
        <v>-466</v>
      </c>
    </row>
    <row r="2841" spans="1:9" x14ac:dyDescent="0.25">
      <c r="A2841" s="1">
        <v>44805</v>
      </c>
      <c r="B2841" s="1"/>
      <c r="C2841" s="1" t="s">
        <v>102</v>
      </c>
      <c r="D2841" t="s">
        <v>97</v>
      </c>
      <c r="E2841">
        <v>150</v>
      </c>
      <c r="F2841" t="s">
        <v>145</v>
      </c>
      <c r="G2841" s="18">
        <v>2.3149999999999999</v>
      </c>
      <c r="I2841" s="18">
        <v>-347.25</v>
      </c>
    </row>
    <row r="2842" spans="1:9" x14ac:dyDescent="0.25">
      <c r="A2842" s="1">
        <v>44805</v>
      </c>
      <c r="B2842" s="1"/>
      <c r="C2842" s="1" t="s">
        <v>102</v>
      </c>
      <c r="D2842" t="s">
        <v>97</v>
      </c>
      <c r="E2842">
        <v>150</v>
      </c>
      <c r="F2842" t="s">
        <v>145</v>
      </c>
      <c r="G2842" s="18">
        <v>2.3098000000000001</v>
      </c>
      <c r="I2842" s="18">
        <v>-346.47</v>
      </c>
    </row>
    <row r="2843" spans="1:9" x14ac:dyDescent="0.25">
      <c r="A2843" s="1">
        <v>44811</v>
      </c>
      <c r="B2843" s="1"/>
      <c r="C2843" s="1" t="s">
        <v>102</v>
      </c>
      <c r="D2843" t="s">
        <v>98</v>
      </c>
      <c r="E2843">
        <v>600</v>
      </c>
      <c r="F2843" t="s">
        <v>60</v>
      </c>
      <c r="G2843" s="18">
        <v>1.5736000000000001</v>
      </c>
      <c r="H2843" s="18">
        <v>0.02</v>
      </c>
      <c r="I2843" s="18">
        <v>944.14</v>
      </c>
    </row>
    <row r="2844" spans="1:9" x14ac:dyDescent="0.25">
      <c r="A2844" s="1">
        <v>44811</v>
      </c>
      <c r="B2844" s="1"/>
      <c r="C2844" s="1" t="s">
        <v>102</v>
      </c>
      <c r="D2844" t="s">
        <v>97</v>
      </c>
      <c r="E2844">
        <v>200</v>
      </c>
      <c r="F2844" t="s">
        <v>60</v>
      </c>
      <c r="G2844" s="18">
        <v>1.5899000000000001</v>
      </c>
      <c r="I2844" s="18">
        <v>-317.98</v>
      </c>
    </row>
    <row r="2845" spans="1:9" x14ac:dyDescent="0.25">
      <c r="A2845" s="1">
        <v>44811</v>
      </c>
      <c r="B2845" s="1"/>
      <c r="C2845" s="1" t="s">
        <v>102</v>
      </c>
      <c r="D2845" t="s">
        <v>97</v>
      </c>
      <c r="E2845">
        <v>200</v>
      </c>
      <c r="F2845" t="s">
        <v>60</v>
      </c>
      <c r="G2845" s="18">
        <v>1.6080000000000001</v>
      </c>
      <c r="I2845" s="18">
        <v>-321.60000000000002</v>
      </c>
    </row>
    <row r="2846" spans="1:9" x14ac:dyDescent="0.25">
      <c r="A2846" s="1">
        <v>44811</v>
      </c>
      <c r="B2846" s="1"/>
      <c r="C2846" s="1" t="s">
        <v>102</v>
      </c>
      <c r="D2846" t="s">
        <v>97</v>
      </c>
      <c r="E2846">
        <v>200</v>
      </c>
      <c r="F2846" t="s">
        <v>60</v>
      </c>
      <c r="G2846" s="18">
        <v>1.5881000000000001</v>
      </c>
      <c r="I2846" s="18">
        <v>-317.62</v>
      </c>
    </row>
    <row r="2847" spans="1:9" x14ac:dyDescent="0.25">
      <c r="A2847" s="1">
        <v>44811</v>
      </c>
      <c r="B2847" s="1"/>
      <c r="C2847" s="1" t="s">
        <v>102</v>
      </c>
      <c r="D2847" t="s">
        <v>98</v>
      </c>
      <c r="E2847">
        <v>50</v>
      </c>
      <c r="F2847" t="s">
        <v>66</v>
      </c>
      <c r="G2847" s="18">
        <v>6.4080000000000004</v>
      </c>
      <c r="H2847" s="18">
        <v>0.01</v>
      </c>
      <c r="I2847" s="18">
        <v>320.39</v>
      </c>
    </row>
    <row r="2848" spans="1:9" x14ac:dyDescent="0.25">
      <c r="A2848" s="1">
        <v>44811</v>
      </c>
      <c r="B2848" s="1"/>
      <c r="C2848" s="1" t="s">
        <v>102</v>
      </c>
      <c r="D2848" t="s">
        <v>98</v>
      </c>
      <c r="E2848">
        <v>50</v>
      </c>
      <c r="F2848" t="s">
        <v>66</v>
      </c>
      <c r="G2848" s="18">
        <v>6.5792999999999999</v>
      </c>
      <c r="H2848" s="18">
        <v>0.01</v>
      </c>
      <c r="I2848" s="18">
        <v>328.96</v>
      </c>
    </row>
    <row r="2849" spans="1:9" x14ac:dyDescent="0.25">
      <c r="A2849" s="1">
        <v>44811</v>
      </c>
      <c r="B2849" s="1"/>
      <c r="C2849" s="1" t="s">
        <v>102</v>
      </c>
      <c r="D2849" t="s">
        <v>97</v>
      </c>
      <c r="E2849">
        <v>100</v>
      </c>
      <c r="F2849" t="s">
        <v>66</v>
      </c>
      <c r="G2849" s="18">
        <v>7.01</v>
      </c>
      <c r="I2849" s="18">
        <v>-701</v>
      </c>
    </row>
    <row r="2850" spans="1:9" x14ac:dyDescent="0.25">
      <c r="A2850" s="1">
        <v>44812</v>
      </c>
      <c r="B2850" s="1"/>
      <c r="C2850" s="1" t="s">
        <v>102</v>
      </c>
      <c r="D2850" t="s">
        <v>98</v>
      </c>
      <c r="E2850">
        <v>250</v>
      </c>
      <c r="F2850" t="s">
        <v>60</v>
      </c>
      <c r="G2850" s="18">
        <v>2.1636000000000002</v>
      </c>
      <c r="H2850" s="18">
        <v>0.01</v>
      </c>
      <c r="I2850" s="18">
        <v>540.89</v>
      </c>
    </row>
    <row r="2851" spans="1:9" x14ac:dyDescent="0.25">
      <c r="A2851" s="1">
        <v>44812</v>
      </c>
      <c r="B2851" s="1"/>
      <c r="C2851" s="1" t="s">
        <v>102</v>
      </c>
      <c r="D2851" t="s">
        <v>98</v>
      </c>
      <c r="E2851">
        <v>200</v>
      </c>
      <c r="F2851" t="s">
        <v>60</v>
      </c>
      <c r="G2851" s="18">
        <v>2.1636000000000002</v>
      </c>
      <c r="H2851" s="18">
        <v>0.01</v>
      </c>
      <c r="I2851" s="18">
        <v>432.71</v>
      </c>
    </row>
    <row r="2852" spans="1:9" x14ac:dyDescent="0.25">
      <c r="A2852" s="1">
        <v>44812</v>
      </c>
      <c r="B2852" s="1"/>
      <c r="C2852" s="1" t="s">
        <v>102</v>
      </c>
      <c r="D2852" t="s">
        <v>97</v>
      </c>
      <c r="E2852">
        <v>150</v>
      </c>
      <c r="F2852" t="s">
        <v>60</v>
      </c>
      <c r="G2852" s="18">
        <v>2.2229000000000001</v>
      </c>
      <c r="I2852" s="18">
        <v>-333.44</v>
      </c>
    </row>
    <row r="2853" spans="1:9" x14ac:dyDescent="0.25">
      <c r="A2853" s="1">
        <v>44812</v>
      </c>
      <c r="B2853" s="1"/>
      <c r="C2853" s="1" t="s">
        <v>102</v>
      </c>
      <c r="D2853" t="s">
        <v>97</v>
      </c>
      <c r="E2853">
        <v>150</v>
      </c>
      <c r="F2853" t="s">
        <v>60</v>
      </c>
      <c r="G2853" s="18">
        <v>2.2181999999999999</v>
      </c>
      <c r="I2853" s="18">
        <v>-332.73</v>
      </c>
    </row>
    <row r="2854" spans="1:9" x14ac:dyDescent="0.25">
      <c r="A2854" s="1">
        <v>44812</v>
      </c>
      <c r="B2854" s="1"/>
      <c r="C2854" s="1" t="s">
        <v>102</v>
      </c>
      <c r="D2854" t="s">
        <v>97</v>
      </c>
      <c r="E2854">
        <v>150</v>
      </c>
      <c r="F2854" t="s">
        <v>60</v>
      </c>
      <c r="G2854" s="18">
        <v>2.2786</v>
      </c>
      <c r="I2854" s="18">
        <v>-341.79</v>
      </c>
    </row>
    <row r="2855" spans="1:9" x14ac:dyDescent="0.25">
      <c r="A2855" s="1">
        <v>44813</v>
      </c>
      <c r="B2855" s="1"/>
      <c r="C2855" s="1" t="s">
        <v>102</v>
      </c>
      <c r="D2855" t="s">
        <v>98</v>
      </c>
      <c r="E2855">
        <v>150</v>
      </c>
      <c r="F2855" t="s">
        <v>141</v>
      </c>
      <c r="G2855" s="18">
        <v>3.9714999999999998</v>
      </c>
      <c r="H2855" s="18">
        <v>0.01</v>
      </c>
      <c r="I2855" s="18">
        <v>595.72</v>
      </c>
    </row>
    <row r="2856" spans="1:9" x14ac:dyDescent="0.25">
      <c r="A2856" s="1">
        <v>44813</v>
      </c>
      <c r="B2856" s="1"/>
      <c r="C2856" s="1" t="s">
        <v>102</v>
      </c>
      <c r="D2856" t="s">
        <v>98</v>
      </c>
      <c r="E2856">
        <v>150</v>
      </c>
      <c r="F2856" t="s">
        <v>141</v>
      </c>
      <c r="G2856" s="18">
        <v>3.9708999999999999</v>
      </c>
      <c r="H2856" s="18">
        <v>0.01</v>
      </c>
      <c r="I2856" s="18">
        <v>595.63</v>
      </c>
    </row>
    <row r="2857" spans="1:9" x14ac:dyDescent="0.25">
      <c r="A2857" s="1">
        <v>44813</v>
      </c>
      <c r="B2857" s="1"/>
      <c r="C2857" s="1" t="s">
        <v>102</v>
      </c>
      <c r="D2857" t="s">
        <v>97</v>
      </c>
      <c r="E2857">
        <v>150</v>
      </c>
      <c r="F2857" t="s">
        <v>141</v>
      </c>
      <c r="G2857" s="18">
        <v>4.0549999999999997</v>
      </c>
      <c r="I2857" s="18">
        <v>-608.25</v>
      </c>
    </row>
    <row r="2858" spans="1:9" x14ac:dyDescent="0.25">
      <c r="A2858" s="1">
        <v>44813</v>
      </c>
      <c r="B2858" s="1"/>
      <c r="C2858" s="1" t="s">
        <v>102</v>
      </c>
      <c r="D2858" t="s">
        <v>97</v>
      </c>
      <c r="E2858">
        <v>150</v>
      </c>
      <c r="F2858" t="s">
        <v>141</v>
      </c>
      <c r="G2858" s="18">
        <v>4.0765000000000002</v>
      </c>
      <c r="I2858" s="18">
        <v>-611.48</v>
      </c>
    </row>
    <row r="2859" spans="1:9" x14ac:dyDescent="0.25">
      <c r="A2859" s="1">
        <v>44813</v>
      </c>
      <c r="B2859" s="1"/>
      <c r="C2859" s="1" t="s">
        <v>102</v>
      </c>
      <c r="D2859" t="s">
        <v>98</v>
      </c>
      <c r="E2859">
        <v>150</v>
      </c>
      <c r="F2859" t="s">
        <v>142</v>
      </c>
      <c r="G2859" s="18">
        <v>2.1522000000000001</v>
      </c>
      <c r="H2859" s="18">
        <v>0.01</v>
      </c>
      <c r="I2859" s="18">
        <v>322.82</v>
      </c>
    </row>
    <row r="2860" spans="1:9" x14ac:dyDescent="0.25">
      <c r="A2860" s="1">
        <v>44813</v>
      </c>
      <c r="B2860" s="1"/>
      <c r="C2860" s="1" t="s">
        <v>102</v>
      </c>
      <c r="D2860" t="s">
        <v>98</v>
      </c>
      <c r="E2860">
        <v>300</v>
      </c>
      <c r="F2860" t="s">
        <v>142</v>
      </c>
      <c r="G2860" s="18">
        <v>2.1549999999999998</v>
      </c>
      <c r="H2860" s="18">
        <v>0.01</v>
      </c>
      <c r="I2860" s="18">
        <v>646.49</v>
      </c>
    </row>
    <row r="2861" spans="1:9" x14ac:dyDescent="0.25">
      <c r="A2861" s="1">
        <v>44813</v>
      </c>
      <c r="B2861" s="1"/>
      <c r="C2861" s="1" t="s">
        <v>102</v>
      </c>
      <c r="D2861" t="s">
        <v>98</v>
      </c>
      <c r="E2861">
        <v>300</v>
      </c>
      <c r="F2861" t="s">
        <v>143</v>
      </c>
      <c r="G2861" s="18">
        <v>1.9337</v>
      </c>
      <c r="H2861" s="18">
        <v>0.01</v>
      </c>
      <c r="I2861" s="18">
        <v>580.1</v>
      </c>
    </row>
    <row r="2862" spans="1:9" x14ac:dyDescent="0.25">
      <c r="A2862" s="1">
        <v>44813</v>
      </c>
      <c r="B2862" s="1"/>
      <c r="C2862" s="1" t="s">
        <v>102</v>
      </c>
      <c r="D2862" t="s">
        <v>98</v>
      </c>
      <c r="E2862">
        <v>150</v>
      </c>
      <c r="F2862" t="s">
        <v>143</v>
      </c>
      <c r="G2862" s="18">
        <v>1.9319999999999999</v>
      </c>
      <c r="H2862" s="18">
        <v>0.01</v>
      </c>
      <c r="I2862" s="18">
        <v>289.79000000000002</v>
      </c>
    </row>
    <row r="2863" spans="1:9" x14ac:dyDescent="0.25">
      <c r="A2863" s="1">
        <v>44813</v>
      </c>
      <c r="B2863" s="1"/>
      <c r="C2863" s="1" t="s">
        <v>102</v>
      </c>
      <c r="D2863" t="s">
        <v>97</v>
      </c>
      <c r="E2863">
        <v>50</v>
      </c>
      <c r="F2863" t="s">
        <v>143</v>
      </c>
      <c r="G2863" s="18">
        <v>1.9626999999999999</v>
      </c>
      <c r="I2863" s="18">
        <v>-98.14</v>
      </c>
    </row>
    <row r="2864" spans="1:9" x14ac:dyDescent="0.25">
      <c r="A2864" s="1">
        <v>44813</v>
      </c>
      <c r="B2864" s="1"/>
      <c r="C2864" s="1" t="s">
        <v>102</v>
      </c>
      <c r="D2864" t="s">
        <v>97</v>
      </c>
      <c r="E2864">
        <v>100</v>
      </c>
      <c r="F2864" t="s">
        <v>143</v>
      </c>
      <c r="G2864" s="18">
        <v>1.9626999999999999</v>
      </c>
      <c r="I2864" s="18">
        <v>-196.27</v>
      </c>
    </row>
    <row r="2865" spans="1:9" x14ac:dyDescent="0.25">
      <c r="A2865" s="1">
        <v>44813</v>
      </c>
      <c r="B2865" s="1"/>
      <c r="C2865" s="1" t="s">
        <v>102</v>
      </c>
      <c r="D2865" t="s">
        <v>97</v>
      </c>
      <c r="E2865">
        <v>150</v>
      </c>
      <c r="F2865" t="s">
        <v>143</v>
      </c>
      <c r="G2865" s="18">
        <v>1.9543999999999999</v>
      </c>
      <c r="I2865" s="18">
        <v>-293.16000000000003</v>
      </c>
    </row>
    <row r="2866" spans="1:9" x14ac:dyDescent="0.25">
      <c r="A2866" s="1">
        <v>44813</v>
      </c>
      <c r="B2866" s="1"/>
      <c r="C2866" s="1" t="s">
        <v>102</v>
      </c>
      <c r="D2866" t="s">
        <v>97</v>
      </c>
      <c r="E2866">
        <v>150</v>
      </c>
      <c r="F2866" t="s">
        <v>143</v>
      </c>
      <c r="G2866" s="18">
        <v>1.9500999999999999</v>
      </c>
      <c r="I2866" s="18">
        <v>-292.52</v>
      </c>
    </row>
    <row r="2867" spans="1:9" x14ac:dyDescent="0.25">
      <c r="A2867" s="1">
        <v>44813</v>
      </c>
      <c r="B2867" s="1"/>
      <c r="C2867" s="1" t="s">
        <v>102</v>
      </c>
      <c r="D2867" t="s">
        <v>98</v>
      </c>
      <c r="E2867">
        <v>50</v>
      </c>
      <c r="F2867" t="s">
        <v>142</v>
      </c>
      <c r="G2867" s="18">
        <v>2.1536</v>
      </c>
      <c r="I2867" s="18">
        <v>107.68</v>
      </c>
    </row>
    <row r="2868" spans="1:9" x14ac:dyDescent="0.25">
      <c r="A2868" s="1">
        <v>44813</v>
      </c>
      <c r="B2868" s="1"/>
      <c r="C2868" s="1" t="s">
        <v>102</v>
      </c>
      <c r="D2868" t="s">
        <v>98</v>
      </c>
      <c r="E2868">
        <v>250</v>
      </c>
      <c r="F2868" t="s">
        <v>142</v>
      </c>
      <c r="G2868" s="18">
        <v>2.1536</v>
      </c>
      <c r="H2868" s="18">
        <v>0.01</v>
      </c>
      <c r="I2868" s="18">
        <v>538.39</v>
      </c>
    </row>
    <row r="2869" spans="1:9" x14ac:dyDescent="0.25">
      <c r="A2869" s="1">
        <v>44813</v>
      </c>
      <c r="B2869" s="1"/>
      <c r="C2869" s="1" t="s">
        <v>102</v>
      </c>
      <c r="D2869" t="s">
        <v>98</v>
      </c>
      <c r="E2869">
        <v>300</v>
      </c>
      <c r="F2869" t="s">
        <v>142</v>
      </c>
      <c r="G2869" s="18">
        <v>2.13</v>
      </c>
      <c r="H2869" s="18">
        <v>0.01</v>
      </c>
      <c r="I2869" s="18">
        <v>638.99</v>
      </c>
    </row>
    <row r="2870" spans="1:9" x14ac:dyDescent="0.25">
      <c r="A2870" s="1">
        <v>44813</v>
      </c>
      <c r="B2870" s="1"/>
      <c r="C2870" s="1" t="s">
        <v>102</v>
      </c>
      <c r="D2870" t="s">
        <v>98</v>
      </c>
      <c r="E2870">
        <v>300</v>
      </c>
      <c r="F2870" t="s">
        <v>142</v>
      </c>
      <c r="G2870" s="18">
        <v>2.2502</v>
      </c>
      <c r="H2870" s="18">
        <v>0.02</v>
      </c>
      <c r="I2870" s="18">
        <v>675.04</v>
      </c>
    </row>
    <row r="2871" spans="1:9" x14ac:dyDescent="0.25">
      <c r="A2871" s="1">
        <v>44813</v>
      </c>
      <c r="B2871" s="1"/>
      <c r="C2871" s="1" t="s">
        <v>102</v>
      </c>
      <c r="D2871" t="s">
        <v>97</v>
      </c>
      <c r="E2871">
        <v>300</v>
      </c>
      <c r="F2871" t="s">
        <v>142</v>
      </c>
      <c r="G2871" s="18">
        <v>2.33</v>
      </c>
      <c r="I2871" s="18">
        <v>-699</v>
      </c>
    </row>
    <row r="2872" spans="1:9" x14ac:dyDescent="0.25">
      <c r="A2872" s="1">
        <v>44813</v>
      </c>
      <c r="B2872" s="1"/>
      <c r="C2872" s="1" t="s">
        <v>102</v>
      </c>
      <c r="D2872" t="s">
        <v>97</v>
      </c>
      <c r="E2872">
        <v>150</v>
      </c>
      <c r="F2872" t="s">
        <v>142</v>
      </c>
      <c r="G2872" s="18">
        <v>2.2928999999999999</v>
      </c>
      <c r="I2872" s="18">
        <v>-343.94</v>
      </c>
    </row>
    <row r="2873" spans="1:9" x14ac:dyDescent="0.25">
      <c r="A2873" s="1">
        <v>44813</v>
      </c>
      <c r="B2873" s="1"/>
      <c r="C2873" s="1" t="s">
        <v>102</v>
      </c>
      <c r="D2873" t="s">
        <v>97</v>
      </c>
      <c r="E2873">
        <v>150</v>
      </c>
      <c r="F2873" t="s">
        <v>142</v>
      </c>
      <c r="G2873" s="18">
        <v>2.2665000000000002</v>
      </c>
      <c r="I2873" s="18">
        <v>-339.98</v>
      </c>
    </row>
    <row r="2874" spans="1:9" x14ac:dyDescent="0.25">
      <c r="A2874" s="1">
        <v>44813</v>
      </c>
      <c r="B2874" s="1"/>
      <c r="C2874" s="1" t="s">
        <v>102</v>
      </c>
      <c r="D2874" t="s">
        <v>97</v>
      </c>
      <c r="E2874">
        <v>150</v>
      </c>
      <c r="F2874" t="s">
        <v>142</v>
      </c>
      <c r="G2874" s="18">
        <v>2.2850000000000001</v>
      </c>
      <c r="I2874" s="18">
        <v>-342.75</v>
      </c>
    </row>
    <row r="2875" spans="1:9" x14ac:dyDescent="0.25">
      <c r="A2875" s="1">
        <v>44813</v>
      </c>
      <c r="B2875" s="1"/>
      <c r="C2875" s="1" t="s">
        <v>102</v>
      </c>
      <c r="D2875" t="s">
        <v>97</v>
      </c>
      <c r="E2875">
        <v>150</v>
      </c>
      <c r="F2875" t="s">
        <v>142</v>
      </c>
      <c r="G2875" s="18">
        <v>2.2650000000000001</v>
      </c>
      <c r="I2875" s="18">
        <v>-339.75</v>
      </c>
    </row>
    <row r="2876" spans="1:9" x14ac:dyDescent="0.25">
      <c r="A2876" s="1">
        <v>44813</v>
      </c>
      <c r="B2876" s="1"/>
      <c r="C2876" s="1" t="s">
        <v>102</v>
      </c>
      <c r="D2876" t="s">
        <v>97</v>
      </c>
      <c r="E2876">
        <v>150</v>
      </c>
      <c r="F2876" t="s">
        <v>142</v>
      </c>
      <c r="G2876" s="18">
        <v>2.2454999999999998</v>
      </c>
      <c r="I2876" s="18">
        <v>-336.83</v>
      </c>
    </row>
    <row r="2877" spans="1:9" x14ac:dyDescent="0.25">
      <c r="A2877" s="1">
        <v>44813</v>
      </c>
      <c r="B2877" s="1"/>
      <c r="C2877" s="1" t="s">
        <v>102</v>
      </c>
      <c r="D2877" t="s">
        <v>97</v>
      </c>
      <c r="E2877">
        <v>150</v>
      </c>
      <c r="F2877" t="s">
        <v>142</v>
      </c>
      <c r="G2877" s="18">
        <v>2.3075000000000001</v>
      </c>
      <c r="I2877" s="18">
        <v>-346.13</v>
      </c>
    </row>
    <row r="2878" spans="1:9" x14ac:dyDescent="0.25">
      <c r="A2878" s="1">
        <v>44813</v>
      </c>
      <c r="B2878" s="1"/>
      <c r="C2878" s="1" t="s">
        <v>102</v>
      </c>
      <c r="D2878" t="s">
        <v>97</v>
      </c>
      <c r="E2878">
        <v>150</v>
      </c>
      <c r="F2878" t="s">
        <v>142</v>
      </c>
      <c r="G2878" s="18">
        <v>2.3199000000000001</v>
      </c>
      <c r="I2878" s="18">
        <v>-347.99</v>
      </c>
    </row>
    <row r="2879" spans="1:9" x14ac:dyDescent="0.25">
      <c r="A2879" s="1">
        <v>44818</v>
      </c>
      <c r="B2879" s="1"/>
      <c r="C2879" s="1" t="s">
        <v>102</v>
      </c>
      <c r="D2879" t="s">
        <v>98</v>
      </c>
      <c r="E2879">
        <v>300</v>
      </c>
      <c r="F2879" t="s">
        <v>66</v>
      </c>
      <c r="G2879" s="18">
        <v>6.1439000000000004</v>
      </c>
      <c r="H2879" s="18">
        <v>0.04</v>
      </c>
      <c r="I2879" s="18">
        <v>1843.13</v>
      </c>
    </row>
    <row r="2880" spans="1:9" x14ac:dyDescent="0.25">
      <c r="A2880" s="1">
        <v>44818</v>
      </c>
      <c r="B2880" s="1"/>
      <c r="C2880" s="1" t="s">
        <v>102</v>
      </c>
      <c r="D2880" t="s">
        <v>97</v>
      </c>
      <c r="E2880">
        <v>100</v>
      </c>
      <c r="F2880" t="s">
        <v>66</v>
      </c>
      <c r="G2880" s="18">
        <v>6.484</v>
      </c>
      <c r="I2880" s="18">
        <v>-648.4</v>
      </c>
    </row>
    <row r="2881" spans="1:9" x14ac:dyDescent="0.25">
      <c r="A2881" s="1">
        <v>44818</v>
      </c>
      <c r="B2881" s="1"/>
      <c r="C2881" s="1" t="s">
        <v>102</v>
      </c>
      <c r="D2881" t="s">
        <v>97</v>
      </c>
      <c r="E2881">
        <v>100</v>
      </c>
      <c r="F2881" t="s">
        <v>66</v>
      </c>
      <c r="G2881" s="18">
        <v>6.3415999999999997</v>
      </c>
      <c r="I2881" s="18">
        <v>-634.16</v>
      </c>
    </row>
    <row r="2882" spans="1:9" x14ac:dyDescent="0.25">
      <c r="A2882" s="1">
        <v>44818</v>
      </c>
      <c r="B2882" s="1"/>
      <c r="C2882" s="1" t="s">
        <v>102</v>
      </c>
      <c r="D2882" t="s">
        <v>97</v>
      </c>
      <c r="E2882">
        <v>100</v>
      </c>
      <c r="F2882" t="s">
        <v>66</v>
      </c>
      <c r="G2882" s="18">
        <v>6.3483999999999998</v>
      </c>
      <c r="I2882" s="18">
        <v>-634.84</v>
      </c>
    </row>
    <row r="2883" spans="1:9" x14ac:dyDescent="0.25">
      <c r="A2883" s="1">
        <v>44818</v>
      </c>
      <c r="B2883" s="1"/>
      <c r="C2883" s="1" t="s">
        <v>102</v>
      </c>
      <c r="D2883" t="s">
        <v>98</v>
      </c>
      <c r="E2883">
        <v>300</v>
      </c>
      <c r="F2883" t="s">
        <v>140</v>
      </c>
      <c r="G2883" s="18">
        <v>1.3170999999999999</v>
      </c>
      <c r="H2883" s="18">
        <v>0.01</v>
      </c>
      <c r="I2883" s="18">
        <v>395.12</v>
      </c>
    </row>
    <row r="2884" spans="1:9" x14ac:dyDescent="0.25">
      <c r="A2884" s="1">
        <v>44818</v>
      </c>
      <c r="B2884" s="1"/>
      <c r="C2884" s="1" t="s">
        <v>102</v>
      </c>
      <c r="D2884" t="s">
        <v>98</v>
      </c>
      <c r="E2884">
        <v>150</v>
      </c>
      <c r="F2884" t="s">
        <v>140</v>
      </c>
      <c r="G2884" s="18">
        <v>1.32</v>
      </c>
      <c r="I2884" s="18">
        <v>198</v>
      </c>
    </row>
    <row r="2885" spans="1:9" x14ac:dyDescent="0.25">
      <c r="A2885" s="1">
        <v>44818</v>
      </c>
      <c r="B2885" s="1"/>
      <c r="C2885" s="1" t="s">
        <v>102</v>
      </c>
      <c r="D2885" t="s">
        <v>98</v>
      </c>
      <c r="E2885">
        <v>300</v>
      </c>
      <c r="F2885" t="s">
        <v>140</v>
      </c>
      <c r="G2885" s="18">
        <v>1.3301000000000001</v>
      </c>
      <c r="H2885" s="18">
        <v>0.01</v>
      </c>
      <c r="I2885" s="18">
        <v>399.02</v>
      </c>
    </row>
    <row r="2886" spans="1:9" x14ac:dyDescent="0.25">
      <c r="A2886" s="1">
        <v>44818</v>
      </c>
      <c r="B2886" s="1"/>
      <c r="C2886" s="1" t="s">
        <v>102</v>
      </c>
      <c r="D2886" t="s">
        <v>98</v>
      </c>
      <c r="E2886">
        <v>150</v>
      </c>
      <c r="F2886" t="s">
        <v>140</v>
      </c>
      <c r="G2886" s="18">
        <v>1.2906</v>
      </c>
      <c r="I2886" s="18">
        <v>193.59</v>
      </c>
    </row>
    <row r="2887" spans="1:9" x14ac:dyDescent="0.25">
      <c r="A2887" s="1">
        <v>44818</v>
      </c>
      <c r="B2887" s="1"/>
      <c r="C2887" s="1" t="s">
        <v>102</v>
      </c>
      <c r="D2887" t="s">
        <v>97</v>
      </c>
      <c r="E2887">
        <v>300</v>
      </c>
      <c r="F2887" t="s">
        <v>140</v>
      </c>
      <c r="G2887" s="18">
        <v>1.2899</v>
      </c>
      <c r="I2887" s="18">
        <v>-386.97</v>
      </c>
    </row>
    <row r="2888" spans="1:9" x14ac:dyDescent="0.25">
      <c r="A2888" s="1">
        <v>44818</v>
      </c>
      <c r="B2888" s="1"/>
      <c r="C2888" s="1" t="s">
        <v>102</v>
      </c>
      <c r="D2888" t="s">
        <v>97</v>
      </c>
      <c r="E2888">
        <v>300</v>
      </c>
      <c r="F2888" t="s">
        <v>140</v>
      </c>
      <c r="G2888" s="18">
        <v>1.2549999999999999</v>
      </c>
      <c r="I2888" s="18">
        <v>-376.5</v>
      </c>
    </row>
    <row r="2889" spans="1:9" x14ac:dyDescent="0.25">
      <c r="A2889" s="1">
        <v>44818</v>
      </c>
      <c r="B2889" s="1"/>
      <c r="C2889" s="1" t="s">
        <v>102</v>
      </c>
      <c r="D2889" t="s">
        <v>97</v>
      </c>
      <c r="E2889">
        <v>300</v>
      </c>
      <c r="F2889" t="s">
        <v>140</v>
      </c>
      <c r="G2889" s="18">
        <v>1.2599</v>
      </c>
      <c r="I2889" s="18">
        <v>-377.97</v>
      </c>
    </row>
    <row r="2890" spans="1:9" x14ac:dyDescent="0.25">
      <c r="A2890" s="1">
        <v>44820</v>
      </c>
      <c r="B2890" s="1"/>
      <c r="C2890" s="1" t="s">
        <v>102</v>
      </c>
      <c r="D2890" t="s">
        <v>98</v>
      </c>
      <c r="E2890">
        <v>50</v>
      </c>
      <c r="F2890" t="s">
        <v>138</v>
      </c>
      <c r="G2890" s="18">
        <v>3.4481000000000002</v>
      </c>
      <c r="I2890" s="18">
        <v>172.41</v>
      </c>
    </row>
    <row r="2891" spans="1:9" x14ac:dyDescent="0.25">
      <c r="A2891" s="1">
        <v>44820</v>
      </c>
      <c r="B2891" s="1"/>
      <c r="C2891" s="1" t="s">
        <v>102</v>
      </c>
      <c r="D2891" t="s">
        <v>98</v>
      </c>
      <c r="E2891">
        <v>50</v>
      </c>
      <c r="F2891" t="s">
        <v>138</v>
      </c>
      <c r="G2891" s="18">
        <v>3.4617</v>
      </c>
      <c r="I2891" s="18">
        <v>173.09</v>
      </c>
    </row>
    <row r="2892" spans="1:9" x14ac:dyDescent="0.25">
      <c r="A2892" s="1">
        <v>44820</v>
      </c>
      <c r="B2892" s="1"/>
      <c r="C2892" s="1" t="s">
        <v>102</v>
      </c>
      <c r="D2892" t="s">
        <v>98</v>
      </c>
      <c r="E2892">
        <v>50</v>
      </c>
      <c r="F2892" t="s">
        <v>138</v>
      </c>
      <c r="G2892" s="18">
        <v>3.47</v>
      </c>
      <c r="I2892" s="18">
        <v>173.5</v>
      </c>
    </row>
    <row r="2893" spans="1:9" x14ac:dyDescent="0.25">
      <c r="A2893" s="1">
        <v>44820</v>
      </c>
      <c r="B2893" s="1"/>
      <c r="C2893" s="1" t="s">
        <v>102</v>
      </c>
      <c r="D2893" t="s">
        <v>98</v>
      </c>
      <c r="E2893">
        <v>150</v>
      </c>
      <c r="F2893" t="s">
        <v>138</v>
      </c>
      <c r="G2893" s="18">
        <v>3.4209000000000001</v>
      </c>
      <c r="H2893" s="18">
        <v>0.01</v>
      </c>
      <c r="I2893" s="18">
        <v>513.13</v>
      </c>
    </row>
    <row r="2894" spans="1:9" x14ac:dyDescent="0.25">
      <c r="A2894" s="1">
        <v>44820</v>
      </c>
      <c r="B2894" s="1"/>
      <c r="C2894" s="1" t="s">
        <v>102</v>
      </c>
      <c r="D2894" t="s">
        <v>97</v>
      </c>
      <c r="E2894">
        <v>150</v>
      </c>
      <c r="F2894" t="s">
        <v>138</v>
      </c>
      <c r="G2894" s="18">
        <v>3.3279999999999998</v>
      </c>
      <c r="I2894" s="18">
        <v>-499.2</v>
      </c>
    </row>
    <row r="2895" spans="1:9" x14ac:dyDescent="0.25">
      <c r="A2895" s="1">
        <v>44820</v>
      </c>
      <c r="B2895" s="1"/>
      <c r="C2895" s="1" t="s">
        <v>102</v>
      </c>
      <c r="D2895" t="s">
        <v>97</v>
      </c>
      <c r="E2895">
        <v>150</v>
      </c>
      <c r="F2895" t="s">
        <v>138</v>
      </c>
      <c r="G2895" s="18">
        <v>3.3054000000000001</v>
      </c>
      <c r="I2895" s="18">
        <v>-495.81</v>
      </c>
    </row>
    <row r="2896" spans="1:9" x14ac:dyDescent="0.25">
      <c r="A2896" s="1">
        <v>44826</v>
      </c>
      <c r="B2896" s="1"/>
      <c r="C2896" s="1" t="s">
        <v>102</v>
      </c>
      <c r="D2896" t="s">
        <v>98</v>
      </c>
      <c r="E2896">
        <v>600</v>
      </c>
      <c r="F2896" t="s">
        <v>118</v>
      </c>
      <c r="G2896" s="18">
        <v>1.8506</v>
      </c>
      <c r="H2896" s="18">
        <v>0.03</v>
      </c>
      <c r="I2896" s="18">
        <v>1110.33</v>
      </c>
    </row>
    <row r="2897" spans="1:9" x14ac:dyDescent="0.25">
      <c r="A2897" s="1">
        <v>44826</v>
      </c>
      <c r="B2897" s="1"/>
      <c r="C2897" s="1" t="s">
        <v>102</v>
      </c>
      <c r="D2897" t="s">
        <v>97</v>
      </c>
      <c r="E2897">
        <v>150</v>
      </c>
      <c r="F2897" t="s">
        <v>118</v>
      </c>
      <c r="G2897" s="18">
        <v>1.8197000000000001</v>
      </c>
      <c r="I2897" s="18">
        <v>-272.95999999999998</v>
      </c>
    </row>
    <row r="2898" spans="1:9" x14ac:dyDescent="0.25">
      <c r="A2898" s="1">
        <v>44826</v>
      </c>
      <c r="B2898" s="1"/>
      <c r="C2898" s="1" t="s">
        <v>102</v>
      </c>
      <c r="D2898" t="s">
        <v>97</v>
      </c>
      <c r="E2898">
        <v>150</v>
      </c>
      <c r="F2898" t="s">
        <v>118</v>
      </c>
      <c r="G2898" s="18">
        <v>1.8046</v>
      </c>
      <c r="I2898" s="18">
        <v>-270.69</v>
      </c>
    </row>
    <row r="2899" spans="1:9" x14ac:dyDescent="0.25">
      <c r="A2899" s="1">
        <v>44826</v>
      </c>
      <c r="B2899" s="1"/>
      <c r="C2899" s="1" t="s">
        <v>102</v>
      </c>
      <c r="D2899" t="s">
        <v>97</v>
      </c>
      <c r="E2899">
        <v>150</v>
      </c>
      <c r="F2899" t="s">
        <v>118</v>
      </c>
      <c r="G2899" s="18">
        <v>1.8049999999999999</v>
      </c>
      <c r="I2899" s="18">
        <v>-270.75</v>
      </c>
    </row>
    <row r="2900" spans="1:9" x14ac:dyDescent="0.25">
      <c r="A2900" s="1">
        <v>44826</v>
      </c>
      <c r="B2900" s="1"/>
      <c r="C2900" s="1" t="s">
        <v>102</v>
      </c>
      <c r="D2900" t="s">
        <v>97</v>
      </c>
      <c r="E2900">
        <v>150</v>
      </c>
      <c r="F2900" t="s">
        <v>118</v>
      </c>
      <c r="G2900" s="18">
        <v>1.8048999999999999</v>
      </c>
      <c r="I2900" s="18">
        <v>-270.74</v>
      </c>
    </row>
    <row r="2901" spans="1:9" x14ac:dyDescent="0.25">
      <c r="A2901" s="1">
        <v>44826</v>
      </c>
      <c r="B2901" s="1"/>
      <c r="C2901" s="1" t="s">
        <v>102</v>
      </c>
      <c r="D2901" t="s">
        <v>98</v>
      </c>
      <c r="E2901">
        <v>434</v>
      </c>
      <c r="F2901" t="s">
        <v>118</v>
      </c>
      <c r="G2901" s="18">
        <v>1.69</v>
      </c>
      <c r="H2901" s="18">
        <v>0.02</v>
      </c>
      <c r="I2901" s="18">
        <v>733.44</v>
      </c>
    </row>
    <row r="2902" spans="1:9" x14ac:dyDescent="0.25">
      <c r="A2902" s="1">
        <v>44826</v>
      </c>
      <c r="B2902" s="1"/>
      <c r="C2902" s="1" t="s">
        <v>102</v>
      </c>
      <c r="D2902" t="s">
        <v>98</v>
      </c>
      <c r="E2902">
        <v>116</v>
      </c>
      <c r="F2902" t="s">
        <v>118</v>
      </c>
      <c r="G2902" s="18">
        <v>1.71</v>
      </c>
      <c r="I2902" s="18">
        <v>198.36</v>
      </c>
    </row>
    <row r="2903" spans="1:9" x14ac:dyDescent="0.25">
      <c r="A2903" s="1">
        <v>44826</v>
      </c>
      <c r="B2903" s="1"/>
      <c r="C2903" s="1" t="s">
        <v>102</v>
      </c>
      <c r="D2903" t="s">
        <v>97</v>
      </c>
      <c r="E2903">
        <v>400</v>
      </c>
      <c r="F2903" t="s">
        <v>118</v>
      </c>
      <c r="G2903" s="18">
        <v>1.675</v>
      </c>
      <c r="I2903" s="18">
        <v>-670</v>
      </c>
    </row>
    <row r="2904" spans="1:9" x14ac:dyDescent="0.25">
      <c r="A2904" s="1">
        <v>44826</v>
      </c>
      <c r="B2904" s="1"/>
      <c r="C2904" s="1" t="s">
        <v>102</v>
      </c>
      <c r="D2904" t="s">
        <v>97</v>
      </c>
      <c r="E2904">
        <v>150</v>
      </c>
      <c r="F2904" t="s">
        <v>118</v>
      </c>
      <c r="G2904" s="18">
        <v>1.6201000000000001</v>
      </c>
      <c r="I2904" s="18">
        <v>-243.02</v>
      </c>
    </row>
    <row r="2905" spans="1:9" x14ac:dyDescent="0.25">
      <c r="A2905" s="1">
        <v>44826</v>
      </c>
      <c r="B2905" s="1"/>
      <c r="C2905" s="1" t="s">
        <v>102</v>
      </c>
      <c r="D2905" t="s">
        <v>98</v>
      </c>
      <c r="E2905">
        <v>150</v>
      </c>
      <c r="F2905" t="s">
        <v>62</v>
      </c>
      <c r="G2905" s="18">
        <v>1.9312</v>
      </c>
      <c r="H2905" s="18">
        <v>0.01</v>
      </c>
      <c r="I2905" s="18">
        <v>289.67</v>
      </c>
    </row>
    <row r="2906" spans="1:9" x14ac:dyDescent="0.25">
      <c r="A2906" s="1">
        <v>44826</v>
      </c>
      <c r="B2906" s="1"/>
      <c r="C2906" s="1" t="s">
        <v>102</v>
      </c>
      <c r="D2906" t="s">
        <v>98</v>
      </c>
      <c r="E2906">
        <v>150</v>
      </c>
      <c r="F2906" t="s">
        <v>62</v>
      </c>
      <c r="G2906" s="18">
        <v>1.9850000000000001</v>
      </c>
      <c r="H2906" s="18">
        <v>0.01</v>
      </c>
      <c r="I2906" s="18">
        <v>297.74</v>
      </c>
    </row>
    <row r="2907" spans="1:9" x14ac:dyDescent="0.25">
      <c r="A2907" s="1">
        <v>44826</v>
      </c>
      <c r="B2907" s="1"/>
      <c r="C2907" s="1" t="s">
        <v>102</v>
      </c>
      <c r="D2907" t="s">
        <v>97</v>
      </c>
      <c r="E2907">
        <v>150</v>
      </c>
      <c r="F2907" t="s">
        <v>62</v>
      </c>
      <c r="G2907" s="18">
        <v>1.9884999999999999</v>
      </c>
      <c r="I2907" s="18">
        <v>-298.27999999999997</v>
      </c>
    </row>
    <row r="2908" spans="1:9" x14ac:dyDescent="0.25">
      <c r="A2908" s="1">
        <v>44826</v>
      </c>
      <c r="B2908" s="1"/>
      <c r="C2908" s="1" t="s">
        <v>102</v>
      </c>
      <c r="D2908" t="s">
        <v>97</v>
      </c>
      <c r="E2908">
        <v>150</v>
      </c>
      <c r="F2908" t="s">
        <v>62</v>
      </c>
      <c r="G2908" s="18">
        <v>1.9801</v>
      </c>
      <c r="I2908" s="18">
        <v>-297.02</v>
      </c>
    </row>
    <row r="2909" spans="1:9" x14ac:dyDescent="0.25">
      <c r="A2909" s="1">
        <v>44826</v>
      </c>
      <c r="B2909" s="1"/>
      <c r="C2909" s="1" t="s">
        <v>102</v>
      </c>
      <c r="D2909" t="s">
        <v>98</v>
      </c>
      <c r="E2909">
        <v>150</v>
      </c>
      <c r="F2909" t="s">
        <v>137</v>
      </c>
      <c r="G2909" s="18">
        <v>2.2136</v>
      </c>
      <c r="H2909" s="18">
        <v>0.01</v>
      </c>
      <c r="I2909" s="18">
        <v>332.03</v>
      </c>
    </row>
    <row r="2910" spans="1:9" x14ac:dyDescent="0.25">
      <c r="A2910" s="1">
        <v>44826</v>
      </c>
      <c r="B2910" s="1"/>
      <c r="C2910" s="1" t="s">
        <v>102</v>
      </c>
      <c r="D2910" t="s">
        <v>98</v>
      </c>
      <c r="E2910">
        <v>150</v>
      </c>
      <c r="F2910" t="s">
        <v>137</v>
      </c>
      <c r="G2910" s="18">
        <v>2.2223000000000002</v>
      </c>
      <c r="H2910" s="18">
        <v>0.01</v>
      </c>
      <c r="I2910" s="18">
        <v>333.34</v>
      </c>
    </row>
    <row r="2911" spans="1:9" x14ac:dyDescent="0.25">
      <c r="A2911" s="1">
        <v>44826</v>
      </c>
      <c r="B2911" s="1"/>
      <c r="C2911" s="1" t="s">
        <v>102</v>
      </c>
      <c r="D2911" t="s">
        <v>97</v>
      </c>
      <c r="E2911">
        <v>150</v>
      </c>
      <c r="F2911" t="s">
        <v>137</v>
      </c>
      <c r="G2911" s="18">
        <v>2.21</v>
      </c>
      <c r="I2911" s="18">
        <v>-331.5</v>
      </c>
    </row>
    <row r="2912" spans="1:9" x14ac:dyDescent="0.25">
      <c r="A2912" s="1">
        <v>44826</v>
      </c>
      <c r="B2912" s="1"/>
      <c r="C2912" s="1" t="s">
        <v>102</v>
      </c>
      <c r="D2912" t="s">
        <v>97</v>
      </c>
      <c r="E2912">
        <v>150</v>
      </c>
      <c r="F2912" t="s">
        <v>137</v>
      </c>
      <c r="G2912" s="18">
        <v>2.1566000000000001</v>
      </c>
      <c r="I2912" s="18">
        <v>-323.49</v>
      </c>
    </row>
    <row r="2913" spans="1:9" x14ac:dyDescent="0.25">
      <c r="A2913" s="1">
        <v>44827</v>
      </c>
      <c r="B2913" s="1"/>
      <c r="C2913" s="1" t="s">
        <v>102</v>
      </c>
      <c r="D2913" t="s">
        <v>98</v>
      </c>
      <c r="E2913">
        <v>150</v>
      </c>
      <c r="F2913" t="s">
        <v>136</v>
      </c>
      <c r="G2913" s="18">
        <v>2.7117</v>
      </c>
      <c r="H2913" s="18">
        <v>0.01</v>
      </c>
      <c r="I2913" s="18">
        <v>406.75</v>
      </c>
    </row>
    <row r="2914" spans="1:9" x14ac:dyDescent="0.25">
      <c r="A2914" s="1">
        <v>44827</v>
      </c>
      <c r="B2914" s="1"/>
      <c r="C2914" s="1" t="s">
        <v>102</v>
      </c>
      <c r="D2914" t="s">
        <v>97</v>
      </c>
      <c r="E2914">
        <v>150</v>
      </c>
      <c r="F2914" t="s">
        <v>136</v>
      </c>
      <c r="G2914" s="18">
        <v>2.7898000000000001</v>
      </c>
      <c r="I2914" s="18">
        <v>-418.47</v>
      </c>
    </row>
    <row r="2915" spans="1:9" x14ac:dyDescent="0.25">
      <c r="A2915" s="1">
        <v>44830</v>
      </c>
      <c r="B2915" s="1"/>
      <c r="C2915" s="1" t="s">
        <v>102</v>
      </c>
      <c r="D2915" t="s">
        <v>98</v>
      </c>
      <c r="E2915">
        <v>300</v>
      </c>
      <c r="F2915" t="s">
        <v>58</v>
      </c>
      <c r="G2915" s="18">
        <v>6.2209000000000003</v>
      </c>
      <c r="H2915" s="18">
        <v>0.04</v>
      </c>
      <c r="I2915" s="18">
        <v>1866.23</v>
      </c>
    </row>
    <row r="2916" spans="1:9" x14ac:dyDescent="0.25">
      <c r="A2916" s="1">
        <v>44830</v>
      </c>
      <c r="B2916" s="1"/>
      <c r="C2916" s="1" t="s">
        <v>102</v>
      </c>
      <c r="D2916" t="s">
        <v>97</v>
      </c>
      <c r="E2916">
        <v>150</v>
      </c>
      <c r="F2916" t="s">
        <v>58</v>
      </c>
      <c r="G2916" s="18">
        <v>6.2999000000000001</v>
      </c>
      <c r="I2916" s="18">
        <v>-944.99</v>
      </c>
    </row>
    <row r="2917" spans="1:9" x14ac:dyDescent="0.25">
      <c r="A2917" s="1">
        <v>44830</v>
      </c>
      <c r="B2917" s="1"/>
      <c r="C2917" s="1" t="s">
        <v>102</v>
      </c>
      <c r="D2917" t="s">
        <v>97</v>
      </c>
      <c r="E2917">
        <v>150</v>
      </c>
      <c r="F2917" t="s">
        <v>58</v>
      </c>
      <c r="G2917" s="18">
        <v>6.3849999999999998</v>
      </c>
      <c r="I2917" s="18">
        <v>-957.75</v>
      </c>
    </row>
    <row r="2918" spans="1:9" x14ac:dyDescent="0.25">
      <c r="A2918" s="1">
        <v>44830</v>
      </c>
      <c r="B2918" s="1"/>
      <c r="C2918" s="1" t="s">
        <v>102</v>
      </c>
      <c r="D2918" t="s">
        <v>98</v>
      </c>
      <c r="E2918">
        <v>250</v>
      </c>
      <c r="F2918" t="s">
        <v>134</v>
      </c>
      <c r="G2918" s="18">
        <v>3.33</v>
      </c>
      <c r="H2918" s="18">
        <v>0.02</v>
      </c>
      <c r="I2918" s="18">
        <v>832.48</v>
      </c>
    </row>
    <row r="2919" spans="1:9" x14ac:dyDescent="0.25">
      <c r="A2919" s="1">
        <v>44830</v>
      </c>
      <c r="B2919" s="1"/>
      <c r="C2919" s="1" t="s">
        <v>102</v>
      </c>
      <c r="D2919" t="s">
        <v>98</v>
      </c>
      <c r="E2919">
        <v>350</v>
      </c>
      <c r="F2919" t="s">
        <v>134</v>
      </c>
      <c r="G2919" s="18">
        <v>3.3942000000000001</v>
      </c>
      <c r="H2919" s="18">
        <v>0.03</v>
      </c>
      <c r="I2919" s="18">
        <v>1187.94</v>
      </c>
    </row>
    <row r="2920" spans="1:9" x14ac:dyDescent="0.25">
      <c r="A2920" s="1">
        <v>44830</v>
      </c>
      <c r="B2920" s="1"/>
      <c r="C2920" s="1" t="s">
        <v>102</v>
      </c>
      <c r="D2920" t="s">
        <v>98</v>
      </c>
      <c r="E2920">
        <v>850</v>
      </c>
      <c r="F2920" t="s">
        <v>135</v>
      </c>
      <c r="G2920" s="18">
        <v>1.0347999999999999</v>
      </c>
      <c r="H2920" s="18">
        <v>0.02</v>
      </c>
      <c r="I2920" s="18">
        <v>879.56</v>
      </c>
    </row>
    <row r="2921" spans="1:9" x14ac:dyDescent="0.25">
      <c r="A2921" s="1">
        <v>44830</v>
      </c>
      <c r="B2921" s="1"/>
      <c r="C2921" s="1" t="s">
        <v>102</v>
      </c>
      <c r="D2921" t="s">
        <v>97</v>
      </c>
      <c r="E2921">
        <v>117</v>
      </c>
      <c r="F2921" t="s">
        <v>134</v>
      </c>
      <c r="G2921" s="18">
        <v>3.4150999999999998</v>
      </c>
      <c r="I2921" s="18">
        <v>-399.57</v>
      </c>
    </row>
    <row r="2922" spans="1:9" x14ac:dyDescent="0.25">
      <c r="A2922" s="1">
        <v>44830</v>
      </c>
      <c r="B2922" s="1"/>
      <c r="C2922" s="1" t="s">
        <v>102</v>
      </c>
      <c r="D2922" t="s">
        <v>97</v>
      </c>
      <c r="E2922">
        <v>33</v>
      </c>
      <c r="F2922" t="s">
        <v>134</v>
      </c>
      <c r="G2922" s="18">
        <v>3.4150999999999998</v>
      </c>
      <c r="I2922" s="18">
        <v>-112.7</v>
      </c>
    </row>
    <row r="2923" spans="1:9" x14ac:dyDescent="0.25">
      <c r="A2923" s="1">
        <v>44830</v>
      </c>
      <c r="B2923" s="1"/>
      <c r="C2923" s="1" t="s">
        <v>102</v>
      </c>
      <c r="D2923" t="s">
        <v>97</v>
      </c>
      <c r="E2923">
        <v>400</v>
      </c>
      <c r="F2923" t="s">
        <v>135</v>
      </c>
      <c r="G2923" s="18">
        <v>1.05</v>
      </c>
      <c r="I2923" s="18">
        <v>-420</v>
      </c>
    </row>
    <row r="2924" spans="1:9" x14ac:dyDescent="0.25">
      <c r="A2924" s="1">
        <v>44830</v>
      </c>
      <c r="B2924" s="1"/>
      <c r="C2924" s="1" t="s">
        <v>102</v>
      </c>
      <c r="D2924" t="s">
        <v>97</v>
      </c>
      <c r="E2924">
        <v>150</v>
      </c>
      <c r="F2924" t="s">
        <v>135</v>
      </c>
      <c r="G2924" s="18">
        <v>1.0746</v>
      </c>
      <c r="I2924" s="18">
        <v>-161.19</v>
      </c>
    </row>
    <row r="2925" spans="1:9" x14ac:dyDescent="0.25">
      <c r="A2925" s="1">
        <v>44830</v>
      </c>
      <c r="B2925" s="1"/>
      <c r="C2925" s="1" t="s">
        <v>102</v>
      </c>
      <c r="D2925" t="s">
        <v>97</v>
      </c>
      <c r="E2925">
        <v>150</v>
      </c>
      <c r="F2925" t="s">
        <v>135</v>
      </c>
      <c r="G2925" s="18">
        <v>1.0744</v>
      </c>
      <c r="I2925" s="18">
        <v>-161.16</v>
      </c>
    </row>
    <row r="2926" spans="1:9" x14ac:dyDescent="0.25">
      <c r="A2926" s="1">
        <v>44830</v>
      </c>
      <c r="B2926" s="1"/>
      <c r="C2926" s="1" t="s">
        <v>102</v>
      </c>
      <c r="D2926" t="s">
        <v>97</v>
      </c>
      <c r="E2926">
        <v>150</v>
      </c>
      <c r="F2926" t="s">
        <v>135</v>
      </c>
      <c r="G2926" s="18">
        <v>1.0746</v>
      </c>
      <c r="I2926" s="18">
        <v>-161.19</v>
      </c>
    </row>
    <row r="2927" spans="1:9" x14ac:dyDescent="0.25">
      <c r="A2927" s="1">
        <v>44830</v>
      </c>
      <c r="B2927" s="1"/>
      <c r="C2927" s="1" t="s">
        <v>102</v>
      </c>
      <c r="D2927" t="s">
        <v>98</v>
      </c>
      <c r="E2927">
        <v>150</v>
      </c>
      <c r="F2927" t="s">
        <v>134</v>
      </c>
      <c r="G2927" s="18">
        <v>3.5009999999999999</v>
      </c>
      <c r="H2927" s="18">
        <v>0.01</v>
      </c>
      <c r="I2927" s="18">
        <v>525.14</v>
      </c>
    </row>
    <row r="2928" spans="1:9" x14ac:dyDescent="0.25">
      <c r="A2928" s="1">
        <v>44830</v>
      </c>
      <c r="B2928" s="1"/>
      <c r="C2928" s="1" t="s">
        <v>102</v>
      </c>
      <c r="D2928" t="s">
        <v>97</v>
      </c>
      <c r="E2928">
        <v>150</v>
      </c>
      <c r="F2928" t="s">
        <v>134</v>
      </c>
      <c r="G2928" s="18">
        <v>3.4201000000000001</v>
      </c>
      <c r="I2928" s="18">
        <v>-513.02</v>
      </c>
    </row>
    <row r="2929" spans="1:9" x14ac:dyDescent="0.25">
      <c r="A2929" s="1">
        <v>44830</v>
      </c>
      <c r="B2929" s="1"/>
      <c r="C2929" s="1" t="s">
        <v>102</v>
      </c>
      <c r="D2929" t="s">
        <v>97</v>
      </c>
      <c r="E2929">
        <v>150</v>
      </c>
      <c r="F2929" t="s">
        <v>134</v>
      </c>
      <c r="G2929" s="18">
        <v>3.4177</v>
      </c>
      <c r="I2929" s="18">
        <v>-512.66</v>
      </c>
    </row>
    <row r="2930" spans="1:9" x14ac:dyDescent="0.25">
      <c r="A2930" s="1">
        <v>44830</v>
      </c>
      <c r="B2930" s="1"/>
      <c r="C2930" s="1" t="s">
        <v>102</v>
      </c>
      <c r="D2930" t="s">
        <v>97</v>
      </c>
      <c r="E2930">
        <v>150</v>
      </c>
      <c r="F2930" t="s">
        <v>134</v>
      </c>
      <c r="G2930" s="18">
        <v>3.4001000000000001</v>
      </c>
      <c r="I2930" s="18">
        <v>-510.02</v>
      </c>
    </row>
    <row r="2931" spans="1:9" x14ac:dyDescent="0.25">
      <c r="A2931" s="1">
        <v>44830</v>
      </c>
      <c r="B2931" s="1"/>
      <c r="C2931" s="1" t="s">
        <v>102</v>
      </c>
      <c r="D2931" t="s">
        <v>97</v>
      </c>
      <c r="E2931">
        <v>150</v>
      </c>
      <c r="F2931" t="s">
        <v>134</v>
      </c>
      <c r="G2931" s="18">
        <v>3.4500999999999999</v>
      </c>
      <c r="I2931" s="18">
        <v>-517.52</v>
      </c>
    </row>
    <row r="2932" spans="1:9" x14ac:dyDescent="0.25">
      <c r="A2932" s="1">
        <v>44833</v>
      </c>
      <c r="B2932" s="1"/>
      <c r="C2932" s="1" t="s">
        <v>102</v>
      </c>
      <c r="D2932" t="s">
        <v>98</v>
      </c>
      <c r="E2932">
        <v>50</v>
      </c>
      <c r="F2932" t="s">
        <v>132</v>
      </c>
      <c r="G2932" s="18">
        <v>2.0619000000000001</v>
      </c>
      <c r="I2932" s="18">
        <v>103.1</v>
      </c>
    </row>
    <row r="2933" spans="1:9" x14ac:dyDescent="0.25">
      <c r="A2933" s="1">
        <v>44833</v>
      </c>
      <c r="B2933" s="1"/>
      <c r="C2933" s="1" t="s">
        <v>102</v>
      </c>
      <c r="D2933" t="s">
        <v>98</v>
      </c>
      <c r="E2933">
        <v>50</v>
      </c>
      <c r="F2933" t="s">
        <v>132</v>
      </c>
      <c r="G2933" s="18">
        <v>2.0417999999999998</v>
      </c>
      <c r="I2933" s="18">
        <v>102.09</v>
      </c>
    </row>
    <row r="2934" spans="1:9" x14ac:dyDescent="0.25">
      <c r="A2934" s="1">
        <v>44833</v>
      </c>
      <c r="B2934" s="1"/>
      <c r="C2934" s="1" t="s">
        <v>102</v>
      </c>
      <c r="D2934" t="s">
        <v>98</v>
      </c>
      <c r="E2934">
        <v>50</v>
      </c>
      <c r="F2934" t="s">
        <v>132</v>
      </c>
      <c r="G2934" s="18">
        <v>2.0449999999999999</v>
      </c>
      <c r="I2934" s="18">
        <v>102.25</v>
      </c>
    </row>
    <row r="2935" spans="1:9" x14ac:dyDescent="0.25">
      <c r="A2935" s="1">
        <v>44833</v>
      </c>
      <c r="B2935" s="1"/>
      <c r="C2935" s="1" t="s">
        <v>102</v>
      </c>
      <c r="D2935" t="s">
        <v>98</v>
      </c>
      <c r="E2935">
        <v>150</v>
      </c>
      <c r="F2935" t="s">
        <v>132</v>
      </c>
      <c r="G2935" s="18">
        <v>2.0499999999999998</v>
      </c>
      <c r="H2935" s="18">
        <v>0.01</v>
      </c>
      <c r="I2935" s="18">
        <v>307.49</v>
      </c>
    </row>
    <row r="2936" spans="1:9" x14ac:dyDescent="0.25">
      <c r="A2936" s="1">
        <v>44833</v>
      </c>
      <c r="B2936" s="1"/>
      <c r="C2936" s="1" t="s">
        <v>102</v>
      </c>
      <c r="D2936" t="s">
        <v>97</v>
      </c>
      <c r="E2936">
        <v>150</v>
      </c>
      <c r="F2936" t="s">
        <v>132</v>
      </c>
      <c r="G2936" s="18">
        <v>2.0065</v>
      </c>
      <c r="I2936" s="18">
        <v>-300.98</v>
      </c>
    </row>
    <row r="2937" spans="1:9" x14ac:dyDescent="0.25">
      <c r="A2937" s="1">
        <v>44833</v>
      </c>
      <c r="B2937" s="1"/>
      <c r="C2937" s="1" t="s">
        <v>102</v>
      </c>
      <c r="D2937" t="s">
        <v>97</v>
      </c>
      <c r="E2937">
        <v>75</v>
      </c>
      <c r="F2937" t="s">
        <v>132</v>
      </c>
      <c r="G2937" s="18">
        <v>2.0049999999999999</v>
      </c>
      <c r="I2937" s="18">
        <v>-150.38</v>
      </c>
    </row>
    <row r="2938" spans="1:9" x14ac:dyDescent="0.25">
      <c r="A2938" s="1">
        <v>44833</v>
      </c>
      <c r="B2938" s="1"/>
      <c r="C2938" s="1" t="s">
        <v>102</v>
      </c>
      <c r="D2938" t="s">
        <v>97</v>
      </c>
      <c r="E2938">
        <v>75</v>
      </c>
      <c r="F2938" t="s">
        <v>132</v>
      </c>
      <c r="G2938" s="18">
        <v>2.0049999999999999</v>
      </c>
      <c r="I2938" s="18">
        <v>-150.38</v>
      </c>
    </row>
    <row r="2939" spans="1:9" x14ac:dyDescent="0.25">
      <c r="A2939" s="1">
        <v>44833</v>
      </c>
      <c r="B2939" s="1"/>
      <c r="C2939" s="1" t="s">
        <v>102</v>
      </c>
      <c r="D2939" t="s">
        <v>98</v>
      </c>
      <c r="E2939">
        <v>150</v>
      </c>
      <c r="F2939" t="s">
        <v>132</v>
      </c>
      <c r="G2939" s="18">
        <v>1.9850000000000001</v>
      </c>
      <c r="H2939" s="18">
        <v>0.01</v>
      </c>
      <c r="I2939" s="18">
        <v>297.74</v>
      </c>
    </row>
    <row r="2940" spans="1:9" x14ac:dyDescent="0.25">
      <c r="A2940" s="1">
        <v>44833</v>
      </c>
      <c r="B2940" s="1"/>
      <c r="C2940" s="1" t="s">
        <v>102</v>
      </c>
      <c r="D2940" t="s">
        <v>98</v>
      </c>
      <c r="E2940">
        <v>150</v>
      </c>
      <c r="F2940" t="s">
        <v>132</v>
      </c>
      <c r="G2940" s="18">
        <v>1.9850000000000001</v>
      </c>
      <c r="H2940" s="18">
        <v>0.01</v>
      </c>
      <c r="I2940" s="18">
        <v>297.74</v>
      </c>
    </row>
    <row r="2941" spans="1:9" x14ac:dyDescent="0.25">
      <c r="A2941" s="1">
        <v>44833</v>
      </c>
      <c r="B2941" s="1"/>
      <c r="C2941" s="1" t="s">
        <v>102</v>
      </c>
      <c r="D2941" t="s">
        <v>98</v>
      </c>
      <c r="E2941">
        <v>150</v>
      </c>
      <c r="F2941" t="s">
        <v>132</v>
      </c>
      <c r="G2941" s="18">
        <v>2.0501</v>
      </c>
      <c r="H2941" s="18">
        <v>0.01</v>
      </c>
      <c r="I2941" s="18">
        <v>307.51</v>
      </c>
    </row>
    <row r="2942" spans="1:9" x14ac:dyDescent="0.25">
      <c r="A2942" s="1">
        <v>44833</v>
      </c>
      <c r="B2942" s="1"/>
      <c r="C2942" s="1" t="s">
        <v>102</v>
      </c>
      <c r="D2942" t="s">
        <v>97</v>
      </c>
      <c r="E2942">
        <v>150</v>
      </c>
      <c r="F2942" t="s">
        <v>132</v>
      </c>
      <c r="G2942" s="18">
        <v>2.0299</v>
      </c>
      <c r="I2942" s="18">
        <v>-304.49</v>
      </c>
    </row>
    <row r="2943" spans="1:9" x14ac:dyDescent="0.25">
      <c r="A2943" s="1">
        <v>44833</v>
      </c>
      <c r="B2943" s="1"/>
      <c r="C2943" s="1" t="s">
        <v>102</v>
      </c>
      <c r="D2943" t="s">
        <v>97</v>
      </c>
      <c r="E2943">
        <v>150</v>
      </c>
      <c r="F2943" t="s">
        <v>132</v>
      </c>
      <c r="G2943" s="18">
        <v>2.0299999999999998</v>
      </c>
      <c r="I2943" s="18">
        <v>-304.5</v>
      </c>
    </row>
    <row r="2944" spans="1:9" x14ac:dyDescent="0.25">
      <c r="A2944" s="1">
        <v>44833</v>
      </c>
      <c r="B2944" s="1"/>
      <c r="C2944" s="1" t="s">
        <v>102</v>
      </c>
      <c r="D2944" t="s">
        <v>97</v>
      </c>
      <c r="E2944">
        <v>150</v>
      </c>
      <c r="F2944" t="s">
        <v>132</v>
      </c>
      <c r="G2944" s="18">
        <v>2.0364</v>
      </c>
      <c r="I2944" s="18">
        <v>-305.45999999999998</v>
      </c>
    </row>
    <row r="2945" spans="1:9" x14ac:dyDescent="0.25">
      <c r="A2945" s="1">
        <v>44833</v>
      </c>
      <c r="B2945" s="1"/>
      <c r="C2945" s="1" t="s">
        <v>102</v>
      </c>
      <c r="D2945" t="s">
        <v>98</v>
      </c>
      <c r="E2945">
        <v>50</v>
      </c>
      <c r="F2945" t="s">
        <v>68</v>
      </c>
      <c r="G2945" s="18">
        <v>9.0790000000000006</v>
      </c>
      <c r="H2945" s="18">
        <v>0.01</v>
      </c>
      <c r="I2945" s="18">
        <v>453.94</v>
      </c>
    </row>
    <row r="2946" spans="1:9" x14ac:dyDescent="0.25">
      <c r="A2946" s="1">
        <v>44833</v>
      </c>
      <c r="B2946" s="1"/>
      <c r="C2946" s="1" t="s">
        <v>102</v>
      </c>
      <c r="D2946" t="s">
        <v>98</v>
      </c>
      <c r="E2946">
        <v>50</v>
      </c>
      <c r="F2946" t="s">
        <v>68</v>
      </c>
      <c r="G2946" s="18">
        <v>9.1052999999999997</v>
      </c>
      <c r="H2946" s="18">
        <v>0.01</v>
      </c>
      <c r="I2946" s="18">
        <v>455.26</v>
      </c>
    </row>
    <row r="2947" spans="1:9" x14ac:dyDescent="0.25">
      <c r="A2947" s="1">
        <v>44833</v>
      </c>
      <c r="B2947" s="1"/>
      <c r="C2947" s="1" t="s">
        <v>102</v>
      </c>
      <c r="D2947" t="s">
        <v>98</v>
      </c>
      <c r="E2947">
        <v>50</v>
      </c>
      <c r="F2947" t="s">
        <v>68</v>
      </c>
      <c r="G2947" s="18">
        <v>9.1649999999999991</v>
      </c>
      <c r="H2947" s="18">
        <v>0.01</v>
      </c>
      <c r="I2947" s="18">
        <v>458.24</v>
      </c>
    </row>
    <row r="2948" spans="1:9" x14ac:dyDescent="0.25">
      <c r="A2948" s="1">
        <v>44833</v>
      </c>
      <c r="B2948" s="1"/>
      <c r="C2948" s="1" t="s">
        <v>102</v>
      </c>
      <c r="D2948" t="s">
        <v>97</v>
      </c>
      <c r="E2948">
        <v>50</v>
      </c>
      <c r="F2948" t="s">
        <v>68</v>
      </c>
      <c r="G2948" s="18">
        <v>9.0429999999999993</v>
      </c>
      <c r="I2948" s="18">
        <v>-452.15</v>
      </c>
    </row>
    <row r="2949" spans="1:9" x14ac:dyDescent="0.25">
      <c r="A2949" s="1">
        <v>44833</v>
      </c>
      <c r="B2949" s="1"/>
      <c r="C2949" s="1" t="s">
        <v>102</v>
      </c>
      <c r="D2949" t="s">
        <v>97</v>
      </c>
      <c r="E2949">
        <v>50</v>
      </c>
      <c r="F2949" t="s">
        <v>68</v>
      </c>
      <c r="G2949" s="18">
        <v>9.0399999999999991</v>
      </c>
      <c r="I2949" s="18">
        <v>-452</v>
      </c>
    </row>
    <row r="2950" spans="1:9" x14ac:dyDescent="0.25">
      <c r="A2950" s="1">
        <v>44833</v>
      </c>
      <c r="B2950" s="1"/>
      <c r="C2950" s="1" t="s">
        <v>102</v>
      </c>
      <c r="D2950" t="s">
        <v>97</v>
      </c>
      <c r="E2950">
        <v>50</v>
      </c>
      <c r="F2950" t="s">
        <v>68</v>
      </c>
      <c r="G2950" s="18">
        <v>9.0136000000000003</v>
      </c>
      <c r="I2950" s="18">
        <v>-450.68</v>
      </c>
    </row>
    <row r="2951" spans="1:9" x14ac:dyDescent="0.25">
      <c r="A2951" s="1">
        <v>44833</v>
      </c>
      <c r="B2951" s="1"/>
      <c r="C2951" s="1" t="s">
        <v>102</v>
      </c>
      <c r="D2951" t="s">
        <v>98</v>
      </c>
      <c r="E2951">
        <v>200</v>
      </c>
      <c r="F2951" t="s">
        <v>133</v>
      </c>
      <c r="G2951" s="18">
        <v>1.69</v>
      </c>
      <c r="H2951" s="18">
        <v>0.01</v>
      </c>
      <c r="I2951" s="18">
        <v>337.99</v>
      </c>
    </row>
    <row r="2952" spans="1:9" x14ac:dyDescent="0.25">
      <c r="A2952" s="1">
        <v>44833</v>
      </c>
      <c r="B2952" s="1"/>
      <c r="C2952" s="1" t="s">
        <v>102</v>
      </c>
      <c r="D2952" t="s">
        <v>98</v>
      </c>
      <c r="E2952">
        <v>200</v>
      </c>
      <c r="F2952" t="s">
        <v>133</v>
      </c>
      <c r="G2952" s="18">
        <v>1.6318999999999999</v>
      </c>
      <c r="H2952" s="18">
        <v>0.01</v>
      </c>
      <c r="I2952" s="18">
        <v>326.37</v>
      </c>
    </row>
    <row r="2953" spans="1:9" x14ac:dyDescent="0.25">
      <c r="A2953" s="1">
        <v>44833</v>
      </c>
      <c r="B2953" s="1"/>
      <c r="C2953" s="1" t="s">
        <v>102</v>
      </c>
      <c r="D2953" t="s">
        <v>97</v>
      </c>
      <c r="E2953">
        <v>248</v>
      </c>
      <c r="F2953" t="s">
        <v>133</v>
      </c>
      <c r="G2953" s="18">
        <v>1.7083999999999999</v>
      </c>
      <c r="I2953" s="18">
        <v>-423.68</v>
      </c>
    </row>
    <row r="2954" spans="1:9" x14ac:dyDescent="0.25">
      <c r="A2954" s="1">
        <v>44833</v>
      </c>
      <c r="B2954" s="1"/>
      <c r="C2954" s="1" t="s">
        <v>102</v>
      </c>
      <c r="D2954" t="s">
        <v>97</v>
      </c>
      <c r="E2954">
        <v>152</v>
      </c>
      <c r="F2954" t="s">
        <v>133</v>
      </c>
      <c r="G2954" s="18">
        <v>1.7083999999999999</v>
      </c>
      <c r="I2954" s="18">
        <v>-259.68</v>
      </c>
    </row>
    <row r="2955" spans="1:9" x14ac:dyDescent="0.25">
      <c r="A2955" s="1">
        <v>44840</v>
      </c>
      <c r="B2955" s="1"/>
      <c r="C2955" s="1" t="s">
        <v>102</v>
      </c>
      <c r="D2955" t="s">
        <v>98</v>
      </c>
      <c r="E2955">
        <v>150</v>
      </c>
      <c r="F2955" t="s">
        <v>126</v>
      </c>
      <c r="G2955" s="18">
        <v>2.89</v>
      </c>
      <c r="H2955" s="18">
        <v>0.01</v>
      </c>
      <c r="I2955" s="18">
        <v>433.49</v>
      </c>
    </row>
    <row r="2956" spans="1:9" x14ac:dyDescent="0.25">
      <c r="A2956" s="1">
        <v>44840</v>
      </c>
      <c r="B2956" s="1"/>
      <c r="C2956" s="1" t="s">
        <v>102</v>
      </c>
      <c r="D2956" t="s">
        <v>98</v>
      </c>
      <c r="E2956">
        <v>150</v>
      </c>
      <c r="F2956" t="s">
        <v>126</v>
      </c>
      <c r="G2956" s="18">
        <v>2.9047999999999998</v>
      </c>
      <c r="H2956" s="18">
        <v>0.01</v>
      </c>
      <c r="I2956" s="18">
        <v>435.71</v>
      </c>
    </row>
    <row r="2957" spans="1:9" x14ac:dyDescent="0.25">
      <c r="A2957" s="1">
        <v>44840</v>
      </c>
      <c r="B2957" s="1"/>
      <c r="C2957" s="1" t="s">
        <v>102</v>
      </c>
      <c r="D2957" t="s">
        <v>98</v>
      </c>
      <c r="E2957">
        <v>150</v>
      </c>
      <c r="F2957" t="s">
        <v>126</v>
      </c>
      <c r="G2957" s="18">
        <v>2.8826999999999998</v>
      </c>
      <c r="H2957" s="18">
        <v>0.01</v>
      </c>
      <c r="I2957" s="18">
        <v>432.4</v>
      </c>
    </row>
    <row r="2958" spans="1:9" x14ac:dyDescent="0.25">
      <c r="A2958" s="1">
        <v>44840</v>
      </c>
      <c r="B2958" s="1"/>
      <c r="C2958" s="1" t="s">
        <v>102</v>
      </c>
      <c r="D2958" t="s">
        <v>98</v>
      </c>
      <c r="E2958">
        <v>150</v>
      </c>
      <c r="F2958" t="s">
        <v>126</v>
      </c>
      <c r="G2958" s="18">
        <v>2.82</v>
      </c>
      <c r="H2958" s="18">
        <v>0.01</v>
      </c>
      <c r="I2958" s="18">
        <v>422.99</v>
      </c>
    </row>
    <row r="2959" spans="1:9" x14ac:dyDescent="0.25">
      <c r="A2959" s="1">
        <v>44840</v>
      </c>
      <c r="B2959" s="1"/>
      <c r="C2959" s="1" t="s">
        <v>102</v>
      </c>
      <c r="D2959" t="s">
        <v>97</v>
      </c>
      <c r="E2959">
        <v>150</v>
      </c>
      <c r="F2959" t="s">
        <v>126</v>
      </c>
      <c r="G2959" s="18">
        <v>2.7688000000000001</v>
      </c>
      <c r="I2959" s="18">
        <v>-415.32</v>
      </c>
    </row>
    <row r="2960" spans="1:9" x14ac:dyDescent="0.25">
      <c r="A2960" s="1">
        <v>44840</v>
      </c>
      <c r="B2960" s="1"/>
      <c r="C2960" s="1" t="s">
        <v>102</v>
      </c>
      <c r="D2960" t="s">
        <v>97</v>
      </c>
      <c r="E2960">
        <v>150</v>
      </c>
      <c r="F2960" t="s">
        <v>126</v>
      </c>
      <c r="G2960" s="18">
        <v>2.7692999999999999</v>
      </c>
      <c r="I2960" s="18">
        <v>-415.4</v>
      </c>
    </row>
    <row r="2961" spans="1:9" x14ac:dyDescent="0.25">
      <c r="A2961" s="1">
        <v>44840</v>
      </c>
      <c r="B2961" s="1"/>
      <c r="C2961" s="1" t="s">
        <v>102</v>
      </c>
      <c r="D2961" t="s">
        <v>98</v>
      </c>
      <c r="E2961">
        <v>150</v>
      </c>
      <c r="F2961" t="s">
        <v>126</v>
      </c>
      <c r="G2961" s="18">
        <v>2.6972999999999998</v>
      </c>
      <c r="H2961" s="18">
        <v>0.01</v>
      </c>
      <c r="I2961" s="18">
        <v>404.59</v>
      </c>
    </row>
    <row r="2962" spans="1:9" x14ac:dyDescent="0.25">
      <c r="A2962" s="1">
        <v>44840</v>
      </c>
      <c r="B2962" s="1"/>
      <c r="C2962" s="1" t="s">
        <v>102</v>
      </c>
      <c r="D2962" t="s">
        <v>97</v>
      </c>
      <c r="E2962">
        <v>150</v>
      </c>
      <c r="F2962" t="s">
        <v>126</v>
      </c>
      <c r="G2962" s="18">
        <v>2.7323</v>
      </c>
      <c r="I2962" s="18">
        <v>-409.85</v>
      </c>
    </row>
    <row r="2963" spans="1:9" x14ac:dyDescent="0.25">
      <c r="A2963" s="1">
        <v>44840</v>
      </c>
      <c r="B2963" s="1"/>
      <c r="C2963" s="1" t="s">
        <v>102</v>
      </c>
      <c r="D2963" t="s">
        <v>98</v>
      </c>
      <c r="E2963">
        <v>150</v>
      </c>
      <c r="F2963" t="s">
        <v>126</v>
      </c>
      <c r="G2963" s="18">
        <v>2.73</v>
      </c>
      <c r="H2963" s="18">
        <v>0.01</v>
      </c>
      <c r="I2963" s="18">
        <v>409.49</v>
      </c>
    </row>
    <row r="2964" spans="1:9" x14ac:dyDescent="0.25">
      <c r="A2964" s="1">
        <v>44840</v>
      </c>
      <c r="B2964" s="1"/>
      <c r="C2964" s="1" t="s">
        <v>102</v>
      </c>
      <c r="D2964" t="s">
        <v>98</v>
      </c>
      <c r="E2964">
        <v>150</v>
      </c>
      <c r="F2964" t="s">
        <v>126</v>
      </c>
      <c r="G2964" s="18">
        <v>2.7650000000000001</v>
      </c>
      <c r="H2964" s="18">
        <v>0.01</v>
      </c>
      <c r="I2964" s="18">
        <v>414.74</v>
      </c>
    </row>
    <row r="2965" spans="1:9" x14ac:dyDescent="0.25">
      <c r="A2965" s="1">
        <v>44840</v>
      </c>
      <c r="B2965" s="1"/>
      <c r="C2965" s="1" t="s">
        <v>102</v>
      </c>
      <c r="D2965" t="s">
        <v>97</v>
      </c>
      <c r="E2965">
        <v>150</v>
      </c>
      <c r="F2965" t="s">
        <v>126</v>
      </c>
      <c r="G2965" s="18">
        <v>2.7349999999999999</v>
      </c>
      <c r="I2965" s="18">
        <v>-410.25</v>
      </c>
    </row>
    <row r="2966" spans="1:9" x14ac:dyDescent="0.25">
      <c r="A2966" s="1">
        <v>44840</v>
      </c>
      <c r="B2966" s="1"/>
      <c r="C2966" s="1" t="s">
        <v>102</v>
      </c>
      <c r="D2966" t="s">
        <v>97</v>
      </c>
      <c r="E2966">
        <v>150</v>
      </c>
      <c r="F2966" t="s">
        <v>126</v>
      </c>
      <c r="G2966" s="18">
        <v>2.7549999999999999</v>
      </c>
      <c r="I2966" s="18">
        <v>-413.25</v>
      </c>
    </row>
    <row r="2967" spans="1:9" x14ac:dyDescent="0.25">
      <c r="A2967" s="1">
        <v>44840</v>
      </c>
      <c r="B2967" s="1"/>
      <c r="C2967" s="1" t="s">
        <v>102</v>
      </c>
      <c r="D2967" t="s">
        <v>97</v>
      </c>
      <c r="E2967">
        <v>150</v>
      </c>
      <c r="F2967" t="s">
        <v>126</v>
      </c>
      <c r="G2967" s="18">
        <v>2.7583000000000002</v>
      </c>
      <c r="I2967" s="18">
        <v>-413.75</v>
      </c>
    </row>
    <row r="2968" spans="1:9" x14ac:dyDescent="0.25">
      <c r="A2968" s="1">
        <v>44840</v>
      </c>
      <c r="B2968" s="1"/>
      <c r="C2968" s="1" t="s">
        <v>102</v>
      </c>
      <c r="D2968" t="s">
        <v>97</v>
      </c>
      <c r="E2968">
        <v>150</v>
      </c>
      <c r="F2968" t="s">
        <v>126</v>
      </c>
      <c r="G2968" s="18">
        <v>2.75</v>
      </c>
      <c r="I2968" s="18">
        <v>-412.5</v>
      </c>
    </row>
    <row r="2969" spans="1:9" x14ac:dyDescent="0.25">
      <c r="A2969" s="1">
        <v>44840</v>
      </c>
      <c r="B2969" s="1"/>
      <c r="C2969" s="1" t="s">
        <v>102</v>
      </c>
      <c r="D2969" t="s">
        <v>98</v>
      </c>
      <c r="E2969">
        <v>50</v>
      </c>
      <c r="F2969" t="s">
        <v>131</v>
      </c>
      <c r="G2969" s="18">
        <v>6.0918999999999999</v>
      </c>
      <c r="H2969" s="18">
        <v>0.01</v>
      </c>
      <c r="I2969" s="18">
        <v>304.58999999999997</v>
      </c>
    </row>
    <row r="2970" spans="1:9" x14ac:dyDescent="0.25">
      <c r="A2970" s="1">
        <v>44840</v>
      </c>
      <c r="B2970" s="1"/>
      <c r="C2970" s="1" t="s">
        <v>102</v>
      </c>
      <c r="D2970" t="s">
        <v>98</v>
      </c>
      <c r="E2970">
        <v>100</v>
      </c>
      <c r="F2970" t="s">
        <v>131</v>
      </c>
      <c r="G2970" s="18">
        <v>6.1</v>
      </c>
      <c r="H2970" s="18">
        <v>0.01</v>
      </c>
      <c r="I2970" s="18">
        <v>609.99</v>
      </c>
    </row>
    <row r="2971" spans="1:9" x14ac:dyDescent="0.25">
      <c r="A2971" s="1">
        <v>44840</v>
      </c>
      <c r="B2971" s="1"/>
      <c r="C2971" s="1" t="s">
        <v>102</v>
      </c>
      <c r="D2971" t="s">
        <v>98</v>
      </c>
      <c r="E2971">
        <v>150</v>
      </c>
      <c r="F2971" t="s">
        <v>131</v>
      </c>
      <c r="G2971" s="18">
        <v>6.11</v>
      </c>
      <c r="H2971" s="18">
        <v>0.02</v>
      </c>
      <c r="I2971" s="18">
        <v>916.48</v>
      </c>
    </row>
    <row r="2972" spans="1:9" x14ac:dyDescent="0.25">
      <c r="A2972" s="1">
        <v>44840</v>
      </c>
      <c r="B2972" s="1"/>
      <c r="C2972" s="1" t="s">
        <v>102</v>
      </c>
      <c r="D2972" t="s">
        <v>97</v>
      </c>
      <c r="E2972">
        <v>150</v>
      </c>
      <c r="F2972" t="s">
        <v>131</v>
      </c>
      <c r="G2972" s="18">
        <v>6.2398999999999996</v>
      </c>
      <c r="I2972" s="18">
        <v>-935.99</v>
      </c>
    </row>
    <row r="2973" spans="1:9" x14ac:dyDescent="0.25">
      <c r="A2973" s="1">
        <v>44840</v>
      </c>
      <c r="B2973" s="1"/>
      <c r="C2973" s="1" t="s">
        <v>102</v>
      </c>
      <c r="D2973" t="s">
        <v>97</v>
      </c>
      <c r="E2973">
        <v>150</v>
      </c>
      <c r="F2973" t="s">
        <v>131</v>
      </c>
      <c r="G2973" s="18">
        <v>6.3118999999999996</v>
      </c>
      <c r="I2973" s="18">
        <v>-946.79</v>
      </c>
    </row>
    <row r="2974" spans="1:9" x14ac:dyDescent="0.25">
      <c r="A2974" s="1">
        <v>44840</v>
      </c>
      <c r="B2974" s="1"/>
      <c r="C2974" s="1" t="s">
        <v>102</v>
      </c>
      <c r="D2974" t="s">
        <v>107</v>
      </c>
      <c r="I2974" s="18">
        <v>-500</v>
      </c>
    </row>
    <row r="2975" spans="1:9" x14ac:dyDescent="0.25">
      <c r="A2975" s="1">
        <v>44845</v>
      </c>
      <c r="B2975" s="1"/>
      <c r="C2975" s="1" t="s">
        <v>102</v>
      </c>
      <c r="D2975" t="s">
        <v>98</v>
      </c>
      <c r="E2975">
        <v>50</v>
      </c>
      <c r="F2975" t="s">
        <v>71</v>
      </c>
      <c r="G2975" s="18">
        <v>4.6801000000000004</v>
      </c>
      <c r="H2975" s="18">
        <v>0.01</v>
      </c>
      <c r="I2975" s="18">
        <v>234</v>
      </c>
    </row>
    <row r="2976" spans="1:9" x14ac:dyDescent="0.25">
      <c r="A2976" s="1">
        <v>44845</v>
      </c>
      <c r="B2976" s="1"/>
      <c r="C2976" s="1" t="s">
        <v>102</v>
      </c>
      <c r="D2976" t="s">
        <v>98</v>
      </c>
      <c r="E2976">
        <v>100</v>
      </c>
      <c r="F2976" t="s">
        <v>71</v>
      </c>
      <c r="G2976" s="18">
        <v>4.7</v>
      </c>
      <c r="H2976" s="18">
        <v>0.01</v>
      </c>
      <c r="I2976" s="18">
        <v>469.99</v>
      </c>
    </row>
    <row r="2977" spans="1:9" x14ac:dyDescent="0.25">
      <c r="A2977" s="1">
        <v>44845</v>
      </c>
      <c r="B2977" s="1"/>
      <c r="C2977" s="1" t="s">
        <v>102</v>
      </c>
      <c r="D2977" t="s">
        <v>97</v>
      </c>
      <c r="E2977">
        <v>150</v>
      </c>
      <c r="F2977" t="s">
        <v>71</v>
      </c>
      <c r="G2977" s="18">
        <v>4.7950999999999997</v>
      </c>
      <c r="I2977" s="18">
        <v>-719.27</v>
      </c>
    </row>
    <row r="2978" spans="1:9" x14ac:dyDescent="0.25">
      <c r="A2978" s="1">
        <v>44851</v>
      </c>
      <c r="B2978" s="1"/>
      <c r="C2978" s="1" t="s">
        <v>102</v>
      </c>
      <c r="D2978" t="s">
        <v>98</v>
      </c>
      <c r="E2978">
        <v>50</v>
      </c>
      <c r="F2978" t="s">
        <v>128</v>
      </c>
      <c r="G2978" s="18">
        <v>2.19</v>
      </c>
      <c r="I2978" s="18">
        <v>109.5</v>
      </c>
    </row>
    <row r="2979" spans="1:9" x14ac:dyDescent="0.25">
      <c r="A2979" s="1">
        <v>44851</v>
      </c>
      <c r="B2979" s="1"/>
      <c r="C2979" s="1" t="s">
        <v>102</v>
      </c>
      <c r="D2979" t="s">
        <v>98</v>
      </c>
      <c r="E2979">
        <v>50</v>
      </c>
      <c r="F2979" t="s">
        <v>128</v>
      </c>
      <c r="G2979" s="18">
        <v>2.181</v>
      </c>
      <c r="I2979" s="18">
        <v>109.05</v>
      </c>
    </row>
    <row r="2980" spans="1:9" x14ac:dyDescent="0.25">
      <c r="A2980" s="1">
        <v>44851</v>
      </c>
      <c r="B2980" s="1"/>
      <c r="C2980" s="1" t="s">
        <v>102</v>
      </c>
      <c r="D2980" t="s">
        <v>98</v>
      </c>
      <c r="E2980">
        <v>150</v>
      </c>
      <c r="F2980" t="s">
        <v>128</v>
      </c>
      <c r="G2980" s="18">
        <v>2.1528999999999998</v>
      </c>
      <c r="H2980" s="18">
        <v>0.01</v>
      </c>
      <c r="I2980" s="18">
        <v>322.93</v>
      </c>
    </row>
    <row r="2981" spans="1:9" x14ac:dyDescent="0.25">
      <c r="A2981" s="1">
        <v>44851</v>
      </c>
      <c r="B2981" s="1"/>
      <c r="C2981" s="1" t="s">
        <v>102</v>
      </c>
      <c r="D2981" t="s">
        <v>98</v>
      </c>
      <c r="E2981">
        <v>150</v>
      </c>
      <c r="F2981" t="s">
        <v>128</v>
      </c>
      <c r="G2981" s="18">
        <v>2.1408</v>
      </c>
      <c r="H2981" s="18">
        <v>0.01</v>
      </c>
      <c r="I2981" s="18">
        <v>321.11</v>
      </c>
    </row>
    <row r="2982" spans="1:9" x14ac:dyDescent="0.25">
      <c r="A2982" s="1">
        <v>44851</v>
      </c>
      <c r="B2982" s="1"/>
      <c r="C2982" s="1" t="s">
        <v>102</v>
      </c>
      <c r="D2982" t="s">
        <v>98</v>
      </c>
      <c r="E2982">
        <v>150</v>
      </c>
      <c r="F2982" t="s">
        <v>128</v>
      </c>
      <c r="G2982" s="18">
        <v>2.0800999999999998</v>
      </c>
      <c r="H2982" s="18">
        <v>0.01</v>
      </c>
      <c r="I2982" s="18">
        <v>312.01</v>
      </c>
    </row>
    <row r="2983" spans="1:9" x14ac:dyDescent="0.25">
      <c r="A2983" s="1">
        <v>44851</v>
      </c>
      <c r="B2983" s="1"/>
      <c r="C2983" s="1" t="s">
        <v>102</v>
      </c>
      <c r="D2983" t="s">
        <v>98</v>
      </c>
      <c r="E2983">
        <v>150</v>
      </c>
      <c r="F2983" t="s">
        <v>128</v>
      </c>
      <c r="G2983" s="18">
        <v>2.0505</v>
      </c>
      <c r="H2983" s="18">
        <v>0.01</v>
      </c>
      <c r="I2983" s="18">
        <v>307.57</v>
      </c>
    </row>
    <row r="2984" spans="1:9" x14ac:dyDescent="0.25">
      <c r="A2984" s="1">
        <v>44851</v>
      </c>
      <c r="B2984" s="1"/>
      <c r="C2984" s="1" t="s">
        <v>102</v>
      </c>
      <c r="D2984" t="s">
        <v>97</v>
      </c>
      <c r="E2984">
        <v>150</v>
      </c>
      <c r="F2984" t="s">
        <v>128</v>
      </c>
      <c r="G2984" s="18">
        <v>2.0278</v>
      </c>
      <c r="I2984" s="18">
        <v>-304.17</v>
      </c>
    </row>
    <row r="2985" spans="1:9" x14ac:dyDescent="0.25">
      <c r="A2985" s="1">
        <v>44851</v>
      </c>
      <c r="B2985" s="1"/>
      <c r="C2985" s="1" t="s">
        <v>102</v>
      </c>
      <c r="D2985" t="s">
        <v>97</v>
      </c>
      <c r="E2985">
        <v>400</v>
      </c>
      <c r="F2985" t="s">
        <v>128</v>
      </c>
      <c r="G2985" s="18">
        <v>2.0373999999999999</v>
      </c>
      <c r="I2985" s="18">
        <v>-814.96</v>
      </c>
    </row>
    <row r="2986" spans="1:9" x14ac:dyDescent="0.25">
      <c r="A2986" s="1">
        <v>44851</v>
      </c>
      <c r="B2986" s="1"/>
      <c r="C2986" s="1" t="s">
        <v>102</v>
      </c>
      <c r="D2986" t="s">
        <v>97</v>
      </c>
      <c r="E2986">
        <v>150</v>
      </c>
      <c r="F2986" t="s">
        <v>128</v>
      </c>
      <c r="G2986" s="18">
        <v>2.0053000000000001</v>
      </c>
      <c r="I2986" s="18">
        <v>-300.8</v>
      </c>
    </row>
    <row r="2987" spans="1:9" x14ac:dyDescent="0.25">
      <c r="A2987" s="1">
        <v>44851</v>
      </c>
      <c r="B2987" s="1"/>
      <c r="C2987" s="1" t="s">
        <v>102</v>
      </c>
      <c r="D2987" t="s">
        <v>98</v>
      </c>
      <c r="E2987">
        <v>150</v>
      </c>
      <c r="F2987" t="s">
        <v>129</v>
      </c>
      <c r="G2987" s="18">
        <v>1.075</v>
      </c>
      <c r="I2987" s="18">
        <v>161.25</v>
      </c>
    </row>
    <row r="2988" spans="1:9" x14ac:dyDescent="0.25">
      <c r="A2988" s="1">
        <v>44851</v>
      </c>
      <c r="B2988" s="1"/>
      <c r="C2988" s="1" t="s">
        <v>102</v>
      </c>
      <c r="D2988" t="s">
        <v>98</v>
      </c>
      <c r="E2988">
        <v>400</v>
      </c>
      <c r="F2988" t="s">
        <v>129</v>
      </c>
      <c r="G2988" s="18">
        <v>1.075</v>
      </c>
      <c r="H2988" s="18">
        <v>0.01</v>
      </c>
      <c r="I2988" s="18">
        <v>429.99</v>
      </c>
    </row>
    <row r="2989" spans="1:9" x14ac:dyDescent="0.25">
      <c r="A2989" s="1">
        <v>44851</v>
      </c>
      <c r="B2989" s="1"/>
      <c r="C2989" s="1" t="s">
        <v>102</v>
      </c>
      <c r="D2989" t="s">
        <v>97</v>
      </c>
      <c r="E2989">
        <v>400</v>
      </c>
      <c r="F2989" t="s">
        <v>129</v>
      </c>
      <c r="G2989" s="18">
        <v>1.0199</v>
      </c>
      <c r="I2989" s="18">
        <v>-407.96</v>
      </c>
    </row>
    <row r="2990" spans="1:9" x14ac:dyDescent="0.25">
      <c r="A2990" s="1">
        <v>44851</v>
      </c>
      <c r="B2990" s="1"/>
      <c r="C2990" s="1" t="s">
        <v>102</v>
      </c>
      <c r="D2990" t="s">
        <v>97</v>
      </c>
      <c r="E2990">
        <v>150</v>
      </c>
      <c r="F2990" t="s">
        <v>129</v>
      </c>
      <c r="G2990" s="18">
        <v>1.018</v>
      </c>
      <c r="I2990" s="18">
        <v>-152.69999999999999</v>
      </c>
    </row>
    <row r="2991" spans="1:9" x14ac:dyDescent="0.25">
      <c r="A2991" s="1">
        <v>44854</v>
      </c>
      <c r="B2991" s="1"/>
      <c r="C2991" s="1" t="s">
        <v>102</v>
      </c>
      <c r="D2991" t="s">
        <v>98</v>
      </c>
      <c r="E2991">
        <v>850</v>
      </c>
      <c r="F2991" t="s">
        <v>127</v>
      </c>
      <c r="G2991" s="18">
        <v>2.54</v>
      </c>
      <c r="H2991" s="18">
        <v>0.05</v>
      </c>
      <c r="I2991" s="18">
        <v>2158.9499999999998</v>
      </c>
    </row>
    <row r="2992" spans="1:9" x14ac:dyDescent="0.25">
      <c r="A2992" s="1">
        <v>44854</v>
      </c>
      <c r="B2992" s="1"/>
      <c r="C2992" s="1" t="s">
        <v>102</v>
      </c>
      <c r="D2992" t="s">
        <v>97</v>
      </c>
      <c r="E2992">
        <v>400</v>
      </c>
      <c r="F2992" t="s">
        <v>127</v>
      </c>
      <c r="G2992" s="18">
        <v>2.5415000000000001</v>
      </c>
      <c r="I2992" s="18">
        <v>-1016.6</v>
      </c>
    </row>
    <row r="2993" spans="1:9" x14ac:dyDescent="0.25">
      <c r="A2993" s="1">
        <v>44854</v>
      </c>
      <c r="B2993" s="1"/>
      <c r="C2993" s="1" t="s">
        <v>102</v>
      </c>
      <c r="D2993" t="s">
        <v>97</v>
      </c>
      <c r="E2993">
        <v>150</v>
      </c>
      <c r="F2993" t="s">
        <v>127</v>
      </c>
      <c r="G2993" s="18">
        <v>2.5259999999999998</v>
      </c>
      <c r="I2993" s="18">
        <v>-378.9</v>
      </c>
    </row>
    <row r="2994" spans="1:9" x14ac:dyDescent="0.25">
      <c r="A2994" s="1">
        <v>44854</v>
      </c>
      <c r="B2994" s="1"/>
      <c r="C2994" s="1" t="s">
        <v>102</v>
      </c>
      <c r="D2994" t="s">
        <v>97</v>
      </c>
      <c r="E2994">
        <v>150</v>
      </c>
      <c r="F2994" t="s">
        <v>127</v>
      </c>
      <c r="G2994" s="18">
        <v>2.52</v>
      </c>
      <c r="I2994" s="18">
        <v>-378</v>
      </c>
    </row>
    <row r="2995" spans="1:9" x14ac:dyDescent="0.25">
      <c r="A2995" s="1">
        <v>44854</v>
      </c>
      <c r="B2995" s="1"/>
      <c r="C2995" s="1" t="s">
        <v>102</v>
      </c>
      <c r="D2995" t="s">
        <v>97</v>
      </c>
      <c r="E2995">
        <v>150</v>
      </c>
      <c r="F2995" t="s">
        <v>127</v>
      </c>
      <c r="G2995" s="18">
        <v>2.5185</v>
      </c>
      <c r="I2995" s="18">
        <v>-377.78</v>
      </c>
    </row>
    <row r="2996" spans="1:9" x14ac:dyDescent="0.25">
      <c r="A2996" s="1">
        <v>44854</v>
      </c>
      <c r="B2996" s="1"/>
      <c r="C2996" s="1" t="s">
        <v>102</v>
      </c>
      <c r="D2996" t="s">
        <v>98</v>
      </c>
      <c r="E2996">
        <v>550</v>
      </c>
      <c r="F2996" t="s">
        <v>127</v>
      </c>
      <c r="G2996" s="18">
        <v>2.6850000000000001</v>
      </c>
      <c r="H2996" s="18">
        <v>0.03</v>
      </c>
      <c r="I2996" s="18">
        <v>1476.72</v>
      </c>
    </row>
    <row r="2997" spans="1:9" x14ac:dyDescent="0.25">
      <c r="A2997" s="1">
        <v>44854</v>
      </c>
      <c r="B2997" s="1"/>
      <c r="C2997" s="1" t="s">
        <v>102</v>
      </c>
      <c r="D2997" t="s">
        <v>98</v>
      </c>
      <c r="E2997">
        <v>150</v>
      </c>
      <c r="F2997" t="s">
        <v>127</v>
      </c>
      <c r="G2997" s="18">
        <v>2.7174999999999998</v>
      </c>
      <c r="H2997" s="18">
        <v>0.01</v>
      </c>
      <c r="I2997" s="18">
        <v>407.62</v>
      </c>
    </row>
    <row r="2998" spans="1:9" x14ac:dyDescent="0.25">
      <c r="A2998" s="1">
        <v>44854</v>
      </c>
      <c r="B2998" s="1"/>
      <c r="C2998" s="1" t="s">
        <v>102</v>
      </c>
      <c r="D2998" t="s">
        <v>97</v>
      </c>
      <c r="E2998">
        <v>77</v>
      </c>
      <c r="F2998" t="s">
        <v>127</v>
      </c>
      <c r="G2998" s="18">
        <v>2.7785000000000002</v>
      </c>
      <c r="I2998" s="18">
        <v>-213.94</v>
      </c>
    </row>
    <row r="2999" spans="1:9" x14ac:dyDescent="0.25">
      <c r="A2999" s="1">
        <v>44854</v>
      </c>
      <c r="B2999" s="1"/>
      <c r="C2999" s="1" t="s">
        <v>102</v>
      </c>
      <c r="D2999" t="s">
        <v>97</v>
      </c>
      <c r="E2999">
        <v>73</v>
      </c>
      <c r="F2999" t="s">
        <v>127</v>
      </c>
      <c r="G2999" s="18">
        <v>2.7785000000000002</v>
      </c>
      <c r="I2999" s="18">
        <v>-202.83</v>
      </c>
    </row>
    <row r="3000" spans="1:9" x14ac:dyDescent="0.25">
      <c r="A3000" s="1">
        <v>44854</v>
      </c>
      <c r="B3000" s="1"/>
      <c r="C3000" s="1" t="s">
        <v>102</v>
      </c>
      <c r="D3000" t="s">
        <v>97</v>
      </c>
      <c r="E3000">
        <v>150</v>
      </c>
      <c r="F3000" t="s">
        <v>127</v>
      </c>
      <c r="G3000" s="18">
        <v>2.7633000000000001</v>
      </c>
      <c r="I3000" s="18">
        <v>-414.5</v>
      </c>
    </row>
    <row r="3001" spans="1:9" x14ac:dyDescent="0.25">
      <c r="A3001" s="1">
        <v>44854</v>
      </c>
      <c r="B3001" s="1"/>
      <c r="C3001" s="1" t="s">
        <v>102</v>
      </c>
      <c r="D3001" t="s">
        <v>98</v>
      </c>
      <c r="E3001">
        <v>200</v>
      </c>
      <c r="F3001" t="s">
        <v>127</v>
      </c>
      <c r="G3001" s="18">
        <v>2.8050000000000002</v>
      </c>
      <c r="H3001" s="18">
        <v>0.01</v>
      </c>
      <c r="I3001" s="18">
        <v>560.99</v>
      </c>
    </row>
    <row r="3002" spans="1:9" x14ac:dyDescent="0.25">
      <c r="A3002" s="1">
        <v>44854</v>
      </c>
      <c r="B3002" s="1"/>
      <c r="C3002" s="1" t="s">
        <v>102</v>
      </c>
      <c r="D3002" t="s">
        <v>98</v>
      </c>
      <c r="E3002">
        <v>50</v>
      </c>
      <c r="F3002" t="s">
        <v>127</v>
      </c>
      <c r="G3002" s="18">
        <v>2.83</v>
      </c>
      <c r="I3002" s="18">
        <v>141.5</v>
      </c>
    </row>
    <row r="3003" spans="1:9" x14ac:dyDescent="0.25">
      <c r="A3003" s="1">
        <v>44854</v>
      </c>
      <c r="B3003" s="1"/>
      <c r="C3003" s="1" t="s">
        <v>102</v>
      </c>
      <c r="D3003" t="s">
        <v>98</v>
      </c>
      <c r="E3003">
        <v>150</v>
      </c>
      <c r="F3003" t="s">
        <v>127</v>
      </c>
      <c r="G3003" s="18">
        <v>2.8121</v>
      </c>
      <c r="H3003" s="18">
        <v>0.01</v>
      </c>
      <c r="I3003" s="18">
        <v>421.81</v>
      </c>
    </row>
    <row r="3004" spans="1:9" x14ac:dyDescent="0.25">
      <c r="A3004" s="1">
        <v>44854</v>
      </c>
      <c r="B3004" s="1"/>
      <c r="C3004" s="1" t="s">
        <v>102</v>
      </c>
      <c r="D3004" t="s">
        <v>97</v>
      </c>
      <c r="E3004">
        <v>150</v>
      </c>
      <c r="F3004" t="s">
        <v>127</v>
      </c>
      <c r="G3004" s="18">
        <v>2.9186000000000001</v>
      </c>
      <c r="I3004" s="18">
        <v>-437.79</v>
      </c>
    </row>
    <row r="3005" spans="1:9" x14ac:dyDescent="0.25">
      <c r="A3005" s="1">
        <v>44854</v>
      </c>
      <c r="B3005" s="1"/>
      <c r="C3005" s="1" t="s">
        <v>102</v>
      </c>
      <c r="D3005" t="s">
        <v>97</v>
      </c>
      <c r="E3005">
        <v>150</v>
      </c>
      <c r="F3005" t="s">
        <v>127</v>
      </c>
      <c r="G3005" s="18">
        <v>2.98</v>
      </c>
      <c r="I3005" s="18">
        <v>-447</v>
      </c>
    </row>
    <row r="3006" spans="1:9" x14ac:dyDescent="0.25">
      <c r="A3006" s="1">
        <v>44854</v>
      </c>
      <c r="B3006" s="1"/>
      <c r="C3006" s="1" t="s">
        <v>102</v>
      </c>
      <c r="D3006" t="s">
        <v>97</v>
      </c>
      <c r="E3006">
        <v>150</v>
      </c>
      <c r="F3006" t="s">
        <v>127</v>
      </c>
      <c r="G3006" s="18">
        <v>2.9899</v>
      </c>
      <c r="I3006" s="18">
        <v>-448.49</v>
      </c>
    </row>
    <row r="3007" spans="1:9" x14ac:dyDescent="0.25">
      <c r="A3007" s="1">
        <v>44854</v>
      </c>
      <c r="B3007" s="1"/>
      <c r="C3007" s="1" t="s">
        <v>102</v>
      </c>
      <c r="D3007" t="s">
        <v>97</v>
      </c>
      <c r="E3007">
        <v>50</v>
      </c>
      <c r="F3007" t="s">
        <v>127</v>
      </c>
      <c r="G3007" s="18">
        <v>2.8925000000000001</v>
      </c>
      <c r="I3007" s="18">
        <v>-144.63</v>
      </c>
    </row>
    <row r="3008" spans="1:9" x14ac:dyDescent="0.25">
      <c r="A3008" s="1">
        <v>44854</v>
      </c>
      <c r="B3008" s="1"/>
      <c r="C3008" s="1" t="s">
        <v>102</v>
      </c>
      <c r="D3008" t="s">
        <v>97</v>
      </c>
      <c r="E3008">
        <v>150</v>
      </c>
      <c r="F3008" t="s">
        <v>127</v>
      </c>
      <c r="G3008" s="18">
        <v>2.9199000000000002</v>
      </c>
      <c r="I3008" s="18">
        <v>-437.99</v>
      </c>
    </row>
    <row r="3009" spans="1:9" x14ac:dyDescent="0.25">
      <c r="A3009" s="1">
        <v>44854</v>
      </c>
      <c r="B3009" s="1"/>
      <c r="C3009" s="1" t="s">
        <v>102</v>
      </c>
      <c r="D3009" t="s">
        <v>97</v>
      </c>
      <c r="E3009">
        <v>150</v>
      </c>
      <c r="F3009" t="s">
        <v>127</v>
      </c>
      <c r="G3009" s="18">
        <v>2.8298999999999999</v>
      </c>
      <c r="I3009" s="18">
        <v>-424.49</v>
      </c>
    </row>
    <row r="3010" spans="1:9" x14ac:dyDescent="0.25">
      <c r="A3010" s="1">
        <v>44858</v>
      </c>
      <c r="B3010" s="1"/>
      <c r="C3010" s="1" t="s">
        <v>102</v>
      </c>
      <c r="D3010" t="s">
        <v>98</v>
      </c>
      <c r="E3010">
        <v>650</v>
      </c>
      <c r="F3010" t="s">
        <v>126</v>
      </c>
      <c r="G3010" s="18">
        <v>2.2250000000000001</v>
      </c>
      <c r="H3010" s="18">
        <v>0.03</v>
      </c>
      <c r="I3010" s="18">
        <v>1446.22</v>
      </c>
    </row>
    <row r="3011" spans="1:9" x14ac:dyDescent="0.25">
      <c r="A3011" s="1">
        <v>44858</v>
      </c>
      <c r="B3011" s="1"/>
      <c r="C3011" s="1" t="s">
        <v>102</v>
      </c>
      <c r="D3011" t="s">
        <v>98</v>
      </c>
      <c r="E3011">
        <v>150</v>
      </c>
      <c r="F3011" t="s">
        <v>126</v>
      </c>
      <c r="G3011" s="18">
        <v>2.27</v>
      </c>
      <c r="H3011" s="18">
        <v>0.01</v>
      </c>
      <c r="I3011" s="18">
        <v>340.49</v>
      </c>
    </row>
    <row r="3012" spans="1:9" x14ac:dyDescent="0.25">
      <c r="A3012" s="1">
        <v>44858</v>
      </c>
      <c r="B3012" s="1"/>
      <c r="C3012" s="1" t="s">
        <v>102</v>
      </c>
      <c r="D3012" t="s">
        <v>97</v>
      </c>
      <c r="E3012">
        <v>400</v>
      </c>
      <c r="F3012" t="s">
        <v>126</v>
      </c>
      <c r="G3012" s="18">
        <v>2.2555000000000001</v>
      </c>
      <c r="I3012" s="18">
        <v>-902.2</v>
      </c>
    </row>
    <row r="3013" spans="1:9" x14ac:dyDescent="0.25">
      <c r="A3013" s="1">
        <v>44858</v>
      </c>
      <c r="B3013" s="1"/>
      <c r="C3013" s="1" t="s">
        <v>102</v>
      </c>
      <c r="D3013" t="s">
        <v>97</v>
      </c>
      <c r="E3013">
        <v>400</v>
      </c>
      <c r="F3013" t="s">
        <v>126</v>
      </c>
      <c r="G3013" s="18">
        <v>2.2349999999999999</v>
      </c>
      <c r="I3013" s="18">
        <v>-894</v>
      </c>
    </row>
    <row r="3014" spans="1:9" x14ac:dyDescent="0.25">
      <c r="A3014" s="1">
        <v>44858</v>
      </c>
      <c r="B3014" s="1"/>
      <c r="C3014" s="1" t="s">
        <v>102</v>
      </c>
      <c r="D3014" t="s">
        <v>98</v>
      </c>
      <c r="E3014">
        <v>150</v>
      </c>
      <c r="F3014" t="s">
        <v>126</v>
      </c>
      <c r="G3014" s="18">
        <v>2.17</v>
      </c>
      <c r="H3014" s="18">
        <v>0.01</v>
      </c>
      <c r="I3014" s="18">
        <v>325.49</v>
      </c>
    </row>
    <row r="3015" spans="1:9" x14ac:dyDescent="0.25">
      <c r="A3015" s="1">
        <v>44858</v>
      </c>
      <c r="B3015" s="1"/>
      <c r="C3015" s="1" t="s">
        <v>102</v>
      </c>
      <c r="D3015" t="s">
        <v>98</v>
      </c>
      <c r="E3015">
        <v>112</v>
      </c>
      <c r="F3015" t="s">
        <v>126</v>
      </c>
      <c r="G3015" s="18">
        <v>2.19</v>
      </c>
      <c r="H3015" s="18">
        <v>0.01</v>
      </c>
      <c r="I3015" s="18">
        <v>245.27</v>
      </c>
    </row>
    <row r="3016" spans="1:9" x14ac:dyDescent="0.25">
      <c r="A3016" s="1">
        <v>44858</v>
      </c>
      <c r="B3016" s="1"/>
      <c r="C3016" s="1" t="s">
        <v>102</v>
      </c>
      <c r="D3016" t="s">
        <v>98</v>
      </c>
      <c r="E3016">
        <v>37</v>
      </c>
      <c r="F3016" t="s">
        <v>126</v>
      </c>
      <c r="G3016" s="18">
        <v>2.19</v>
      </c>
      <c r="I3016" s="18">
        <v>81.03</v>
      </c>
    </row>
    <row r="3017" spans="1:9" x14ac:dyDescent="0.25">
      <c r="A3017" s="1">
        <v>44858</v>
      </c>
      <c r="B3017" s="1"/>
      <c r="C3017" s="1" t="s">
        <v>102</v>
      </c>
      <c r="D3017" t="s">
        <v>98</v>
      </c>
      <c r="E3017">
        <v>251</v>
      </c>
      <c r="F3017" t="s">
        <v>126</v>
      </c>
      <c r="G3017" s="18">
        <v>2.19</v>
      </c>
      <c r="H3017" s="18">
        <v>0.01</v>
      </c>
      <c r="I3017" s="18">
        <v>549.67999999999995</v>
      </c>
    </row>
    <row r="3018" spans="1:9" x14ac:dyDescent="0.25">
      <c r="A3018" s="1">
        <v>44858</v>
      </c>
      <c r="B3018" s="1"/>
      <c r="C3018" s="1" t="s">
        <v>102</v>
      </c>
      <c r="D3018" t="s">
        <v>97</v>
      </c>
      <c r="E3018">
        <v>150</v>
      </c>
      <c r="F3018" t="s">
        <v>126</v>
      </c>
      <c r="G3018" s="18">
        <v>2.2349999999999999</v>
      </c>
      <c r="I3018" s="18">
        <v>-335.25</v>
      </c>
    </row>
    <row r="3019" spans="1:9" x14ac:dyDescent="0.25">
      <c r="A3019" s="1">
        <v>44858</v>
      </c>
      <c r="B3019" s="1"/>
      <c r="C3019" s="1" t="s">
        <v>102</v>
      </c>
      <c r="D3019" t="s">
        <v>97</v>
      </c>
      <c r="E3019">
        <v>400</v>
      </c>
      <c r="F3019" t="s">
        <v>126</v>
      </c>
      <c r="G3019" s="18">
        <v>2.2755000000000001</v>
      </c>
      <c r="I3019" s="18">
        <v>-910.2</v>
      </c>
    </row>
    <row r="3020" spans="1:9" x14ac:dyDescent="0.25">
      <c r="A3020" s="1">
        <v>44858</v>
      </c>
      <c r="B3020" s="1"/>
      <c r="C3020" s="1" t="s">
        <v>102</v>
      </c>
      <c r="D3020" t="s">
        <v>98</v>
      </c>
      <c r="E3020">
        <v>400</v>
      </c>
      <c r="F3020" t="s">
        <v>126</v>
      </c>
      <c r="G3020" s="18">
        <v>2.2639</v>
      </c>
      <c r="H3020" s="18">
        <v>0.02</v>
      </c>
      <c r="I3020" s="18">
        <v>905.54</v>
      </c>
    </row>
    <row r="3021" spans="1:9" x14ac:dyDescent="0.25">
      <c r="A3021" s="1">
        <v>44858</v>
      </c>
      <c r="B3021" s="1"/>
      <c r="C3021" s="1" t="s">
        <v>102</v>
      </c>
      <c r="D3021" t="s">
        <v>97</v>
      </c>
      <c r="E3021">
        <v>400</v>
      </c>
      <c r="F3021" t="s">
        <v>126</v>
      </c>
      <c r="G3021" s="18">
        <v>2.3086000000000002</v>
      </c>
      <c r="I3021" s="18">
        <v>-923.44</v>
      </c>
    </row>
    <row r="3022" spans="1:9" x14ac:dyDescent="0.25">
      <c r="A3022" s="1">
        <v>44860</v>
      </c>
      <c r="B3022" s="1"/>
      <c r="C3022" s="1" t="s">
        <v>102</v>
      </c>
      <c r="D3022" t="s">
        <v>98</v>
      </c>
      <c r="E3022">
        <v>50</v>
      </c>
      <c r="F3022" t="s">
        <v>124</v>
      </c>
      <c r="G3022" s="18">
        <v>9.7430000000000003</v>
      </c>
      <c r="H3022" s="18">
        <v>0.01</v>
      </c>
      <c r="I3022" s="18">
        <v>487.14</v>
      </c>
    </row>
    <row r="3023" spans="1:9" x14ac:dyDescent="0.25">
      <c r="A3023" s="1">
        <v>44860</v>
      </c>
      <c r="B3023" s="1"/>
      <c r="C3023" s="1" t="s">
        <v>102</v>
      </c>
      <c r="D3023" t="s">
        <v>98</v>
      </c>
      <c r="E3023">
        <v>150</v>
      </c>
      <c r="F3023" t="s">
        <v>125</v>
      </c>
      <c r="G3023" s="18">
        <v>2.8612000000000002</v>
      </c>
      <c r="H3023" s="18">
        <v>0.01</v>
      </c>
      <c r="I3023" s="18">
        <v>429.17</v>
      </c>
    </row>
    <row r="3024" spans="1:9" x14ac:dyDescent="0.25">
      <c r="A3024" s="1">
        <v>44860</v>
      </c>
      <c r="B3024" s="1"/>
      <c r="C3024" s="1" t="s">
        <v>102</v>
      </c>
      <c r="D3024" t="s">
        <v>98</v>
      </c>
      <c r="E3024">
        <v>150</v>
      </c>
      <c r="F3024" t="s">
        <v>125</v>
      </c>
      <c r="G3024" s="18">
        <v>2.7732999999999999</v>
      </c>
      <c r="H3024" s="18">
        <v>0.01</v>
      </c>
      <c r="I3024" s="18">
        <v>415.99</v>
      </c>
    </row>
    <row r="3025" spans="1:9" x14ac:dyDescent="0.25">
      <c r="A3025" s="1">
        <v>44860</v>
      </c>
      <c r="B3025" s="1"/>
      <c r="C3025" s="1" t="s">
        <v>102</v>
      </c>
      <c r="D3025" t="s">
        <v>98</v>
      </c>
      <c r="E3025">
        <v>300</v>
      </c>
      <c r="F3025" t="s">
        <v>122</v>
      </c>
      <c r="G3025" s="18">
        <v>3.86</v>
      </c>
      <c r="H3025" s="18">
        <v>0.03</v>
      </c>
      <c r="I3025" s="18">
        <v>1157.97</v>
      </c>
    </row>
    <row r="3026" spans="1:9" x14ac:dyDescent="0.25">
      <c r="A3026" s="1">
        <v>44860</v>
      </c>
      <c r="B3026" s="1"/>
      <c r="C3026" s="1" t="s">
        <v>102</v>
      </c>
      <c r="D3026" t="s">
        <v>98</v>
      </c>
      <c r="E3026">
        <v>150</v>
      </c>
      <c r="F3026" t="s">
        <v>122</v>
      </c>
      <c r="G3026" s="18">
        <v>3.9135</v>
      </c>
      <c r="H3026" s="18">
        <v>0.01</v>
      </c>
      <c r="I3026" s="18">
        <v>587.02</v>
      </c>
    </row>
    <row r="3027" spans="1:9" x14ac:dyDescent="0.25">
      <c r="A3027" s="1">
        <v>44860</v>
      </c>
      <c r="B3027" s="1"/>
      <c r="C3027" s="1" t="s">
        <v>102</v>
      </c>
      <c r="D3027" t="s">
        <v>97</v>
      </c>
      <c r="E3027">
        <v>150</v>
      </c>
      <c r="F3027" t="s">
        <v>125</v>
      </c>
      <c r="G3027" s="18">
        <v>2.69</v>
      </c>
      <c r="I3027" s="18">
        <v>-403.5</v>
      </c>
    </row>
    <row r="3028" spans="1:9" x14ac:dyDescent="0.25">
      <c r="A3028" s="1">
        <v>44860</v>
      </c>
      <c r="B3028" s="1"/>
      <c r="C3028" s="1" t="s">
        <v>102</v>
      </c>
      <c r="D3028" t="s">
        <v>97</v>
      </c>
      <c r="E3028">
        <v>150</v>
      </c>
      <c r="F3028" t="s">
        <v>122</v>
      </c>
      <c r="G3028" s="18">
        <v>3.8089</v>
      </c>
      <c r="I3028" s="18">
        <v>-571.34</v>
      </c>
    </row>
    <row r="3029" spans="1:9" x14ac:dyDescent="0.25">
      <c r="A3029" s="1">
        <v>44860</v>
      </c>
      <c r="B3029" s="1"/>
      <c r="C3029" s="1" t="s">
        <v>102</v>
      </c>
      <c r="D3029" t="s">
        <v>97</v>
      </c>
      <c r="E3029">
        <v>150</v>
      </c>
      <c r="F3029" t="s">
        <v>125</v>
      </c>
      <c r="G3029" s="18">
        <v>2.7599</v>
      </c>
      <c r="I3029" s="18">
        <v>-413.99</v>
      </c>
    </row>
    <row r="3030" spans="1:9" x14ac:dyDescent="0.25">
      <c r="A3030" s="1">
        <v>44860</v>
      </c>
      <c r="B3030" s="1"/>
      <c r="C3030" s="1" t="s">
        <v>102</v>
      </c>
      <c r="D3030" t="s">
        <v>97</v>
      </c>
      <c r="E3030">
        <v>150</v>
      </c>
      <c r="F3030" t="s">
        <v>122</v>
      </c>
      <c r="G3030" s="18">
        <v>3.7065000000000001</v>
      </c>
      <c r="I3030" s="18">
        <v>-555.98</v>
      </c>
    </row>
    <row r="3031" spans="1:9" x14ac:dyDescent="0.25">
      <c r="A3031" s="1">
        <v>44860</v>
      </c>
      <c r="B3031" s="1"/>
      <c r="C3031" s="1" t="s">
        <v>102</v>
      </c>
      <c r="D3031" t="s">
        <v>97</v>
      </c>
      <c r="E3031">
        <v>50</v>
      </c>
      <c r="F3031" t="s">
        <v>124</v>
      </c>
      <c r="G3031" s="18">
        <v>9.875</v>
      </c>
      <c r="I3031" s="18">
        <v>-493.75</v>
      </c>
    </row>
    <row r="3032" spans="1:9" x14ac:dyDescent="0.25">
      <c r="A3032" s="1">
        <v>44860</v>
      </c>
      <c r="B3032" s="1"/>
      <c r="C3032" s="1" t="s">
        <v>102</v>
      </c>
      <c r="D3032" t="s">
        <v>97</v>
      </c>
      <c r="E3032">
        <v>150</v>
      </c>
      <c r="F3032" t="s">
        <v>122</v>
      </c>
      <c r="G3032" s="18">
        <v>3.7765</v>
      </c>
      <c r="I3032" s="18">
        <v>-566.48</v>
      </c>
    </row>
    <row r="3033" spans="1:9" x14ac:dyDescent="0.25">
      <c r="A3033" s="1">
        <v>44861</v>
      </c>
      <c r="B3033" s="1"/>
      <c r="C3033" s="1" t="s">
        <v>102</v>
      </c>
      <c r="D3033" t="s">
        <v>98</v>
      </c>
      <c r="E3033">
        <v>150</v>
      </c>
      <c r="F3033" t="s">
        <v>123</v>
      </c>
      <c r="G3033" s="18">
        <v>1.6609</v>
      </c>
      <c r="H3033" s="18">
        <v>0.01</v>
      </c>
      <c r="I3033" s="18">
        <v>249.13</v>
      </c>
    </row>
    <row r="3034" spans="1:9" x14ac:dyDescent="0.25">
      <c r="A3034" s="1">
        <v>44861</v>
      </c>
      <c r="B3034" s="1"/>
      <c r="C3034" s="1" t="s">
        <v>102</v>
      </c>
      <c r="D3034" t="s">
        <v>98</v>
      </c>
      <c r="E3034">
        <v>400</v>
      </c>
      <c r="F3034" t="s">
        <v>123</v>
      </c>
      <c r="G3034" s="18">
        <v>1.7</v>
      </c>
      <c r="H3034" s="18">
        <v>0.02</v>
      </c>
      <c r="I3034" s="18">
        <v>679.98</v>
      </c>
    </row>
    <row r="3035" spans="1:9" x14ac:dyDescent="0.25">
      <c r="A3035" s="1">
        <v>44861</v>
      </c>
      <c r="B3035" s="1"/>
      <c r="C3035" s="1" t="s">
        <v>102</v>
      </c>
      <c r="D3035" t="s">
        <v>97</v>
      </c>
      <c r="E3035">
        <v>150</v>
      </c>
      <c r="F3035" t="s">
        <v>123</v>
      </c>
      <c r="G3035" s="18">
        <v>1.6298999999999999</v>
      </c>
      <c r="I3035" s="18">
        <v>-244.49</v>
      </c>
    </row>
    <row r="3036" spans="1:9" x14ac:dyDescent="0.25">
      <c r="A3036" s="1">
        <v>44861</v>
      </c>
      <c r="B3036" s="1"/>
      <c r="C3036" s="1" t="s">
        <v>102</v>
      </c>
      <c r="D3036" t="s">
        <v>97</v>
      </c>
      <c r="E3036">
        <v>150</v>
      </c>
      <c r="F3036" t="s">
        <v>123</v>
      </c>
      <c r="G3036" s="18">
        <v>1.496</v>
      </c>
      <c r="I3036" s="18">
        <v>-224.4</v>
      </c>
    </row>
    <row r="3037" spans="1:9" x14ac:dyDescent="0.25">
      <c r="A3037" s="1">
        <v>44861</v>
      </c>
      <c r="B3037" s="1"/>
      <c r="C3037" s="1" t="s">
        <v>102</v>
      </c>
      <c r="D3037" t="s">
        <v>98</v>
      </c>
      <c r="E3037">
        <v>100</v>
      </c>
      <c r="F3037" t="s">
        <v>123</v>
      </c>
      <c r="G3037" s="18">
        <v>1.5235000000000001</v>
      </c>
      <c r="I3037" s="18">
        <v>152.35</v>
      </c>
    </row>
    <row r="3038" spans="1:9" x14ac:dyDescent="0.25">
      <c r="A3038" s="1">
        <v>44861</v>
      </c>
      <c r="B3038" s="1"/>
      <c r="C3038" s="1" t="s">
        <v>102</v>
      </c>
      <c r="D3038" t="s">
        <v>98</v>
      </c>
      <c r="E3038">
        <v>5</v>
      </c>
      <c r="F3038" t="s">
        <v>123</v>
      </c>
      <c r="G3038" s="18">
        <v>1.5249999999999999</v>
      </c>
      <c r="I3038" s="18">
        <v>7.63</v>
      </c>
    </row>
    <row r="3039" spans="1:9" x14ac:dyDescent="0.25">
      <c r="A3039" s="1">
        <v>44861</v>
      </c>
      <c r="B3039" s="1"/>
      <c r="C3039" s="1" t="s">
        <v>102</v>
      </c>
      <c r="D3039" t="s">
        <v>98</v>
      </c>
      <c r="E3039">
        <v>45</v>
      </c>
      <c r="F3039" t="s">
        <v>123</v>
      </c>
      <c r="G3039" s="18">
        <v>1.5249999999999999</v>
      </c>
      <c r="I3039" s="18">
        <v>68.63</v>
      </c>
    </row>
    <row r="3040" spans="1:9" x14ac:dyDescent="0.25">
      <c r="A3040" s="1">
        <v>44861</v>
      </c>
      <c r="B3040" s="1"/>
      <c r="C3040" s="1" t="s">
        <v>102</v>
      </c>
      <c r="D3040" t="s">
        <v>97</v>
      </c>
      <c r="E3040">
        <v>400</v>
      </c>
      <c r="F3040" t="s">
        <v>123</v>
      </c>
      <c r="G3040" s="18">
        <v>1.4599</v>
      </c>
      <c r="I3040" s="18">
        <v>-583.96</v>
      </c>
    </row>
    <row r="3041" spans="1:9" x14ac:dyDescent="0.25">
      <c r="A3041" s="1">
        <v>44862</v>
      </c>
      <c r="B3041" s="1"/>
      <c r="C3041" s="1" t="s">
        <v>102</v>
      </c>
      <c r="D3041" t="s">
        <v>98</v>
      </c>
      <c r="E3041">
        <v>50</v>
      </c>
      <c r="F3041" t="s">
        <v>121</v>
      </c>
      <c r="G3041" s="18">
        <v>3.6116999999999999</v>
      </c>
      <c r="I3041" s="18">
        <v>180.59</v>
      </c>
    </row>
    <row r="3042" spans="1:9" x14ac:dyDescent="0.25">
      <c r="A3042" s="1">
        <v>44862</v>
      </c>
      <c r="B3042" s="1"/>
      <c r="C3042" s="1" t="s">
        <v>102</v>
      </c>
      <c r="D3042" t="s">
        <v>98</v>
      </c>
      <c r="E3042">
        <v>50</v>
      </c>
      <c r="F3042" t="s">
        <v>121</v>
      </c>
      <c r="G3042" s="18">
        <v>3.57</v>
      </c>
      <c r="I3042" s="18">
        <v>178.5</v>
      </c>
    </row>
    <row r="3043" spans="1:9" x14ac:dyDescent="0.25">
      <c r="A3043" s="1">
        <v>44862</v>
      </c>
      <c r="B3043" s="1"/>
      <c r="C3043" s="1" t="s">
        <v>102</v>
      </c>
      <c r="D3043" t="s">
        <v>98</v>
      </c>
      <c r="E3043">
        <v>100</v>
      </c>
      <c r="F3043" t="s">
        <v>121</v>
      </c>
      <c r="G3043" s="18">
        <v>3.6936</v>
      </c>
      <c r="H3043" s="18">
        <v>0.01</v>
      </c>
      <c r="I3043" s="18">
        <v>369.35</v>
      </c>
    </row>
    <row r="3044" spans="1:9" x14ac:dyDescent="0.25">
      <c r="A3044" s="1">
        <v>44862</v>
      </c>
      <c r="B3044" s="1"/>
      <c r="C3044" s="1" t="s">
        <v>102</v>
      </c>
      <c r="D3044" t="s">
        <v>98</v>
      </c>
      <c r="E3044">
        <v>100</v>
      </c>
      <c r="F3044" t="s">
        <v>121</v>
      </c>
      <c r="G3044" s="18">
        <v>3.6936</v>
      </c>
      <c r="H3044" s="18">
        <v>0.01</v>
      </c>
      <c r="I3044" s="18">
        <v>369.35</v>
      </c>
    </row>
    <row r="3045" spans="1:9" x14ac:dyDescent="0.25">
      <c r="A3045" s="1">
        <v>44862</v>
      </c>
      <c r="B3045" s="1"/>
      <c r="C3045" s="1" t="s">
        <v>102</v>
      </c>
      <c r="D3045" t="s">
        <v>98</v>
      </c>
      <c r="E3045">
        <v>50</v>
      </c>
      <c r="F3045" t="s">
        <v>121</v>
      </c>
      <c r="G3045" s="18">
        <v>3.6936</v>
      </c>
      <c r="I3045" s="18">
        <v>184.68</v>
      </c>
    </row>
    <row r="3046" spans="1:9" x14ac:dyDescent="0.25">
      <c r="A3046" s="1">
        <v>44862</v>
      </c>
      <c r="B3046" s="1"/>
      <c r="C3046" s="1" t="s">
        <v>102</v>
      </c>
      <c r="D3046" t="s">
        <v>97</v>
      </c>
      <c r="E3046">
        <v>50</v>
      </c>
      <c r="F3046" t="s">
        <v>121</v>
      </c>
      <c r="G3046" s="18">
        <v>3.5592999999999999</v>
      </c>
      <c r="I3046" s="18">
        <v>-177.97</v>
      </c>
    </row>
    <row r="3047" spans="1:9" x14ac:dyDescent="0.25">
      <c r="A3047" s="1">
        <v>44862</v>
      </c>
      <c r="B3047" s="1"/>
      <c r="C3047" s="1" t="s">
        <v>102</v>
      </c>
      <c r="D3047" t="s">
        <v>98</v>
      </c>
      <c r="E3047">
        <v>150</v>
      </c>
      <c r="F3047" t="s">
        <v>121</v>
      </c>
      <c r="G3047" s="18">
        <v>3.6339000000000001</v>
      </c>
      <c r="H3047" s="18">
        <v>0.01</v>
      </c>
      <c r="I3047" s="18">
        <v>545.08000000000004</v>
      </c>
    </row>
    <row r="3048" spans="1:9" x14ac:dyDescent="0.25">
      <c r="A3048" s="1">
        <v>44862</v>
      </c>
      <c r="B3048" s="1"/>
      <c r="C3048" s="1" t="s">
        <v>102</v>
      </c>
      <c r="D3048" t="s">
        <v>97</v>
      </c>
      <c r="E3048">
        <v>150</v>
      </c>
      <c r="F3048" t="s">
        <v>121</v>
      </c>
      <c r="G3048" s="18">
        <v>3.4950000000000001</v>
      </c>
      <c r="I3048" s="18">
        <v>-524.25</v>
      </c>
    </row>
    <row r="3049" spans="1:9" x14ac:dyDescent="0.25">
      <c r="A3049" s="1">
        <v>44862</v>
      </c>
      <c r="B3049" s="1"/>
      <c r="C3049" s="1" t="s">
        <v>102</v>
      </c>
      <c r="D3049" t="s">
        <v>98</v>
      </c>
      <c r="E3049">
        <v>150</v>
      </c>
      <c r="F3049" t="s">
        <v>121</v>
      </c>
      <c r="G3049" s="18">
        <v>3.3450000000000002</v>
      </c>
      <c r="H3049" s="18">
        <v>0.01</v>
      </c>
      <c r="I3049" s="18">
        <v>501.74</v>
      </c>
    </row>
    <row r="3050" spans="1:9" x14ac:dyDescent="0.25">
      <c r="A3050" s="1">
        <v>44862</v>
      </c>
      <c r="B3050" s="1"/>
      <c r="C3050" s="1" t="s">
        <v>102</v>
      </c>
      <c r="D3050" t="s">
        <v>98</v>
      </c>
      <c r="E3050">
        <v>150</v>
      </c>
      <c r="F3050" t="s">
        <v>121</v>
      </c>
      <c r="G3050" s="18">
        <v>3.3302</v>
      </c>
      <c r="H3050" s="18">
        <v>0.01</v>
      </c>
      <c r="I3050" s="18">
        <v>499.52</v>
      </c>
    </row>
    <row r="3051" spans="1:9" x14ac:dyDescent="0.25">
      <c r="A3051" s="1">
        <v>44862</v>
      </c>
      <c r="B3051" s="1"/>
      <c r="C3051" s="1" t="s">
        <v>102</v>
      </c>
      <c r="D3051" t="s">
        <v>97</v>
      </c>
      <c r="E3051">
        <v>250</v>
      </c>
      <c r="F3051" t="s">
        <v>121</v>
      </c>
      <c r="G3051" s="18">
        <v>3.52</v>
      </c>
      <c r="I3051" s="18">
        <v>-880</v>
      </c>
    </row>
    <row r="3052" spans="1:9" x14ac:dyDescent="0.25">
      <c r="A3052" s="1">
        <v>44862</v>
      </c>
      <c r="B3052" s="1"/>
      <c r="C3052" s="1" t="s">
        <v>102</v>
      </c>
      <c r="D3052" t="s">
        <v>97</v>
      </c>
      <c r="E3052">
        <v>50</v>
      </c>
      <c r="F3052" t="s">
        <v>121</v>
      </c>
      <c r="G3052" s="18">
        <v>3.6993999999999998</v>
      </c>
      <c r="I3052" s="18">
        <v>-184.97</v>
      </c>
    </row>
    <row r="3053" spans="1:9" x14ac:dyDescent="0.25">
      <c r="A3053" s="1">
        <v>44862</v>
      </c>
      <c r="B3053" s="1"/>
      <c r="C3053" s="1" t="s">
        <v>102</v>
      </c>
      <c r="D3053" t="s">
        <v>97</v>
      </c>
      <c r="E3053">
        <v>150</v>
      </c>
      <c r="F3053" t="s">
        <v>121</v>
      </c>
      <c r="G3053" s="18">
        <v>3.7787000000000002</v>
      </c>
      <c r="I3053" s="18">
        <v>-566.80999999999995</v>
      </c>
    </row>
    <row r="3054" spans="1:9" x14ac:dyDescent="0.25">
      <c r="A3054" s="1">
        <v>44862</v>
      </c>
      <c r="B3054" s="1"/>
      <c r="C3054" s="1" t="s">
        <v>102</v>
      </c>
      <c r="D3054" t="s">
        <v>97</v>
      </c>
      <c r="E3054">
        <v>150</v>
      </c>
      <c r="F3054" t="s">
        <v>121</v>
      </c>
      <c r="G3054" s="18">
        <v>3.68</v>
      </c>
      <c r="I3054" s="18">
        <v>-552</v>
      </c>
    </row>
    <row r="3055" spans="1:9" x14ac:dyDescent="0.25">
      <c r="A3055" s="1">
        <v>44862</v>
      </c>
      <c r="B3055" s="1"/>
      <c r="C3055" s="1" t="s">
        <v>102</v>
      </c>
      <c r="D3055" t="s">
        <v>98</v>
      </c>
      <c r="E3055">
        <v>50</v>
      </c>
      <c r="F3055" t="s">
        <v>122</v>
      </c>
      <c r="G3055" s="18">
        <v>4.71</v>
      </c>
      <c r="H3055" s="18">
        <v>0.01</v>
      </c>
      <c r="I3055" s="18">
        <v>235.49</v>
      </c>
    </row>
    <row r="3056" spans="1:9" x14ac:dyDescent="0.25">
      <c r="A3056" s="1">
        <v>44862</v>
      </c>
      <c r="B3056" s="1"/>
      <c r="C3056" s="1" t="s">
        <v>102</v>
      </c>
      <c r="D3056" t="s">
        <v>98</v>
      </c>
      <c r="E3056">
        <v>50</v>
      </c>
      <c r="F3056" t="s">
        <v>122</v>
      </c>
      <c r="G3056" s="18">
        <v>4.71</v>
      </c>
      <c r="H3056" s="18">
        <v>0.01</v>
      </c>
      <c r="I3056" s="18">
        <v>235.49</v>
      </c>
    </row>
    <row r="3057" spans="1:9" x14ac:dyDescent="0.25">
      <c r="A3057" s="1">
        <v>44862</v>
      </c>
      <c r="B3057" s="1"/>
      <c r="C3057" s="1" t="s">
        <v>102</v>
      </c>
      <c r="D3057" t="s">
        <v>98</v>
      </c>
      <c r="E3057">
        <v>150</v>
      </c>
      <c r="F3057" t="s">
        <v>122</v>
      </c>
      <c r="G3057" s="18">
        <v>4.6449999999999996</v>
      </c>
      <c r="H3057" s="18">
        <v>0.02</v>
      </c>
      <c r="I3057" s="18">
        <v>696.73</v>
      </c>
    </row>
    <row r="3058" spans="1:9" x14ac:dyDescent="0.25">
      <c r="A3058" s="1">
        <v>44862</v>
      </c>
      <c r="B3058" s="1"/>
      <c r="C3058" s="1" t="s">
        <v>102</v>
      </c>
      <c r="D3058" t="s">
        <v>98</v>
      </c>
      <c r="E3058">
        <v>50</v>
      </c>
      <c r="F3058" t="s">
        <v>122</v>
      </c>
      <c r="G3058" s="18">
        <v>4.6536</v>
      </c>
      <c r="H3058" s="18">
        <v>0.01</v>
      </c>
      <c r="I3058" s="18">
        <v>232.67</v>
      </c>
    </row>
    <row r="3059" spans="1:9" x14ac:dyDescent="0.25">
      <c r="A3059" s="1">
        <v>44862</v>
      </c>
      <c r="B3059" s="1"/>
      <c r="C3059" s="1" t="s">
        <v>102</v>
      </c>
      <c r="D3059" t="s">
        <v>97</v>
      </c>
      <c r="E3059">
        <v>150</v>
      </c>
      <c r="F3059" t="s">
        <v>122</v>
      </c>
      <c r="G3059" s="18">
        <v>4.5593000000000004</v>
      </c>
      <c r="I3059" s="18">
        <v>-683.9</v>
      </c>
    </row>
    <row r="3060" spans="1:9" x14ac:dyDescent="0.25">
      <c r="A3060" s="1">
        <v>44862</v>
      </c>
      <c r="B3060" s="1"/>
      <c r="C3060" s="1" t="s">
        <v>102</v>
      </c>
      <c r="D3060" t="s">
        <v>97</v>
      </c>
      <c r="E3060">
        <v>150</v>
      </c>
      <c r="F3060" t="s">
        <v>122</v>
      </c>
      <c r="G3060" s="18">
        <v>4.5448000000000004</v>
      </c>
      <c r="I3060" s="18">
        <v>-681.72</v>
      </c>
    </row>
    <row r="3061" spans="1:9" x14ac:dyDescent="0.25">
      <c r="A3061" s="1">
        <v>44865</v>
      </c>
      <c r="B3061" s="1"/>
      <c r="C3061" s="1" t="s">
        <v>102</v>
      </c>
      <c r="D3061" t="s">
        <v>98</v>
      </c>
      <c r="E3061">
        <v>150</v>
      </c>
      <c r="F3061" t="s">
        <v>118</v>
      </c>
      <c r="G3061" s="18">
        <v>1.4806999999999999</v>
      </c>
      <c r="H3061" s="18">
        <v>0.01</v>
      </c>
      <c r="I3061" s="18">
        <v>222.1</v>
      </c>
    </row>
    <row r="3062" spans="1:9" x14ac:dyDescent="0.25">
      <c r="A3062" s="1">
        <v>44865</v>
      </c>
      <c r="B3062" s="1"/>
      <c r="C3062" s="1" t="s">
        <v>102</v>
      </c>
      <c r="D3062" t="s">
        <v>98</v>
      </c>
      <c r="E3062">
        <v>150</v>
      </c>
      <c r="F3062" t="s">
        <v>118</v>
      </c>
      <c r="G3062" s="18">
        <v>1.5301</v>
      </c>
      <c r="H3062" s="18">
        <v>0.01</v>
      </c>
      <c r="I3062" s="18">
        <v>229.51</v>
      </c>
    </row>
    <row r="3063" spans="1:9" x14ac:dyDescent="0.25">
      <c r="A3063" s="1">
        <v>44865</v>
      </c>
      <c r="B3063" s="1"/>
      <c r="C3063" s="1" t="s">
        <v>102</v>
      </c>
      <c r="D3063" t="s">
        <v>97</v>
      </c>
      <c r="E3063">
        <v>50</v>
      </c>
      <c r="F3063" t="s">
        <v>118</v>
      </c>
      <c r="G3063" s="18">
        <v>1.605</v>
      </c>
      <c r="I3063" s="18">
        <v>-80.25</v>
      </c>
    </row>
    <row r="3064" spans="1:9" x14ac:dyDescent="0.25">
      <c r="A3064" s="1">
        <v>44865</v>
      </c>
      <c r="B3064" s="1"/>
      <c r="C3064" s="1" t="s">
        <v>102</v>
      </c>
      <c r="D3064" t="s">
        <v>97</v>
      </c>
      <c r="E3064">
        <v>50</v>
      </c>
      <c r="F3064" t="s">
        <v>118</v>
      </c>
      <c r="G3064" s="18">
        <v>1.595</v>
      </c>
      <c r="I3064" s="18">
        <v>-79.75</v>
      </c>
    </row>
    <row r="3065" spans="1:9" x14ac:dyDescent="0.25">
      <c r="A3065" s="1">
        <v>44865</v>
      </c>
      <c r="B3065" s="1"/>
      <c r="C3065" s="1" t="s">
        <v>102</v>
      </c>
      <c r="D3065" t="s">
        <v>97</v>
      </c>
      <c r="E3065">
        <v>50</v>
      </c>
      <c r="F3065" t="s">
        <v>118</v>
      </c>
      <c r="G3065" s="18">
        <v>1.64</v>
      </c>
      <c r="I3065" s="18">
        <v>-82</v>
      </c>
    </row>
    <row r="3066" spans="1:9" x14ac:dyDescent="0.25">
      <c r="A3066" s="1">
        <v>44865</v>
      </c>
      <c r="B3066" s="1"/>
      <c r="C3066" s="1" t="s">
        <v>102</v>
      </c>
      <c r="D3066" t="s">
        <v>97</v>
      </c>
      <c r="E3066">
        <v>150</v>
      </c>
      <c r="F3066" t="s">
        <v>118</v>
      </c>
      <c r="G3066" s="18">
        <v>1.4904999999999999</v>
      </c>
      <c r="I3066" s="18">
        <v>-223.58</v>
      </c>
    </row>
    <row r="3067" spans="1:9" x14ac:dyDescent="0.25">
      <c r="A3067" s="1">
        <v>44865</v>
      </c>
      <c r="B3067" s="1"/>
      <c r="C3067" s="1" t="s">
        <v>102</v>
      </c>
      <c r="D3067" t="s">
        <v>107</v>
      </c>
      <c r="I3067" s="18">
        <v>-370</v>
      </c>
    </row>
    <row r="3068" spans="1:9" x14ac:dyDescent="0.25">
      <c r="A3068" s="1">
        <v>44865</v>
      </c>
      <c r="B3068" s="1"/>
      <c r="C3068" s="1" t="s">
        <v>102</v>
      </c>
      <c r="D3068" t="s">
        <v>107</v>
      </c>
      <c r="I3068" s="18">
        <v>-300</v>
      </c>
    </row>
    <row r="3069" spans="1:9" x14ac:dyDescent="0.25">
      <c r="A3069" s="1">
        <v>44866</v>
      </c>
      <c r="B3069" s="1"/>
      <c r="C3069" s="1" t="s">
        <v>102</v>
      </c>
      <c r="D3069" t="s">
        <v>98</v>
      </c>
      <c r="E3069">
        <v>300</v>
      </c>
      <c r="F3069" t="s">
        <v>118</v>
      </c>
      <c r="G3069" s="18">
        <v>2.5249999999999999</v>
      </c>
      <c r="H3069" s="18">
        <v>0.02</v>
      </c>
      <c r="I3069" s="18">
        <v>757.48</v>
      </c>
    </row>
    <row r="3070" spans="1:9" x14ac:dyDescent="0.25">
      <c r="A3070" s="1">
        <v>44866</v>
      </c>
      <c r="B3070" s="1"/>
      <c r="C3070" s="1" t="s">
        <v>102</v>
      </c>
      <c r="D3070" t="s">
        <v>98</v>
      </c>
      <c r="E3070">
        <v>150</v>
      </c>
      <c r="F3070" t="s">
        <v>118</v>
      </c>
      <c r="G3070" s="18">
        <v>2.6324000000000001</v>
      </c>
      <c r="H3070" s="18">
        <v>0.01</v>
      </c>
      <c r="I3070" s="18">
        <v>394.85</v>
      </c>
    </row>
    <row r="3071" spans="1:9" x14ac:dyDescent="0.25">
      <c r="A3071" s="1">
        <v>44866</v>
      </c>
      <c r="B3071" s="1"/>
      <c r="C3071" s="1" t="s">
        <v>102</v>
      </c>
      <c r="D3071" t="s">
        <v>97</v>
      </c>
      <c r="E3071">
        <v>150</v>
      </c>
      <c r="F3071" t="s">
        <v>118</v>
      </c>
      <c r="G3071" s="18">
        <v>2.5792999999999999</v>
      </c>
      <c r="I3071" s="18">
        <v>-386.9</v>
      </c>
    </row>
    <row r="3072" spans="1:9" x14ac:dyDescent="0.25">
      <c r="A3072" s="1">
        <v>44866</v>
      </c>
      <c r="B3072" s="1"/>
      <c r="C3072" s="1" t="s">
        <v>102</v>
      </c>
      <c r="D3072" t="s">
        <v>97</v>
      </c>
      <c r="E3072">
        <v>150</v>
      </c>
      <c r="F3072" t="s">
        <v>118</v>
      </c>
      <c r="G3072" s="18">
        <v>2.5249999999999999</v>
      </c>
      <c r="I3072" s="18">
        <v>-378.75</v>
      </c>
    </row>
    <row r="3073" spans="1:9" x14ac:dyDescent="0.25">
      <c r="A3073" s="1">
        <v>44866</v>
      </c>
      <c r="B3073" s="1"/>
      <c r="C3073" s="1" t="s">
        <v>102</v>
      </c>
      <c r="D3073" t="s">
        <v>97</v>
      </c>
      <c r="E3073">
        <v>150</v>
      </c>
      <c r="F3073" t="s">
        <v>118</v>
      </c>
      <c r="G3073" s="18">
        <v>2.5876999999999999</v>
      </c>
      <c r="I3073" s="18">
        <v>-388.16</v>
      </c>
    </row>
    <row r="3074" spans="1:9" x14ac:dyDescent="0.25">
      <c r="A3074" s="1">
        <v>44866</v>
      </c>
      <c r="B3074" s="1"/>
      <c r="C3074" s="1" t="s">
        <v>102</v>
      </c>
      <c r="D3074" t="s">
        <v>98</v>
      </c>
      <c r="E3074">
        <v>150</v>
      </c>
      <c r="F3074" t="s">
        <v>118</v>
      </c>
      <c r="G3074" s="18">
        <v>2.9857999999999998</v>
      </c>
      <c r="H3074" s="18">
        <v>0.01</v>
      </c>
      <c r="I3074" s="18">
        <v>447.86</v>
      </c>
    </row>
    <row r="3075" spans="1:9" x14ac:dyDescent="0.25">
      <c r="A3075" s="1">
        <v>44866</v>
      </c>
      <c r="B3075" s="1"/>
      <c r="C3075" s="1" t="s">
        <v>102</v>
      </c>
      <c r="D3075" t="s">
        <v>98</v>
      </c>
      <c r="E3075">
        <v>150</v>
      </c>
      <c r="F3075" t="s">
        <v>118</v>
      </c>
      <c r="G3075" s="18">
        <v>2.7709999999999999</v>
      </c>
      <c r="H3075" s="18">
        <v>0.01</v>
      </c>
      <c r="I3075" s="18">
        <v>415.64</v>
      </c>
    </row>
    <row r="3076" spans="1:9" x14ac:dyDescent="0.25">
      <c r="A3076" s="1">
        <v>44866</v>
      </c>
      <c r="B3076" s="1"/>
      <c r="C3076" s="1" t="s">
        <v>102</v>
      </c>
      <c r="D3076" t="s">
        <v>98</v>
      </c>
      <c r="E3076">
        <v>200</v>
      </c>
      <c r="F3076" t="s">
        <v>119</v>
      </c>
      <c r="G3076" s="18">
        <v>1.6215999999999999</v>
      </c>
      <c r="H3076" s="18">
        <v>0.01</v>
      </c>
      <c r="I3076" s="18">
        <v>324.31</v>
      </c>
    </row>
    <row r="3077" spans="1:9" x14ac:dyDescent="0.25">
      <c r="A3077" s="1">
        <v>44866</v>
      </c>
      <c r="B3077" s="1"/>
      <c r="C3077" s="1" t="s">
        <v>102</v>
      </c>
      <c r="D3077" t="s">
        <v>98</v>
      </c>
      <c r="E3077">
        <v>17</v>
      </c>
      <c r="F3077" t="s">
        <v>119</v>
      </c>
      <c r="G3077" s="18">
        <v>1.63</v>
      </c>
      <c r="I3077" s="18">
        <v>27.71</v>
      </c>
    </row>
    <row r="3078" spans="1:9" x14ac:dyDescent="0.25">
      <c r="A3078" s="1">
        <v>44866</v>
      </c>
      <c r="B3078" s="1"/>
      <c r="C3078" s="1" t="s">
        <v>102</v>
      </c>
      <c r="D3078" t="s">
        <v>98</v>
      </c>
      <c r="E3078">
        <v>83</v>
      </c>
      <c r="F3078" t="s">
        <v>119</v>
      </c>
      <c r="G3078" s="18">
        <v>1.63</v>
      </c>
      <c r="I3078" s="18">
        <v>135.29</v>
      </c>
    </row>
    <row r="3079" spans="1:9" x14ac:dyDescent="0.25">
      <c r="A3079" s="1">
        <v>44866</v>
      </c>
      <c r="B3079" s="1"/>
      <c r="C3079" s="1" t="s">
        <v>102</v>
      </c>
      <c r="D3079" t="s">
        <v>98</v>
      </c>
      <c r="E3079">
        <v>100</v>
      </c>
      <c r="F3079" t="s">
        <v>119</v>
      </c>
      <c r="G3079" s="18">
        <v>1.61</v>
      </c>
      <c r="I3079" s="18">
        <v>161</v>
      </c>
    </row>
    <row r="3080" spans="1:9" x14ac:dyDescent="0.25">
      <c r="A3080" s="1">
        <v>44866</v>
      </c>
      <c r="B3080" s="1"/>
      <c r="C3080" s="1" t="s">
        <v>102</v>
      </c>
      <c r="D3080" t="s">
        <v>97</v>
      </c>
      <c r="E3080">
        <v>150</v>
      </c>
      <c r="F3080" t="s">
        <v>118</v>
      </c>
      <c r="G3080" s="18">
        <v>2.4699</v>
      </c>
      <c r="I3080" s="18">
        <v>-370.49</v>
      </c>
    </row>
    <row r="3081" spans="1:9" x14ac:dyDescent="0.25">
      <c r="A3081" s="1">
        <v>44866</v>
      </c>
      <c r="B3081" s="1"/>
      <c r="C3081" s="1" t="s">
        <v>102</v>
      </c>
      <c r="D3081" t="s">
        <v>97</v>
      </c>
      <c r="E3081">
        <v>150</v>
      </c>
      <c r="F3081" t="s">
        <v>118</v>
      </c>
      <c r="G3081" s="18">
        <v>2.4878999999999998</v>
      </c>
      <c r="I3081" s="18">
        <v>-373.19</v>
      </c>
    </row>
    <row r="3082" spans="1:9" x14ac:dyDescent="0.25">
      <c r="A3082" s="1">
        <v>44866</v>
      </c>
      <c r="B3082" s="1"/>
      <c r="C3082" s="1" t="s">
        <v>102</v>
      </c>
      <c r="D3082" t="s">
        <v>97</v>
      </c>
      <c r="E3082">
        <v>400</v>
      </c>
      <c r="F3082" t="s">
        <v>119</v>
      </c>
      <c r="G3082" s="18">
        <v>1.5895999999999999</v>
      </c>
      <c r="I3082" s="18">
        <v>-635.84</v>
      </c>
    </row>
    <row r="3083" spans="1:9" x14ac:dyDescent="0.25">
      <c r="A3083" s="1">
        <v>44866</v>
      </c>
      <c r="B3083" s="1"/>
      <c r="C3083" s="1" t="s">
        <v>102</v>
      </c>
      <c r="D3083" t="s">
        <v>98</v>
      </c>
      <c r="E3083">
        <v>150</v>
      </c>
      <c r="F3083" t="s">
        <v>120</v>
      </c>
      <c r="G3083" s="18">
        <v>1.395</v>
      </c>
      <c r="I3083" s="18">
        <v>209.25</v>
      </c>
    </row>
    <row r="3084" spans="1:9" x14ac:dyDescent="0.25">
      <c r="A3084" s="1">
        <v>44866</v>
      </c>
      <c r="B3084" s="1"/>
      <c r="C3084" s="1" t="s">
        <v>102</v>
      </c>
      <c r="D3084" t="s">
        <v>98</v>
      </c>
      <c r="E3084">
        <v>150</v>
      </c>
      <c r="F3084" t="s">
        <v>120</v>
      </c>
      <c r="G3084" s="18">
        <v>1.3301000000000001</v>
      </c>
      <c r="I3084" s="18">
        <v>199.52</v>
      </c>
    </row>
    <row r="3085" spans="1:9" x14ac:dyDescent="0.25">
      <c r="A3085" s="1">
        <v>44866</v>
      </c>
      <c r="B3085" s="1"/>
      <c r="C3085" s="1" t="s">
        <v>102</v>
      </c>
      <c r="D3085" t="s">
        <v>97</v>
      </c>
      <c r="E3085">
        <v>150</v>
      </c>
      <c r="F3085" t="s">
        <v>120</v>
      </c>
      <c r="G3085" s="18">
        <v>1.2693000000000001</v>
      </c>
      <c r="I3085" s="18">
        <v>-190.4</v>
      </c>
    </row>
    <row r="3086" spans="1:9" x14ac:dyDescent="0.25">
      <c r="A3086" s="1">
        <v>44866</v>
      </c>
      <c r="B3086" s="1"/>
      <c r="C3086" s="1" t="s">
        <v>102</v>
      </c>
      <c r="D3086" t="s">
        <v>97</v>
      </c>
      <c r="E3086">
        <v>150</v>
      </c>
      <c r="F3086" t="s">
        <v>120</v>
      </c>
      <c r="G3086" s="18">
        <v>1.2266999999999999</v>
      </c>
      <c r="I3086" s="18">
        <v>-184.01</v>
      </c>
    </row>
    <row r="3087" spans="1:9" x14ac:dyDescent="0.25">
      <c r="A3087" s="1">
        <v>44869</v>
      </c>
      <c r="B3087" s="1"/>
      <c r="C3087" s="1" t="s">
        <v>102</v>
      </c>
      <c r="D3087" t="s">
        <v>98</v>
      </c>
      <c r="E3087">
        <v>50</v>
      </c>
      <c r="F3087" t="s">
        <v>104</v>
      </c>
      <c r="G3087" s="18">
        <v>7.9313000000000002</v>
      </c>
      <c r="H3087" s="18">
        <v>0.01</v>
      </c>
      <c r="I3087" s="18">
        <v>396.56</v>
      </c>
    </row>
    <row r="3088" spans="1:9" x14ac:dyDescent="0.25">
      <c r="A3088" s="1">
        <v>44869</v>
      </c>
      <c r="B3088" s="1"/>
      <c r="C3088" s="1" t="s">
        <v>102</v>
      </c>
      <c r="D3088" t="s">
        <v>97</v>
      </c>
      <c r="E3088">
        <v>50</v>
      </c>
      <c r="F3088" t="s">
        <v>104</v>
      </c>
      <c r="G3088" s="18">
        <v>8.0175000000000001</v>
      </c>
      <c r="I3088" s="18">
        <v>-400.88</v>
      </c>
    </row>
    <row r="3089" spans="1:9" x14ac:dyDescent="0.25">
      <c r="A3089" s="1">
        <v>44869</v>
      </c>
      <c r="B3089" s="1"/>
      <c r="C3089" s="1" t="s">
        <v>102</v>
      </c>
      <c r="D3089" t="s">
        <v>98</v>
      </c>
      <c r="E3089">
        <v>110</v>
      </c>
      <c r="F3089" t="s">
        <v>104</v>
      </c>
      <c r="G3089" s="18">
        <v>8.1305999999999994</v>
      </c>
      <c r="H3089" s="18">
        <v>0.02</v>
      </c>
      <c r="I3089" s="18">
        <v>894.35</v>
      </c>
    </row>
    <row r="3090" spans="1:9" x14ac:dyDescent="0.25">
      <c r="A3090" s="1">
        <v>44869</v>
      </c>
      <c r="B3090" s="1"/>
      <c r="C3090" s="1" t="s">
        <v>102</v>
      </c>
      <c r="D3090" t="s">
        <v>97</v>
      </c>
      <c r="E3090">
        <v>50</v>
      </c>
      <c r="F3090" t="s">
        <v>104</v>
      </c>
      <c r="G3090" s="18">
        <v>8.1753</v>
      </c>
      <c r="I3090" s="18">
        <v>-408.77</v>
      </c>
    </row>
    <row r="3091" spans="1:9" x14ac:dyDescent="0.25">
      <c r="A3091" s="1">
        <v>44869</v>
      </c>
      <c r="B3091" s="1"/>
      <c r="C3091" s="1" t="s">
        <v>102</v>
      </c>
      <c r="D3091" t="s">
        <v>97</v>
      </c>
      <c r="E3091">
        <v>50</v>
      </c>
      <c r="F3091" t="s">
        <v>104</v>
      </c>
      <c r="G3091" s="18">
        <v>8.1783000000000001</v>
      </c>
      <c r="I3091" s="18">
        <v>-408.92</v>
      </c>
    </row>
    <row r="3092" spans="1:9" x14ac:dyDescent="0.25">
      <c r="A3092" s="1">
        <v>44869</v>
      </c>
      <c r="B3092" s="1"/>
      <c r="C3092" s="1" t="s">
        <v>102</v>
      </c>
      <c r="D3092" t="s">
        <v>97</v>
      </c>
      <c r="E3092">
        <v>10</v>
      </c>
      <c r="F3092" t="s">
        <v>104</v>
      </c>
      <c r="G3092" s="18">
        <v>8.2072000000000003</v>
      </c>
      <c r="I3092" s="18">
        <v>-82.07</v>
      </c>
    </row>
    <row r="3093" spans="1:9" x14ac:dyDescent="0.25">
      <c r="A3093" s="1">
        <v>44869</v>
      </c>
      <c r="B3093" s="1"/>
      <c r="C3093" s="1" t="s">
        <v>102</v>
      </c>
      <c r="D3093" t="s">
        <v>98</v>
      </c>
      <c r="E3093">
        <v>250</v>
      </c>
      <c r="F3093" t="s">
        <v>117</v>
      </c>
      <c r="G3093" s="18">
        <v>1.3010999999999999</v>
      </c>
      <c r="H3093" s="18">
        <v>0.01</v>
      </c>
      <c r="I3093" s="18">
        <v>325.27</v>
      </c>
    </row>
    <row r="3094" spans="1:9" x14ac:dyDescent="0.25">
      <c r="A3094" s="1">
        <v>44869</v>
      </c>
      <c r="B3094" s="1"/>
      <c r="C3094" s="1" t="s">
        <v>102</v>
      </c>
      <c r="D3094" t="s">
        <v>98</v>
      </c>
      <c r="E3094">
        <v>150</v>
      </c>
      <c r="F3094" t="s">
        <v>117</v>
      </c>
      <c r="G3094" s="18">
        <v>1.3521000000000001</v>
      </c>
      <c r="I3094" s="18">
        <v>202.82</v>
      </c>
    </row>
    <row r="3095" spans="1:9" x14ac:dyDescent="0.25">
      <c r="A3095" s="1">
        <v>44869</v>
      </c>
      <c r="B3095" s="1"/>
      <c r="C3095" s="1" t="s">
        <v>102</v>
      </c>
      <c r="D3095" t="s">
        <v>97</v>
      </c>
      <c r="E3095">
        <v>400</v>
      </c>
      <c r="F3095" t="s">
        <v>117</v>
      </c>
      <c r="G3095" s="18">
        <v>1.4998</v>
      </c>
      <c r="I3095" s="18">
        <v>-599.91999999999996</v>
      </c>
    </row>
    <row r="3096" spans="1:9" x14ac:dyDescent="0.25">
      <c r="A3096" s="1">
        <v>44873</v>
      </c>
      <c r="B3096" s="1"/>
      <c r="C3096" s="1" t="s">
        <v>102</v>
      </c>
      <c r="D3096" t="s">
        <v>98</v>
      </c>
      <c r="E3096">
        <v>100</v>
      </c>
      <c r="F3096" t="s">
        <v>115</v>
      </c>
      <c r="G3096" s="18">
        <v>4.5350000000000001</v>
      </c>
      <c r="H3096" s="18">
        <v>0.01</v>
      </c>
      <c r="I3096" s="18">
        <v>453.49</v>
      </c>
    </row>
    <row r="3097" spans="1:9" x14ac:dyDescent="0.25">
      <c r="A3097" s="1">
        <v>44873</v>
      </c>
      <c r="B3097" s="1"/>
      <c r="C3097" s="1" t="s">
        <v>102</v>
      </c>
      <c r="D3097" t="s">
        <v>98</v>
      </c>
      <c r="E3097">
        <v>150</v>
      </c>
      <c r="F3097" t="s">
        <v>115</v>
      </c>
      <c r="G3097" s="18">
        <v>4.5627000000000004</v>
      </c>
      <c r="H3097" s="18">
        <v>0.02</v>
      </c>
      <c r="I3097" s="18">
        <v>684.39</v>
      </c>
    </row>
    <row r="3098" spans="1:9" x14ac:dyDescent="0.25">
      <c r="A3098" s="1">
        <v>44873</v>
      </c>
      <c r="B3098" s="1"/>
      <c r="C3098" s="1" t="s">
        <v>102</v>
      </c>
      <c r="D3098" t="s">
        <v>98</v>
      </c>
      <c r="E3098">
        <v>50</v>
      </c>
      <c r="F3098" t="s">
        <v>115</v>
      </c>
      <c r="G3098" s="18">
        <v>4.5275999999999996</v>
      </c>
      <c r="H3098" s="18">
        <v>0.01</v>
      </c>
      <c r="I3098" s="18">
        <v>226.37</v>
      </c>
    </row>
    <row r="3099" spans="1:9" x14ac:dyDescent="0.25">
      <c r="A3099" s="1">
        <v>44873</v>
      </c>
      <c r="B3099" s="1"/>
      <c r="C3099" s="1" t="s">
        <v>102</v>
      </c>
      <c r="D3099" t="s">
        <v>98</v>
      </c>
      <c r="E3099">
        <v>50</v>
      </c>
      <c r="F3099" t="s">
        <v>115</v>
      </c>
      <c r="G3099" s="18">
        <v>4.5041000000000002</v>
      </c>
      <c r="H3099" s="18">
        <v>0.01</v>
      </c>
      <c r="I3099" s="18">
        <v>225.2</v>
      </c>
    </row>
    <row r="3100" spans="1:9" x14ac:dyDescent="0.25">
      <c r="A3100" s="1">
        <v>44873</v>
      </c>
      <c r="B3100" s="1"/>
      <c r="C3100" s="1" t="s">
        <v>102</v>
      </c>
      <c r="D3100" t="s">
        <v>97</v>
      </c>
      <c r="E3100">
        <v>50</v>
      </c>
      <c r="F3100" t="s">
        <v>115</v>
      </c>
      <c r="G3100" s="18">
        <v>4.41</v>
      </c>
      <c r="I3100" s="18">
        <v>-220.5</v>
      </c>
    </row>
    <row r="3101" spans="1:9" x14ac:dyDescent="0.25">
      <c r="A3101" s="1">
        <v>44873</v>
      </c>
      <c r="B3101" s="1"/>
      <c r="C3101" s="1" t="s">
        <v>102</v>
      </c>
      <c r="D3101" t="s">
        <v>97</v>
      </c>
      <c r="E3101">
        <v>150</v>
      </c>
      <c r="F3101" t="s">
        <v>115</v>
      </c>
      <c r="G3101" s="18">
        <v>4.4335000000000004</v>
      </c>
      <c r="I3101" s="18">
        <v>-665.03</v>
      </c>
    </row>
    <row r="3102" spans="1:9" x14ac:dyDescent="0.25">
      <c r="A3102" s="1">
        <v>44873</v>
      </c>
      <c r="B3102" s="1"/>
      <c r="C3102" s="1" t="s">
        <v>102</v>
      </c>
      <c r="D3102" t="s">
        <v>97</v>
      </c>
      <c r="E3102">
        <v>150</v>
      </c>
      <c r="F3102" t="s">
        <v>115</v>
      </c>
      <c r="G3102" s="18">
        <v>4.4165000000000001</v>
      </c>
      <c r="I3102" s="18">
        <v>-662.48</v>
      </c>
    </row>
    <row r="3103" spans="1:9" x14ac:dyDescent="0.25">
      <c r="A3103" s="1">
        <v>44873</v>
      </c>
      <c r="B3103" s="1"/>
      <c r="C3103" s="1" t="s">
        <v>102</v>
      </c>
      <c r="D3103" t="s">
        <v>98</v>
      </c>
      <c r="E3103">
        <v>150</v>
      </c>
      <c r="F3103" t="s">
        <v>115</v>
      </c>
      <c r="G3103" s="18">
        <v>4.3620000000000001</v>
      </c>
      <c r="H3103" s="18">
        <v>0.01</v>
      </c>
      <c r="I3103" s="18">
        <v>654.29</v>
      </c>
    </row>
    <row r="3104" spans="1:9" x14ac:dyDescent="0.25">
      <c r="A3104" s="1">
        <v>44873</v>
      </c>
      <c r="B3104" s="1"/>
      <c r="C3104" s="1" t="s">
        <v>102</v>
      </c>
      <c r="D3104" t="s">
        <v>98</v>
      </c>
      <c r="E3104">
        <v>100</v>
      </c>
      <c r="F3104" t="s">
        <v>115</v>
      </c>
      <c r="G3104" s="18">
        <v>4.3620000000000001</v>
      </c>
      <c r="H3104" s="18">
        <v>0.01</v>
      </c>
      <c r="I3104" s="18">
        <v>436.19</v>
      </c>
    </row>
    <row r="3105" spans="1:9" x14ac:dyDescent="0.25">
      <c r="A3105" s="1">
        <v>44873</v>
      </c>
      <c r="B3105" s="1"/>
      <c r="C3105" s="1" t="s">
        <v>102</v>
      </c>
      <c r="D3105" t="s">
        <v>98</v>
      </c>
      <c r="E3105">
        <v>150</v>
      </c>
      <c r="F3105" t="s">
        <v>115</v>
      </c>
      <c r="G3105" s="18">
        <v>4.43</v>
      </c>
      <c r="H3105" s="18">
        <v>0.02</v>
      </c>
      <c r="I3105" s="18">
        <v>664.48</v>
      </c>
    </row>
    <row r="3106" spans="1:9" x14ac:dyDescent="0.25">
      <c r="A3106" s="1">
        <v>44873</v>
      </c>
      <c r="B3106" s="1"/>
      <c r="C3106" s="1" t="s">
        <v>102</v>
      </c>
      <c r="D3106" t="s">
        <v>97</v>
      </c>
      <c r="E3106">
        <v>50</v>
      </c>
      <c r="F3106" t="s">
        <v>115</v>
      </c>
      <c r="G3106" s="18">
        <v>4.407</v>
      </c>
      <c r="I3106" s="18">
        <v>-220.35</v>
      </c>
    </row>
    <row r="3107" spans="1:9" x14ac:dyDescent="0.25">
      <c r="A3107" s="1">
        <v>44873</v>
      </c>
      <c r="B3107" s="1"/>
      <c r="C3107" s="1" t="s">
        <v>102</v>
      </c>
      <c r="D3107" t="s">
        <v>97</v>
      </c>
      <c r="E3107">
        <v>50</v>
      </c>
      <c r="F3107" t="s">
        <v>115</v>
      </c>
      <c r="G3107" s="18">
        <v>4.3764000000000003</v>
      </c>
      <c r="I3107" s="18">
        <v>-218.82</v>
      </c>
    </row>
    <row r="3108" spans="1:9" x14ac:dyDescent="0.25">
      <c r="A3108" s="1">
        <v>44873</v>
      </c>
      <c r="B3108" s="1"/>
      <c r="C3108" s="1" t="s">
        <v>102</v>
      </c>
      <c r="D3108" t="s">
        <v>97</v>
      </c>
      <c r="E3108">
        <v>50</v>
      </c>
      <c r="F3108" t="s">
        <v>115</v>
      </c>
      <c r="G3108" s="18">
        <v>4.2869999999999999</v>
      </c>
      <c r="I3108" s="18">
        <v>-214.35</v>
      </c>
    </row>
    <row r="3109" spans="1:9" x14ac:dyDescent="0.25">
      <c r="A3109" s="1">
        <v>44873</v>
      </c>
      <c r="B3109" s="1"/>
      <c r="C3109" s="1" t="s">
        <v>102</v>
      </c>
      <c r="D3109" t="s">
        <v>97</v>
      </c>
      <c r="E3109">
        <v>50</v>
      </c>
      <c r="F3109" t="s">
        <v>115</v>
      </c>
      <c r="G3109" s="18">
        <v>4.2949999999999999</v>
      </c>
      <c r="I3109" s="18">
        <v>-214.75</v>
      </c>
    </row>
    <row r="3110" spans="1:9" x14ac:dyDescent="0.25">
      <c r="A3110" s="1">
        <v>44873</v>
      </c>
      <c r="B3110" s="1"/>
      <c r="C3110" s="1" t="s">
        <v>102</v>
      </c>
      <c r="D3110" t="s">
        <v>97</v>
      </c>
      <c r="E3110">
        <v>150</v>
      </c>
      <c r="F3110" t="s">
        <v>115</v>
      </c>
      <c r="G3110" s="18">
        <v>4.3198999999999996</v>
      </c>
      <c r="I3110" s="18">
        <v>-647.99</v>
      </c>
    </row>
    <row r="3111" spans="1:9" x14ac:dyDescent="0.25">
      <c r="A3111" s="1">
        <v>44873</v>
      </c>
      <c r="B3111" s="1"/>
      <c r="C3111" s="1" t="s">
        <v>102</v>
      </c>
      <c r="D3111" t="s">
        <v>97</v>
      </c>
      <c r="E3111">
        <v>50</v>
      </c>
      <c r="F3111" t="s">
        <v>115</v>
      </c>
      <c r="G3111" s="18">
        <v>4.3181000000000003</v>
      </c>
      <c r="I3111" s="18">
        <v>-215.91</v>
      </c>
    </row>
    <row r="3112" spans="1:9" x14ac:dyDescent="0.25">
      <c r="A3112" s="1">
        <v>44873</v>
      </c>
      <c r="B3112" s="1"/>
      <c r="C3112" s="1" t="s">
        <v>102</v>
      </c>
      <c r="D3112" t="s">
        <v>98</v>
      </c>
      <c r="E3112">
        <v>300</v>
      </c>
      <c r="F3112" t="s">
        <v>116</v>
      </c>
      <c r="G3112" s="18">
        <v>2.2850000000000001</v>
      </c>
      <c r="H3112" s="18">
        <v>0.02</v>
      </c>
      <c r="I3112" s="18">
        <v>685.48</v>
      </c>
    </row>
    <row r="3113" spans="1:9" x14ac:dyDescent="0.25">
      <c r="A3113" s="1">
        <v>44873</v>
      </c>
      <c r="B3113" s="1"/>
      <c r="C3113" s="1" t="s">
        <v>102</v>
      </c>
      <c r="D3113" t="s">
        <v>97</v>
      </c>
      <c r="E3113">
        <v>50</v>
      </c>
      <c r="F3113" t="s">
        <v>116</v>
      </c>
      <c r="G3113" s="18">
        <v>2.3092000000000001</v>
      </c>
      <c r="I3113" s="18">
        <v>-115.46</v>
      </c>
    </row>
    <row r="3114" spans="1:9" x14ac:dyDescent="0.25">
      <c r="A3114" s="1">
        <v>44873</v>
      </c>
      <c r="B3114" s="1"/>
      <c r="C3114" s="1" t="s">
        <v>102</v>
      </c>
      <c r="D3114" t="s">
        <v>97</v>
      </c>
      <c r="E3114">
        <v>50</v>
      </c>
      <c r="F3114" t="s">
        <v>116</v>
      </c>
      <c r="G3114" s="18">
        <v>2.3098000000000001</v>
      </c>
      <c r="I3114" s="18">
        <v>-115.49</v>
      </c>
    </row>
    <row r="3115" spans="1:9" x14ac:dyDescent="0.25">
      <c r="A3115" s="1">
        <v>44873</v>
      </c>
      <c r="B3115" s="1"/>
      <c r="C3115" s="1" t="s">
        <v>102</v>
      </c>
      <c r="D3115" t="s">
        <v>98</v>
      </c>
      <c r="E3115">
        <v>100</v>
      </c>
      <c r="F3115" t="s">
        <v>116</v>
      </c>
      <c r="G3115" s="18">
        <v>2.35</v>
      </c>
      <c r="H3115" s="18">
        <v>0.01</v>
      </c>
      <c r="I3115" s="18">
        <v>234.99</v>
      </c>
    </row>
    <row r="3116" spans="1:9" x14ac:dyDescent="0.25">
      <c r="A3116" s="1">
        <v>44873</v>
      </c>
      <c r="B3116" s="1"/>
      <c r="C3116" s="1" t="s">
        <v>102</v>
      </c>
      <c r="D3116" t="s">
        <v>97</v>
      </c>
      <c r="E3116">
        <v>50</v>
      </c>
      <c r="F3116" t="s">
        <v>116</v>
      </c>
      <c r="G3116" s="18">
        <v>2.3094000000000001</v>
      </c>
      <c r="I3116" s="18">
        <v>-115.47</v>
      </c>
    </row>
    <row r="3117" spans="1:9" x14ac:dyDescent="0.25">
      <c r="A3117" s="1">
        <v>44873</v>
      </c>
      <c r="B3117" s="1"/>
      <c r="C3117" s="1" t="s">
        <v>102</v>
      </c>
      <c r="D3117" t="s">
        <v>97</v>
      </c>
      <c r="E3117">
        <v>50</v>
      </c>
      <c r="F3117" t="s">
        <v>116</v>
      </c>
      <c r="G3117" s="18">
        <v>2.3149999999999999</v>
      </c>
      <c r="I3117" s="18">
        <v>-115.75</v>
      </c>
    </row>
    <row r="3118" spans="1:9" x14ac:dyDescent="0.25">
      <c r="A3118" s="1">
        <v>44873</v>
      </c>
      <c r="B3118" s="1"/>
      <c r="C3118" s="1" t="s">
        <v>102</v>
      </c>
      <c r="D3118" t="s">
        <v>97</v>
      </c>
      <c r="E3118">
        <v>50</v>
      </c>
      <c r="F3118" t="s">
        <v>116</v>
      </c>
      <c r="G3118" s="18">
        <v>2.2650000000000001</v>
      </c>
      <c r="I3118" s="18">
        <v>-113.25</v>
      </c>
    </row>
    <row r="3119" spans="1:9" x14ac:dyDescent="0.25">
      <c r="A3119" s="1">
        <v>44873</v>
      </c>
      <c r="B3119" s="1"/>
      <c r="C3119" s="1" t="s">
        <v>102</v>
      </c>
      <c r="D3119" t="s">
        <v>97</v>
      </c>
      <c r="E3119">
        <v>150</v>
      </c>
      <c r="F3119" t="s">
        <v>116</v>
      </c>
      <c r="G3119" s="18">
        <v>2.2841999999999998</v>
      </c>
      <c r="I3119" s="18">
        <v>-342.63</v>
      </c>
    </row>
    <row r="3120" spans="1:9" x14ac:dyDescent="0.25">
      <c r="A3120" s="1">
        <v>44876</v>
      </c>
      <c r="B3120" s="1"/>
      <c r="C3120" s="1" t="s">
        <v>102</v>
      </c>
      <c r="D3120" t="s">
        <v>98</v>
      </c>
      <c r="E3120">
        <v>100</v>
      </c>
      <c r="F3120" t="s">
        <v>113</v>
      </c>
      <c r="G3120" s="18">
        <v>4.8853</v>
      </c>
      <c r="H3120" s="18">
        <v>0.01</v>
      </c>
      <c r="I3120" s="18">
        <v>488.52</v>
      </c>
    </row>
    <row r="3121" spans="1:9" x14ac:dyDescent="0.25">
      <c r="A3121" s="1">
        <v>44876</v>
      </c>
      <c r="B3121" s="1"/>
      <c r="C3121" s="1" t="s">
        <v>102</v>
      </c>
      <c r="D3121" t="s">
        <v>98</v>
      </c>
      <c r="E3121">
        <v>50</v>
      </c>
      <c r="F3121" t="s">
        <v>113</v>
      </c>
      <c r="G3121" s="18">
        <v>4.8571999999999997</v>
      </c>
      <c r="H3121" s="18">
        <v>0.01</v>
      </c>
      <c r="I3121" s="18">
        <v>242.85</v>
      </c>
    </row>
    <row r="3122" spans="1:9" x14ac:dyDescent="0.25">
      <c r="A3122" s="1">
        <v>44876</v>
      </c>
      <c r="B3122" s="1"/>
      <c r="C3122" s="1" t="s">
        <v>102</v>
      </c>
      <c r="D3122" t="s">
        <v>98</v>
      </c>
      <c r="E3122">
        <v>50</v>
      </c>
      <c r="F3122" t="s">
        <v>113</v>
      </c>
      <c r="G3122" s="18">
        <v>4.8335999999999997</v>
      </c>
      <c r="H3122" s="18">
        <v>0.01</v>
      </c>
      <c r="I3122" s="18">
        <v>241.67</v>
      </c>
    </row>
    <row r="3123" spans="1:9" x14ac:dyDescent="0.25">
      <c r="A3123" s="1">
        <v>44876</v>
      </c>
      <c r="B3123" s="1"/>
      <c r="C3123" s="1" t="s">
        <v>102</v>
      </c>
      <c r="D3123" t="s">
        <v>97</v>
      </c>
      <c r="E3123">
        <v>50</v>
      </c>
      <c r="F3123" t="s">
        <v>113</v>
      </c>
      <c r="G3123" s="18">
        <v>4.7450000000000001</v>
      </c>
      <c r="I3123" s="18">
        <v>-237.25</v>
      </c>
    </row>
    <row r="3124" spans="1:9" x14ac:dyDescent="0.25">
      <c r="A3124" s="1">
        <v>44876</v>
      </c>
      <c r="B3124" s="1"/>
      <c r="C3124" s="1" t="s">
        <v>102</v>
      </c>
      <c r="D3124" t="s">
        <v>97</v>
      </c>
      <c r="E3124">
        <v>50</v>
      </c>
      <c r="F3124" t="s">
        <v>113</v>
      </c>
      <c r="G3124" s="18">
        <v>4.7350000000000003</v>
      </c>
      <c r="I3124" s="18">
        <v>-236.75</v>
      </c>
    </row>
    <row r="3125" spans="1:9" x14ac:dyDescent="0.25">
      <c r="A3125" s="1">
        <v>44876</v>
      </c>
      <c r="B3125" s="1"/>
      <c r="C3125" s="1" t="s">
        <v>102</v>
      </c>
      <c r="D3125" t="s">
        <v>97</v>
      </c>
      <c r="E3125">
        <v>50</v>
      </c>
      <c r="F3125" t="s">
        <v>113</v>
      </c>
      <c r="G3125" s="18">
        <v>4.72</v>
      </c>
      <c r="I3125" s="18">
        <v>-236</v>
      </c>
    </row>
    <row r="3126" spans="1:9" x14ac:dyDescent="0.25">
      <c r="A3126" s="1">
        <v>44876</v>
      </c>
      <c r="B3126" s="1"/>
      <c r="C3126" s="1" t="s">
        <v>102</v>
      </c>
      <c r="D3126" t="s">
        <v>98</v>
      </c>
      <c r="E3126">
        <v>75</v>
      </c>
      <c r="F3126" t="s">
        <v>114</v>
      </c>
      <c r="G3126" s="18">
        <v>3.8527</v>
      </c>
      <c r="H3126" s="18">
        <v>0.01</v>
      </c>
      <c r="I3126" s="18">
        <v>288.94</v>
      </c>
    </row>
    <row r="3127" spans="1:9" x14ac:dyDescent="0.25">
      <c r="A3127" s="1">
        <v>44876</v>
      </c>
      <c r="B3127" s="1"/>
      <c r="C3127" s="1" t="s">
        <v>102</v>
      </c>
      <c r="D3127" t="s">
        <v>98</v>
      </c>
      <c r="E3127">
        <v>50</v>
      </c>
      <c r="F3127" t="s">
        <v>114</v>
      </c>
      <c r="G3127" s="18">
        <v>3.875</v>
      </c>
      <c r="I3127" s="18">
        <v>193.75</v>
      </c>
    </row>
    <row r="3128" spans="1:9" x14ac:dyDescent="0.25">
      <c r="A3128" s="1">
        <v>44876</v>
      </c>
      <c r="B3128" s="1"/>
      <c r="C3128" s="1" t="s">
        <v>102</v>
      </c>
      <c r="D3128" t="s">
        <v>97</v>
      </c>
      <c r="E3128">
        <v>50</v>
      </c>
      <c r="F3128" t="s">
        <v>113</v>
      </c>
      <c r="G3128" s="18">
        <v>4.7892000000000001</v>
      </c>
      <c r="I3128" s="18">
        <v>-239.46</v>
      </c>
    </row>
    <row r="3129" spans="1:9" x14ac:dyDescent="0.25">
      <c r="A3129" s="1">
        <v>44876</v>
      </c>
      <c r="B3129" s="1"/>
      <c r="C3129" s="1" t="s">
        <v>102</v>
      </c>
      <c r="D3129" t="s">
        <v>97</v>
      </c>
      <c r="E3129">
        <v>50</v>
      </c>
      <c r="F3129" t="s">
        <v>114</v>
      </c>
      <c r="G3129" s="18">
        <v>3.9689000000000001</v>
      </c>
      <c r="I3129" s="18">
        <v>-198.45</v>
      </c>
    </row>
    <row r="3130" spans="1:9" x14ac:dyDescent="0.25">
      <c r="A3130" s="1">
        <v>44876</v>
      </c>
      <c r="B3130" s="1"/>
      <c r="C3130" s="1" t="s">
        <v>102</v>
      </c>
      <c r="D3130" t="s">
        <v>98</v>
      </c>
      <c r="E3130">
        <v>150</v>
      </c>
      <c r="F3130" t="s">
        <v>114</v>
      </c>
      <c r="G3130" s="18">
        <v>4.0526999999999997</v>
      </c>
      <c r="H3130" s="18">
        <v>0.01</v>
      </c>
      <c r="I3130" s="18">
        <v>607.9</v>
      </c>
    </row>
    <row r="3131" spans="1:9" x14ac:dyDescent="0.25">
      <c r="A3131" s="1">
        <v>44876</v>
      </c>
      <c r="B3131" s="1"/>
      <c r="C3131" s="1" t="s">
        <v>102</v>
      </c>
      <c r="D3131" t="s">
        <v>97</v>
      </c>
      <c r="E3131">
        <v>50</v>
      </c>
      <c r="F3131" t="s">
        <v>114</v>
      </c>
      <c r="G3131" s="18">
        <v>4.03</v>
      </c>
      <c r="I3131" s="18">
        <v>-201.5</v>
      </c>
    </row>
    <row r="3132" spans="1:9" x14ac:dyDescent="0.25">
      <c r="A3132" s="1">
        <v>44876</v>
      </c>
      <c r="B3132" s="1"/>
      <c r="C3132" s="1" t="s">
        <v>102</v>
      </c>
      <c r="D3132" t="s">
        <v>97</v>
      </c>
      <c r="E3132">
        <v>50</v>
      </c>
      <c r="F3132" t="s">
        <v>114</v>
      </c>
      <c r="G3132" s="18">
        <v>4.0792999999999999</v>
      </c>
      <c r="I3132" s="18">
        <v>-203.97</v>
      </c>
    </row>
    <row r="3133" spans="1:9" x14ac:dyDescent="0.25">
      <c r="A3133" s="1">
        <v>44876</v>
      </c>
      <c r="B3133" s="1"/>
      <c r="C3133" s="1" t="s">
        <v>102</v>
      </c>
      <c r="D3133" t="s">
        <v>98</v>
      </c>
      <c r="E3133">
        <v>75</v>
      </c>
      <c r="F3133" t="s">
        <v>114</v>
      </c>
      <c r="G3133" s="18">
        <v>4.0599999999999996</v>
      </c>
      <c r="H3133" s="18">
        <v>0.01</v>
      </c>
      <c r="I3133" s="18">
        <v>304.49</v>
      </c>
    </row>
    <row r="3134" spans="1:9" x14ac:dyDescent="0.25">
      <c r="A3134" s="1">
        <v>44876</v>
      </c>
      <c r="B3134" s="1"/>
      <c r="C3134" s="1" t="s">
        <v>102</v>
      </c>
      <c r="D3134" t="s">
        <v>97</v>
      </c>
      <c r="E3134">
        <v>50</v>
      </c>
      <c r="F3134" t="s">
        <v>114</v>
      </c>
      <c r="G3134" s="18">
        <v>4.0151000000000003</v>
      </c>
      <c r="I3134" s="18">
        <v>-200.76</v>
      </c>
    </row>
    <row r="3135" spans="1:9" x14ac:dyDescent="0.25">
      <c r="A3135" s="1">
        <v>44876</v>
      </c>
      <c r="B3135" s="1"/>
      <c r="C3135" s="1" t="s">
        <v>102</v>
      </c>
      <c r="D3135" t="s">
        <v>97</v>
      </c>
      <c r="E3135">
        <v>150</v>
      </c>
      <c r="F3135" t="s">
        <v>114</v>
      </c>
      <c r="G3135" s="18">
        <v>4.0495999999999999</v>
      </c>
      <c r="I3135" s="18">
        <v>-607.44000000000005</v>
      </c>
    </row>
    <row r="3136" spans="1:9" x14ac:dyDescent="0.25">
      <c r="A3136" s="1">
        <v>44876</v>
      </c>
      <c r="B3136" s="1"/>
      <c r="C3136" s="1" t="s">
        <v>102</v>
      </c>
      <c r="D3136" t="s">
        <v>98</v>
      </c>
      <c r="E3136">
        <v>50</v>
      </c>
      <c r="F3136" t="s">
        <v>114</v>
      </c>
      <c r="G3136" s="18">
        <v>4.0815000000000001</v>
      </c>
      <c r="I3136" s="18">
        <v>204.08</v>
      </c>
    </row>
    <row r="3137" spans="1:9" x14ac:dyDescent="0.25">
      <c r="A3137" s="1">
        <v>44876</v>
      </c>
      <c r="B3137" s="1"/>
      <c r="C3137" s="1" t="s">
        <v>102</v>
      </c>
      <c r="D3137" t="s">
        <v>98</v>
      </c>
      <c r="E3137">
        <v>50</v>
      </c>
      <c r="F3137" t="s">
        <v>114</v>
      </c>
      <c r="G3137" s="18">
        <v>4.0803000000000003</v>
      </c>
      <c r="I3137" s="18">
        <v>204.02</v>
      </c>
    </row>
    <row r="3138" spans="1:9" x14ac:dyDescent="0.25">
      <c r="A3138" s="1">
        <v>44876</v>
      </c>
      <c r="B3138" s="1"/>
      <c r="C3138" s="1" t="s">
        <v>102</v>
      </c>
      <c r="D3138" t="s">
        <v>98</v>
      </c>
      <c r="E3138">
        <v>150</v>
      </c>
      <c r="F3138" t="s">
        <v>114</v>
      </c>
      <c r="G3138" s="18">
        <v>4.1863999999999999</v>
      </c>
      <c r="H3138" s="18">
        <v>0.01</v>
      </c>
      <c r="I3138" s="18">
        <v>627.95000000000005</v>
      </c>
    </row>
    <row r="3139" spans="1:9" x14ac:dyDescent="0.25">
      <c r="A3139" s="1">
        <v>44876</v>
      </c>
      <c r="B3139" s="1"/>
      <c r="C3139" s="1" t="s">
        <v>102</v>
      </c>
      <c r="D3139" t="s">
        <v>97</v>
      </c>
      <c r="E3139">
        <v>50</v>
      </c>
      <c r="F3139" t="s">
        <v>114</v>
      </c>
      <c r="G3139" s="18">
        <v>4.0190999999999999</v>
      </c>
      <c r="I3139" s="18">
        <v>-200.96</v>
      </c>
    </row>
    <row r="3140" spans="1:9" x14ac:dyDescent="0.25">
      <c r="A3140" s="1">
        <v>44876</v>
      </c>
      <c r="B3140" s="1"/>
      <c r="C3140" s="1" t="s">
        <v>102</v>
      </c>
      <c r="D3140" t="s">
        <v>98</v>
      </c>
      <c r="E3140">
        <v>150</v>
      </c>
      <c r="F3140" t="s">
        <v>114</v>
      </c>
      <c r="G3140" s="18">
        <v>4.1308999999999996</v>
      </c>
      <c r="H3140" s="18">
        <v>0.01</v>
      </c>
      <c r="I3140" s="18">
        <v>619.63</v>
      </c>
    </row>
    <row r="3141" spans="1:9" x14ac:dyDescent="0.25">
      <c r="A3141" s="1">
        <v>44876</v>
      </c>
      <c r="B3141" s="1"/>
      <c r="C3141" s="1" t="s">
        <v>102</v>
      </c>
      <c r="D3141" t="s">
        <v>97</v>
      </c>
      <c r="E3141">
        <v>150</v>
      </c>
      <c r="F3141" t="s">
        <v>114</v>
      </c>
      <c r="G3141" s="18">
        <v>4.18</v>
      </c>
      <c r="I3141" s="18">
        <v>-627</v>
      </c>
    </row>
    <row r="3142" spans="1:9" x14ac:dyDescent="0.25">
      <c r="A3142" s="1">
        <v>44876</v>
      </c>
      <c r="B3142" s="1"/>
      <c r="C3142" s="1" t="s">
        <v>102</v>
      </c>
      <c r="D3142" t="s">
        <v>98</v>
      </c>
      <c r="E3142">
        <v>200</v>
      </c>
      <c r="F3142" t="s">
        <v>114</v>
      </c>
      <c r="G3142" s="18">
        <v>4.1623000000000001</v>
      </c>
      <c r="H3142" s="18">
        <v>0.02</v>
      </c>
      <c r="I3142" s="18">
        <v>832.44</v>
      </c>
    </row>
    <row r="3143" spans="1:9" x14ac:dyDescent="0.25">
      <c r="A3143" s="1">
        <v>44876</v>
      </c>
      <c r="B3143" s="1"/>
      <c r="C3143" s="1" t="s">
        <v>102</v>
      </c>
      <c r="D3143" t="s">
        <v>97</v>
      </c>
      <c r="E3143">
        <v>50</v>
      </c>
      <c r="F3143" t="s">
        <v>114</v>
      </c>
      <c r="G3143" s="18">
        <v>4.0799000000000003</v>
      </c>
      <c r="I3143" s="18">
        <v>-204</v>
      </c>
    </row>
    <row r="3144" spans="1:9" x14ac:dyDescent="0.25">
      <c r="A3144" s="1">
        <v>44876</v>
      </c>
      <c r="B3144" s="1"/>
      <c r="C3144" s="1" t="s">
        <v>102</v>
      </c>
      <c r="D3144" t="s">
        <v>97</v>
      </c>
      <c r="E3144">
        <v>150</v>
      </c>
      <c r="F3144" t="s">
        <v>114</v>
      </c>
      <c r="G3144" s="18">
        <v>4.1345999999999998</v>
      </c>
      <c r="I3144" s="18">
        <v>-620.19000000000005</v>
      </c>
    </row>
    <row r="3145" spans="1:9" x14ac:dyDescent="0.25">
      <c r="A3145" s="1">
        <v>44876</v>
      </c>
      <c r="B3145" s="1"/>
      <c r="C3145" s="1" t="s">
        <v>102</v>
      </c>
      <c r="D3145" t="s">
        <v>97</v>
      </c>
      <c r="E3145">
        <v>150</v>
      </c>
      <c r="F3145" t="s">
        <v>114</v>
      </c>
      <c r="G3145" s="18">
        <v>3.9361999999999999</v>
      </c>
      <c r="I3145" s="18">
        <v>-590.42999999999995</v>
      </c>
    </row>
    <row r="3146" spans="1:9" x14ac:dyDescent="0.25">
      <c r="A3146" s="1">
        <v>44876</v>
      </c>
      <c r="B3146" s="1"/>
      <c r="C3146" s="1" t="s">
        <v>102</v>
      </c>
      <c r="D3146" t="s">
        <v>97</v>
      </c>
      <c r="E3146">
        <v>50</v>
      </c>
      <c r="F3146" t="s">
        <v>114</v>
      </c>
      <c r="G3146" s="18">
        <v>3.8363999999999998</v>
      </c>
      <c r="I3146" s="18">
        <v>-191.82</v>
      </c>
    </row>
    <row r="3147" spans="1:9" x14ac:dyDescent="0.25">
      <c r="A3147" s="1">
        <v>44880</v>
      </c>
      <c r="B3147" s="1"/>
      <c r="C3147" s="1" t="s">
        <v>102</v>
      </c>
      <c r="D3147" t="s">
        <v>98</v>
      </c>
      <c r="E3147">
        <v>5</v>
      </c>
      <c r="F3147" t="s">
        <v>71</v>
      </c>
      <c r="G3147" s="18">
        <v>3.1150000000000002</v>
      </c>
      <c r="I3147" s="18">
        <v>15.58</v>
      </c>
    </row>
    <row r="3148" spans="1:9" x14ac:dyDescent="0.25">
      <c r="A3148" s="1">
        <v>44880</v>
      </c>
      <c r="B3148" s="1"/>
      <c r="C3148" s="1" t="s">
        <v>102</v>
      </c>
      <c r="D3148" t="s">
        <v>98</v>
      </c>
      <c r="E3148">
        <v>45</v>
      </c>
      <c r="F3148" t="s">
        <v>71</v>
      </c>
      <c r="G3148" s="18">
        <v>3.1150000000000002</v>
      </c>
      <c r="I3148" s="18">
        <v>140.18</v>
      </c>
    </row>
    <row r="3149" spans="1:9" x14ac:dyDescent="0.25">
      <c r="A3149" s="1">
        <v>44880</v>
      </c>
      <c r="B3149" s="1"/>
      <c r="C3149" s="1" t="s">
        <v>102</v>
      </c>
      <c r="D3149" t="s">
        <v>98</v>
      </c>
      <c r="E3149">
        <v>140</v>
      </c>
      <c r="F3149" t="s">
        <v>71</v>
      </c>
      <c r="G3149" s="18">
        <v>3.1179000000000001</v>
      </c>
      <c r="H3149" s="18">
        <v>0.01</v>
      </c>
      <c r="I3149" s="18">
        <v>436.5</v>
      </c>
    </row>
    <row r="3150" spans="1:9" x14ac:dyDescent="0.25">
      <c r="A3150" s="1">
        <v>44880</v>
      </c>
      <c r="B3150" s="1"/>
      <c r="C3150" s="1" t="s">
        <v>102</v>
      </c>
      <c r="D3150" t="s">
        <v>98</v>
      </c>
      <c r="E3150">
        <v>10</v>
      </c>
      <c r="F3150" t="s">
        <v>71</v>
      </c>
      <c r="G3150" s="18">
        <v>3.1179000000000001</v>
      </c>
      <c r="I3150" s="18">
        <v>31.18</v>
      </c>
    </row>
    <row r="3151" spans="1:9" x14ac:dyDescent="0.25">
      <c r="A3151" s="1">
        <v>44880</v>
      </c>
      <c r="B3151" s="1"/>
      <c r="C3151" s="1" t="s">
        <v>102</v>
      </c>
      <c r="D3151" t="s">
        <v>98</v>
      </c>
      <c r="E3151">
        <v>150</v>
      </c>
      <c r="F3151" t="s">
        <v>71</v>
      </c>
      <c r="G3151" s="18">
        <v>3.1301000000000001</v>
      </c>
      <c r="H3151" s="18">
        <v>0.01</v>
      </c>
      <c r="I3151" s="18">
        <v>469.51</v>
      </c>
    </row>
    <row r="3152" spans="1:9" x14ac:dyDescent="0.25">
      <c r="A3152" s="1">
        <v>44880</v>
      </c>
      <c r="B3152" s="1"/>
      <c r="C3152" s="1" t="s">
        <v>102</v>
      </c>
      <c r="D3152" t="s">
        <v>97</v>
      </c>
      <c r="E3152">
        <v>150</v>
      </c>
      <c r="F3152" t="s">
        <v>71</v>
      </c>
      <c r="G3152" s="18">
        <v>3.1699000000000002</v>
      </c>
      <c r="I3152" s="18">
        <v>-475.49</v>
      </c>
    </row>
    <row r="3153" spans="1:9" x14ac:dyDescent="0.25">
      <c r="A3153" s="1">
        <v>44880</v>
      </c>
      <c r="B3153" s="1"/>
      <c r="C3153" s="1" t="s">
        <v>102</v>
      </c>
      <c r="D3153" t="s">
        <v>97</v>
      </c>
      <c r="E3153">
        <v>150</v>
      </c>
      <c r="F3153" t="s">
        <v>71</v>
      </c>
      <c r="G3153" s="18">
        <v>3.19</v>
      </c>
      <c r="I3153" s="18">
        <v>-478.5</v>
      </c>
    </row>
    <row r="3154" spans="1:9" x14ac:dyDescent="0.25">
      <c r="A3154" s="1">
        <v>44880</v>
      </c>
      <c r="B3154" s="1"/>
      <c r="C3154" s="1" t="s">
        <v>102</v>
      </c>
      <c r="D3154" t="s">
        <v>97</v>
      </c>
      <c r="E3154">
        <v>50</v>
      </c>
      <c r="F3154" t="s">
        <v>71</v>
      </c>
      <c r="G3154" s="18">
        <v>3.1937000000000002</v>
      </c>
      <c r="I3154" s="18">
        <v>-159.69</v>
      </c>
    </row>
    <row r="3155" spans="1:9" x14ac:dyDescent="0.25">
      <c r="A3155" s="1">
        <v>44880</v>
      </c>
      <c r="B3155" s="1"/>
      <c r="C3155" s="1" t="s">
        <v>102</v>
      </c>
      <c r="D3155" t="s">
        <v>98</v>
      </c>
      <c r="E3155">
        <v>50</v>
      </c>
      <c r="F3155" t="s">
        <v>71</v>
      </c>
      <c r="G3155" s="18">
        <v>3.4081000000000001</v>
      </c>
      <c r="I3155" s="18">
        <v>170.41</v>
      </c>
    </row>
    <row r="3156" spans="1:9" x14ac:dyDescent="0.25">
      <c r="A3156" s="1">
        <v>44880</v>
      </c>
      <c r="B3156" s="1"/>
      <c r="C3156" s="1" t="s">
        <v>102</v>
      </c>
      <c r="D3156" t="s">
        <v>98</v>
      </c>
      <c r="E3156">
        <v>50</v>
      </c>
      <c r="F3156" t="s">
        <v>71</v>
      </c>
      <c r="G3156" s="18">
        <v>3.49</v>
      </c>
      <c r="I3156" s="18">
        <v>174.5</v>
      </c>
    </row>
    <row r="3157" spans="1:9" x14ac:dyDescent="0.25">
      <c r="A3157" s="1">
        <v>44880</v>
      </c>
      <c r="B3157" s="1"/>
      <c r="C3157" s="1" t="s">
        <v>102</v>
      </c>
      <c r="D3157" t="s">
        <v>98</v>
      </c>
      <c r="E3157">
        <v>50</v>
      </c>
      <c r="F3157" t="s">
        <v>71</v>
      </c>
      <c r="G3157" s="18">
        <v>3.4350000000000001</v>
      </c>
      <c r="I3157" s="18">
        <v>171.75</v>
      </c>
    </row>
    <row r="3158" spans="1:9" x14ac:dyDescent="0.25">
      <c r="A3158" s="1">
        <v>44880</v>
      </c>
      <c r="B3158" s="1"/>
      <c r="C3158" s="1" t="s">
        <v>102</v>
      </c>
      <c r="D3158" t="s">
        <v>97</v>
      </c>
      <c r="E3158">
        <v>50</v>
      </c>
      <c r="F3158" t="s">
        <v>71</v>
      </c>
      <c r="G3158" s="18">
        <v>3.3673000000000002</v>
      </c>
      <c r="I3158" s="18">
        <v>-168.37</v>
      </c>
    </row>
    <row r="3159" spans="1:9" x14ac:dyDescent="0.25">
      <c r="A3159" s="1">
        <v>44880</v>
      </c>
      <c r="B3159" s="1"/>
      <c r="C3159" s="1" t="s">
        <v>102</v>
      </c>
      <c r="D3159" t="s">
        <v>98</v>
      </c>
      <c r="E3159">
        <v>300</v>
      </c>
      <c r="F3159" t="s">
        <v>71</v>
      </c>
      <c r="G3159" s="18">
        <v>3.3450000000000002</v>
      </c>
      <c r="H3159" s="18">
        <v>0.02</v>
      </c>
      <c r="I3159" s="18">
        <v>1003.48</v>
      </c>
    </row>
    <row r="3160" spans="1:9" x14ac:dyDescent="0.25">
      <c r="A3160" s="1">
        <v>44880</v>
      </c>
      <c r="B3160" s="1"/>
      <c r="C3160" s="1" t="s">
        <v>102</v>
      </c>
      <c r="D3160" t="s">
        <v>97</v>
      </c>
      <c r="E3160">
        <v>150</v>
      </c>
      <c r="F3160" t="s">
        <v>71</v>
      </c>
      <c r="G3160" s="18">
        <v>3.44</v>
      </c>
      <c r="I3160" s="18">
        <v>-516</v>
      </c>
    </row>
    <row r="3161" spans="1:9" x14ac:dyDescent="0.25">
      <c r="A3161" s="1">
        <v>44880</v>
      </c>
      <c r="B3161" s="1"/>
      <c r="C3161" s="1" t="s">
        <v>102</v>
      </c>
      <c r="D3161" t="s">
        <v>97</v>
      </c>
      <c r="E3161">
        <v>150</v>
      </c>
      <c r="F3161" t="s">
        <v>71</v>
      </c>
      <c r="G3161" s="18">
        <v>3.4098999999999999</v>
      </c>
      <c r="I3161" s="18">
        <v>-511.49</v>
      </c>
    </row>
    <row r="3162" spans="1:9" x14ac:dyDescent="0.25">
      <c r="A3162" s="1">
        <v>44880</v>
      </c>
      <c r="B3162" s="1"/>
      <c r="C3162" s="1" t="s">
        <v>102</v>
      </c>
      <c r="D3162" t="s">
        <v>98</v>
      </c>
      <c r="E3162">
        <v>84</v>
      </c>
      <c r="F3162" t="s">
        <v>71</v>
      </c>
      <c r="G3162" s="18">
        <v>3.4036</v>
      </c>
      <c r="H3162" s="18">
        <v>0.01</v>
      </c>
      <c r="I3162" s="18">
        <v>285.89</v>
      </c>
    </row>
    <row r="3163" spans="1:9" x14ac:dyDescent="0.25">
      <c r="A3163" s="1">
        <v>44880</v>
      </c>
      <c r="B3163" s="1"/>
      <c r="C3163" s="1" t="s">
        <v>102</v>
      </c>
      <c r="D3163" t="s">
        <v>98</v>
      </c>
      <c r="E3163">
        <v>100</v>
      </c>
      <c r="F3163" t="s">
        <v>71</v>
      </c>
      <c r="G3163" s="18">
        <v>3.4036</v>
      </c>
      <c r="H3163" s="18">
        <v>0.01</v>
      </c>
      <c r="I3163" s="18">
        <v>340.35</v>
      </c>
    </row>
    <row r="3164" spans="1:9" x14ac:dyDescent="0.25">
      <c r="A3164" s="1">
        <v>44880</v>
      </c>
      <c r="B3164" s="1"/>
      <c r="C3164" s="1" t="s">
        <v>102</v>
      </c>
      <c r="D3164" t="s">
        <v>98</v>
      </c>
      <c r="E3164">
        <v>16</v>
      </c>
      <c r="F3164" t="s">
        <v>71</v>
      </c>
      <c r="G3164" s="18">
        <v>3.4049999999999998</v>
      </c>
      <c r="I3164" s="18">
        <v>54.48</v>
      </c>
    </row>
    <row r="3165" spans="1:9" x14ac:dyDescent="0.25">
      <c r="A3165" s="1">
        <v>44880</v>
      </c>
      <c r="B3165" s="1"/>
      <c r="C3165" s="1" t="s">
        <v>102</v>
      </c>
      <c r="D3165" t="s">
        <v>98</v>
      </c>
      <c r="E3165">
        <v>150</v>
      </c>
      <c r="F3165" t="s">
        <v>71</v>
      </c>
      <c r="G3165" s="18">
        <v>3.4070999999999998</v>
      </c>
      <c r="H3165" s="18">
        <v>0.01</v>
      </c>
      <c r="I3165" s="18">
        <v>511.06</v>
      </c>
    </row>
    <row r="3166" spans="1:9" x14ac:dyDescent="0.25">
      <c r="A3166" s="1">
        <v>44880</v>
      </c>
      <c r="B3166" s="1"/>
      <c r="C3166" s="1" t="s">
        <v>102</v>
      </c>
      <c r="D3166" t="s">
        <v>98</v>
      </c>
      <c r="E3166">
        <v>4</v>
      </c>
      <c r="F3166" t="s">
        <v>71</v>
      </c>
      <c r="G3166" s="18">
        <v>3.4011999999999998</v>
      </c>
      <c r="I3166" s="18">
        <v>13.6</v>
      </c>
    </row>
    <row r="3167" spans="1:9" x14ac:dyDescent="0.25">
      <c r="A3167" s="1">
        <v>44880</v>
      </c>
      <c r="B3167" s="1"/>
      <c r="C3167" s="1" t="s">
        <v>102</v>
      </c>
      <c r="D3167" t="s">
        <v>98</v>
      </c>
      <c r="E3167">
        <v>46</v>
      </c>
      <c r="F3167" t="s">
        <v>71</v>
      </c>
      <c r="G3167" s="18">
        <v>3.4011999999999998</v>
      </c>
      <c r="I3167" s="18">
        <v>156.46</v>
      </c>
    </row>
    <row r="3168" spans="1:9" x14ac:dyDescent="0.25">
      <c r="A3168" s="1">
        <v>44880</v>
      </c>
      <c r="B3168" s="1"/>
      <c r="C3168" s="1" t="s">
        <v>102</v>
      </c>
      <c r="D3168" t="s">
        <v>97</v>
      </c>
      <c r="E3168">
        <v>50</v>
      </c>
      <c r="F3168" t="s">
        <v>71</v>
      </c>
      <c r="G3168" s="18">
        <v>3.4849999999999999</v>
      </c>
      <c r="I3168" s="18">
        <v>-174.25</v>
      </c>
    </row>
    <row r="3169" spans="1:9" x14ac:dyDescent="0.25">
      <c r="A3169" s="1">
        <v>44880</v>
      </c>
      <c r="B3169" s="1"/>
      <c r="C3169" s="1" t="s">
        <v>102</v>
      </c>
      <c r="D3169" t="s">
        <v>97</v>
      </c>
      <c r="E3169">
        <v>50</v>
      </c>
      <c r="F3169" t="s">
        <v>71</v>
      </c>
      <c r="G3169" s="18">
        <v>3.5423</v>
      </c>
      <c r="I3169" s="18">
        <v>-177.12</v>
      </c>
    </row>
    <row r="3170" spans="1:9" x14ac:dyDescent="0.25">
      <c r="A3170" s="1">
        <v>44880</v>
      </c>
      <c r="B3170" s="1"/>
      <c r="C3170" s="1" t="s">
        <v>102</v>
      </c>
      <c r="D3170" t="s">
        <v>97</v>
      </c>
      <c r="E3170">
        <v>50</v>
      </c>
      <c r="F3170" t="s">
        <v>71</v>
      </c>
      <c r="G3170" s="18">
        <v>3.5341999999999998</v>
      </c>
      <c r="I3170" s="18">
        <v>-176.71</v>
      </c>
    </row>
    <row r="3171" spans="1:9" x14ac:dyDescent="0.25">
      <c r="A3171" s="1">
        <v>44880</v>
      </c>
      <c r="B3171" s="1"/>
      <c r="C3171" s="1" t="s">
        <v>102</v>
      </c>
      <c r="D3171" t="s">
        <v>97</v>
      </c>
      <c r="E3171">
        <v>200</v>
      </c>
      <c r="F3171" t="s">
        <v>71</v>
      </c>
      <c r="G3171" s="18">
        <v>3.45</v>
      </c>
      <c r="I3171" s="18">
        <v>-690</v>
      </c>
    </row>
    <row r="3172" spans="1:9" x14ac:dyDescent="0.25">
      <c r="A3172" s="1">
        <v>44880</v>
      </c>
      <c r="B3172" s="1"/>
      <c r="C3172" s="1" t="s">
        <v>102</v>
      </c>
      <c r="D3172" t="s">
        <v>97</v>
      </c>
      <c r="E3172">
        <v>150</v>
      </c>
      <c r="F3172" t="s">
        <v>71</v>
      </c>
      <c r="G3172" s="18">
        <v>3.6434000000000002</v>
      </c>
      <c r="I3172" s="18">
        <v>-546.51</v>
      </c>
    </row>
    <row r="3173" spans="1:9" x14ac:dyDescent="0.25">
      <c r="A3173" s="1">
        <v>44881</v>
      </c>
      <c r="B3173" s="1"/>
      <c r="C3173" s="1" t="s">
        <v>102</v>
      </c>
      <c r="D3173" t="s">
        <v>98</v>
      </c>
      <c r="E3173">
        <v>50</v>
      </c>
      <c r="F3173" t="s">
        <v>51</v>
      </c>
      <c r="G3173" s="18">
        <v>2.4750000000000001</v>
      </c>
      <c r="I3173" s="18">
        <v>123.75</v>
      </c>
    </row>
    <row r="3174" spans="1:9" x14ac:dyDescent="0.25">
      <c r="A3174" s="1">
        <v>44881</v>
      </c>
      <c r="B3174" s="1"/>
      <c r="C3174" s="1" t="s">
        <v>102</v>
      </c>
      <c r="D3174" t="s">
        <v>97</v>
      </c>
      <c r="E3174">
        <v>50</v>
      </c>
      <c r="F3174" t="s">
        <v>51</v>
      </c>
      <c r="G3174" s="18">
        <v>2.5939999999999999</v>
      </c>
      <c r="I3174" s="18">
        <v>-129.69999999999999</v>
      </c>
    </row>
    <row r="3175" spans="1:9" x14ac:dyDescent="0.25">
      <c r="A3175" s="1">
        <v>44882</v>
      </c>
      <c r="B3175" s="1"/>
      <c r="C3175" s="1" t="s">
        <v>102</v>
      </c>
      <c r="D3175" t="s">
        <v>98</v>
      </c>
      <c r="E3175">
        <v>83</v>
      </c>
      <c r="F3175" t="s">
        <v>70</v>
      </c>
      <c r="G3175" s="18">
        <v>4.0616000000000003</v>
      </c>
      <c r="H3175" s="18">
        <v>0.01</v>
      </c>
      <c r="I3175" s="18">
        <v>337.1</v>
      </c>
    </row>
    <row r="3176" spans="1:9" x14ac:dyDescent="0.25">
      <c r="A3176" s="1">
        <v>44882</v>
      </c>
      <c r="B3176" s="1"/>
      <c r="C3176" s="1" t="s">
        <v>102</v>
      </c>
      <c r="D3176" t="s">
        <v>98</v>
      </c>
      <c r="E3176">
        <v>50</v>
      </c>
      <c r="F3176" t="s">
        <v>70</v>
      </c>
      <c r="G3176" s="18">
        <v>4.2816000000000001</v>
      </c>
      <c r="I3176" s="18">
        <v>214.08</v>
      </c>
    </row>
    <row r="3177" spans="1:9" x14ac:dyDescent="0.25">
      <c r="A3177" s="1">
        <v>44882</v>
      </c>
      <c r="B3177" s="1"/>
      <c r="C3177" s="1" t="s">
        <v>102</v>
      </c>
      <c r="D3177" t="s">
        <v>98</v>
      </c>
      <c r="E3177">
        <v>50</v>
      </c>
      <c r="F3177" t="s">
        <v>70</v>
      </c>
      <c r="G3177" s="18">
        <v>4.28</v>
      </c>
      <c r="I3177" s="18">
        <v>214</v>
      </c>
    </row>
    <row r="3178" spans="1:9" x14ac:dyDescent="0.25">
      <c r="A3178" s="1">
        <v>44882</v>
      </c>
      <c r="B3178" s="1"/>
      <c r="C3178" s="1" t="s">
        <v>102</v>
      </c>
      <c r="D3178" t="s">
        <v>97</v>
      </c>
      <c r="E3178">
        <v>8</v>
      </c>
      <c r="F3178" t="s">
        <v>70</v>
      </c>
      <c r="G3178" s="18">
        <v>4.16</v>
      </c>
      <c r="I3178" s="18">
        <v>-33.28</v>
      </c>
    </row>
    <row r="3179" spans="1:9" x14ac:dyDescent="0.25">
      <c r="A3179" s="1">
        <v>44882</v>
      </c>
      <c r="B3179" s="1"/>
      <c r="C3179" s="1" t="s">
        <v>102</v>
      </c>
      <c r="D3179" t="s">
        <v>98</v>
      </c>
      <c r="E3179">
        <v>50</v>
      </c>
      <c r="F3179" t="s">
        <v>70</v>
      </c>
      <c r="G3179" s="18">
        <v>4.0792000000000002</v>
      </c>
      <c r="I3179" s="18">
        <v>203.96</v>
      </c>
    </row>
    <row r="3180" spans="1:9" x14ac:dyDescent="0.25">
      <c r="A3180" s="1">
        <v>44882</v>
      </c>
      <c r="B3180" s="1"/>
      <c r="C3180" s="1" t="s">
        <v>102</v>
      </c>
      <c r="D3180" t="s">
        <v>97</v>
      </c>
      <c r="E3180">
        <v>75</v>
      </c>
      <c r="F3180" t="s">
        <v>70</v>
      </c>
      <c r="G3180" s="18">
        <v>4.0934999999999997</v>
      </c>
      <c r="I3180" s="18">
        <v>-307.01</v>
      </c>
    </row>
    <row r="3181" spans="1:9" x14ac:dyDescent="0.25">
      <c r="A3181" s="1">
        <v>44882</v>
      </c>
      <c r="B3181" s="1"/>
      <c r="C3181" s="1" t="s">
        <v>102</v>
      </c>
      <c r="D3181" t="s">
        <v>97</v>
      </c>
      <c r="E3181">
        <v>142</v>
      </c>
      <c r="F3181" t="s">
        <v>70</v>
      </c>
      <c r="G3181" s="18">
        <v>4.05</v>
      </c>
      <c r="I3181" s="18">
        <v>-575.1</v>
      </c>
    </row>
    <row r="3182" spans="1:9" x14ac:dyDescent="0.25">
      <c r="A3182" s="1">
        <v>44882</v>
      </c>
      <c r="B3182" s="1"/>
      <c r="C3182" s="1" t="s">
        <v>102</v>
      </c>
      <c r="D3182" t="s">
        <v>97</v>
      </c>
      <c r="E3182">
        <v>8</v>
      </c>
      <c r="F3182" t="s">
        <v>70</v>
      </c>
      <c r="G3182" s="18">
        <v>4.05</v>
      </c>
      <c r="I3182" s="18">
        <v>-32.4</v>
      </c>
    </row>
    <row r="3183" spans="1:9" x14ac:dyDescent="0.25">
      <c r="A3183" s="1">
        <v>44882</v>
      </c>
      <c r="B3183" s="1"/>
      <c r="C3183" s="1" t="s">
        <v>102</v>
      </c>
      <c r="D3183" t="s">
        <v>98</v>
      </c>
      <c r="E3183">
        <v>50</v>
      </c>
      <c r="F3183" t="s">
        <v>70</v>
      </c>
      <c r="G3183" s="18">
        <v>4.33</v>
      </c>
      <c r="I3183" s="18">
        <v>216.5</v>
      </c>
    </row>
    <row r="3184" spans="1:9" x14ac:dyDescent="0.25">
      <c r="A3184" s="1">
        <v>44882</v>
      </c>
      <c r="B3184" s="1"/>
      <c r="C3184" s="1" t="s">
        <v>102</v>
      </c>
      <c r="D3184" t="s">
        <v>98</v>
      </c>
      <c r="E3184">
        <v>50</v>
      </c>
      <c r="F3184" t="s">
        <v>70</v>
      </c>
      <c r="G3184" s="18">
        <v>4.3300999999999998</v>
      </c>
      <c r="I3184" s="18">
        <v>216.51</v>
      </c>
    </row>
    <row r="3185" spans="1:9" x14ac:dyDescent="0.25">
      <c r="A3185" s="1">
        <v>44882</v>
      </c>
      <c r="B3185" s="1"/>
      <c r="C3185" s="1" t="s">
        <v>102</v>
      </c>
      <c r="D3185" t="s">
        <v>97</v>
      </c>
      <c r="E3185">
        <v>50</v>
      </c>
      <c r="F3185" t="s">
        <v>70</v>
      </c>
      <c r="G3185" s="18">
        <v>4.3986999999999998</v>
      </c>
      <c r="I3185" s="18">
        <v>-219.94</v>
      </c>
    </row>
    <row r="3186" spans="1:9" x14ac:dyDescent="0.25">
      <c r="A3186" s="1">
        <v>44882</v>
      </c>
      <c r="B3186" s="1"/>
      <c r="C3186" s="1" t="s">
        <v>102</v>
      </c>
      <c r="D3186" t="s">
        <v>98</v>
      </c>
      <c r="E3186">
        <v>50</v>
      </c>
      <c r="F3186" t="s">
        <v>70</v>
      </c>
      <c r="G3186" s="18">
        <v>4.5069999999999997</v>
      </c>
      <c r="H3186" s="18">
        <v>0.01</v>
      </c>
      <c r="I3186" s="18">
        <v>225.34</v>
      </c>
    </row>
    <row r="3187" spans="1:9" x14ac:dyDescent="0.25">
      <c r="A3187" s="1">
        <v>44882</v>
      </c>
      <c r="B3187" s="1"/>
      <c r="C3187" s="1" t="s">
        <v>102</v>
      </c>
      <c r="D3187" t="s">
        <v>98</v>
      </c>
      <c r="E3187">
        <v>50</v>
      </c>
      <c r="F3187" t="s">
        <v>70</v>
      </c>
      <c r="G3187" s="18">
        <v>4.4649999999999999</v>
      </c>
      <c r="H3187" s="18">
        <v>0.01</v>
      </c>
      <c r="I3187" s="18">
        <v>223.24</v>
      </c>
    </row>
    <row r="3188" spans="1:9" x14ac:dyDescent="0.25">
      <c r="A3188" s="1">
        <v>44882</v>
      </c>
      <c r="B3188" s="1"/>
      <c r="C3188" s="1" t="s">
        <v>102</v>
      </c>
      <c r="D3188" t="s">
        <v>97</v>
      </c>
      <c r="E3188">
        <v>150</v>
      </c>
      <c r="F3188" t="s">
        <v>70</v>
      </c>
      <c r="G3188" s="18">
        <v>4.3150000000000004</v>
      </c>
      <c r="I3188" s="18">
        <v>-647.25</v>
      </c>
    </row>
    <row r="3189" spans="1:9" x14ac:dyDescent="0.25">
      <c r="A3189" s="1">
        <v>44882</v>
      </c>
      <c r="B3189" s="1"/>
      <c r="C3189" s="1" t="s">
        <v>102</v>
      </c>
      <c r="D3189" t="s">
        <v>98</v>
      </c>
      <c r="E3189">
        <v>170</v>
      </c>
      <c r="F3189" t="s">
        <v>81</v>
      </c>
      <c r="G3189" s="18">
        <v>3.0150000000000001</v>
      </c>
      <c r="H3189" s="18">
        <v>0.01</v>
      </c>
      <c r="I3189" s="18">
        <v>512.54</v>
      </c>
    </row>
    <row r="3190" spans="1:9" x14ac:dyDescent="0.25">
      <c r="A3190" s="1">
        <v>44882</v>
      </c>
      <c r="B3190" s="1"/>
      <c r="C3190" s="1" t="s">
        <v>102</v>
      </c>
      <c r="D3190" t="s">
        <v>97</v>
      </c>
      <c r="E3190">
        <v>10</v>
      </c>
      <c r="F3190" t="s">
        <v>81</v>
      </c>
      <c r="G3190" s="18">
        <v>3.0373000000000001</v>
      </c>
      <c r="I3190" s="18">
        <v>-30.37</v>
      </c>
    </row>
    <row r="3191" spans="1:9" x14ac:dyDescent="0.25">
      <c r="A3191" s="1">
        <v>44882</v>
      </c>
      <c r="B3191" s="1"/>
      <c r="C3191" s="1" t="s">
        <v>102</v>
      </c>
      <c r="D3191" t="s">
        <v>97</v>
      </c>
      <c r="E3191">
        <v>10</v>
      </c>
      <c r="F3191" t="s">
        <v>81</v>
      </c>
      <c r="G3191" s="18">
        <v>3.032</v>
      </c>
      <c r="I3191" s="18">
        <v>-30.32</v>
      </c>
    </row>
    <row r="3192" spans="1:9" x14ac:dyDescent="0.25">
      <c r="A3192" s="1">
        <v>44882</v>
      </c>
      <c r="B3192" s="1"/>
      <c r="C3192" s="1" t="s">
        <v>102</v>
      </c>
      <c r="D3192" t="s">
        <v>98</v>
      </c>
      <c r="E3192">
        <v>50</v>
      </c>
      <c r="F3192" t="s">
        <v>81</v>
      </c>
      <c r="G3192" s="18">
        <v>3.0569999999999999</v>
      </c>
      <c r="I3192" s="18">
        <v>152.85</v>
      </c>
    </row>
    <row r="3193" spans="1:9" x14ac:dyDescent="0.25">
      <c r="A3193" s="1">
        <v>44882</v>
      </c>
      <c r="B3193" s="1"/>
      <c r="C3193" s="1" t="s">
        <v>102</v>
      </c>
      <c r="D3193" t="s">
        <v>98</v>
      </c>
      <c r="E3193">
        <v>50</v>
      </c>
      <c r="F3193" t="s">
        <v>81</v>
      </c>
      <c r="G3193" s="18">
        <v>3.03</v>
      </c>
      <c r="I3193" s="18">
        <v>151.5</v>
      </c>
    </row>
    <row r="3194" spans="1:9" x14ac:dyDescent="0.25">
      <c r="A3194" s="1">
        <v>44882</v>
      </c>
      <c r="B3194" s="1"/>
      <c r="C3194" s="1" t="s">
        <v>102</v>
      </c>
      <c r="D3194" t="s">
        <v>97</v>
      </c>
      <c r="E3194">
        <v>50</v>
      </c>
      <c r="F3194" t="s">
        <v>81</v>
      </c>
      <c r="G3194" s="18">
        <v>3.0798999999999999</v>
      </c>
      <c r="I3194" s="18">
        <v>-154</v>
      </c>
    </row>
    <row r="3195" spans="1:9" x14ac:dyDescent="0.25">
      <c r="A3195" s="1">
        <v>44882</v>
      </c>
      <c r="B3195" s="1"/>
      <c r="C3195" s="1" t="s">
        <v>102</v>
      </c>
      <c r="D3195" t="s">
        <v>97</v>
      </c>
      <c r="E3195">
        <v>50</v>
      </c>
      <c r="F3195" t="s">
        <v>81</v>
      </c>
      <c r="G3195" s="18">
        <v>3.0781000000000001</v>
      </c>
      <c r="I3195" s="18">
        <v>-153.91</v>
      </c>
    </row>
    <row r="3196" spans="1:9" x14ac:dyDescent="0.25">
      <c r="A3196" s="1">
        <v>44882</v>
      </c>
      <c r="B3196" s="1"/>
      <c r="C3196" s="1" t="s">
        <v>102</v>
      </c>
      <c r="D3196" t="s">
        <v>98</v>
      </c>
      <c r="E3196">
        <v>150</v>
      </c>
      <c r="F3196" t="s">
        <v>81</v>
      </c>
      <c r="G3196" s="18">
        <v>3.06</v>
      </c>
      <c r="H3196" s="18">
        <v>0.01</v>
      </c>
      <c r="I3196" s="18">
        <v>458.99</v>
      </c>
    </row>
    <row r="3197" spans="1:9" x14ac:dyDescent="0.25">
      <c r="A3197" s="1">
        <v>44882</v>
      </c>
      <c r="B3197" s="1"/>
      <c r="C3197" s="1" t="s">
        <v>102</v>
      </c>
      <c r="D3197" t="s">
        <v>97</v>
      </c>
      <c r="E3197">
        <v>50</v>
      </c>
      <c r="F3197" t="s">
        <v>81</v>
      </c>
      <c r="G3197" s="18">
        <v>3.1320000000000001</v>
      </c>
      <c r="I3197" s="18">
        <v>-156.6</v>
      </c>
    </row>
    <row r="3198" spans="1:9" x14ac:dyDescent="0.25">
      <c r="A3198" s="1">
        <v>44882</v>
      </c>
      <c r="B3198" s="1"/>
      <c r="C3198" s="1" t="s">
        <v>102</v>
      </c>
      <c r="D3198" t="s">
        <v>97</v>
      </c>
      <c r="E3198">
        <v>50</v>
      </c>
      <c r="F3198" t="s">
        <v>81</v>
      </c>
      <c r="G3198" s="18">
        <v>3.1139000000000001</v>
      </c>
      <c r="I3198" s="18">
        <v>-155.69999999999999</v>
      </c>
    </row>
    <row r="3199" spans="1:9" x14ac:dyDescent="0.25">
      <c r="A3199" s="1">
        <v>44882</v>
      </c>
      <c r="B3199" s="1"/>
      <c r="C3199" s="1" t="s">
        <v>102</v>
      </c>
      <c r="D3199" t="s">
        <v>97</v>
      </c>
      <c r="E3199">
        <v>150</v>
      </c>
      <c r="F3199" t="s">
        <v>81</v>
      </c>
      <c r="G3199" s="18">
        <v>3.1598999999999999</v>
      </c>
      <c r="I3199" s="18">
        <v>-473.99</v>
      </c>
    </row>
    <row r="3200" spans="1:9" x14ac:dyDescent="0.25">
      <c r="A3200" s="1">
        <v>44882</v>
      </c>
      <c r="B3200" s="1"/>
      <c r="C3200" s="1" t="s">
        <v>102</v>
      </c>
      <c r="D3200" t="s">
        <v>97</v>
      </c>
      <c r="E3200">
        <v>50</v>
      </c>
      <c r="F3200" t="s">
        <v>81</v>
      </c>
      <c r="G3200" s="18">
        <v>3.1850000000000001</v>
      </c>
      <c r="I3200" s="18">
        <v>-159.25</v>
      </c>
    </row>
    <row r="3201" spans="1:9" x14ac:dyDescent="0.25">
      <c r="A3201" s="1">
        <v>44882</v>
      </c>
      <c r="B3201" s="1"/>
      <c r="C3201" s="1" t="s">
        <v>102</v>
      </c>
      <c r="D3201" t="s">
        <v>98</v>
      </c>
      <c r="E3201">
        <v>10</v>
      </c>
      <c r="F3201" t="s">
        <v>81</v>
      </c>
      <c r="G3201" s="18">
        <v>3.3515000000000001</v>
      </c>
      <c r="I3201" s="18">
        <v>33.520000000000003</v>
      </c>
    </row>
    <row r="3202" spans="1:9" x14ac:dyDescent="0.25">
      <c r="A3202" s="1">
        <v>44882</v>
      </c>
      <c r="B3202" s="1"/>
      <c r="C3202" s="1" t="s">
        <v>102</v>
      </c>
      <c r="D3202" t="s">
        <v>98</v>
      </c>
      <c r="E3202">
        <v>10</v>
      </c>
      <c r="F3202" t="s">
        <v>81</v>
      </c>
      <c r="G3202" s="18">
        <v>3.3610000000000002</v>
      </c>
      <c r="I3202" s="18">
        <v>33.61</v>
      </c>
    </row>
    <row r="3203" spans="1:9" x14ac:dyDescent="0.25">
      <c r="A3203" s="1">
        <v>44882</v>
      </c>
      <c r="B3203" s="1"/>
      <c r="C3203" s="1" t="s">
        <v>102</v>
      </c>
      <c r="D3203" t="s">
        <v>98</v>
      </c>
      <c r="E3203">
        <v>7</v>
      </c>
      <c r="F3203" t="s">
        <v>81</v>
      </c>
      <c r="G3203" s="18">
        <v>3.37</v>
      </c>
      <c r="I3203" s="18">
        <v>23.59</v>
      </c>
    </row>
    <row r="3204" spans="1:9" x14ac:dyDescent="0.25">
      <c r="A3204" s="1">
        <v>44882</v>
      </c>
      <c r="B3204" s="1"/>
      <c r="C3204" s="1" t="s">
        <v>102</v>
      </c>
      <c r="D3204" t="s">
        <v>98</v>
      </c>
      <c r="E3204">
        <v>3</v>
      </c>
      <c r="F3204" t="s">
        <v>81</v>
      </c>
      <c r="G3204" s="18">
        <v>3.37</v>
      </c>
      <c r="I3204" s="18">
        <v>10.11</v>
      </c>
    </row>
    <row r="3205" spans="1:9" x14ac:dyDescent="0.25">
      <c r="A3205" s="1">
        <v>44882</v>
      </c>
      <c r="B3205" s="1"/>
      <c r="C3205" s="1" t="s">
        <v>102</v>
      </c>
      <c r="D3205" t="s">
        <v>97</v>
      </c>
      <c r="E3205">
        <v>10</v>
      </c>
      <c r="F3205" t="s">
        <v>81</v>
      </c>
      <c r="G3205" s="18">
        <v>3.2848999999999999</v>
      </c>
      <c r="I3205" s="18">
        <v>-32.85</v>
      </c>
    </row>
    <row r="3206" spans="1:9" x14ac:dyDescent="0.25">
      <c r="A3206" s="1">
        <v>44882</v>
      </c>
      <c r="B3206" s="1"/>
      <c r="C3206" s="1" t="s">
        <v>102</v>
      </c>
      <c r="D3206" t="s">
        <v>97</v>
      </c>
      <c r="E3206">
        <v>10</v>
      </c>
      <c r="F3206" t="s">
        <v>81</v>
      </c>
      <c r="G3206" s="18">
        <v>3.2999000000000001</v>
      </c>
      <c r="I3206" s="18">
        <v>-33</v>
      </c>
    </row>
    <row r="3207" spans="1:9" x14ac:dyDescent="0.25">
      <c r="A3207" s="1">
        <v>44882</v>
      </c>
      <c r="B3207" s="1"/>
      <c r="C3207" s="1" t="s">
        <v>102</v>
      </c>
      <c r="D3207" t="s">
        <v>97</v>
      </c>
      <c r="E3207">
        <v>10</v>
      </c>
      <c r="F3207" t="s">
        <v>81</v>
      </c>
      <c r="G3207" s="18">
        <v>3.3</v>
      </c>
      <c r="I3207" s="18">
        <v>-33</v>
      </c>
    </row>
    <row r="3208" spans="1:9" x14ac:dyDescent="0.25">
      <c r="A3208" s="1">
        <v>44882</v>
      </c>
      <c r="B3208" s="1"/>
      <c r="C3208" s="1" t="s">
        <v>102</v>
      </c>
      <c r="D3208" t="s">
        <v>98</v>
      </c>
      <c r="E3208">
        <v>50</v>
      </c>
      <c r="F3208" t="s">
        <v>83</v>
      </c>
      <c r="G3208" s="18">
        <v>7.3963999999999999</v>
      </c>
      <c r="H3208" s="18">
        <v>0.01</v>
      </c>
      <c r="I3208" s="18">
        <v>369.81</v>
      </c>
    </row>
    <row r="3209" spans="1:9" x14ac:dyDescent="0.25">
      <c r="A3209" s="1">
        <v>44882</v>
      </c>
      <c r="B3209" s="1"/>
      <c r="C3209" s="1" t="s">
        <v>102</v>
      </c>
      <c r="D3209" t="s">
        <v>98</v>
      </c>
      <c r="E3209">
        <v>50</v>
      </c>
      <c r="F3209" t="s">
        <v>83</v>
      </c>
      <c r="G3209" s="18">
        <v>7.19</v>
      </c>
      <c r="H3209" s="18">
        <v>0.01</v>
      </c>
      <c r="I3209" s="18">
        <v>359.49</v>
      </c>
    </row>
    <row r="3210" spans="1:9" x14ac:dyDescent="0.25">
      <c r="A3210" s="1">
        <v>44882</v>
      </c>
      <c r="B3210" s="1"/>
      <c r="C3210" s="1" t="s">
        <v>102</v>
      </c>
      <c r="D3210" t="s">
        <v>98</v>
      </c>
      <c r="E3210">
        <v>50</v>
      </c>
      <c r="F3210" t="s">
        <v>83</v>
      </c>
      <c r="G3210" s="18">
        <v>6.9311999999999996</v>
      </c>
      <c r="H3210" s="18">
        <v>0.01</v>
      </c>
      <c r="I3210" s="18">
        <v>346.55</v>
      </c>
    </row>
    <row r="3211" spans="1:9" x14ac:dyDescent="0.25">
      <c r="A3211" s="1">
        <v>44882</v>
      </c>
      <c r="B3211" s="1"/>
      <c r="C3211" s="1" t="s">
        <v>102</v>
      </c>
      <c r="D3211" t="s">
        <v>97</v>
      </c>
      <c r="E3211">
        <v>50</v>
      </c>
      <c r="F3211" t="s">
        <v>83</v>
      </c>
      <c r="G3211" s="18">
        <v>6.96</v>
      </c>
      <c r="I3211" s="18">
        <v>-348</v>
      </c>
    </row>
    <row r="3212" spans="1:9" x14ac:dyDescent="0.25">
      <c r="A3212" s="1">
        <v>44882</v>
      </c>
      <c r="B3212" s="1"/>
      <c r="C3212" s="1" t="s">
        <v>102</v>
      </c>
      <c r="D3212" t="s">
        <v>97</v>
      </c>
      <c r="E3212">
        <v>50</v>
      </c>
      <c r="F3212" t="s">
        <v>83</v>
      </c>
      <c r="G3212" s="18">
        <v>7.1783999999999999</v>
      </c>
      <c r="I3212" s="18">
        <v>-358.92</v>
      </c>
    </row>
    <row r="3213" spans="1:9" x14ac:dyDescent="0.25">
      <c r="A3213" s="1">
        <v>44882</v>
      </c>
      <c r="B3213" s="1"/>
      <c r="C3213" s="1" t="s">
        <v>102</v>
      </c>
      <c r="D3213" t="s">
        <v>97</v>
      </c>
      <c r="E3213">
        <v>50</v>
      </c>
      <c r="F3213" t="s">
        <v>83</v>
      </c>
      <c r="G3213" s="18">
        <v>7.2149999999999999</v>
      </c>
      <c r="I3213" s="18">
        <v>-360.75</v>
      </c>
    </row>
    <row r="3214" spans="1:9" x14ac:dyDescent="0.25">
      <c r="A3214" s="1">
        <v>44882</v>
      </c>
      <c r="B3214" s="1"/>
      <c r="C3214" s="1" t="s">
        <v>102</v>
      </c>
      <c r="D3214" t="s">
        <v>98</v>
      </c>
      <c r="E3214">
        <v>50</v>
      </c>
      <c r="F3214" t="s">
        <v>110</v>
      </c>
      <c r="G3214" s="18">
        <v>1.585</v>
      </c>
      <c r="I3214" s="18">
        <v>79.25</v>
      </c>
    </row>
    <row r="3215" spans="1:9" x14ac:dyDescent="0.25">
      <c r="A3215" s="1">
        <v>44882</v>
      </c>
      <c r="B3215" s="1"/>
      <c r="C3215" s="1" t="s">
        <v>102</v>
      </c>
      <c r="D3215" t="s">
        <v>98</v>
      </c>
      <c r="E3215">
        <v>100</v>
      </c>
      <c r="F3215" t="s">
        <v>110</v>
      </c>
      <c r="G3215" s="18">
        <v>1.585</v>
      </c>
      <c r="I3215" s="18">
        <v>158.5</v>
      </c>
    </row>
    <row r="3216" spans="1:9" x14ac:dyDescent="0.25">
      <c r="A3216" s="1">
        <v>44882</v>
      </c>
      <c r="B3216" s="1"/>
      <c r="C3216" s="1" t="s">
        <v>102</v>
      </c>
      <c r="D3216" t="s">
        <v>98</v>
      </c>
      <c r="E3216">
        <v>150</v>
      </c>
      <c r="F3216" t="s">
        <v>110</v>
      </c>
      <c r="G3216" s="18">
        <v>1.5750999999999999</v>
      </c>
      <c r="H3216" s="18">
        <v>0.01</v>
      </c>
      <c r="I3216" s="18">
        <v>236.26</v>
      </c>
    </row>
    <row r="3217" spans="1:9" x14ac:dyDescent="0.25">
      <c r="A3217" s="1">
        <v>44882</v>
      </c>
      <c r="B3217" s="1"/>
      <c r="C3217" s="1" t="s">
        <v>102</v>
      </c>
      <c r="D3217" t="s">
        <v>97</v>
      </c>
      <c r="E3217">
        <v>150</v>
      </c>
      <c r="F3217" t="s">
        <v>110</v>
      </c>
      <c r="G3217" s="18">
        <v>1.5993999999999999</v>
      </c>
      <c r="I3217" s="18">
        <v>-239.91</v>
      </c>
    </row>
    <row r="3218" spans="1:9" x14ac:dyDescent="0.25">
      <c r="A3218" s="1">
        <v>44882</v>
      </c>
      <c r="B3218" s="1"/>
      <c r="C3218" s="1" t="s">
        <v>102</v>
      </c>
      <c r="D3218" t="s">
        <v>97</v>
      </c>
      <c r="E3218">
        <v>150</v>
      </c>
      <c r="F3218" t="s">
        <v>110</v>
      </c>
      <c r="G3218" s="18">
        <v>1.5644</v>
      </c>
      <c r="I3218" s="18">
        <v>-234.66</v>
      </c>
    </row>
    <row r="3219" spans="1:9" x14ac:dyDescent="0.25">
      <c r="A3219" s="1">
        <v>44886</v>
      </c>
      <c r="B3219" s="1"/>
      <c r="C3219" s="1" t="s">
        <v>102</v>
      </c>
      <c r="D3219" t="s">
        <v>98</v>
      </c>
      <c r="E3219">
        <v>50</v>
      </c>
      <c r="F3219" t="s">
        <v>86</v>
      </c>
      <c r="G3219" s="18">
        <v>9.14</v>
      </c>
      <c r="H3219" s="18">
        <v>0.01</v>
      </c>
      <c r="I3219" s="18">
        <v>456.99</v>
      </c>
    </row>
    <row r="3220" spans="1:9" x14ac:dyDescent="0.25">
      <c r="A3220" s="1">
        <v>44886</v>
      </c>
      <c r="B3220" s="1"/>
      <c r="C3220" s="1" t="s">
        <v>102</v>
      </c>
      <c r="D3220" t="s">
        <v>98</v>
      </c>
      <c r="E3220">
        <v>50</v>
      </c>
      <c r="F3220" t="s">
        <v>86</v>
      </c>
      <c r="G3220" s="18">
        <v>9.15</v>
      </c>
      <c r="H3220" s="18">
        <v>0.01</v>
      </c>
      <c r="I3220" s="18">
        <v>457.49</v>
      </c>
    </row>
    <row r="3221" spans="1:9" x14ac:dyDescent="0.25">
      <c r="A3221" s="1">
        <v>44886</v>
      </c>
      <c r="B3221" s="1"/>
      <c r="C3221" s="1" t="s">
        <v>102</v>
      </c>
      <c r="D3221" t="s">
        <v>98</v>
      </c>
      <c r="E3221">
        <v>50</v>
      </c>
      <c r="F3221" t="s">
        <v>86</v>
      </c>
      <c r="G3221" s="18">
        <v>9.15</v>
      </c>
      <c r="H3221" s="18">
        <v>0.01</v>
      </c>
      <c r="I3221" s="18">
        <v>457.49</v>
      </c>
    </row>
    <row r="3222" spans="1:9" x14ac:dyDescent="0.25">
      <c r="A3222" s="1">
        <v>44886</v>
      </c>
      <c r="B3222" s="1"/>
      <c r="C3222" s="1" t="s">
        <v>102</v>
      </c>
      <c r="D3222" t="s">
        <v>97</v>
      </c>
      <c r="E3222">
        <v>150</v>
      </c>
      <c r="F3222" t="s">
        <v>86</v>
      </c>
      <c r="G3222" s="18">
        <v>9.2399000000000004</v>
      </c>
      <c r="I3222" s="18">
        <v>-1385.99</v>
      </c>
    </row>
    <row r="3223" spans="1:9" x14ac:dyDescent="0.25">
      <c r="A3223" s="1">
        <v>44886</v>
      </c>
      <c r="B3223" s="1"/>
      <c r="C3223" s="1" t="s">
        <v>102</v>
      </c>
      <c r="D3223" t="s">
        <v>98</v>
      </c>
      <c r="E3223">
        <v>15</v>
      </c>
      <c r="F3223" t="s">
        <v>86</v>
      </c>
      <c r="G3223" s="18">
        <v>9.2070000000000007</v>
      </c>
      <c r="I3223" s="18">
        <v>138.11000000000001</v>
      </c>
    </row>
    <row r="3224" spans="1:9" x14ac:dyDescent="0.25">
      <c r="A3224" s="1">
        <v>44886</v>
      </c>
      <c r="B3224" s="1"/>
      <c r="C3224" s="1" t="s">
        <v>102</v>
      </c>
      <c r="D3224" t="s">
        <v>98</v>
      </c>
      <c r="E3224">
        <v>135</v>
      </c>
      <c r="F3224" t="s">
        <v>86</v>
      </c>
      <c r="G3224" s="18">
        <v>9.2059999999999995</v>
      </c>
      <c r="H3224" s="18">
        <v>0.03</v>
      </c>
      <c r="I3224" s="18">
        <v>1242.78</v>
      </c>
    </row>
    <row r="3225" spans="1:9" x14ac:dyDescent="0.25">
      <c r="A3225" s="1">
        <v>44886</v>
      </c>
      <c r="B3225" s="1"/>
      <c r="C3225" s="1" t="s">
        <v>102</v>
      </c>
      <c r="D3225" t="s">
        <v>98</v>
      </c>
      <c r="E3225">
        <v>200</v>
      </c>
      <c r="F3225" t="s">
        <v>86</v>
      </c>
      <c r="G3225" s="18">
        <v>9.25</v>
      </c>
      <c r="H3225" s="18">
        <v>0.04</v>
      </c>
      <c r="I3225" s="18">
        <v>1849.96</v>
      </c>
    </row>
    <row r="3226" spans="1:9" x14ac:dyDescent="0.25">
      <c r="A3226" s="1">
        <v>44886</v>
      </c>
      <c r="B3226" s="1"/>
      <c r="C3226" s="1" t="s">
        <v>102</v>
      </c>
      <c r="D3226" t="s">
        <v>97</v>
      </c>
      <c r="E3226">
        <v>150</v>
      </c>
      <c r="F3226" t="s">
        <v>86</v>
      </c>
      <c r="G3226" s="18">
        <v>9.43</v>
      </c>
      <c r="I3226" s="18">
        <v>-1414.5</v>
      </c>
    </row>
    <row r="3227" spans="1:9" x14ac:dyDescent="0.25">
      <c r="A3227" s="1">
        <v>44886</v>
      </c>
      <c r="B3227" s="1"/>
      <c r="C3227" s="1" t="s">
        <v>102</v>
      </c>
      <c r="D3227" t="s">
        <v>97</v>
      </c>
      <c r="E3227">
        <v>200</v>
      </c>
      <c r="F3227" t="s">
        <v>86</v>
      </c>
      <c r="G3227" s="18">
        <v>9.5025999999999993</v>
      </c>
      <c r="I3227" s="18">
        <v>-1900.52</v>
      </c>
    </row>
    <row r="3228" spans="1:9" x14ac:dyDescent="0.25">
      <c r="A3228" s="1">
        <v>44888</v>
      </c>
      <c r="B3228" s="1"/>
      <c r="C3228" s="1" t="s">
        <v>102</v>
      </c>
      <c r="D3228" t="s">
        <v>98</v>
      </c>
      <c r="E3228">
        <v>150</v>
      </c>
      <c r="F3228" t="s">
        <v>108</v>
      </c>
      <c r="G3228" s="18">
        <v>6.7582000000000004</v>
      </c>
      <c r="H3228" s="18">
        <v>0.02</v>
      </c>
      <c r="I3228" s="18">
        <v>1013.71</v>
      </c>
    </row>
    <row r="3229" spans="1:9" x14ac:dyDescent="0.25">
      <c r="A3229" s="1">
        <v>44888</v>
      </c>
      <c r="B3229" s="1"/>
      <c r="C3229" s="1" t="s">
        <v>102</v>
      </c>
      <c r="D3229" t="s">
        <v>97</v>
      </c>
      <c r="E3229">
        <v>50</v>
      </c>
      <c r="F3229" t="s">
        <v>108</v>
      </c>
      <c r="G3229" s="18">
        <v>6.9</v>
      </c>
      <c r="I3229" s="18">
        <v>-345</v>
      </c>
    </row>
    <row r="3230" spans="1:9" x14ac:dyDescent="0.25">
      <c r="A3230" s="1">
        <v>44888</v>
      </c>
      <c r="B3230" s="1"/>
      <c r="C3230" s="1" t="s">
        <v>102</v>
      </c>
      <c r="D3230" t="s">
        <v>97</v>
      </c>
      <c r="E3230">
        <v>50</v>
      </c>
      <c r="F3230" t="s">
        <v>108</v>
      </c>
      <c r="G3230" s="18">
        <v>7.0826000000000002</v>
      </c>
      <c r="I3230" s="18">
        <v>-354.13</v>
      </c>
    </row>
    <row r="3231" spans="1:9" x14ac:dyDescent="0.25">
      <c r="A3231" s="1">
        <v>44888</v>
      </c>
      <c r="B3231" s="1"/>
      <c r="C3231" s="1" t="s">
        <v>102</v>
      </c>
      <c r="D3231" t="s">
        <v>98</v>
      </c>
      <c r="E3231">
        <v>150</v>
      </c>
      <c r="F3231" t="s">
        <v>109</v>
      </c>
      <c r="G3231" s="18">
        <v>1.875</v>
      </c>
      <c r="H3231" s="18">
        <v>0.01</v>
      </c>
      <c r="I3231" s="18">
        <v>281.24</v>
      </c>
    </row>
    <row r="3232" spans="1:9" x14ac:dyDescent="0.25">
      <c r="A3232" s="1">
        <v>44888</v>
      </c>
      <c r="B3232" s="1"/>
      <c r="C3232" s="1" t="s">
        <v>102</v>
      </c>
      <c r="D3232" t="s">
        <v>97</v>
      </c>
      <c r="E3232">
        <v>50</v>
      </c>
      <c r="F3232" t="s">
        <v>108</v>
      </c>
      <c r="G3232" s="18">
        <v>7.08</v>
      </c>
      <c r="I3232" s="18">
        <v>-354</v>
      </c>
    </row>
    <row r="3233" spans="1:9" x14ac:dyDescent="0.25">
      <c r="A3233" s="1">
        <v>44888</v>
      </c>
      <c r="B3233" s="1"/>
      <c r="C3233" s="1" t="s">
        <v>102</v>
      </c>
      <c r="D3233" t="s">
        <v>97</v>
      </c>
      <c r="E3233">
        <v>150</v>
      </c>
      <c r="F3233" t="s">
        <v>109</v>
      </c>
      <c r="G3233" s="18">
        <v>1.875</v>
      </c>
      <c r="I3233" s="18">
        <v>-281.25</v>
      </c>
    </row>
    <row r="3234" spans="1:9" x14ac:dyDescent="0.25">
      <c r="A3234" s="1">
        <v>44888</v>
      </c>
      <c r="B3234" s="1"/>
      <c r="C3234" s="1" t="s">
        <v>102</v>
      </c>
      <c r="D3234" t="s">
        <v>98</v>
      </c>
      <c r="E3234">
        <v>150</v>
      </c>
      <c r="F3234" t="s">
        <v>79</v>
      </c>
      <c r="G3234" s="18">
        <v>1.5634999999999999</v>
      </c>
      <c r="H3234" s="18">
        <v>0.01</v>
      </c>
      <c r="I3234" s="18">
        <v>234.52</v>
      </c>
    </row>
    <row r="3235" spans="1:9" x14ac:dyDescent="0.25">
      <c r="A3235" s="1">
        <v>44888</v>
      </c>
      <c r="B3235" s="1"/>
      <c r="C3235" s="1" t="s">
        <v>102</v>
      </c>
      <c r="D3235" t="s">
        <v>98</v>
      </c>
      <c r="E3235">
        <v>150</v>
      </c>
      <c r="F3235" t="s">
        <v>79</v>
      </c>
      <c r="G3235" s="18">
        <v>1.5509999999999999</v>
      </c>
      <c r="H3235" s="18">
        <v>0.01</v>
      </c>
      <c r="I3235" s="18">
        <v>232.64</v>
      </c>
    </row>
    <row r="3236" spans="1:9" x14ac:dyDescent="0.25">
      <c r="A3236" s="1">
        <v>44888</v>
      </c>
      <c r="B3236" s="1"/>
      <c r="C3236" s="1" t="s">
        <v>102</v>
      </c>
      <c r="D3236" t="s">
        <v>98</v>
      </c>
      <c r="E3236">
        <v>150</v>
      </c>
      <c r="F3236" t="s">
        <v>79</v>
      </c>
      <c r="G3236" s="18">
        <v>1.5508</v>
      </c>
      <c r="H3236" s="18">
        <v>0.01</v>
      </c>
      <c r="I3236" s="18">
        <v>232.61</v>
      </c>
    </row>
    <row r="3237" spans="1:9" x14ac:dyDescent="0.25">
      <c r="A3237" s="1">
        <v>44888</v>
      </c>
      <c r="B3237" s="1"/>
      <c r="C3237" s="1" t="s">
        <v>102</v>
      </c>
      <c r="D3237" t="s">
        <v>97</v>
      </c>
      <c r="E3237">
        <v>150</v>
      </c>
      <c r="F3237" t="s">
        <v>79</v>
      </c>
      <c r="G3237" s="18">
        <v>1.63</v>
      </c>
      <c r="I3237" s="18">
        <v>-244.5</v>
      </c>
    </row>
    <row r="3238" spans="1:9" x14ac:dyDescent="0.25">
      <c r="A3238" s="1">
        <v>44888</v>
      </c>
      <c r="B3238" s="1"/>
      <c r="C3238" s="1" t="s">
        <v>102</v>
      </c>
      <c r="D3238" t="s">
        <v>98</v>
      </c>
      <c r="E3238">
        <v>150</v>
      </c>
      <c r="F3238" t="s">
        <v>79</v>
      </c>
      <c r="G3238" s="18">
        <v>1.6735</v>
      </c>
      <c r="H3238" s="18">
        <v>0.01</v>
      </c>
      <c r="I3238" s="18">
        <v>251.02</v>
      </c>
    </row>
    <row r="3239" spans="1:9" x14ac:dyDescent="0.25">
      <c r="A3239" s="1">
        <v>44888</v>
      </c>
      <c r="B3239" s="1"/>
      <c r="C3239" s="1" t="s">
        <v>102</v>
      </c>
      <c r="D3239" t="s">
        <v>98</v>
      </c>
      <c r="E3239">
        <v>150</v>
      </c>
      <c r="F3239" t="s">
        <v>79</v>
      </c>
      <c r="G3239" s="18">
        <v>1.6309</v>
      </c>
      <c r="H3239" s="18">
        <v>0.01</v>
      </c>
      <c r="I3239" s="18">
        <v>244.63</v>
      </c>
    </row>
    <row r="3240" spans="1:9" x14ac:dyDescent="0.25">
      <c r="A3240" s="1">
        <v>44888</v>
      </c>
      <c r="B3240" s="1"/>
      <c r="C3240" s="1" t="s">
        <v>102</v>
      </c>
      <c r="D3240" t="s">
        <v>97</v>
      </c>
      <c r="E3240">
        <v>150</v>
      </c>
      <c r="F3240" t="s">
        <v>79</v>
      </c>
      <c r="G3240" s="18">
        <v>1.665</v>
      </c>
      <c r="I3240" s="18">
        <v>-249.75</v>
      </c>
    </row>
    <row r="3241" spans="1:9" x14ac:dyDescent="0.25">
      <c r="A3241" s="1">
        <v>44888</v>
      </c>
      <c r="B3241" s="1"/>
      <c r="C3241" s="1" t="s">
        <v>102</v>
      </c>
      <c r="D3241" t="s">
        <v>97</v>
      </c>
      <c r="E3241">
        <v>150</v>
      </c>
      <c r="F3241" t="s">
        <v>79</v>
      </c>
      <c r="G3241" s="18">
        <v>1.655</v>
      </c>
      <c r="I3241" s="18">
        <v>-248.25</v>
      </c>
    </row>
    <row r="3242" spans="1:9" x14ac:dyDescent="0.25">
      <c r="A3242" s="1">
        <v>44888</v>
      </c>
      <c r="B3242" s="1"/>
      <c r="C3242" s="1" t="s">
        <v>102</v>
      </c>
      <c r="D3242" t="s">
        <v>97</v>
      </c>
      <c r="E3242">
        <v>150</v>
      </c>
      <c r="F3242" t="s">
        <v>79</v>
      </c>
      <c r="G3242" s="18">
        <v>1.6848000000000001</v>
      </c>
      <c r="I3242" s="18">
        <v>-252.72</v>
      </c>
    </row>
    <row r="3243" spans="1:9" x14ac:dyDescent="0.25">
      <c r="A3243" s="1">
        <v>44888</v>
      </c>
      <c r="B3243" s="1"/>
      <c r="C3243" s="1" t="s">
        <v>102</v>
      </c>
      <c r="D3243" t="s">
        <v>97</v>
      </c>
      <c r="E3243">
        <v>150</v>
      </c>
      <c r="F3243" t="s">
        <v>79</v>
      </c>
      <c r="G3243" s="18">
        <v>1.7150000000000001</v>
      </c>
      <c r="I3243" s="18">
        <v>-257.25</v>
      </c>
    </row>
    <row r="3244" spans="1:9" x14ac:dyDescent="0.25">
      <c r="A3244" s="1">
        <v>44890</v>
      </c>
      <c r="B3244" s="1"/>
      <c r="C3244" s="1" t="s">
        <v>102</v>
      </c>
      <c r="D3244" t="s">
        <v>107</v>
      </c>
      <c r="I3244" s="18">
        <v>-900</v>
      </c>
    </row>
    <row r="3245" spans="1:9" x14ac:dyDescent="0.25">
      <c r="A3245" s="1">
        <v>44893</v>
      </c>
      <c r="B3245" s="1"/>
      <c r="C3245" s="1" t="s">
        <v>102</v>
      </c>
      <c r="D3245" t="s">
        <v>98</v>
      </c>
      <c r="E3245">
        <v>150</v>
      </c>
      <c r="F3245" t="s">
        <v>105</v>
      </c>
      <c r="G3245" s="18">
        <v>2.66</v>
      </c>
      <c r="H3245" s="18">
        <v>0.01</v>
      </c>
      <c r="I3245" s="18">
        <v>398.99</v>
      </c>
    </row>
    <row r="3246" spans="1:9" x14ac:dyDescent="0.25">
      <c r="A3246" s="1">
        <v>44893</v>
      </c>
      <c r="B3246" s="1"/>
      <c r="C3246" s="1" t="s">
        <v>102</v>
      </c>
      <c r="D3246" t="s">
        <v>98</v>
      </c>
      <c r="E3246">
        <v>50</v>
      </c>
      <c r="F3246" t="s">
        <v>106</v>
      </c>
      <c r="G3246" s="18">
        <v>7.3150000000000004</v>
      </c>
      <c r="H3246" s="18">
        <v>0.01</v>
      </c>
      <c r="I3246" s="18">
        <v>365.74</v>
      </c>
    </row>
    <row r="3247" spans="1:9" x14ac:dyDescent="0.25">
      <c r="A3247" s="1">
        <v>44893</v>
      </c>
      <c r="B3247" s="1"/>
      <c r="C3247" s="1" t="s">
        <v>102</v>
      </c>
      <c r="D3247" t="s">
        <v>98</v>
      </c>
      <c r="E3247">
        <v>150</v>
      </c>
      <c r="F3247" t="s">
        <v>106</v>
      </c>
      <c r="G3247" s="18">
        <v>7.1300999999999997</v>
      </c>
      <c r="H3247" s="18">
        <v>0.02</v>
      </c>
      <c r="I3247" s="18">
        <v>1069.5</v>
      </c>
    </row>
    <row r="3248" spans="1:9" x14ac:dyDescent="0.25">
      <c r="A3248" s="1">
        <v>44893</v>
      </c>
      <c r="B3248" s="1"/>
      <c r="C3248" s="1" t="s">
        <v>102</v>
      </c>
      <c r="D3248" t="s">
        <v>97</v>
      </c>
      <c r="E3248">
        <v>50</v>
      </c>
      <c r="F3248" t="s">
        <v>106</v>
      </c>
      <c r="G3248" s="18">
        <v>7.5598999999999998</v>
      </c>
      <c r="I3248" s="18">
        <v>-378</v>
      </c>
    </row>
    <row r="3249" spans="1:9" x14ac:dyDescent="0.25">
      <c r="A3249" s="1">
        <v>44893</v>
      </c>
      <c r="B3249" s="1"/>
      <c r="C3249" s="1" t="s">
        <v>102</v>
      </c>
      <c r="D3249" t="s">
        <v>97</v>
      </c>
      <c r="E3249">
        <v>50</v>
      </c>
      <c r="F3249" t="s">
        <v>106</v>
      </c>
      <c r="G3249" s="18">
        <v>7.5698999999999996</v>
      </c>
      <c r="I3249" s="18">
        <v>-378.5</v>
      </c>
    </row>
    <row r="3250" spans="1:9" x14ac:dyDescent="0.25">
      <c r="A3250" s="1">
        <v>44893</v>
      </c>
      <c r="B3250" s="1"/>
      <c r="C3250" s="1" t="s">
        <v>102</v>
      </c>
      <c r="D3250" t="s">
        <v>98</v>
      </c>
      <c r="E3250">
        <v>50</v>
      </c>
      <c r="F3250" t="s">
        <v>106</v>
      </c>
      <c r="G3250" s="18">
        <v>7.41</v>
      </c>
      <c r="H3250" s="18">
        <v>0.01</v>
      </c>
      <c r="I3250" s="18">
        <v>370.49</v>
      </c>
    </row>
    <row r="3251" spans="1:9" x14ac:dyDescent="0.25">
      <c r="A3251" s="1">
        <v>44893</v>
      </c>
      <c r="B3251" s="1"/>
      <c r="C3251" s="1" t="s">
        <v>102</v>
      </c>
      <c r="D3251" t="s">
        <v>97</v>
      </c>
      <c r="E3251">
        <v>50</v>
      </c>
      <c r="F3251" t="s">
        <v>106</v>
      </c>
      <c r="G3251" s="18">
        <v>7.91</v>
      </c>
      <c r="I3251" s="18">
        <v>-395.5</v>
      </c>
    </row>
    <row r="3252" spans="1:9" x14ac:dyDescent="0.25">
      <c r="A3252" s="1">
        <v>44893</v>
      </c>
      <c r="B3252" s="1"/>
      <c r="C3252" s="1" t="s">
        <v>102</v>
      </c>
      <c r="D3252" t="s">
        <v>97</v>
      </c>
      <c r="E3252">
        <v>100</v>
      </c>
      <c r="F3252" t="s">
        <v>106</v>
      </c>
      <c r="G3252" s="18">
        <v>7.65</v>
      </c>
      <c r="I3252" s="18">
        <v>-765</v>
      </c>
    </row>
    <row r="3253" spans="1:9" x14ac:dyDescent="0.25">
      <c r="A3253" s="1">
        <v>44893</v>
      </c>
      <c r="B3253" s="1"/>
      <c r="C3253" s="1" t="s">
        <v>102</v>
      </c>
      <c r="D3253" t="s">
        <v>98</v>
      </c>
      <c r="E3253">
        <v>140</v>
      </c>
      <c r="F3253" t="s">
        <v>106</v>
      </c>
      <c r="G3253" s="18">
        <v>8.0721000000000007</v>
      </c>
      <c r="H3253" s="18">
        <v>0.03</v>
      </c>
      <c r="I3253" s="18">
        <v>1130.06</v>
      </c>
    </row>
    <row r="3254" spans="1:9" x14ac:dyDescent="0.25">
      <c r="A3254" s="1">
        <v>44893</v>
      </c>
      <c r="B3254" s="1"/>
      <c r="C3254" s="1" t="s">
        <v>102</v>
      </c>
      <c r="D3254" t="s">
        <v>98</v>
      </c>
      <c r="E3254">
        <v>10</v>
      </c>
      <c r="F3254" t="s">
        <v>106</v>
      </c>
      <c r="G3254" s="18">
        <v>8.09</v>
      </c>
      <c r="I3254" s="18">
        <v>80.900000000000006</v>
      </c>
    </row>
    <row r="3255" spans="1:9" x14ac:dyDescent="0.25">
      <c r="A3255" s="1">
        <v>44893</v>
      </c>
      <c r="B3255" s="1"/>
      <c r="C3255" s="1" t="s">
        <v>102</v>
      </c>
      <c r="D3255" t="s">
        <v>97</v>
      </c>
      <c r="E3255">
        <v>150</v>
      </c>
      <c r="F3255" t="s">
        <v>106</v>
      </c>
      <c r="G3255" s="18">
        <v>8.3550000000000004</v>
      </c>
      <c r="I3255" s="18">
        <v>-1253.25</v>
      </c>
    </row>
    <row r="3256" spans="1:9" x14ac:dyDescent="0.25">
      <c r="A3256" s="1">
        <v>44893</v>
      </c>
      <c r="B3256" s="1"/>
      <c r="C3256" s="1" t="s">
        <v>102</v>
      </c>
      <c r="D3256" t="s">
        <v>97</v>
      </c>
      <c r="E3256">
        <v>150</v>
      </c>
      <c r="F3256" t="s">
        <v>105</v>
      </c>
      <c r="G3256" s="18">
        <v>2.6385000000000001</v>
      </c>
      <c r="I3256" s="18">
        <v>-395.78</v>
      </c>
    </row>
    <row r="3257" spans="1:9" x14ac:dyDescent="0.25">
      <c r="A3257" s="1">
        <v>44895</v>
      </c>
      <c r="B3257" s="1"/>
      <c r="C3257" s="1" t="s">
        <v>102</v>
      </c>
      <c r="D3257" t="s">
        <v>98</v>
      </c>
      <c r="E3257">
        <v>200</v>
      </c>
      <c r="F3257" t="s">
        <v>103</v>
      </c>
      <c r="G3257" s="18">
        <v>1.08</v>
      </c>
      <c r="H3257" s="18">
        <v>6.95</v>
      </c>
      <c r="I3257" s="18">
        <v>209.05</v>
      </c>
    </row>
    <row r="3258" spans="1:9" x14ac:dyDescent="0.25">
      <c r="A3258" s="1">
        <v>44895</v>
      </c>
      <c r="B3258" s="1"/>
      <c r="C3258" s="1" t="s">
        <v>102</v>
      </c>
      <c r="D3258" t="s">
        <v>98</v>
      </c>
      <c r="E3258">
        <v>191</v>
      </c>
      <c r="F3258" t="s">
        <v>103</v>
      </c>
      <c r="G3258" s="18">
        <v>1.04</v>
      </c>
      <c r="H3258" s="18">
        <v>6.64</v>
      </c>
      <c r="I3258" s="18">
        <v>192</v>
      </c>
    </row>
    <row r="3259" spans="1:9" x14ac:dyDescent="0.25">
      <c r="A3259" s="1">
        <v>44895</v>
      </c>
      <c r="B3259" s="1"/>
      <c r="C3259" s="1" t="s">
        <v>102</v>
      </c>
      <c r="D3259" t="s">
        <v>98</v>
      </c>
      <c r="E3259">
        <v>9</v>
      </c>
      <c r="F3259" t="s">
        <v>103</v>
      </c>
      <c r="G3259" s="18">
        <v>1.04</v>
      </c>
      <c r="H3259" s="18">
        <v>0.31</v>
      </c>
      <c r="I3259" s="18">
        <v>9.0500000000000007</v>
      </c>
    </row>
    <row r="3260" spans="1:9" x14ac:dyDescent="0.25">
      <c r="A3260" s="1">
        <v>44895</v>
      </c>
      <c r="B3260" s="1"/>
      <c r="C3260" s="1" t="s">
        <v>102</v>
      </c>
      <c r="D3260" t="s">
        <v>97</v>
      </c>
      <c r="E3260">
        <v>200</v>
      </c>
      <c r="F3260" t="s">
        <v>103</v>
      </c>
      <c r="G3260" s="18">
        <v>0.96</v>
      </c>
      <c r="H3260" s="18">
        <v>6.95</v>
      </c>
      <c r="I3260" s="18">
        <v>-198.95</v>
      </c>
    </row>
    <row r="3261" spans="1:9" x14ac:dyDescent="0.25">
      <c r="A3261" s="1">
        <v>44895</v>
      </c>
      <c r="B3261" s="1"/>
      <c r="C3261" s="1" t="s">
        <v>102</v>
      </c>
      <c r="D3261" t="s">
        <v>97</v>
      </c>
      <c r="E3261">
        <v>200</v>
      </c>
      <c r="F3261" t="s">
        <v>103</v>
      </c>
      <c r="G3261" s="18">
        <v>0.97009999999999996</v>
      </c>
      <c r="H3261" s="18">
        <v>6.95</v>
      </c>
      <c r="I3261" s="18">
        <v>-200.97</v>
      </c>
    </row>
    <row r="3262" spans="1:9" x14ac:dyDescent="0.25">
      <c r="A3262" s="1">
        <v>44895</v>
      </c>
      <c r="B3262" s="1"/>
      <c r="C3262" s="1" t="s">
        <v>102</v>
      </c>
      <c r="D3262" t="s">
        <v>98</v>
      </c>
      <c r="E3262">
        <v>150</v>
      </c>
      <c r="F3262" t="s">
        <v>104</v>
      </c>
      <c r="G3262" s="18">
        <v>9.7001000000000008</v>
      </c>
      <c r="H3262" s="18">
        <v>0.03</v>
      </c>
      <c r="I3262" s="18">
        <v>1454.99</v>
      </c>
    </row>
    <row r="3263" spans="1:9" x14ac:dyDescent="0.25">
      <c r="A3263" s="1">
        <v>44895</v>
      </c>
      <c r="B3263" s="1"/>
      <c r="C3263" s="1" t="s">
        <v>102</v>
      </c>
      <c r="D3263" t="s">
        <v>98</v>
      </c>
      <c r="E3263">
        <v>50</v>
      </c>
      <c r="F3263" t="s">
        <v>104</v>
      </c>
      <c r="G3263" s="18">
        <v>9.4</v>
      </c>
      <c r="H3263" s="18">
        <v>0.01</v>
      </c>
      <c r="I3263" s="18">
        <v>469.99</v>
      </c>
    </row>
    <row r="3264" spans="1:9" x14ac:dyDescent="0.25">
      <c r="A3264" s="1">
        <v>44895</v>
      </c>
      <c r="B3264" s="1"/>
      <c r="C3264" s="1" t="s">
        <v>102</v>
      </c>
      <c r="D3264" t="s">
        <v>97</v>
      </c>
      <c r="E3264">
        <v>50</v>
      </c>
      <c r="F3264" t="s">
        <v>104</v>
      </c>
      <c r="G3264" s="18">
        <v>9.1668000000000003</v>
      </c>
      <c r="I3264" s="18">
        <v>-458.34</v>
      </c>
    </row>
    <row r="3265" spans="1:9" x14ac:dyDescent="0.25">
      <c r="A3265" s="1">
        <v>44895</v>
      </c>
      <c r="B3265" s="1"/>
      <c r="C3265" s="1" t="s">
        <v>102</v>
      </c>
      <c r="D3265" t="s">
        <v>97</v>
      </c>
      <c r="E3265">
        <v>50</v>
      </c>
      <c r="F3265" t="s">
        <v>104</v>
      </c>
      <c r="G3265" s="18">
        <v>8.9458000000000002</v>
      </c>
      <c r="I3265" s="18">
        <v>-447.29</v>
      </c>
    </row>
    <row r="3266" spans="1:9" x14ac:dyDescent="0.25">
      <c r="A3266" s="1">
        <v>44895</v>
      </c>
      <c r="B3266" s="1"/>
      <c r="C3266" s="1" t="s">
        <v>102</v>
      </c>
      <c r="D3266" t="s">
        <v>97</v>
      </c>
      <c r="E3266">
        <v>50</v>
      </c>
      <c r="F3266" t="s">
        <v>104</v>
      </c>
      <c r="G3266" s="18">
        <v>9.0749999999999993</v>
      </c>
      <c r="I3266" s="18">
        <v>-453.75</v>
      </c>
    </row>
    <row r="3267" spans="1:9" x14ac:dyDescent="0.25">
      <c r="A3267" s="1">
        <v>44895</v>
      </c>
      <c r="B3267" s="1"/>
      <c r="C3267" s="1" t="s">
        <v>102</v>
      </c>
      <c r="D3267" t="s">
        <v>97</v>
      </c>
      <c r="E3267">
        <v>50</v>
      </c>
      <c r="F3267" t="s">
        <v>104</v>
      </c>
      <c r="G3267" s="18">
        <v>9.0370000000000008</v>
      </c>
      <c r="I3267" s="18">
        <v>-451.85</v>
      </c>
    </row>
    <row r="3268" spans="1:9" x14ac:dyDescent="0.25">
      <c r="A3268" t="s">
        <v>252</v>
      </c>
      <c r="C3268" s="1" t="s">
        <v>102</v>
      </c>
      <c r="D3268" t="s">
        <v>112</v>
      </c>
      <c r="I3268" s="18">
        <v>0.02</v>
      </c>
    </row>
    <row r="3269" spans="1:9" x14ac:dyDescent="0.25">
      <c r="A3269" t="s">
        <v>238</v>
      </c>
      <c r="C3269" s="1" t="s">
        <v>102</v>
      </c>
      <c r="D3269" t="s">
        <v>112</v>
      </c>
      <c r="I3269" s="18">
        <v>0.02</v>
      </c>
    </row>
    <row r="3270" spans="1:9" x14ac:dyDescent="0.25">
      <c r="A3270" t="s">
        <v>221</v>
      </c>
      <c r="C3270" s="1" t="s">
        <v>102</v>
      </c>
      <c r="D3270" t="s">
        <v>112</v>
      </c>
      <c r="I3270" s="18">
        <v>0.02</v>
      </c>
    </row>
    <row r="3271" spans="1:9" x14ac:dyDescent="0.25">
      <c r="A3271" t="s">
        <v>200</v>
      </c>
      <c r="C3271" s="1" t="s">
        <v>102</v>
      </c>
      <c r="D3271" t="s">
        <v>112</v>
      </c>
      <c r="I3271" s="18">
        <v>0.02</v>
      </c>
    </row>
    <row r="3272" spans="1:9" x14ac:dyDescent="0.25">
      <c r="A3272" t="s">
        <v>189</v>
      </c>
      <c r="C3272" s="1" t="s">
        <v>102</v>
      </c>
      <c r="D3272" t="s">
        <v>112</v>
      </c>
      <c r="I3272" s="18">
        <v>0.04</v>
      </c>
    </row>
    <row r="3273" spans="1:9" x14ac:dyDescent="0.25">
      <c r="A3273" t="s">
        <v>183</v>
      </c>
      <c r="C3273" s="1" t="s">
        <v>102</v>
      </c>
      <c r="D3273" t="s">
        <v>184</v>
      </c>
      <c r="I3273" s="18">
        <v>0.08</v>
      </c>
    </row>
    <row r="3274" spans="1:9" x14ac:dyDescent="0.25">
      <c r="A3274" t="s">
        <v>177</v>
      </c>
      <c r="C3274" s="1" t="s">
        <v>102</v>
      </c>
      <c r="D3274" t="s">
        <v>112</v>
      </c>
      <c r="I3274" s="18">
        <v>0.08</v>
      </c>
    </row>
    <row r="3275" spans="1:9" x14ac:dyDescent="0.25">
      <c r="A3275" t="s">
        <v>163</v>
      </c>
      <c r="C3275" s="1" t="s">
        <v>102</v>
      </c>
      <c r="D3275" t="s">
        <v>112</v>
      </c>
      <c r="I3275" s="18">
        <v>0.74</v>
      </c>
    </row>
    <row r="3276" spans="1:9" x14ac:dyDescent="0.25">
      <c r="A3276" t="s">
        <v>149</v>
      </c>
      <c r="C3276" s="1" t="s">
        <v>102</v>
      </c>
      <c r="D3276" t="s">
        <v>112</v>
      </c>
      <c r="I3276" s="18">
        <v>1.06</v>
      </c>
    </row>
    <row r="3277" spans="1:9" x14ac:dyDescent="0.25">
      <c r="A3277" t="s">
        <v>139</v>
      </c>
      <c r="C3277" s="1" t="s">
        <v>102</v>
      </c>
      <c r="D3277" t="s">
        <v>112</v>
      </c>
      <c r="I3277" s="18">
        <v>1.35</v>
      </c>
    </row>
    <row r="3278" spans="1:9" x14ac:dyDescent="0.25">
      <c r="A3278" t="s">
        <v>130</v>
      </c>
      <c r="C3278" s="1" t="s">
        <v>102</v>
      </c>
      <c r="D3278" t="s">
        <v>112</v>
      </c>
      <c r="I3278" s="18">
        <v>1.57</v>
      </c>
    </row>
    <row r="3279" spans="1:9" x14ac:dyDescent="0.25">
      <c r="A3279" t="s">
        <v>111</v>
      </c>
      <c r="C3279" s="1" t="s">
        <v>102</v>
      </c>
      <c r="D3279" t="s">
        <v>112</v>
      </c>
      <c r="I3279" s="18">
        <v>1.76</v>
      </c>
    </row>
    <row r="3280" spans="1:9" x14ac:dyDescent="0.25">
      <c r="A3280" t="s">
        <v>262</v>
      </c>
      <c r="C3280" s="1" t="s">
        <v>102</v>
      </c>
      <c r="I3280" s="18">
        <v>1732.39</v>
      </c>
    </row>
  </sheetData>
  <autoFilter ref="A1:I3280" xr:uid="{00000000-0009-0000-0000-000003000000}">
    <sortState xmlns:xlrd2="http://schemas.microsoft.com/office/spreadsheetml/2017/richdata2" ref="A2:I3280">
      <sortCondition ref="A1:A3280"/>
    </sortState>
  </autoFilter>
  <mergeCells count="2">
    <mergeCell ref="L2:L4"/>
    <mergeCell ref="L5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Final_Table</vt:lpstr>
      <vt:lpstr>Chart</vt:lpstr>
      <vt:lpstr>Final_Breakdown</vt:lpstr>
      <vt:lpstr>Merged_Data</vt:lpstr>
      <vt:lpstr>ToS_Year's_Trades</vt:lpstr>
      <vt:lpstr>SME_Year's_Trades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Haqq</dc:creator>
  <cp:lastModifiedBy>Hassan Haqq</cp:lastModifiedBy>
  <dcterms:created xsi:type="dcterms:W3CDTF">2022-12-01T02:37:48Z</dcterms:created>
  <dcterms:modified xsi:type="dcterms:W3CDTF">2022-12-11T17:31:54Z</dcterms:modified>
</cp:coreProperties>
</file>