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ttlecat\Documents\GitHub\system_board\"/>
    </mc:Choice>
  </mc:AlternateContent>
  <bookViews>
    <workbookView xWindow="0" yWindow="0" windowWidth="12705" windowHeight="4410"/>
  </bookViews>
  <sheets>
    <sheet name="Sheet1" sheetId="3" r:id="rId1"/>
    <sheet name="Sheet2" sheetId="4" r:id="rId2"/>
    <sheet name="Sheet3" sheetId="5" r:id="rId3"/>
  </sheets>
  <definedNames>
    <definedName name="_xlnm._FilterDatabase" localSheetId="0" hidden="1">Sheet1!$A$1:$J$25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3" l="1"/>
  <c r="H57" i="3"/>
  <c r="I57" i="3" s="1"/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I3" i="3" l="1"/>
  <c r="I4" i="3"/>
  <c r="I5" i="3"/>
  <c r="I7" i="3"/>
  <c r="I8" i="3"/>
  <c r="I9" i="3"/>
  <c r="I11" i="3"/>
  <c r="I12" i="3"/>
  <c r="I13" i="3"/>
  <c r="I15" i="3"/>
  <c r="I16" i="3"/>
  <c r="I17" i="3"/>
  <c r="I19" i="3"/>
  <c r="I20" i="3"/>
  <c r="I21" i="3"/>
  <c r="I23" i="3"/>
  <c r="I24" i="3"/>
  <c r="I25" i="3"/>
  <c r="I27" i="3"/>
  <c r="I28" i="3"/>
  <c r="I29" i="3"/>
  <c r="I31" i="3"/>
  <c r="I32" i="3"/>
  <c r="I33" i="3"/>
  <c r="I35" i="3"/>
  <c r="I36" i="3"/>
  <c r="I37" i="3"/>
  <c r="I39" i="3"/>
  <c r="I40" i="3"/>
  <c r="I41" i="3"/>
  <c r="I43" i="3"/>
  <c r="I44" i="3"/>
  <c r="I45" i="3"/>
  <c r="I47" i="3"/>
  <c r="I48" i="3"/>
  <c r="I49" i="3"/>
  <c r="I51" i="3"/>
  <c r="I52" i="3"/>
  <c r="I53" i="3"/>
  <c r="I55" i="3"/>
  <c r="I56" i="3"/>
  <c r="I2" i="3"/>
  <c r="I6" i="3"/>
  <c r="I10" i="3"/>
  <c r="I14" i="3"/>
  <c r="I18" i="3"/>
  <c r="I22" i="3"/>
  <c r="I26" i="3"/>
  <c r="I30" i="3"/>
  <c r="I34" i="3"/>
  <c r="I38" i="3"/>
  <c r="I42" i="3"/>
  <c r="I46" i="3"/>
  <c r="I50" i="3"/>
  <c r="I54" i="3"/>
  <c r="D11" i="4" l="1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2" i="4"/>
  <c r="D3" i="4"/>
  <c r="D4" i="4"/>
  <c r="D5" i="4"/>
  <c r="D6" i="4"/>
  <c r="D7" i="4"/>
  <c r="D8" i="4"/>
  <c r="D9" i="4"/>
  <c r="D10" i="4"/>
  <c r="B47" i="3"/>
  <c r="B56" i="3"/>
  <c r="B53" i="3" l="1"/>
  <c r="B54" i="3"/>
  <c r="B55" i="3"/>
  <c r="B52" i="3"/>
  <c r="B49" i="3"/>
  <c r="B50" i="3"/>
  <c r="B51" i="3"/>
  <c r="B48" i="3"/>
  <c r="B45" i="3"/>
  <c r="B44" i="3"/>
  <c r="B46" i="3"/>
  <c r="B40" i="3" l="1"/>
  <c r="B41" i="3"/>
  <c r="B42" i="3"/>
  <c r="B43" i="3"/>
  <c r="B39" i="3" l="1"/>
  <c r="B37" i="3" l="1"/>
  <c r="B38" i="3"/>
  <c r="B35" i="3"/>
  <c r="B36" i="3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</calcChain>
</file>

<file path=xl/sharedStrings.xml><?xml version="1.0" encoding="utf-8"?>
<sst xmlns="http://schemas.openxmlformats.org/spreadsheetml/2006/main" count="568" uniqueCount="396">
  <si>
    <t>PCR[12]</t>
  </si>
  <si>
    <t>最小系统板板载LED</t>
  </si>
  <si>
    <t>PCR[13]</t>
  </si>
  <si>
    <t>PCR[14]</t>
  </si>
  <si>
    <t>PCR[15]</t>
  </si>
  <si>
    <t>PCR[18]</t>
  </si>
  <si>
    <t>PCR[19]</t>
  </si>
  <si>
    <t>PCR[38]</t>
  </si>
  <si>
    <t>PCR[39]</t>
  </si>
  <si>
    <t>PCR[40]</t>
  </si>
  <si>
    <t>PCR[41]</t>
  </si>
  <si>
    <t>PCR[69]</t>
  </si>
  <si>
    <t>PCR[70]</t>
  </si>
  <si>
    <t>PCR[9]</t>
  </si>
  <si>
    <t>信号接收舵机</t>
  </si>
  <si>
    <t>PCR[60]</t>
  </si>
  <si>
    <t>PCR[28]</t>
  </si>
  <si>
    <t>PCR[65]</t>
  </si>
  <si>
    <t>PCR[66]</t>
  </si>
  <si>
    <t>PCR[44]</t>
  </si>
  <si>
    <t>PCR[46]</t>
  </si>
  <si>
    <t>PCR[4]</t>
  </si>
  <si>
    <t>PCR[5]</t>
  </si>
  <si>
    <t>PCR[6]</t>
  </si>
  <si>
    <t>PCR[68]</t>
  </si>
  <si>
    <t>PCR[71]</t>
  </si>
  <si>
    <t>PCR[24]</t>
  </si>
  <si>
    <t>PCR[25]</t>
  </si>
  <si>
    <t>WiFi</t>
  </si>
  <si>
    <t>Zigbee</t>
  </si>
  <si>
    <t>IC</t>
  </si>
  <si>
    <t>PCR</t>
    <phoneticPr fontId="1" type="noConversion"/>
  </si>
  <si>
    <t>Pin</t>
    <phoneticPr fontId="1" type="noConversion"/>
  </si>
  <si>
    <t>舵机</t>
    <phoneticPr fontId="1" type="noConversion"/>
  </si>
  <si>
    <t>超声波0LEFT</t>
    <phoneticPr fontId="1" type="noConversion"/>
  </si>
  <si>
    <t>超声波1RIGHT</t>
    <phoneticPr fontId="1" type="noConversion"/>
  </si>
  <si>
    <t>模块</t>
    <phoneticPr fontId="1" type="noConversion"/>
  </si>
  <si>
    <t>功能</t>
    <phoneticPr fontId="1" type="noConversion"/>
  </si>
  <si>
    <t>序号</t>
    <phoneticPr fontId="1" type="noConversion"/>
  </si>
  <si>
    <t>液晶屏</t>
    <phoneticPr fontId="1" type="noConversion"/>
  </si>
  <si>
    <t>SD卡</t>
    <phoneticPr fontId="1" type="noConversion"/>
  </si>
  <si>
    <t>时钟模块</t>
    <phoneticPr fontId="1" type="noConversion"/>
  </si>
  <si>
    <t>引脚冲突</t>
    <phoneticPr fontId="1" type="noConversion"/>
  </si>
  <si>
    <t>DSPI_1 SOUT_1</t>
    <phoneticPr fontId="1" type="noConversion"/>
  </si>
  <si>
    <t>DSPI_1 SIN_1</t>
    <phoneticPr fontId="1" type="noConversion"/>
  </si>
  <si>
    <t>DSPI_1 SCK_1</t>
    <phoneticPr fontId="1" type="noConversion"/>
  </si>
  <si>
    <t>DSPI_1 PCS0_1</t>
    <phoneticPr fontId="1" type="noConversion"/>
  </si>
  <si>
    <t>DSPI_1 PCS1_1</t>
    <phoneticPr fontId="1" type="noConversion"/>
  </si>
  <si>
    <t>PC2</t>
    <phoneticPr fontId="1" type="noConversion"/>
  </si>
  <si>
    <t>PE3</t>
    <phoneticPr fontId="1" type="noConversion"/>
  </si>
  <si>
    <t>PC4</t>
    <phoneticPr fontId="1" type="noConversion"/>
  </si>
  <si>
    <t>PC3</t>
    <phoneticPr fontId="1" type="noConversion"/>
  </si>
  <si>
    <t>PD14</t>
    <phoneticPr fontId="1" type="noConversion"/>
  </si>
  <si>
    <t>PC5</t>
    <phoneticPr fontId="1" type="noConversion"/>
  </si>
  <si>
    <t>PC11</t>
    <phoneticPr fontId="1" type="noConversion"/>
  </si>
  <si>
    <t>SPI总线</t>
    <phoneticPr fontId="1" type="noConversion"/>
  </si>
  <si>
    <t>PCR[1]</t>
    <phoneticPr fontId="1" type="noConversion"/>
  </si>
  <si>
    <t>PCR[2]</t>
    <phoneticPr fontId="1" type="noConversion"/>
  </si>
  <si>
    <t>PCR[3]</t>
    <phoneticPr fontId="1" type="noConversion"/>
  </si>
  <si>
    <t>PCR[7]</t>
  </si>
  <si>
    <t>PCR[8]</t>
  </si>
  <si>
    <t>PCR[10]</t>
  </si>
  <si>
    <t>PCR[11]</t>
  </si>
  <si>
    <t>PCR[16]</t>
  </si>
  <si>
    <t>PCR[17]</t>
  </si>
  <si>
    <t>PCR[20]</t>
  </si>
  <si>
    <t>PCR[21]</t>
  </si>
  <si>
    <t>PCR[22]</t>
  </si>
  <si>
    <t>PCR[23]</t>
  </si>
  <si>
    <t>PCR[26]</t>
  </si>
  <si>
    <t>PCR[27]</t>
  </si>
  <si>
    <t>PCR[29]</t>
  </si>
  <si>
    <t>PCR[30]</t>
  </si>
  <si>
    <t>PCR[31]</t>
  </si>
  <si>
    <t>PCR[32]</t>
  </si>
  <si>
    <t>PCR[33]</t>
  </si>
  <si>
    <t>PCR[34]</t>
  </si>
  <si>
    <t>PCR[35]</t>
  </si>
  <si>
    <t>PCR[36]</t>
  </si>
  <si>
    <t>PCR[37]</t>
  </si>
  <si>
    <t>PCR[42]</t>
  </si>
  <si>
    <t>PCR[43]</t>
  </si>
  <si>
    <t>PCR[45]</t>
  </si>
  <si>
    <t>PCR[47]</t>
  </si>
  <si>
    <t>PCR[48]</t>
  </si>
  <si>
    <t>PCR[49]</t>
  </si>
  <si>
    <t>PCR[50]</t>
  </si>
  <si>
    <t>PCR[51]</t>
  </si>
  <si>
    <t>PCR[52]</t>
  </si>
  <si>
    <t>PCR[53]</t>
  </si>
  <si>
    <t>PCR[54]</t>
  </si>
  <si>
    <t>PCR[55]</t>
  </si>
  <si>
    <t>PCR[56]</t>
  </si>
  <si>
    <t>PCR[57]</t>
  </si>
  <si>
    <t>PCR[58]</t>
  </si>
  <si>
    <t>PCR[59]</t>
  </si>
  <si>
    <t>PCR[61]</t>
  </si>
  <si>
    <t>PCR[62]</t>
  </si>
  <si>
    <t>PCR[63]</t>
  </si>
  <si>
    <t>PCR[64]</t>
  </si>
  <si>
    <t>PCR[67]</t>
  </si>
  <si>
    <t>PCR[72]</t>
  </si>
  <si>
    <t>PCR[73]</t>
  </si>
  <si>
    <t>PCR[74]</t>
  </si>
  <si>
    <t>PCR[75]</t>
  </si>
  <si>
    <t>PCR[76]</t>
  </si>
  <si>
    <t>列2</t>
  </si>
  <si>
    <t>列3</t>
  </si>
  <si>
    <t>PA0</t>
    <phoneticPr fontId="1" type="noConversion"/>
  </si>
  <si>
    <t>PA1</t>
    <phoneticPr fontId="1" type="noConversion"/>
  </si>
  <si>
    <t>PA2</t>
    <phoneticPr fontId="1" type="noConversion"/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</si>
  <si>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</si>
  <si>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</si>
  <si>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</si>
  <si>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</si>
  <si>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</si>
  <si>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</si>
  <si>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</si>
  <si>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</si>
  <si>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</si>
  <si>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</si>
  <si>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</si>
  <si>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PA14</t>
  </si>
  <si>
    <t>PA15</t>
  </si>
  <si>
    <t>PB0</t>
    <phoneticPr fontId="1" type="noConversion"/>
  </si>
  <si>
    <t>PB1</t>
    <phoneticPr fontId="1" type="noConversion"/>
  </si>
  <si>
    <t>PB2</t>
    <phoneticPr fontId="1" type="noConversion"/>
  </si>
  <si>
    <t>PB3</t>
  </si>
  <si>
    <t>PB4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</si>
  <si>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</si>
  <si>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</si>
  <si>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</si>
  <si>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</si>
  <si>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</si>
  <si>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</si>
  <si>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</si>
  <si>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</si>
  <si>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</si>
  <si>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</si>
  <si>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PB15</t>
  </si>
  <si>
    <t>PC0</t>
    <phoneticPr fontId="1" type="noConversion"/>
  </si>
  <si>
    <t>PC1</t>
    <phoneticPr fontId="1" type="noConversion"/>
  </si>
  <si>
    <t>PC2</t>
    <phoneticPr fontId="1" type="noConversion"/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</si>
  <si>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</si>
  <si>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</si>
  <si>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</si>
  <si>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</si>
  <si>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</si>
  <si>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</si>
  <si>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</si>
  <si>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</si>
  <si>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</si>
  <si>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</si>
  <si>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</si>
  <si>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</si>
  <si>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</si>
  <si>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PD0</t>
    <phoneticPr fontId="1" type="noConversion"/>
  </si>
  <si>
    <t>PD1</t>
    <phoneticPr fontId="1" type="noConversion"/>
  </si>
  <si>
    <t>PD2</t>
    <phoneticPr fontId="1" type="noConversion"/>
  </si>
  <si>
    <t>PD3</t>
  </si>
  <si>
    <t>PD4</t>
  </si>
  <si>
    <t>PD5</t>
  </si>
  <si>
    <t>PD6</t>
  </si>
  <si>
    <t>PD7</t>
  </si>
  <si>
    <t>PD8</t>
  </si>
  <si>
    <t>PD9</t>
  </si>
  <si>
    <t>PD10</t>
  </si>
  <si>
    <t>PD11</t>
  </si>
  <si>
    <t>PD12</t>
  </si>
  <si>
    <t>PD13</t>
  </si>
  <si>
    <t>PD14</t>
  </si>
  <si>
    <t>PD15</t>
  </si>
  <si>
    <t>PE0</t>
    <phoneticPr fontId="1" type="noConversion"/>
  </si>
  <si>
    <t>PE1</t>
    <phoneticPr fontId="1" type="noConversion"/>
  </si>
  <si>
    <t>PE2</t>
    <phoneticPr fontId="1" type="noConversion"/>
  </si>
  <si>
    <t>PE3</t>
  </si>
  <si>
    <t>PE4</t>
  </si>
  <si>
    <t>PE5</t>
  </si>
  <si>
    <t>PE6</t>
  </si>
  <si>
    <t>PE7</t>
  </si>
  <si>
    <t>PE8</t>
  </si>
  <si>
    <t>PE9</t>
  </si>
  <si>
    <t>PE10</t>
  </si>
  <si>
    <t>PE11</t>
  </si>
  <si>
    <t>PE12</t>
  </si>
  <si>
    <t>PCR[0]</t>
    <phoneticPr fontId="1" type="noConversion"/>
  </si>
  <si>
    <t>PB9</t>
    <phoneticPr fontId="1" type="noConversion"/>
  </si>
  <si>
    <t>PB8</t>
    <phoneticPr fontId="1" type="noConversion"/>
  </si>
  <si>
    <t>PB12</t>
    <phoneticPr fontId="1" type="noConversion"/>
  </si>
  <si>
    <t>PD12</t>
    <phoneticPr fontId="1" type="noConversion"/>
  </si>
  <si>
    <t>PA9</t>
    <phoneticPr fontId="1" type="noConversion"/>
  </si>
  <si>
    <t>PE6</t>
    <phoneticPr fontId="1" type="noConversion"/>
  </si>
  <si>
    <t>PE5</t>
    <phoneticPr fontId="1" type="noConversion"/>
  </si>
  <si>
    <t>PC9</t>
    <phoneticPr fontId="1" type="noConversion"/>
  </si>
  <si>
    <t>PC8</t>
    <phoneticPr fontId="1" type="noConversion"/>
  </si>
  <si>
    <t>PC7</t>
    <phoneticPr fontId="1" type="noConversion"/>
  </si>
  <si>
    <t>PC6</t>
    <phoneticPr fontId="1" type="noConversion"/>
  </si>
  <si>
    <t>PB3</t>
    <phoneticPr fontId="1" type="noConversion"/>
  </si>
  <si>
    <t>PA15</t>
    <phoneticPr fontId="1" type="noConversion"/>
  </si>
  <si>
    <t>PA14</t>
    <phoneticPr fontId="1" type="noConversion"/>
  </si>
  <si>
    <t>PA13</t>
    <phoneticPr fontId="1" type="noConversion"/>
  </si>
  <si>
    <t>PA12</t>
    <phoneticPr fontId="1" type="noConversion"/>
  </si>
  <si>
    <t>PA10</t>
    <phoneticPr fontId="1" type="noConversion"/>
  </si>
  <si>
    <t>PA11</t>
    <phoneticPr fontId="1" type="noConversion"/>
  </si>
  <si>
    <t>PC12</t>
    <phoneticPr fontId="1" type="noConversion"/>
  </si>
  <si>
    <t>PE10</t>
    <phoneticPr fontId="1" type="noConversion"/>
  </si>
  <si>
    <t>PE11</t>
    <phoneticPr fontId="1" type="noConversion"/>
  </si>
  <si>
    <t>LINFlex_3 LIN3RX</t>
    <phoneticPr fontId="1" type="noConversion"/>
  </si>
  <si>
    <t>LINFlex_3 LIN3TX</t>
    <phoneticPr fontId="1" type="noConversion"/>
  </si>
  <si>
    <t>LINFlex_2 LIN2TX</t>
    <phoneticPr fontId="1" type="noConversion"/>
  </si>
  <si>
    <t>LINFlex_1 LIN1TX</t>
    <phoneticPr fontId="1" type="noConversion"/>
  </si>
  <si>
    <t>LINFlex_0 LIN0TX</t>
    <phoneticPr fontId="1" type="noConversion"/>
  </si>
  <si>
    <t>LINFlex_2 LIN2RX</t>
    <phoneticPr fontId="1" type="noConversion"/>
  </si>
  <si>
    <t>LINFlex_1 LIN1RX</t>
    <phoneticPr fontId="1" type="noConversion"/>
  </si>
  <si>
    <t>LINFlex_0 LIN0RX</t>
    <phoneticPr fontId="1" type="noConversion"/>
  </si>
  <si>
    <t>PA0</t>
    <phoneticPr fontId="1" type="noConversion"/>
  </si>
  <si>
    <t>PA1</t>
    <phoneticPr fontId="1" type="noConversion"/>
  </si>
  <si>
    <t>PA2</t>
    <phoneticPr fontId="1" type="noConversion"/>
  </si>
  <si>
    <t>PA6</t>
    <phoneticPr fontId="1" type="noConversion"/>
  </si>
  <si>
    <t>PA7</t>
    <phoneticPr fontId="1" type="noConversion"/>
  </si>
  <si>
    <t>I2C SDA</t>
    <phoneticPr fontId="1" type="noConversion"/>
  </si>
  <si>
    <t>I2C SCL</t>
    <phoneticPr fontId="1" type="noConversion"/>
  </si>
  <si>
    <t>PB10</t>
    <phoneticPr fontId="1" type="noConversion"/>
  </si>
  <si>
    <t>未测试</t>
    <phoneticPr fontId="1" type="noConversion"/>
  </si>
  <si>
    <t>PD0</t>
    <phoneticPr fontId="1" type="noConversion"/>
  </si>
  <si>
    <t>PD1</t>
    <phoneticPr fontId="1" type="noConversion"/>
  </si>
  <si>
    <t>PD2</t>
  </si>
  <si>
    <t>PE7</t>
    <phoneticPr fontId="1" type="noConversion"/>
  </si>
  <si>
    <t>PE4</t>
    <phoneticPr fontId="1" type="noConversion"/>
  </si>
  <si>
    <t>电机0_1</t>
    <phoneticPr fontId="1" type="noConversion"/>
  </si>
  <si>
    <t>电机0_2</t>
    <phoneticPr fontId="1" type="noConversion"/>
  </si>
  <si>
    <t>电机1_1</t>
    <phoneticPr fontId="1" type="noConversion"/>
  </si>
  <si>
    <t>电机1_2</t>
    <phoneticPr fontId="1" type="noConversion"/>
  </si>
  <si>
    <t>PE2</t>
    <phoneticPr fontId="1" type="noConversion"/>
  </si>
  <si>
    <t>PE1</t>
    <phoneticPr fontId="1" type="noConversion"/>
  </si>
  <si>
    <t>电机2_2</t>
    <phoneticPr fontId="1" type="noConversion"/>
  </si>
  <si>
    <t>电机2_1</t>
    <phoneticPr fontId="1" type="noConversion"/>
  </si>
  <si>
    <t>PD13</t>
    <phoneticPr fontId="1" type="noConversion"/>
  </si>
  <si>
    <t>PD15</t>
    <phoneticPr fontId="1" type="noConversion"/>
  </si>
  <si>
    <t>光编0 计数</t>
    <phoneticPr fontId="1" type="noConversion"/>
  </si>
  <si>
    <t>光编0 方向</t>
    <phoneticPr fontId="1" type="noConversion"/>
  </si>
  <si>
    <t>光编1 计数</t>
    <phoneticPr fontId="1" type="noConversion"/>
  </si>
  <si>
    <t>光编2 计数</t>
  </si>
  <si>
    <t>光编1 方向</t>
    <phoneticPr fontId="1" type="noConversion"/>
  </si>
  <si>
    <t>光编2 方向</t>
    <phoneticPr fontId="1" type="noConversion"/>
  </si>
  <si>
    <t>PB13</t>
    <phoneticPr fontId="1" type="noConversion"/>
  </si>
  <si>
    <t>PB15</t>
    <phoneticPr fontId="1" type="noConversion"/>
  </si>
  <si>
    <t>PB11</t>
    <phoneticPr fontId="1" type="noConversion"/>
  </si>
  <si>
    <t>电磁循迹0</t>
    <phoneticPr fontId="1" type="noConversion"/>
  </si>
  <si>
    <t>电磁循迹1</t>
    <phoneticPr fontId="1" type="noConversion"/>
  </si>
  <si>
    <t>电磁循迹2</t>
    <phoneticPr fontId="1" type="noConversion"/>
  </si>
  <si>
    <t>电磁循迹3</t>
    <phoneticPr fontId="1" type="noConversion"/>
  </si>
  <si>
    <t>超声波1RIGHT</t>
    <phoneticPr fontId="1" type="noConversion"/>
  </si>
  <si>
    <t>超声波2MID</t>
    <phoneticPr fontId="1" type="noConversion"/>
  </si>
  <si>
    <t>超声波3</t>
    <phoneticPr fontId="1" type="noConversion"/>
  </si>
  <si>
    <t>车灯 RIGHT</t>
    <phoneticPr fontId="1" type="noConversion"/>
  </si>
  <si>
    <t>车灯 LEFT</t>
    <phoneticPr fontId="1" type="noConversion"/>
  </si>
  <si>
    <t>车灯 STOP</t>
    <phoneticPr fontId="1" type="noConversion"/>
  </si>
  <si>
    <t>车灯 LIGHT</t>
    <phoneticPr fontId="1" type="noConversion"/>
  </si>
  <si>
    <t>WiFi nReady</t>
    <phoneticPr fontId="1" type="noConversion"/>
  </si>
  <si>
    <t>WiFi nLink</t>
    <phoneticPr fontId="1" type="noConversion"/>
  </si>
  <si>
    <t>WiFi RESET</t>
    <phoneticPr fontId="1" type="noConversion"/>
  </si>
  <si>
    <t>Pin</t>
    <phoneticPr fontId="1" type="noConversion"/>
  </si>
  <si>
    <t>NO</t>
    <phoneticPr fontId="1" type="noConversion"/>
  </si>
  <si>
    <t>eMIOS_0</t>
    <phoneticPr fontId="1" type="noConversion"/>
  </si>
  <si>
    <t>E0CU[0]</t>
    <phoneticPr fontId="1" type="noConversion"/>
  </si>
  <si>
    <t>E0CU[1]</t>
  </si>
  <si>
    <t>E0CU[2]</t>
  </si>
  <si>
    <t>E0CU[3]</t>
  </si>
  <si>
    <t>E0CU[4]</t>
  </si>
  <si>
    <t>E0CU[5]</t>
  </si>
  <si>
    <t>E0CU[6]</t>
  </si>
  <si>
    <t>E0CU[7]</t>
  </si>
  <si>
    <t>E0CU[8]</t>
  </si>
  <si>
    <t>E0CU[9]</t>
  </si>
  <si>
    <t>E0CU[10]</t>
  </si>
  <si>
    <t>E0CU[11]</t>
  </si>
  <si>
    <t>E0CU[12]</t>
    <phoneticPr fontId="1" type="noConversion"/>
  </si>
  <si>
    <t>E0CU[13]</t>
  </si>
  <si>
    <t>E0CU[14]</t>
  </si>
  <si>
    <t>E0CU[15]</t>
  </si>
  <si>
    <t>E0CU[24]</t>
    <phoneticPr fontId="1" type="noConversion"/>
  </si>
  <si>
    <t>E0CU[25]</t>
  </si>
  <si>
    <t>E0CU[26]</t>
  </si>
  <si>
    <t>E0CU[27]</t>
  </si>
  <si>
    <t>E0CU[16]</t>
    <phoneticPr fontId="1" type="noConversion"/>
  </si>
  <si>
    <t>E0CU[17]</t>
  </si>
  <si>
    <t>E0CU[18]</t>
  </si>
  <si>
    <t>E0CU[19]</t>
  </si>
  <si>
    <t>E0CU[20]</t>
  </si>
  <si>
    <t>E0CU[21]</t>
  </si>
  <si>
    <t>E0CU[22]</t>
  </si>
  <si>
    <t>E0CU[23]</t>
  </si>
  <si>
    <t>Peripheral</t>
  </si>
  <si>
    <t>Function</t>
  </si>
  <si>
    <t>eMIOS_0</t>
  </si>
  <si>
    <t>eMIOS_0</t>
    <phoneticPr fontId="1" type="noConversion"/>
  </si>
  <si>
    <t>NO</t>
    <phoneticPr fontId="1" type="noConversion"/>
  </si>
  <si>
    <t>PIN</t>
    <phoneticPr fontId="1" type="noConversion"/>
  </si>
  <si>
    <t>PCR</t>
    <phoneticPr fontId="1" type="noConversion"/>
  </si>
  <si>
    <t>exist</t>
    <phoneticPr fontId="1" type="noConversion"/>
  </si>
  <si>
    <t>GPIO</t>
  </si>
  <si>
    <t>GPIO</t>
    <phoneticPr fontId="1" type="noConversion"/>
  </si>
  <si>
    <t>[0]</t>
    <phoneticPr fontId="1" type="noConversion"/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</si>
  <si>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</si>
  <si>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</si>
  <si>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</si>
  <si>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</si>
  <si>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</si>
  <si>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</si>
  <si>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</si>
  <si>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</si>
  <si>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</si>
  <si>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</si>
  <si>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</si>
  <si>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</si>
  <si>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</si>
  <si>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</si>
  <si>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</si>
  <si>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</si>
  <si>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</si>
  <si>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</si>
  <si>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</si>
  <si>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</si>
  <si>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</si>
  <si>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</si>
  <si>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</si>
  <si>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</si>
  <si>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</si>
  <si>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</si>
  <si>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</si>
  <si>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</si>
  <si>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</si>
  <si>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</si>
  <si>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</si>
  <si>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</si>
  <si>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</si>
  <si>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</si>
  <si>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</si>
  <si>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</si>
  <si>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</si>
  <si>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</si>
  <si>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</si>
  <si>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</si>
  <si>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</si>
  <si>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</si>
  <si>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</si>
  <si>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</si>
  <si>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</si>
  <si>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</si>
  <si>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</si>
  <si>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</si>
  <si>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</si>
  <si>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</si>
  <si>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</si>
  <si>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</si>
  <si>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</si>
  <si>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</si>
  <si>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</si>
  <si>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</si>
  <si>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</si>
  <si>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</si>
  <si>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</si>
  <si>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</si>
  <si>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</si>
  <si>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</si>
  <si>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</si>
  <si>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</si>
  <si>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</si>
  <si>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</si>
  <si>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</si>
  <si>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</si>
  <si>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</si>
  <si>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</si>
  <si>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</si>
  <si>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</si>
  <si>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</si>
  <si>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</si>
  <si>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</si>
  <si>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</si>
  <si>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EIRQ</t>
    <phoneticPr fontId="1" type="noConversion"/>
  </si>
  <si>
    <t>[0]</t>
    <phoneticPr fontId="1" type="noConversion"/>
  </si>
  <si>
    <t>[1]</t>
    <phoneticPr fontId="1" type="noConversion"/>
  </si>
  <si>
    <t>[2]</t>
    <phoneticPr fontId="1" type="noConversion"/>
  </si>
  <si>
    <t>[3]</t>
    <phoneticPr fontId="1" type="noConversion"/>
  </si>
  <si>
    <t>液晶屏 RST</t>
    <phoneticPr fontId="1" type="noConversion"/>
  </si>
  <si>
    <t>液晶屏 DC</t>
    <phoneticPr fontId="1" type="noConversion"/>
  </si>
  <si>
    <t>ANS</t>
    <phoneticPr fontId="1" type="noConversion"/>
  </si>
  <si>
    <t>ANS</t>
  </si>
  <si>
    <t>ANS</t>
    <phoneticPr fontId="1" type="noConversion"/>
  </si>
  <si>
    <t>陀螺仪 CS</t>
    <phoneticPr fontId="1" type="noConversion"/>
  </si>
  <si>
    <t>陀螺仪 DRDY</t>
    <phoneticPr fontId="1" type="noConversion"/>
  </si>
  <si>
    <t>GPIO</t>
    <phoneticPr fontId="1" type="noConversion"/>
  </si>
  <si>
    <t>PD11</t>
    <phoneticPr fontId="1" type="noConversion"/>
  </si>
  <si>
    <t>PE10</t>
    <phoneticPr fontId="1" type="noConversion"/>
  </si>
  <si>
    <t>CS3_1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</si>
</sst>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9" tint="-0.249977111117893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7">
    <dxf>
      <fill>
        <patternFill>
          <bgColor theme="9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57" totalsRowShown="0">
  <autoFilter ref="A1:J57"/>
  <sortState ref="A2:J57">
    <sortCondition ref="A1:A57"/>
  </sortState>
  <tableColumns count="10">
    <tableColumn id="1" name="序号"/>
    <tableColumn id="2" name="PCR"/>
    <tableColumn id="3" name="Pin"/>
    <tableColumn id="4" name="引脚冲突"/>
    <tableColumn id="5" name="模块"/>
    <tableColumn id="6" name="功能"/>
    <tableColumn id="7" name="Peripheral"/>
    <tableColumn id="8" name="Function" dataDxfId="2">
      <calculatedColumnFormula>IF($G2=Sheet3!$D$1,VLOOKUP($C2,Sheet3!$B$2:$D$78,3,FALSE),IF($G2=Sheet3!$C$1,VLOOKUP($C2,Sheet3!$B$2:D$78,2,FALSE),IF($G2=Sheet3!$E$1,VLOOKUP($C2,Sheet3!$B$2:D$78,4,FALSE),IF($G2=Sheet3!$F$1,VLOOKUP($C2,Sheet3!$B$2:$F$78,5,FALSE),"-"))))</calculatedColumnFormula>
    </tableColumn>
    <tableColumn id="9" name="列2" dataDxfId="1">
      <calculatedColumnFormula>CONCATENATE($G2," ",$H2)</calculatedColumnFormula>
    </tableColumn>
    <tableColumn id="10" name="列3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>
      <selection activeCell="H56" sqref="H56"/>
    </sheetView>
  </sheetViews>
  <sheetFormatPr defaultRowHeight="13.5" x14ac:dyDescent="0.15"/>
  <cols>
    <col min="4" max="4" width="39.25" style="1" customWidth="1"/>
    <col min="5" max="5" width="16.875" customWidth="1"/>
    <col min="6" max="6" width="20.375" customWidth="1"/>
    <col min="9" max="9" width="18" customWidth="1"/>
  </cols>
  <sheetData>
    <row r="1" spans="1:10" x14ac:dyDescent="0.15">
      <c r="A1" t="s">
        <v>38</v>
      </c>
      <c r="B1" t="s">
        <v>31</v>
      </c>
      <c r="C1" t="s">
        <v>32</v>
      </c>
      <c r="D1" s="1" t="s">
        <v>42</v>
      </c>
      <c r="E1" t="s">
        <v>36</v>
      </c>
      <c r="F1" t="s">
        <v>37</v>
      </c>
      <c r="G1" t="s">
        <v>293</v>
      </c>
      <c r="H1" t="s">
        <v>294</v>
      </c>
      <c r="I1" t="s">
        <v>106</v>
      </c>
      <c r="J1" t="s">
        <v>107</v>
      </c>
    </row>
    <row r="2" spans="1:10" x14ac:dyDescent="0.15">
      <c r="A2">
        <v>1</v>
      </c>
      <c r="B2" s="2" t="str">
        <f>VLOOKUP($C2:$C2,Sheet2!$B$2:$C$78,2,FALSE)</f>
        <v>PCR[12]</v>
      </c>
      <c r="C2" t="s">
        <v>201</v>
      </c>
      <c r="F2" t="s">
        <v>1</v>
      </c>
      <c r="G2" t="s">
        <v>302</v>
      </c>
      <c r="H2" t="str">
        <f>IF($G2=Sheet3!$D$1,VLOOKUP($C2,Sheet3!$B$2:$D$78,3,FALSE),IF($G2=Sheet3!$C$1,VLOOKUP($C2,Sheet3!$B$2:D$78,2,FALSE),IF($G2=Sheet3!$E$1,VLOOKUP($C2,Sheet3!$B$2:D$78,4,FALSE),IF($G2=Sheet3!$F$1,VLOOKUP($C2,Sheet3!$B$2:$F$78,5,FALSE),"-"))))</f>
        <v>[12]</v>
      </c>
      <c r="I2" t="str">
        <f t="shared" ref="I2:I33" si="0">CONCATENATE($G2," ",$H2)</f>
        <v>GPIO [12]</v>
      </c>
    </row>
    <row r="3" spans="1:10" x14ac:dyDescent="0.15">
      <c r="A3">
        <v>2</v>
      </c>
      <c r="B3" s="2" t="str">
        <f>VLOOKUP($C3:$C3,Sheet2!$B$2:$C$78,2,FALSE)</f>
        <v>PCR[13]</v>
      </c>
      <c r="C3" t="s">
        <v>200</v>
      </c>
      <c r="F3" t="s">
        <v>1</v>
      </c>
      <c r="G3" s="2" t="s">
        <v>302</v>
      </c>
      <c r="H3" t="str">
        <f>IF($G3=Sheet3!$D$1,VLOOKUP($C3,Sheet3!$B$2:$D$78,3,FALSE),IF($G3=Sheet3!$C$1,VLOOKUP($C3,Sheet3!$B$2:D$78,2,FALSE),IF($G3=Sheet3!$E$1,VLOOKUP($C3,Sheet3!$B$2:D$78,4,FALSE),IF($G3=Sheet3!$F$1,VLOOKUP($C3,Sheet3!$B$2:$F$78,5,FALSE),"-"))))</f>
        <v>[13]</v>
      </c>
      <c r="I3" t="str">
        <f t="shared" si="0"/>
        <v>GPIO [13]</v>
      </c>
    </row>
    <row r="4" spans="1:10" x14ac:dyDescent="0.15">
      <c r="A4">
        <v>3</v>
      </c>
      <c r="B4" s="2" t="str">
        <f>VLOOKUP($C4:$C4,Sheet2!$B$2:$C$78,2,FALSE)</f>
        <v>PCR[14]</v>
      </c>
      <c r="C4" t="s">
        <v>199</v>
      </c>
      <c r="F4" t="s">
        <v>1</v>
      </c>
      <c r="G4" s="2" t="s">
        <v>302</v>
      </c>
      <c r="H4" t="str">
        <f>IF($G4=Sheet3!$D$1,VLOOKUP($C4,Sheet3!$B$2:$D$78,3,FALSE),IF($G4=Sheet3!$C$1,VLOOKUP($C4,Sheet3!$B$2:D$78,2,FALSE),IF($G4=Sheet3!$E$1,VLOOKUP($C4,Sheet3!$B$2:D$78,4,FALSE),IF($G4=Sheet3!$F$1,VLOOKUP($C4,Sheet3!$B$2:$F$78,5,FALSE),"-"))))</f>
        <v>[14]</v>
      </c>
      <c r="I4" t="str">
        <f t="shared" si="0"/>
        <v>GPIO [14]</v>
      </c>
    </row>
    <row r="5" spans="1:10" x14ac:dyDescent="0.15">
      <c r="A5">
        <v>4</v>
      </c>
      <c r="B5" s="2" t="str">
        <f>VLOOKUP($C5:$C5,Sheet2!$B$2:$C$78,2,FALSE)</f>
        <v>PCR[15]</v>
      </c>
      <c r="C5" t="s">
        <v>198</v>
      </c>
      <c r="F5" t="s">
        <v>1</v>
      </c>
      <c r="G5" s="2" t="s">
        <v>302</v>
      </c>
      <c r="H5" t="str">
        <f>IF($G5=Sheet3!$D$1,VLOOKUP($C5,Sheet3!$B$2:$D$78,3,FALSE),IF($G5=Sheet3!$C$1,VLOOKUP($C5,Sheet3!$B$2:D$78,2,FALSE),IF($G5=Sheet3!$E$1,VLOOKUP($C5,Sheet3!$B$2:D$78,4,FALSE),IF($G5=Sheet3!$F$1,VLOOKUP($C5,Sheet3!$B$2:$F$78,5,FALSE),"-"))))</f>
        <v>[15]</v>
      </c>
      <c r="I5" t="str">
        <f t="shared" si="0"/>
        <v>GPIO [15]</v>
      </c>
    </row>
    <row r="6" spans="1:10" x14ac:dyDescent="0.15">
      <c r="A6">
        <v>5</v>
      </c>
      <c r="B6" s="2" t="str">
        <f>VLOOKUP($C6:$C6,Sheet2!$B$2:$C$78,2,FALSE)</f>
        <v>PCR[18]</v>
      </c>
      <c r="C6" t="s">
        <v>126</v>
      </c>
      <c r="E6" s="3" t="s">
        <v>211</v>
      </c>
      <c r="F6" t="s">
        <v>28</v>
      </c>
      <c r="H6" t="str">
        <f>IF($G6=Sheet3!$D$1,VLOOKUP($C6,Sheet3!$B$2:$D$78,3,FALSE),IF($G6=Sheet3!$C$1,VLOOKUP($C6,Sheet3!$B$2:D$78,2,FALSE),IF($G6=Sheet3!$E$1,VLOOKUP($C6,Sheet3!$B$2:D$78,4,FALSE),IF($G6=Sheet3!$F$1,VLOOKUP($C6,Sheet3!$B$2:$F$78,5,FALSE),"-"))))</f>
        <v>-</v>
      </c>
      <c r="I6" t="str">
        <f t="shared" si="0"/>
        <v xml:space="preserve"> -</v>
      </c>
    </row>
    <row r="7" spans="1:10" x14ac:dyDescent="0.15">
      <c r="A7">
        <v>6</v>
      </c>
      <c r="B7" s="2" t="str">
        <f>VLOOKUP($C7:$C7,Sheet2!$B$2:$C$78,2,FALSE)</f>
        <v>PCR[19]</v>
      </c>
      <c r="C7" t="s">
        <v>197</v>
      </c>
      <c r="E7" s="2" t="s">
        <v>214</v>
      </c>
      <c r="F7" t="s">
        <v>28</v>
      </c>
      <c r="H7" t="str">
        <f>IF($G7=Sheet3!$D$1,VLOOKUP($C7,Sheet3!$B$2:$D$78,3,FALSE),IF($G7=Sheet3!$C$1,VLOOKUP($C7,Sheet3!$B$2:D$78,2,FALSE),IF($G7=Sheet3!$E$1,VLOOKUP($C7,Sheet3!$B$2:D$78,4,FALSE),IF($G7=Sheet3!$F$1,VLOOKUP($C7,Sheet3!$B$2:$F$78,5,FALSE),"-"))))</f>
        <v>-</v>
      </c>
      <c r="I7" t="str">
        <f t="shared" si="0"/>
        <v xml:space="preserve"> -</v>
      </c>
    </row>
    <row r="8" spans="1:10" x14ac:dyDescent="0.15">
      <c r="A8">
        <v>7</v>
      </c>
      <c r="B8" s="2" t="str">
        <f>VLOOKUP($C8:$C8,Sheet2!$B$2:$C$78,2,FALSE)</f>
        <v>PCR[38]</v>
      </c>
      <c r="C8" t="s">
        <v>196</v>
      </c>
      <c r="E8" s="3" t="s">
        <v>210</v>
      </c>
      <c r="F8" t="s">
        <v>29</v>
      </c>
      <c r="H8" t="str">
        <f>IF($G8=Sheet3!$D$1,VLOOKUP($C8,Sheet3!$B$2:$D$78,3,FALSE),IF($G8=Sheet3!$C$1,VLOOKUP($C8,Sheet3!$B$2:D$78,2,FALSE),IF($G8=Sheet3!$E$1,VLOOKUP($C8,Sheet3!$B$2:D$78,4,FALSE),IF($G8=Sheet3!$F$1,VLOOKUP($C8,Sheet3!$B$2:$F$78,5,FALSE),"-"))))</f>
        <v>-</v>
      </c>
      <c r="I8" t="str">
        <f t="shared" si="0"/>
        <v xml:space="preserve"> -</v>
      </c>
    </row>
    <row r="9" spans="1:10" x14ac:dyDescent="0.15">
      <c r="A9">
        <v>8</v>
      </c>
      <c r="B9" s="2" t="str">
        <f>VLOOKUP($C9:$C9,Sheet2!$B$2:$C$78,2,FALSE)</f>
        <v>PCR[39]</v>
      </c>
      <c r="C9" t="s">
        <v>195</v>
      </c>
      <c r="E9" s="2" t="s">
        <v>213</v>
      </c>
      <c r="F9" t="s">
        <v>29</v>
      </c>
      <c r="H9" t="str">
        <f>IF($G9=Sheet3!$D$1,VLOOKUP($C9,Sheet3!$B$2:$D$78,3,FALSE),IF($G9=Sheet3!$C$1,VLOOKUP($C9,Sheet3!$B$2:D$78,2,FALSE),IF($G9=Sheet3!$E$1,VLOOKUP($C9,Sheet3!$B$2:D$78,4,FALSE),IF($G9=Sheet3!$F$1,VLOOKUP($C9,Sheet3!$B$2:$F$78,5,FALSE),"-"))))</f>
        <v>-</v>
      </c>
      <c r="I9" t="str">
        <f t="shared" si="0"/>
        <v xml:space="preserve"> -</v>
      </c>
    </row>
    <row r="10" spans="1:10" x14ac:dyDescent="0.15">
      <c r="A10">
        <v>9</v>
      </c>
      <c r="B10" s="2" t="str">
        <f>VLOOKUP($C10:$C10,Sheet2!$B$2:$C$78,2,FALSE)</f>
        <v>PCR[40]</v>
      </c>
      <c r="C10" t="s">
        <v>194</v>
      </c>
      <c r="E10" s="2" t="s">
        <v>209</v>
      </c>
      <c r="F10" t="s">
        <v>30</v>
      </c>
      <c r="G10" s="2"/>
      <c r="H10" t="str">
        <f>IF($G10=Sheet3!$D$1,VLOOKUP($C10,Sheet3!$B$2:$D$78,3,FALSE),IF($G10=Sheet3!$C$1,VLOOKUP($C10,Sheet3!$B$2:D$78,2,FALSE),IF($G10=Sheet3!$E$1,VLOOKUP($C10,Sheet3!$B$2:D$78,4,FALSE),IF($G10=Sheet3!$F$1,VLOOKUP($C10,Sheet3!$B$2:$F$78,5,FALSE),"-"))))</f>
        <v>-</v>
      </c>
      <c r="I10" t="str">
        <f t="shared" si="0"/>
        <v xml:space="preserve"> -</v>
      </c>
    </row>
    <row r="11" spans="1:10" x14ac:dyDescent="0.15">
      <c r="A11">
        <v>10</v>
      </c>
      <c r="B11" s="2" t="str">
        <f>VLOOKUP($C11:$C11,Sheet2!$B$2:$C$78,2,FALSE)</f>
        <v>PCR[41]</v>
      </c>
      <c r="C11" t="s">
        <v>193</v>
      </c>
      <c r="E11" s="2" t="s">
        <v>212</v>
      </c>
      <c r="F11" t="s">
        <v>30</v>
      </c>
      <c r="G11" s="2"/>
      <c r="H11" t="str">
        <f>IF($G11=Sheet3!$D$1,VLOOKUP($C11,Sheet3!$B$2:$D$78,3,FALSE),IF($G11=Sheet3!$C$1,VLOOKUP($C11,Sheet3!$B$2:D$78,2,FALSE),IF($G11=Sheet3!$E$1,VLOOKUP($C11,Sheet3!$B$2:D$78,4,FALSE),IF($G11=Sheet3!$F$1,VLOOKUP($C11,Sheet3!$B$2:$F$78,5,FALSE),"-"))))</f>
        <v>-</v>
      </c>
      <c r="I11" t="str">
        <f t="shared" si="0"/>
        <v xml:space="preserve"> -</v>
      </c>
    </row>
    <row r="12" spans="1:10" x14ac:dyDescent="0.15">
      <c r="A12">
        <v>11</v>
      </c>
      <c r="B12" s="2" t="str">
        <f>VLOOKUP($C12:$C12,Sheet2!$B$2:$C$78,2,FALSE)</f>
        <v>PCR[69]</v>
      </c>
      <c r="C12" t="s">
        <v>192</v>
      </c>
      <c r="E12" s="4"/>
      <c r="F12" t="s">
        <v>229</v>
      </c>
      <c r="G12" s="2" t="s">
        <v>295</v>
      </c>
      <c r="H12" t="str">
        <f>IF($G12=Sheet3!$D$1,VLOOKUP($C12,Sheet3!$B$2:$D$78,3,FALSE),IF($G12=Sheet3!$C$1,VLOOKUP($C12,Sheet3!$B$2:D$78,2,FALSE),IF($G12=Sheet3!$E$1,VLOOKUP($C12,Sheet3!$B$2:D$78,4,FALSE),IF($G12=Sheet3!$F$1,VLOOKUP($C12,Sheet3!$B$2:$F$78,5,FALSE),"-"))))</f>
        <v>E0CU[21]</v>
      </c>
      <c r="I12" t="str">
        <f t="shared" si="0"/>
        <v>eMIOS_0 E0CU[21]</v>
      </c>
    </row>
    <row r="13" spans="1:10" x14ac:dyDescent="0.15">
      <c r="A13">
        <v>12</v>
      </c>
      <c r="B13" s="2" t="str">
        <f>VLOOKUP($C13:$C13,Sheet2!$B$2:$C$78,2,FALSE)</f>
        <v>PCR[70]</v>
      </c>
      <c r="C13" t="s">
        <v>191</v>
      </c>
      <c r="E13" s="4"/>
      <c r="F13" t="s">
        <v>230</v>
      </c>
      <c r="G13" s="2" t="s">
        <v>295</v>
      </c>
      <c r="H13" t="str">
        <f>IF($G13=Sheet3!$D$1,VLOOKUP($C13,Sheet3!$B$2:$D$78,3,FALSE),IF($G13=Sheet3!$C$1,VLOOKUP($C13,Sheet3!$B$2:D$78,2,FALSE),IF($G13=Sheet3!$E$1,VLOOKUP($C13,Sheet3!$B$2:D$78,4,FALSE),IF($G13=Sheet3!$F$1,VLOOKUP($C13,Sheet3!$B$2:$F$78,5,FALSE),"-"))))</f>
        <v>E0CU[22]</v>
      </c>
      <c r="I13" t="str">
        <f t="shared" si="0"/>
        <v>eMIOS_0 E0CU[22]</v>
      </c>
    </row>
    <row r="14" spans="1:10" x14ac:dyDescent="0.15">
      <c r="A14">
        <v>13</v>
      </c>
      <c r="B14" s="2" t="str">
        <f>VLOOKUP($C14:$C14,Sheet2!$B$2:$C$78,2,FALSE)</f>
        <v>PCR[9]</v>
      </c>
      <c r="C14" t="s">
        <v>190</v>
      </c>
      <c r="E14" s="2"/>
      <c r="F14" t="s">
        <v>33</v>
      </c>
      <c r="G14" s="2" t="s">
        <v>295</v>
      </c>
      <c r="H14" t="str">
        <f>IF($G14=Sheet3!$D$1,VLOOKUP($C14,Sheet3!$B$2:$D$78,3,FALSE),IF($G14=Sheet3!$C$1,VLOOKUP($C14,Sheet3!$B$2:D$78,2,FALSE),IF($G14=Sheet3!$E$1,VLOOKUP($C14,Sheet3!$B$2:D$78,4,FALSE),IF($G14=Sheet3!$F$1,VLOOKUP($C14,Sheet3!$B$2:$F$78,5,FALSE),"-"))))</f>
        <v>E0CU[9]</v>
      </c>
      <c r="I14" t="str">
        <f t="shared" si="0"/>
        <v>eMIOS_0 E0CU[9]</v>
      </c>
    </row>
    <row r="15" spans="1:10" x14ac:dyDescent="0.15">
      <c r="A15">
        <v>14</v>
      </c>
      <c r="B15" s="2" t="str">
        <f>VLOOKUP($C15:$C15,Sheet2!$B$2:$C$78,2,FALSE)</f>
        <v>PCR[44]</v>
      </c>
      <c r="C15" t="s">
        <v>204</v>
      </c>
      <c r="E15" s="2"/>
      <c r="F15" t="s">
        <v>14</v>
      </c>
      <c r="G15" s="2" t="s">
        <v>295</v>
      </c>
      <c r="H15" t="str">
        <f>IF($G15=Sheet3!$D$1,VLOOKUP($C15,Sheet3!$B$2:$D$78,3,FALSE),IF($G15=Sheet3!$C$1,VLOOKUP($C15,Sheet3!$B$2:D$78,2,FALSE),IF($G15=Sheet3!$E$1,VLOOKUP($C15,Sheet3!$B$2:D$78,4,FALSE),IF($G15=Sheet3!$F$1,VLOOKUP($C15,Sheet3!$B$2:$F$78,5,FALSE),"-"))))</f>
        <v>E0CU[12]</v>
      </c>
      <c r="I15" t="str">
        <f t="shared" si="0"/>
        <v>eMIOS_0 E0CU[12]</v>
      </c>
    </row>
    <row r="16" spans="1:10" x14ac:dyDescent="0.15">
      <c r="A16">
        <v>15</v>
      </c>
      <c r="B16" s="2" t="str">
        <f>VLOOKUP($C16:$C16,Sheet2!$B$2:$C$78,2,FALSE)</f>
        <v>PCR[60]</v>
      </c>
      <c r="C16" t="s">
        <v>189</v>
      </c>
      <c r="E16" s="4"/>
      <c r="F16" t="s">
        <v>239</v>
      </c>
      <c r="G16" s="2" t="s">
        <v>296</v>
      </c>
      <c r="H16" t="str">
        <f>IF($G16=Sheet3!$D$1,VLOOKUP($C16,Sheet3!$B$2:$D$78,3,FALSE),IF($G16=Sheet3!$C$1,VLOOKUP($C16,Sheet3!$B$2:D$78,2,FALSE),IF($G16=Sheet3!$E$1,VLOOKUP($C16,Sheet3!$B$2:D$78,4,FALSE),IF($G16=Sheet3!$F$1,VLOOKUP($C16,Sheet3!$B$2:$F$78,5,FALSE),"-"))))</f>
        <v>E0CU[24]</v>
      </c>
      <c r="I16" t="str">
        <f t="shared" si="0"/>
        <v>eMIOS_0 E0CU[24]</v>
      </c>
    </row>
    <row r="17" spans="1:9" x14ac:dyDescent="0.15">
      <c r="A17">
        <v>16</v>
      </c>
      <c r="B17" s="2" t="str">
        <f>VLOOKUP($C17:$C17,Sheet2!$B$2:$C$78,2,FALSE)</f>
        <v>PCR[28]</v>
      </c>
      <c r="C17" t="s">
        <v>188</v>
      </c>
      <c r="F17" t="s">
        <v>240</v>
      </c>
      <c r="G17" t="s">
        <v>301</v>
      </c>
      <c r="H17" t="str">
        <f>IF($G17=Sheet3!$D$1,VLOOKUP($C17,Sheet3!$B$2:$D$78,3,FALSE),IF($G17=Sheet3!$C$1,VLOOKUP($C17,Sheet3!$B$2:D$78,2,FALSE),IF($G17=Sheet3!$E$1,VLOOKUP($C17,Sheet3!$B$2:D$78,4,FALSE),IF($G17=Sheet3!$F$1,VLOOKUP($C17,Sheet3!$B$2:$F$78,5,FALSE),"-"))))</f>
        <v>[28]</v>
      </c>
      <c r="I17" t="str">
        <f t="shared" si="0"/>
        <v>GPIO [28]</v>
      </c>
    </row>
    <row r="18" spans="1:9" x14ac:dyDescent="0.15">
      <c r="A18">
        <v>21</v>
      </c>
      <c r="B18" s="2" t="str">
        <f>VLOOKUP($C18:$C18,Sheet2!$B$2:$C$78,2,FALSE)</f>
        <v>PCR[0]</v>
      </c>
      <c r="C18" t="s">
        <v>215</v>
      </c>
      <c r="F18" t="s">
        <v>34</v>
      </c>
      <c r="G18" t="s">
        <v>296</v>
      </c>
      <c r="H18" t="str">
        <f>IF($G18=Sheet3!$D$1,VLOOKUP($C18,Sheet3!$B$2:$D$78,3,FALSE),IF($G18=Sheet3!$C$1,VLOOKUP($C18,Sheet3!$B$2:D$78,2,FALSE),IF($G18=Sheet3!$E$1,VLOOKUP($C18,Sheet3!$B$2:D$78,4,FALSE),IF($G18=Sheet3!$F$1,VLOOKUP($C18,Sheet3!$B$2:$F$78,5,FALSE),"-"))))</f>
        <v>E0CU[0]</v>
      </c>
      <c r="I18" t="str">
        <f t="shared" si="0"/>
        <v>eMIOS_0 E0CU[0]</v>
      </c>
    </row>
    <row r="19" spans="1:9" x14ac:dyDescent="0.15">
      <c r="A19">
        <v>22</v>
      </c>
      <c r="B19" s="2" t="str">
        <f>VLOOKUP($C19:$C19,Sheet2!$B$2:$C$78,2,FALSE)</f>
        <v>PCR[1]</v>
      </c>
      <c r="C19" t="s">
        <v>216</v>
      </c>
      <c r="E19" s="2"/>
      <c r="F19" t="s">
        <v>34</v>
      </c>
      <c r="G19" t="s">
        <v>296</v>
      </c>
      <c r="H19" t="str">
        <f>IF($G19=Sheet3!$D$1,VLOOKUP($C19,Sheet3!$B$2:$D$78,3,FALSE),IF($G19=Sheet3!$C$1,VLOOKUP($C19,Sheet3!$B$2:D$78,2,FALSE),IF($G19=Sheet3!$E$1,VLOOKUP($C19,Sheet3!$B$2:D$78,4,FALSE),IF($G19=Sheet3!$F$1,VLOOKUP($C19,Sheet3!$B$2:$F$78,5,FALSE),"-"))))</f>
        <v>E0CU[1]</v>
      </c>
      <c r="I19" t="str">
        <f t="shared" si="0"/>
        <v>eMIOS_0 E0CU[1]</v>
      </c>
    </row>
    <row r="20" spans="1:9" x14ac:dyDescent="0.15">
      <c r="A20">
        <v>23</v>
      </c>
      <c r="B20" s="2" t="str">
        <f>VLOOKUP($C20:$C20,Sheet2!$B$2:$C$78,2,FALSE)</f>
        <v>PCR[2]</v>
      </c>
      <c r="C20" t="s">
        <v>217</v>
      </c>
      <c r="E20" s="2"/>
      <c r="F20" t="s">
        <v>35</v>
      </c>
      <c r="G20" t="s">
        <v>296</v>
      </c>
      <c r="H20" t="str">
        <f>IF($G20=Sheet3!$D$1,VLOOKUP($C20,Sheet3!$B$2:$D$78,3,FALSE),IF($G20=Sheet3!$C$1,VLOOKUP($C20,Sheet3!$B$2:D$78,2,FALSE),IF($G20=Sheet3!$E$1,VLOOKUP($C20,Sheet3!$B$2:D$78,4,FALSE),IF($G20=Sheet3!$F$1,VLOOKUP($C20,Sheet3!$B$2:$F$78,5,FALSE),"-"))))</f>
        <v>E0CU[2]</v>
      </c>
      <c r="I20" t="str">
        <f t="shared" si="0"/>
        <v>eMIOS_0 E0CU[2]</v>
      </c>
    </row>
    <row r="21" spans="1:9" x14ac:dyDescent="0.15">
      <c r="A21">
        <v>24</v>
      </c>
      <c r="B21" s="2" t="str">
        <f>VLOOKUP($C21:$C21,Sheet2!$B$2:$C$78,2,FALSE)</f>
        <v>PCR[3]</v>
      </c>
      <c r="C21" s="2" t="s">
        <v>111</v>
      </c>
      <c r="E21" s="2"/>
      <c r="F21" t="s">
        <v>252</v>
      </c>
      <c r="G21" t="s">
        <v>296</v>
      </c>
      <c r="H21" t="str">
        <f>IF($G21=Sheet3!$D$1,VLOOKUP($C21,Sheet3!$B$2:$D$78,3,FALSE),IF($G21=Sheet3!$C$1,VLOOKUP($C21,Sheet3!$B$2:D$78,2,FALSE),IF($G21=Sheet3!$E$1,VLOOKUP($C21,Sheet3!$B$2:D$78,4,FALSE),IF($G21=Sheet3!$F$1,VLOOKUP($C21,Sheet3!$B$2:$F$78,5,FALSE),"-"))))</f>
        <v>E0CU[3]</v>
      </c>
      <c r="I21" t="str">
        <f t="shared" si="0"/>
        <v>eMIOS_0 E0CU[3]</v>
      </c>
    </row>
    <row r="22" spans="1:9" x14ac:dyDescent="0.15">
      <c r="A22">
        <v>25</v>
      </c>
      <c r="B22" s="2" t="str">
        <f>VLOOKUP($C22:$C22,Sheet2!$B$2:$C$78,2,FALSE)</f>
        <v>PCR[4]</v>
      </c>
      <c r="C22" s="2" t="s">
        <v>112</v>
      </c>
      <c r="E22" s="2"/>
      <c r="F22" t="s">
        <v>253</v>
      </c>
      <c r="G22" t="s">
        <v>295</v>
      </c>
      <c r="H22" t="str">
        <f>IF($G22=Sheet3!$D$1,VLOOKUP($C22,Sheet3!$B$2:$D$78,3,FALSE),IF($G22=Sheet3!$C$1,VLOOKUP($C22,Sheet3!$B$2:D$78,2,FALSE),IF($G22=Sheet3!$E$1,VLOOKUP($C22,Sheet3!$B$2:D$78,4,FALSE),IF($G22=Sheet3!$F$1,VLOOKUP($C22,Sheet3!$B$2:$F$78,5,FALSE),"-"))))</f>
        <v>E0CU[4]</v>
      </c>
      <c r="I22" t="str">
        <f t="shared" si="0"/>
        <v>eMIOS_0 E0CU[4]</v>
      </c>
    </row>
    <row r="23" spans="1:9" x14ac:dyDescent="0.15">
      <c r="A23">
        <v>26</v>
      </c>
      <c r="B23" s="2" t="str">
        <f>VLOOKUP($C23:$C23,Sheet2!$B$2:$C$78,2,FALSE)</f>
        <v>PCR[5]</v>
      </c>
      <c r="C23" s="2" t="s">
        <v>113</v>
      </c>
      <c r="E23" s="2"/>
      <c r="F23" s="1" t="s">
        <v>253</v>
      </c>
      <c r="G23" t="s">
        <v>295</v>
      </c>
      <c r="H23" t="str">
        <f>IF($G23=Sheet3!$D$1,VLOOKUP($C23,Sheet3!$B$2:$D$78,3,FALSE),IF($G23=Sheet3!$C$1,VLOOKUP($C23,Sheet3!$B$2:D$78,2,FALSE),IF($G23=Sheet3!$E$1,VLOOKUP($C23,Sheet3!$B$2:D$78,4,FALSE),IF($G23=Sheet3!$F$1,VLOOKUP($C23,Sheet3!$B$2:$F$78,5,FALSE),"-"))))</f>
        <v>E0CU[5]</v>
      </c>
      <c r="I23" t="str">
        <f t="shared" si="0"/>
        <v>eMIOS_0 E0CU[5]</v>
      </c>
    </row>
    <row r="24" spans="1:9" x14ac:dyDescent="0.15">
      <c r="A24">
        <v>30</v>
      </c>
      <c r="B24" s="2" t="str">
        <f>VLOOKUP($C24:$C24,Sheet2!$B$2:$C$78,2,FALSE)</f>
        <v>PCR[24]</v>
      </c>
      <c r="C24" t="s">
        <v>187</v>
      </c>
      <c r="F24" t="s">
        <v>248</v>
      </c>
      <c r="G24" t="s">
        <v>388</v>
      </c>
      <c r="H24" t="str">
        <f>IF($G24=Sheet3!$D$1,VLOOKUP($C24,Sheet3!$B$2:$D$78,3,FALSE),IF($G24=Sheet3!$C$1,VLOOKUP($C24,Sheet3!$B$2:D$78,2,FALSE),IF($G24=Sheet3!$E$1,VLOOKUP($C24,Sheet3!$B$2:D$78,4,FALSE),IF($G24=Sheet3!$F$1,VLOOKUP($C24,Sheet3!$B$2:$F$78,5,FALSE),"-"))))</f>
        <v>[0]</v>
      </c>
      <c r="I24" t="str">
        <f t="shared" si="0"/>
        <v>ANS [0]</v>
      </c>
    </row>
    <row r="25" spans="1:9" x14ac:dyDescent="0.15">
      <c r="A25">
        <v>31</v>
      </c>
      <c r="B25" s="2" t="str">
        <f>VLOOKUP($C25:$C25,Sheet2!$B$2:$C$78,2,FALSE)</f>
        <v>PCR[25]</v>
      </c>
      <c r="C25" t="s">
        <v>186</v>
      </c>
      <c r="E25" s="2"/>
      <c r="F25" t="s">
        <v>249</v>
      </c>
      <c r="G25" t="s">
        <v>388</v>
      </c>
      <c r="H25" t="str">
        <f>IF($G25=Sheet3!$D$1,VLOOKUP($C25,Sheet3!$B$2:$D$78,3,FALSE),IF($G25=Sheet3!$C$1,VLOOKUP($C25,Sheet3!$B$2:D$78,2,FALSE),IF($G25=Sheet3!$E$1,VLOOKUP($C25,Sheet3!$B$2:D$78,4,FALSE),IF($G25=Sheet3!$F$1,VLOOKUP($C25,Sheet3!$B$2:$F$78,5,FALSE),"-"))))</f>
        <v>[1]</v>
      </c>
      <c r="I25" t="str">
        <f t="shared" si="0"/>
        <v>ANS [1]</v>
      </c>
    </row>
    <row r="26" spans="1:9" x14ac:dyDescent="0.15">
      <c r="A26">
        <v>32</v>
      </c>
      <c r="B26" s="2" t="str">
        <f>VLOOKUP($C26:$C26,Sheet2!$B$2:$C$78,2,FALSE)</f>
        <v>PCR[67]</v>
      </c>
      <c r="C26" t="s">
        <v>49</v>
      </c>
      <c r="E26" s="2" t="s">
        <v>43</v>
      </c>
      <c r="F26" t="s">
        <v>55</v>
      </c>
      <c r="H26" t="str">
        <f>IF($G26=Sheet3!$D$1,VLOOKUP($C26,Sheet3!$B$2:$D$78,3,FALSE),IF($G26=Sheet3!$C$1,VLOOKUP($C26,Sheet3!$B$2:D$78,2,FALSE),IF($G26=Sheet3!$E$1,VLOOKUP($C26,Sheet3!$B$2:D$78,4,FALSE),IF($G26=Sheet3!$F$1,VLOOKUP($C26,Sheet3!$B$2:$F$78,5,FALSE),"-"))))</f>
        <v>-</v>
      </c>
      <c r="I26" t="str">
        <f t="shared" si="0"/>
        <v xml:space="preserve"> -</v>
      </c>
    </row>
    <row r="27" spans="1:9" x14ac:dyDescent="0.15">
      <c r="A27" s="1">
        <v>33</v>
      </c>
      <c r="B27" s="2" t="str">
        <f>VLOOKUP($C27:$C27,Sheet2!$B$2:$C$78,2,FALSE)</f>
        <v>PCR[36]</v>
      </c>
      <c r="C27" t="s">
        <v>50</v>
      </c>
      <c r="E27" t="s">
        <v>44</v>
      </c>
      <c r="F27" s="1" t="s">
        <v>55</v>
      </c>
      <c r="G27" s="2"/>
      <c r="H27" t="str">
        <f>IF($G27=Sheet3!$D$1,VLOOKUP($C27,Sheet3!$B$2:$D$78,3,FALSE),IF($G27=Sheet3!$C$1,VLOOKUP($C27,Sheet3!$B$2:D$78,2,FALSE),IF($G27=Sheet3!$E$1,VLOOKUP($C27,Sheet3!$B$2:D$78,4,FALSE),IF($G27=Sheet3!$F$1,VLOOKUP($C27,Sheet3!$B$2:$F$78,5,FALSE),"-"))))</f>
        <v>-</v>
      </c>
      <c r="I27" t="str">
        <f t="shared" si="0"/>
        <v xml:space="preserve"> -</v>
      </c>
    </row>
    <row r="28" spans="1:9" x14ac:dyDescent="0.15">
      <c r="A28" s="1">
        <v>34</v>
      </c>
      <c r="B28" s="2" t="str">
        <f>VLOOKUP($C28:$C28,Sheet2!$B$2:$C$78,2,FALSE)</f>
        <v>PCR[34]</v>
      </c>
      <c r="C28" t="s">
        <v>48</v>
      </c>
      <c r="E28" s="1" t="s">
        <v>45</v>
      </c>
      <c r="F28" s="1" t="s">
        <v>55</v>
      </c>
      <c r="H28" t="str">
        <f>IF($G28=Sheet3!$D$1,VLOOKUP($C28,Sheet3!$B$2:$D$78,3,FALSE),IF($G28=Sheet3!$C$1,VLOOKUP($C28,Sheet3!$B$2:D$78,2,FALSE),IF($G28=Sheet3!$E$1,VLOOKUP($C28,Sheet3!$B$2:D$78,4,FALSE),IF($G28=Sheet3!$F$1,VLOOKUP($C28,Sheet3!$B$2:$F$78,5,FALSE),"-"))))</f>
        <v>-</v>
      </c>
      <c r="I28" t="str">
        <f t="shared" si="0"/>
        <v xml:space="preserve"> -</v>
      </c>
    </row>
    <row r="29" spans="1:9" x14ac:dyDescent="0.15">
      <c r="A29" s="1">
        <v>35</v>
      </c>
      <c r="B29" s="2" t="str">
        <f>VLOOKUP($C29:$C29,Sheet2!$B$2:$C$78,2,FALSE)</f>
        <v>PCR[35]</v>
      </c>
      <c r="C29" t="s">
        <v>51</v>
      </c>
      <c r="E29" t="s">
        <v>46</v>
      </c>
      <c r="F29" t="s">
        <v>40</v>
      </c>
      <c r="H29" t="str">
        <f>IF($G29=Sheet3!$D$1,VLOOKUP($C29,Sheet3!$B$2:$D$78,3,FALSE),IF($G29=Sheet3!$C$1,VLOOKUP($C29,Sheet3!$B$2:D$78,2,FALSE),IF($G29=Sheet3!$E$1,VLOOKUP($C29,Sheet3!$B$2:D$78,4,FALSE),IF($G29=Sheet3!$F$1,VLOOKUP($C29,Sheet3!$B$2:$F$78,5,FALSE),"-"))))</f>
        <v>-</v>
      </c>
      <c r="I29" t="str">
        <f t="shared" si="0"/>
        <v xml:space="preserve"> -</v>
      </c>
    </row>
    <row r="30" spans="1:9" x14ac:dyDescent="0.15">
      <c r="A30" s="1">
        <v>36</v>
      </c>
      <c r="B30" s="2" t="str">
        <f>VLOOKUP($C30:$C30,Sheet2!$B$2:$C$78,2,FALSE)</f>
        <v>PCR[62]</v>
      </c>
      <c r="C30" t="s">
        <v>52</v>
      </c>
      <c r="E30" t="s">
        <v>47</v>
      </c>
      <c r="F30" t="s">
        <v>39</v>
      </c>
      <c r="H30" t="str">
        <f>IF($G30=Sheet3!$D$1,VLOOKUP($C30,Sheet3!$B$2:$D$78,3,FALSE),IF($G30=Sheet3!$C$1,VLOOKUP($C30,Sheet3!$B$2:D$78,2,FALSE),IF($G30=Sheet3!$E$1,VLOOKUP($C30,Sheet3!$B$2:D$78,4,FALSE),IF($G30=Sheet3!$F$1,VLOOKUP($C30,Sheet3!$B$2:$F$78,5,FALSE),"-"))))</f>
        <v>-</v>
      </c>
      <c r="I30" t="str">
        <f t="shared" si="0"/>
        <v xml:space="preserve"> -</v>
      </c>
    </row>
    <row r="31" spans="1:9" x14ac:dyDescent="0.15">
      <c r="A31" s="1">
        <v>37</v>
      </c>
      <c r="B31" s="2" t="str">
        <f>VLOOKUP($C31:$C31,Sheet2!$B$2:$C$78,2,FALSE)</f>
        <v>PCR[10]</v>
      </c>
      <c r="C31" t="s">
        <v>202</v>
      </c>
      <c r="E31" t="s">
        <v>220</v>
      </c>
      <c r="F31" t="s">
        <v>41</v>
      </c>
      <c r="H31" t="str">
        <f>IF($G31=Sheet3!$D$1,VLOOKUP($C31,Sheet3!$B$2:$D$78,3,FALSE),IF($G31=Sheet3!$C$1,VLOOKUP($C31,Sheet3!$B$2:D$78,2,FALSE),IF($G31=Sheet3!$E$1,VLOOKUP($C31,Sheet3!$B$2:D$78,4,FALSE),IF($G31=Sheet3!$F$1,VLOOKUP($C31,Sheet3!$B$2:$F$78,5,FALSE),"-"))))</f>
        <v>-</v>
      </c>
      <c r="I31" t="str">
        <f t="shared" si="0"/>
        <v xml:space="preserve"> -</v>
      </c>
    </row>
    <row r="32" spans="1:9" x14ac:dyDescent="0.15">
      <c r="A32" s="1">
        <v>38</v>
      </c>
      <c r="B32" s="2" t="str">
        <f>VLOOKUP($C32:$C32,Sheet2!$B$2:$C$78,2,FALSE)</f>
        <v>PCR[11]</v>
      </c>
      <c r="C32" t="s">
        <v>203</v>
      </c>
      <c r="E32" s="2" t="s">
        <v>221</v>
      </c>
      <c r="F32" s="1" t="s">
        <v>41</v>
      </c>
      <c r="H32" t="str">
        <f>IF($G32=Sheet3!$D$1,VLOOKUP($C32,Sheet3!$B$2:$D$78,3,FALSE),IF($G32=Sheet3!$C$1,VLOOKUP($C32,Sheet3!$B$2:D$78,2,FALSE),IF($G32=Sheet3!$E$1,VLOOKUP($C32,Sheet3!$B$2:D$78,4,FALSE),IF($G32=Sheet3!$F$1,VLOOKUP($C32,Sheet3!$B$2:$F$78,5,FALSE),"-"))))</f>
        <v>-</v>
      </c>
      <c r="I32" t="str">
        <f t="shared" si="0"/>
        <v xml:space="preserve"> -</v>
      </c>
    </row>
    <row r="33" spans="1:10" x14ac:dyDescent="0.15">
      <c r="A33" s="1">
        <v>39</v>
      </c>
      <c r="B33" s="2" t="str">
        <f>VLOOKUP($C33:$C33,Sheet2!$B$2:$C$78,2,FALSE)</f>
        <v>PCR[37]</v>
      </c>
      <c r="C33" t="s">
        <v>53</v>
      </c>
      <c r="F33" s="1" t="s">
        <v>385</v>
      </c>
      <c r="G33" t="s">
        <v>301</v>
      </c>
      <c r="H33" t="str">
        <f>IF($G33=Sheet3!$D$1,VLOOKUP($C33,Sheet3!$B$2:$D$78,3,FALSE),IF($G33=Sheet3!$C$1,VLOOKUP($C33,Sheet3!$B$2:D$78,2,FALSE),IF($G33=Sheet3!$E$1,VLOOKUP($C33,Sheet3!$B$2:D$78,4,FALSE),IF($G33=Sheet3!$F$1,VLOOKUP($C33,Sheet3!$B$2:$F$78,5,FALSE),"-"))))</f>
        <v>[37]</v>
      </c>
      <c r="I33" t="str">
        <f t="shared" si="0"/>
        <v>GPIO [37]</v>
      </c>
    </row>
    <row r="34" spans="1:10" x14ac:dyDescent="0.15">
      <c r="A34" s="1">
        <v>40</v>
      </c>
      <c r="B34" s="2" t="str">
        <f>VLOOKUP($C34:$C34,Sheet2!$B$2:$C$78,2,FALSE)</f>
        <v>PCR[43]</v>
      </c>
      <c r="C34" t="s">
        <v>54</v>
      </c>
      <c r="F34" s="1" t="s">
        <v>386</v>
      </c>
      <c r="G34" t="s">
        <v>301</v>
      </c>
      <c r="H34" t="str">
        <f>IF($G34=Sheet3!$D$1,VLOOKUP($C34,Sheet3!$B$2:$D$78,3,FALSE),IF($G34=Sheet3!$C$1,VLOOKUP($C34,Sheet3!$B$2:D$78,2,FALSE),IF($G34=Sheet3!$E$1,VLOOKUP($C34,Sheet3!$B$2:D$78,4,FALSE),IF($G34=Sheet3!$F$1,VLOOKUP($C34,Sheet3!$B$2:$F$78,5,FALSE),"-"))))</f>
        <v>[43]</v>
      </c>
      <c r="I34" t="str">
        <f t="shared" ref="I34:I57" si="1">CONCATENATE($G34," ",$H34)</f>
        <v>GPIO [43]</v>
      </c>
    </row>
    <row r="35" spans="1:10" x14ac:dyDescent="0.15">
      <c r="A35" s="2">
        <v>41</v>
      </c>
      <c r="B35" s="2" t="str">
        <f>VLOOKUP($C35:$C35,Sheet2!$B$2:$C$78,2,FALSE)</f>
        <v>PCR[74]</v>
      </c>
      <c r="C35" t="s">
        <v>205</v>
      </c>
      <c r="E35" s="2" t="s">
        <v>208</v>
      </c>
      <c r="H35" t="str">
        <f>IF($G35=Sheet3!$D$1,VLOOKUP($C35,Sheet3!$B$2:$D$78,3,FALSE),IF($G35=Sheet3!$C$1,VLOOKUP($C35,Sheet3!$B$2:D$78,2,FALSE),IF($G35=Sheet3!$E$1,VLOOKUP($C35,Sheet3!$B$2:D$78,4,FALSE),IF($G35=Sheet3!$F$1,VLOOKUP($C35,Sheet3!$B$2:$F$78,5,FALSE),"-"))))</f>
        <v>-</v>
      </c>
      <c r="I35" t="str">
        <f t="shared" si="1"/>
        <v xml:space="preserve"> -</v>
      </c>
    </row>
    <row r="36" spans="1:10" x14ac:dyDescent="0.15">
      <c r="A36" s="2">
        <v>42</v>
      </c>
      <c r="B36" s="2" t="str">
        <f>VLOOKUP($C36:$C36,Sheet2!$B$2:$C$78,2,FALSE)</f>
        <v>PCR[75]</v>
      </c>
      <c r="C36" s="2" t="s">
        <v>206</v>
      </c>
      <c r="E36" s="2" t="s">
        <v>207</v>
      </c>
      <c r="H36" t="str">
        <f>IF($G36=Sheet3!$D$1,VLOOKUP($C36,Sheet3!$B$2:$D$78,3,FALSE),IF($G36=Sheet3!$C$1,VLOOKUP($C36,Sheet3!$B$2:D$78,2,FALSE),IF($G36=Sheet3!$E$1,VLOOKUP($C36,Sheet3!$B$2:D$78,4,FALSE),IF($G36=Sheet3!$F$1,VLOOKUP($C36,Sheet3!$B$2:$F$78,5,FALSE),"-"))))</f>
        <v>-</v>
      </c>
      <c r="I36" t="str">
        <f t="shared" si="1"/>
        <v xml:space="preserve"> -</v>
      </c>
    </row>
    <row r="37" spans="1:10" x14ac:dyDescent="0.15">
      <c r="A37" s="2">
        <v>43</v>
      </c>
      <c r="B37" s="2" t="str">
        <f>VLOOKUP($C37:$C37,Sheet2!$B$2:$C$78,2,FALSE)</f>
        <v>PCR[6]</v>
      </c>
      <c r="C37" t="s">
        <v>218</v>
      </c>
      <c r="E37" s="2"/>
      <c r="F37" s="2" t="s">
        <v>254</v>
      </c>
      <c r="G37" t="s">
        <v>295</v>
      </c>
      <c r="H37" t="str">
        <f>IF($G37=Sheet3!$D$1,VLOOKUP($C37,Sheet3!$B$2:$D$78,3,FALSE),IF($G37=Sheet3!$C$1,VLOOKUP($C37,Sheet3!$B$2:D$78,2,FALSE),IF($G37=Sheet3!$E$1,VLOOKUP($C37,Sheet3!$B$2:D$78,4,FALSE),IF($G37=Sheet3!$F$1,VLOOKUP($C37,Sheet3!$B$2:$F$78,5,FALSE),"-"))))</f>
        <v>E0CU[6]</v>
      </c>
      <c r="I37" t="str">
        <f t="shared" si="1"/>
        <v>eMIOS_0 E0CU[6]</v>
      </c>
    </row>
    <row r="38" spans="1:10" x14ac:dyDescent="0.15">
      <c r="A38" s="2">
        <v>44</v>
      </c>
      <c r="B38" s="2" t="str">
        <f>VLOOKUP($C38:$C38,Sheet2!$B$2:$C$78,2,FALSE)</f>
        <v>PCR[7]</v>
      </c>
      <c r="C38" t="s">
        <v>219</v>
      </c>
      <c r="E38" s="2"/>
      <c r="F38" s="2" t="s">
        <v>254</v>
      </c>
      <c r="G38" t="s">
        <v>295</v>
      </c>
      <c r="H38" t="str">
        <f>IF($G38=Sheet3!$D$1,VLOOKUP($C38,Sheet3!$B$2:$D$78,3,FALSE),IF($G38=Sheet3!$C$1,VLOOKUP($C38,Sheet3!$B$2:D$78,2,FALSE),IF($G38=Sheet3!$E$1,VLOOKUP($C38,Sheet3!$B$2:D$78,4,FALSE),IF($G38=Sheet3!$F$1,VLOOKUP($C38,Sheet3!$B$2:$F$78,5,FALSE),"-"))))</f>
        <v>E0CU[7]</v>
      </c>
      <c r="I38" t="str">
        <f t="shared" si="1"/>
        <v>eMIOS_0 E0CU[7]</v>
      </c>
    </row>
    <row r="39" spans="1:10" x14ac:dyDescent="0.15">
      <c r="A39" s="2">
        <v>45</v>
      </c>
      <c r="B39" s="2" t="str">
        <f>VLOOKUP($C39:$C39,Sheet2!$B$2:$C$78,2,FALSE)</f>
        <v>PCR[26]</v>
      </c>
      <c r="C39" s="2" t="s">
        <v>222</v>
      </c>
      <c r="D39" s="2" t="s">
        <v>223</v>
      </c>
      <c r="E39" s="2"/>
      <c r="F39" s="2" t="s">
        <v>250</v>
      </c>
      <c r="G39" s="2" t="s">
        <v>389</v>
      </c>
      <c r="H39" s="2" t="str">
        <f>IF($G39=Sheet3!$D$1,VLOOKUP($C39,Sheet3!$B$2:$D$78,3,FALSE),IF($G39=Sheet3!$C$1,VLOOKUP($C39,Sheet3!$B$2:D$78,2,FALSE),IF($G39=Sheet3!$E$1,VLOOKUP($C39,Sheet3!$B$2:D$78,4,FALSE),IF($G39=Sheet3!$F$1,VLOOKUP($C39,Sheet3!$B$2:$F$78,5,FALSE),"-"))))</f>
        <v>[2]</v>
      </c>
      <c r="I39" s="2" t="str">
        <f t="shared" si="1"/>
        <v>ANS [2]</v>
      </c>
      <c r="J39" s="2"/>
    </row>
    <row r="40" spans="1:10" x14ac:dyDescent="0.15">
      <c r="A40" s="2">
        <v>49</v>
      </c>
      <c r="B40" s="2" t="str">
        <f>VLOOKUP($C40:$C40,Sheet2!$B$2:$C$78,2,FALSE)</f>
        <v>PCR[48]</v>
      </c>
      <c r="C40" s="2" t="s">
        <v>224</v>
      </c>
      <c r="D40" s="2" t="s">
        <v>223</v>
      </c>
      <c r="E40" s="2"/>
      <c r="F40" s="2" t="s">
        <v>255</v>
      </c>
      <c r="G40" s="2" t="s">
        <v>301</v>
      </c>
      <c r="H40" s="2" t="str">
        <f>IF($G40=Sheet3!$D$1,VLOOKUP($C40,Sheet3!$B$2:$D$78,3,FALSE),IF($G40=Sheet3!$C$1,VLOOKUP($C40,Sheet3!$B$2:D$78,2,FALSE),IF($G40=Sheet3!$E$1,VLOOKUP($C40,Sheet3!$B$2:D$78,4,FALSE),IF($G40=Sheet3!$F$1,VLOOKUP($C40,Sheet3!$B$2:$F$78,5,FALSE),"-"))))</f>
        <v>[48]</v>
      </c>
      <c r="I40" s="2" t="str">
        <f t="shared" si="1"/>
        <v>GPIO [48]</v>
      </c>
      <c r="J40" s="2"/>
    </row>
    <row r="41" spans="1:10" x14ac:dyDescent="0.15">
      <c r="A41" s="2">
        <v>50</v>
      </c>
      <c r="B41" s="2" t="str">
        <f>VLOOKUP($C41:$C41,Sheet2!$B$2:$C$78,2,FALSE)</f>
        <v>PCR[49]</v>
      </c>
      <c r="C41" s="2" t="s">
        <v>225</v>
      </c>
      <c r="D41" s="2" t="s">
        <v>223</v>
      </c>
      <c r="E41" s="2"/>
      <c r="F41" s="2" t="s">
        <v>256</v>
      </c>
      <c r="G41" s="2" t="s">
        <v>301</v>
      </c>
      <c r="H41" s="2" t="str">
        <f>IF($G41=Sheet3!$D$1,VLOOKUP($C41,Sheet3!$B$2:$D$78,3,FALSE),IF($G41=Sheet3!$C$1,VLOOKUP($C41,Sheet3!$B$2:D$78,2,FALSE),IF($G41=Sheet3!$E$1,VLOOKUP($C41,Sheet3!$B$2:D$78,4,FALSE),IF($G41=Sheet3!$F$1,VLOOKUP($C41,Sheet3!$B$2:$F$78,5,FALSE),"-"))))</f>
        <v>[49]</v>
      </c>
      <c r="I41" s="2" t="str">
        <f t="shared" si="1"/>
        <v>GPIO [49]</v>
      </c>
      <c r="J41" s="2"/>
    </row>
    <row r="42" spans="1:10" x14ac:dyDescent="0.15">
      <c r="A42" s="2">
        <v>51</v>
      </c>
      <c r="B42" s="2" t="str">
        <f>VLOOKUP($C42:$C42,Sheet2!$B$2:$C$78,2,FALSE)</f>
        <v>PCR[50]</v>
      </c>
      <c r="C42" s="2" t="s">
        <v>226</v>
      </c>
      <c r="D42" s="2" t="s">
        <v>223</v>
      </c>
      <c r="E42" s="2"/>
      <c r="F42" s="2" t="s">
        <v>257</v>
      </c>
      <c r="G42" s="2" t="s">
        <v>301</v>
      </c>
      <c r="H42" s="2" t="str">
        <f>IF($G42=Sheet3!$D$1,VLOOKUP($C42,Sheet3!$B$2:$D$78,3,FALSE),IF($G42=Sheet3!$C$1,VLOOKUP($C42,Sheet3!$B$2:D$78,2,FALSE),IF($G42=Sheet3!$E$1,VLOOKUP($C42,Sheet3!$B$2:D$78,4,FALSE),IF($G42=Sheet3!$F$1,VLOOKUP($C42,Sheet3!$B$2:$F$78,5,FALSE),"-"))))</f>
        <v>[50]</v>
      </c>
      <c r="I42" s="2" t="str">
        <f t="shared" si="1"/>
        <v>GPIO [50]</v>
      </c>
      <c r="J42" s="2"/>
    </row>
    <row r="43" spans="1:10" x14ac:dyDescent="0.15">
      <c r="A43" s="2">
        <v>52</v>
      </c>
      <c r="B43" s="2" t="str">
        <f>VLOOKUP($C43:$C43,Sheet2!$B$2:$C$78,2,FALSE)</f>
        <v>PCR[51]</v>
      </c>
      <c r="C43" s="2" t="s">
        <v>159</v>
      </c>
      <c r="D43" s="2" t="s">
        <v>223</v>
      </c>
      <c r="E43" s="2"/>
      <c r="F43" s="2" t="s">
        <v>258</v>
      </c>
      <c r="G43" s="2" t="s">
        <v>301</v>
      </c>
      <c r="H43" s="2" t="str">
        <f>IF($G43=Sheet3!$D$1,VLOOKUP($C43,Sheet3!$B$2:$D$78,3,FALSE),IF($G43=Sheet3!$C$1,VLOOKUP($C43,Sheet3!$B$2:D$78,2,FALSE),IF($G43=Sheet3!$E$1,VLOOKUP($C43,Sheet3!$B$2:D$78,4,FALSE),IF($G43=Sheet3!$F$1,VLOOKUP($C43,Sheet3!$B$2:$F$78,5,FALSE),"-"))))</f>
        <v>[51]</v>
      </c>
      <c r="I43" s="2" t="str">
        <f t="shared" si="1"/>
        <v>GPIO [51]</v>
      </c>
      <c r="J43" s="2"/>
    </row>
    <row r="44" spans="1:10" x14ac:dyDescent="0.15">
      <c r="A44" s="2">
        <v>53</v>
      </c>
      <c r="B44" s="2" t="str">
        <f>VLOOKUP($C44:$C44,Sheet2!$B$2:$C$78,2,FALSE)</f>
        <v>PCR[68]</v>
      </c>
      <c r="C44" s="2" t="s">
        <v>228</v>
      </c>
      <c r="D44" s="2" t="s">
        <v>223</v>
      </c>
      <c r="E44" s="2"/>
      <c r="F44" s="2" t="s">
        <v>231</v>
      </c>
      <c r="G44" s="2" t="s">
        <v>295</v>
      </c>
      <c r="H44" s="2" t="str">
        <f>IF($G44=Sheet3!$D$1,VLOOKUP($C44,Sheet3!$B$2:$D$78,3,FALSE),IF($G44=Sheet3!$C$1,VLOOKUP($C44,Sheet3!$B$2:D$78,2,FALSE),IF($G44=Sheet3!$E$1,VLOOKUP($C44,Sheet3!$B$2:D$78,4,FALSE),IF($G44=Sheet3!$F$1,VLOOKUP($C44,Sheet3!$B$2:$F$78,5,FALSE),"-"))))</f>
        <v>E0CU[20]</v>
      </c>
      <c r="I44" s="2" t="str">
        <f t="shared" si="1"/>
        <v>eMIOS_0 E0CU[20]</v>
      </c>
      <c r="J44" s="2"/>
    </row>
    <row r="45" spans="1:10" x14ac:dyDescent="0.15">
      <c r="A45" s="2">
        <v>54</v>
      </c>
      <c r="B45" s="2" t="str">
        <f>VLOOKUP($C45:$C45,Sheet2!$B$2:$C$78,2,FALSE)</f>
        <v>PCR[71]</v>
      </c>
      <c r="C45" s="2" t="s">
        <v>227</v>
      </c>
      <c r="D45" s="2" t="s">
        <v>223</v>
      </c>
      <c r="E45" s="2"/>
      <c r="F45" s="2" t="s">
        <v>232</v>
      </c>
      <c r="G45" s="2" t="s">
        <v>295</v>
      </c>
      <c r="H45" s="2" t="str">
        <f>IF($G45=Sheet3!$D$1,VLOOKUP($C45,Sheet3!$B$2:$D$78,3,FALSE),IF($G45=Sheet3!$C$1,VLOOKUP($C45,Sheet3!$B$2:D$78,2,FALSE),IF($G45=Sheet3!$E$1,VLOOKUP($C45,Sheet3!$B$2:D$78,4,FALSE),IF($G45=Sheet3!$F$1,VLOOKUP($C45,Sheet3!$B$2:$F$78,5,FALSE),"-"))))</f>
        <v>E0CU[23]</v>
      </c>
      <c r="I45" s="2" t="str">
        <f t="shared" si="1"/>
        <v>eMIOS_0 E0CU[23]</v>
      </c>
      <c r="J45" s="2"/>
    </row>
    <row r="46" spans="1:10" x14ac:dyDescent="0.15">
      <c r="A46" s="2">
        <v>55</v>
      </c>
      <c r="B46" s="2" t="str">
        <f>VLOOKUP($C46:$C46,Sheet2!$B$2:$C$78,2,FALSE)</f>
        <v>PCR[65]</v>
      </c>
      <c r="C46" s="2" t="s">
        <v>234</v>
      </c>
      <c r="D46" s="2" t="s">
        <v>223</v>
      </c>
      <c r="E46" s="2"/>
      <c r="F46" s="2" t="s">
        <v>236</v>
      </c>
      <c r="G46" s="2" t="s">
        <v>295</v>
      </c>
      <c r="H46" s="2" t="str">
        <f>IF($G46=Sheet3!$D$1,VLOOKUP($C46,Sheet3!$B$2:$D$78,3,FALSE),IF($G46=Sheet3!$C$1,VLOOKUP($C46,Sheet3!$B$2:D$78,2,FALSE),IF($G46=Sheet3!$E$1,VLOOKUP($C46,Sheet3!$B$2:D$78,4,FALSE),IF($G46=Sheet3!$F$1,VLOOKUP($C46,Sheet3!$B$2:$F$78,5,FALSE),"-"))))</f>
        <v>E0CU[17]</v>
      </c>
      <c r="I46" s="2" t="str">
        <f t="shared" si="1"/>
        <v>eMIOS_0 E0CU[17]</v>
      </c>
      <c r="J46" s="2"/>
    </row>
    <row r="47" spans="1:10" x14ac:dyDescent="0.15">
      <c r="A47" s="2">
        <v>56</v>
      </c>
      <c r="B47" s="2" t="str">
        <f>VLOOKUP($C47:$C47,Sheet2!$B$2:$C$78,2,FALSE)</f>
        <v>PCR[66]</v>
      </c>
      <c r="C47" s="2" t="s">
        <v>233</v>
      </c>
      <c r="D47" s="2" t="s">
        <v>223</v>
      </c>
      <c r="E47" s="2"/>
      <c r="F47" s="2" t="s">
        <v>235</v>
      </c>
      <c r="G47" s="2" t="s">
        <v>295</v>
      </c>
      <c r="H47" s="2" t="str">
        <f>IF($G47=Sheet3!$D$1,VLOOKUP($C47,Sheet3!$B$2:$D$78,3,FALSE),IF($G47=Sheet3!$C$1,VLOOKUP($C47,Sheet3!$B$2:D$78,2,FALSE),IF($G47=Sheet3!$E$1,VLOOKUP($C47,Sheet3!$B$2:D$78,4,FALSE),IF($G47=Sheet3!$F$1,VLOOKUP($C47,Sheet3!$B$2:$F$78,5,FALSE),"-"))))</f>
        <v>E0CU[18]</v>
      </c>
      <c r="I47" s="2" t="str">
        <f t="shared" si="1"/>
        <v>eMIOS_0 E0CU[18]</v>
      </c>
      <c r="J47" s="2"/>
    </row>
    <row r="48" spans="1:10" x14ac:dyDescent="0.15">
      <c r="A48" s="2">
        <v>57</v>
      </c>
      <c r="B48" s="2" t="str">
        <f>VLOOKUP($C48:$C48,Sheet2!$B$2:$C$78,2,FALSE)</f>
        <v>PCR[61]</v>
      </c>
      <c r="C48" s="2" t="s">
        <v>237</v>
      </c>
      <c r="D48" s="2" t="s">
        <v>223</v>
      </c>
      <c r="E48" s="2"/>
      <c r="F48" s="2" t="s">
        <v>241</v>
      </c>
      <c r="G48" s="2" t="s">
        <v>295</v>
      </c>
      <c r="H48" s="2" t="str">
        <f>IF($G48=Sheet3!$D$1,VLOOKUP($C48,Sheet3!$B$2:$D$78,3,FALSE),IF($G48=Sheet3!$C$1,VLOOKUP($C48,Sheet3!$B$2:D$78,2,FALSE),IF($G48=Sheet3!$E$1,VLOOKUP($C48,Sheet3!$B$2:D$78,4,FALSE),IF($G48=Sheet3!$F$1,VLOOKUP($C48,Sheet3!$B$2:$F$78,5,FALSE),"-"))))</f>
        <v>E0CU[25]</v>
      </c>
      <c r="I48" s="2" t="str">
        <f t="shared" si="1"/>
        <v>eMIOS_0 E0CU[25]</v>
      </c>
      <c r="J48" s="2"/>
    </row>
    <row r="49" spans="1:10" s="2" customFormat="1" x14ac:dyDescent="0.15">
      <c r="A49" s="2">
        <v>58</v>
      </c>
      <c r="B49" s="2" t="str">
        <f>VLOOKUP($C49:$C49,Sheet2!$B$2:$C$78,2,FALSE)</f>
        <v>PCR[29]</v>
      </c>
      <c r="C49" s="2" t="s">
        <v>245</v>
      </c>
      <c r="D49" s="2" t="s">
        <v>223</v>
      </c>
      <c r="F49" s="2" t="s">
        <v>243</v>
      </c>
      <c r="G49" s="2" t="s">
        <v>301</v>
      </c>
      <c r="H49" s="2" t="str">
        <f>IF($G49=Sheet3!$D$1,VLOOKUP($C49,Sheet3!$B$2:$D$78,3,FALSE),IF($G49=Sheet3!$C$1,VLOOKUP($C49,Sheet3!$B$2:D$78,2,FALSE),IF($G49=Sheet3!$E$1,VLOOKUP($C49,Sheet3!$B$2:D$78,4,FALSE),IF($G49=Sheet3!$F$1,VLOOKUP($C49,Sheet3!$B$2:$F$78,5,FALSE),"-"))))</f>
        <v>[29]</v>
      </c>
      <c r="I49" s="2" t="str">
        <f t="shared" si="1"/>
        <v>GPIO [29]</v>
      </c>
    </row>
    <row r="50" spans="1:10" x14ac:dyDescent="0.15">
      <c r="A50" s="2">
        <v>59</v>
      </c>
      <c r="B50" s="2" t="str">
        <f>VLOOKUP($C50:$C50,Sheet2!$B$2:$C$78,2,FALSE)</f>
        <v>PCR[63]</v>
      </c>
      <c r="C50" s="2" t="s">
        <v>238</v>
      </c>
      <c r="D50" s="2" t="s">
        <v>223</v>
      </c>
      <c r="E50" s="2"/>
      <c r="F50" s="2" t="s">
        <v>242</v>
      </c>
      <c r="G50" s="2" t="s">
        <v>295</v>
      </c>
      <c r="H50" s="2" t="str">
        <f>IF($G50=Sheet3!$D$1,VLOOKUP($C50,Sheet3!$B$2:$D$78,3,FALSE),IF($G50=Sheet3!$C$1,VLOOKUP($C50,Sheet3!$B$2:D$78,2,FALSE),IF($G50=Sheet3!$E$1,VLOOKUP($C50,Sheet3!$B$2:D$78,4,FALSE),IF($G50=Sheet3!$F$1,VLOOKUP($C50,Sheet3!$B$2:$F$78,5,FALSE),"-"))))</f>
        <v>E0CU[27]</v>
      </c>
      <c r="I50" s="2" t="str">
        <f t="shared" si="1"/>
        <v>eMIOS_0 E0CU[27]</v>
      </c>
      <c r="J50" s="2"/>
    </row>
    <row r="51" spans="1:10" x14ac:dyDescent="0.15">
      <c r="A51" s="2">
        <v>60</v>
      </c>
      <c r="B51" s="2" t="str">
        <f>VLOOKUP($C51:$C51,Sheet2!$B$2:$C$78,2,FALSE)</f>
        <v>PCR[31]</v>
      </c>
      <c r="C51" t="s">
        <v>246</v>
      </c>
      <c r="D51" s="2" t="s">
        <v>223</v>
      </c>
      <c r="E51" s="2"/>
      <c r="F51" s="2" t="s">
        <v>244</v>
      </c>
      <c r="G51" t="s">
        <v>301</v>
      </c>
      <c r="H51" t="str">
        <f>IF($G51=Sheet3!$D$1,VLOOKUP($C51,Sheet3!$B$2:$D$78,3,FALSE),IF($G51=Sheet3!$C$1,VLOOKUP($C51,Sheet3!$B$2:D$78,2,FALSE),IF($G51=Sheet3!$E$1,VLOOKUP($C51,Sheet3!$B$2:D$78,4,FALSE),IF($G51=Sheet3!$F$1,VLOOKUP($C51,Sheet3!$B$2:$F$78,5,FALSE),"-"))))</f>
        <v>[31]</v>
      </c>
      <c r="I51" t="str">
        <f t="shared" si="1"/>
        <v>GPIO [31]</v>
      </c>
    </row>
    <row r="52" spans="1:10" x14ac:dyDescent="0.15">
      <c r="A52" s="2">
        <v>61</v>
      </c>
      <c r="B52" s="2" t="str">
        <f>VLOOKUP($C52:$C52,Sheet2!$B$2:$C$78,2,FALSE)</f>
        <v>PCR[27]</v>
      </c>
      <c r="C52" s="2" t="s">
        <v>247</v>
      </c>
      <c r="D52" s="2" t="s">
        <v>223</v>
      </c>
      <c r="E52" s="2"/>
      <c r="F52" s="2" t="s">
        <v>251</v>
      </c>
      <c r="G52" s="2" t="s">
        <v>388</v>
      </c>
      <c r="H52" s="2" t="str">
        <f>IF($G52=Sheet3!$D$1,VLOOKUP($C52,Sheet3!$B$2:$D$78,3,FALSE),IF($G52=Sheet3!$C$1,VLOOKUP($C52,Sheet3!$B$2:D$78,2,FALSE),IF($G52=Sheet3!$E$1,VLOOKUP($C52,Sheet3!$B$2:D$78,4,FALSE),IF($G52=Sheet3!$F$1,VLOOKUP($C52,Sheet3!$B$2:$F$78,5,FALSE),"-"))))</f>
        <v>[3]</v>
      </c>
      <c r="I52" s="2" t="str">
        <f t="shared" si="1"/>
        <v>ANS [3]</v>
      </c>
      <c r="J52" s="2"/>
    </row>
    <row r="53" spans="1:10" x14ac:dyDescent="0.15">
      <c r="A53" s="2">
        <v>63</v>
      </c>
      <c r="B53" s="2" t="str">
        <f>VLOOKUP($C53:$C53,Sheet2!$B$2:$C$78,2,FALSE)</f>
        <v>PCR[45]</v>
      </c>
      <c r="C53" s="2" t="s">
        <v>153</v>
      </c>
      <c r="D53" s="2" t="s">
        <v>223</v>
      </c>
      <c r="E53" s="2"/>
      <c r="F53" t="s">
        <v>261</v>
      </c>
      <c r="G53" s="2" t="s">
        <v>301</v>
      </c>
      <c r="H53" s="2" t="str">
        <f>IF($G53=Sheet3!$D$1,VLOOKUP($C53,Sheet3!$B$2:$D$78,3,FALSE),IF($G53=Sheet3!$C$1,VLOOKUP($C53,Sheet3!$B$2:D$78,2,FALSE),IF($G53=Sheet3!$E$1,VLOOKUP($C53,Sheet3!$B$2:D$78,4,FALSE),IF($G53=Sheet3!$F$1,VLOOKUP($C53,Sheet3!$B$2:$F$78,5,FALSE),"-"))))</f>
        <v>[45]</v>
      </c>
      <c r="I53" s="2" t="str">
        <f t="shared" si="1"/>
        <v>GPIO [45]</v>
      </c>
      <c r="J53" s="2"/>
    </row>
    <row r="54" spans="1:10" x14ac:dyDescent="0.15">
      <c r="A54" s="2">
        <v>64</v>
      </c>
      <c r="B54" s="2" t="str">
        <f>VLOOKUP($C54:$C54,Sheet2!$B$2:$C$78,2,FALSE)</f>
        <v>PCR[46]</v>
      </c>
      <c r="C54" s="2" t="s">
        <v>154</v>
      </c>
      <c r="D54" s="2" t="s">
        <v>223</v>
      </c>
      <c r="E54" s="2"/>
      <c r="F54" s="2" t="s">
        <v>260</v>
      </c>
      <c r="G54" s="2" t="s">
        <v>301</v>
      </c>
      <c r="H54" s="2" t="str">
        <f>IF($G54=Sheet3!$D$1,VLOOKUP($C54,Sheet3!$B$2:$D$78,3,FALSE),IF($G54=Sheet3!$C$1,VLOOKUP($C54,Sheet3!$B$2:D$78,2,FALSE),IF($G54=Sheet3!$E$1,VLOOKUP($C54,Sheet3!$B$2:D$78,4,FALSE),IF($G54=Sheet3!$F$1,VLOOKUP($C54,Sheet3!$B$2:$F$78,5,FALSE),"-"))))</f>
        <v>[46]</v>
      </c>
      <c r="I54" s="2" t="str">
        <f t="shared" si="1"/>
        <v>GPIO [46]</v>
      </c>
      <c r="J54" s="2"/>
    </row>
    <row r="55" spans="1:10" x14ac:dyDescent="0.15">
      <c r="A55" s="2">
        <v>65</v>
      </c>
      <c r="B55" s="2" t="str">
        <f>VLOOKUP($C55:$C55,Sheet2!$B$2:$C$78,2,FALSE)</f>
        <v>PCR[47]</v>
      </c>
      <c r="C55" s="2" t="s">
        <v>155</v>
      </c>
      <c r="D55" s="2" t="s">
        <v>223</v>
      </c>
      <c r="E55" s="2"/>
      <c r="F55" s="2" t="s">
        <v>259</v>
      </c>
      <c r="G55" s="2" t="s">
        <v>301</v>
      </c>
      <c r="H55" s="2" t="str">
        <f>IF($G55=Sheet3!$D$1,VLOOKUP($C55,Sheet3!$B$2:$D$78,3,FALSE),IF($G55=Sheet3!$C$1,VLOOKUP($C55,Sheet3!$B$2:D$78,2,FALSE),IF($G55=Sheet3!$E$1,VLOOKUP($C55,Sheet3!$B$2:D$78,4,FALSE),IF($G55=Sheet3!$F$1,VLOOKUP($C55,Sheet3!$B$2:$F$78,5,FALSE),"-"))))</f>
        <v>[47]</v>
      </c>
      <c r="I55" s="2" t="str">
        <f t="shared" si="1"/>
        <v>GPIO [47]</v>
      </c>
      <c r="J55" s="2"/>
    </row>
    <row r="56" spans="1:10" x14ac:dyDescent="0.15">
      <c r="A56" s="2">
        <v>66</v>
      </c>
      <c r="B56" s="2" t="str">
        <f>VLOOKUP($C56:$C56,Sheet2!$B$2:$C$78,2,FALSE)</f>
        <v>PCR[74]</v>
      </c>
      <c r="C56" s="2" t="s">
        <v>394</v>
      </c>
      <c r="D56" s="2" t="s">
        <v>223</v>
      </c>
      <c r="E56" s="2"/>
      <c r="F56" s="2" t="s">
        <v>390</v>
      </c>
      <c r="G56" s="2" t="s">
        <v>395</v>
      </c>
      <c r="H56" s="5" t="str">
        <f>IF($G56=Sheet3!$D$1,VLOOKUP($C56,Sheet3!$B$2:$D$78,3,FALSE),IF($G56=Sheet3!$C$1,VLOOKUP($C56,Sheet3!$B$2:D$78,2,FALSE),IF($G56=Sheet3!$E$1,VLOOKUP($C56,Sheet3!$B$2:D$78,4,FALSE),IF($G56=Sheet3!$F$1,VLOOKUP($C56,Sheet3!$B$2:$F$78,5,FALSE),"-"))))</f>
        <v>-</v>
      </c>
      <c r="I56" s="2" t="str">
        <f t="shared" si="1"/>
        <v>CS3_1 -</v>
      </c>
      <c r="J56" s="2"/>
    </row>
    <row r="57" spans="1:10" x14ac:dyDescent="0.15">
      <c r="A57" s="2">
        <v>67</v>
      </c>
      <c r="B57" s="2" t="str">
        <f>VLOOKUP($C57:$C57,Sheet2!$B$2:$C$78,2,FALSE)</f>
        <v>PCR[59]</v>
      </c>
      <c r="C57" s="2" t="s">
        <v>393</v>
      </c>
      <c r="D57" s="2" t="s">
        <v>223</v>
      </c>
      <c r="E57" s="2"/>
      <c r="F57" s="2" t="s">
        <v>391</v>
      </c>
      <c r="G57" s="2" t="s">
        <v>392</v>
      </c>
      <c r="H57" s="5" t="str">
        <f>IF($G57=Sheet3!$D$1,VLOOKUP($C57,Sheet3!$B$2:$D$78,3,FALSE),IF($G57=Sheet3!$C$1,VLOOKUP($C57,Sheet3!$B$2:D$78,2,FALSE),IF($G57=Sheet3!$E$1,VLOOKUP($C57,Sheet3!$B$2:D$78,4,FALSE),IF($G57=Sheet3!$F$1,VLOOKUP($C57,Sheet3!$B$2:$F$78,5,FALSE),"-"))))</f>
        <v>[59]</v>
      </c>
      <c r="I57" s="5" t="str">
        <f t="shared" si="1"/>
        <v>GPIO [59]</v>
      </c>
      <c r="J57" s="2"/>
    </row>
  </sheetData>
  <sortState ref="A1:I32">
    <sortCondition ref="A1"/>
  </sortState>
  <phoneticPr fontId="1" type="noConversion"/>
  <conditionalFormatting sqref="C1:C1048576">
    <cfRule type="duplicateValues" dxfId="6" priority="6"/>
  </conditionalFormatting>
  <conditionalFormatting sqref="E2:E51">
    <cfRule type="duplicateValues" dxfId="5" priority="30"/>
  </conditionalFormatting>
  <conditionalFormatting sqref="E52:E57">
    <cfRule type="duplicateValues" dxfId="4" priority="42"/>
  </conditionalFormatting>
  <conditionalFormatting sqref="I1:I1048576">
    <cfRule type="duplicateValues" dxfId="3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opLeftCell="A40" workbookViewId="0">
      <selection activeCell="B73" sqref="B73"/>
    </sheetView>
  </sheetViews>
  <sheetFormatPr defaultRowHeight="13.5" x14ac:dyDescent="0.15"/>
  <sheetData>
    <row r="1" spans="1:4" s="2" customFormat="1" x14ac:dyDescent="0.15">
      <c r="A1" s="2" t="s">
        <v>297</v>
      </c>
      <c r="B1" s="2" t="s">
        <v>298</v>
      </c>
      <c r="C1" s="2" t="s">
        <v>299</v>
      </c>
      <c r="D1" s="2" t="s">
        <v>300</v>
      </c>
    </row>
    <row r="2" spans="1:4" x14ac:dyDescent="0.15">
      <c r="A2">
        <v>1</v>
      </c>
      <c r="B2" t="s">
        <v>108</v>
      </c>
      <c r="C2" s="1" t="s">
        <v>185</v>
      </c>
      <c r="D2" s="2" t="b">
        <f>IF(COUNTIF(Sheet1!$C$2:$C$101,B2),1=1,1=0)</f>
        <v>1</v>
      </c>
    </row>
    <row r="3" spans="1:4" x14ac:dyDescent="0.15">
      <c r="A3">
        <v>2</v>
      </c>
      <c r="B3" t="s">
        <v>109</v>
      </c>
      <c r="C3" t="s">
        <v>56</v>
      </c>
      <c r="D3" s="2" t="b">
        <f>IF(COUNTIF(Sheet1!$C$2:$C$101,B3),1=1,1=0)</f>
        <v>1</v>
      </c>
    </row>
    <row r="4" spans="1:4" x14ac:dyDescent="0.15">
      <c r="A4">
        <v>3</v>
      </c>
      <c r="B4" t="s">
        <v>110</v>
      </c>
      <c r="C4" t="s">
        <v>57</v>
      </c>
      <c r="D4" s="2" t="b">
        <f>IF(COUNTIF(Sheet1!$C$2:$C$101,B4),1=1,1=0)</f>
        <v>1</v>
      </c>
    </row>
    <row r="5" spans="1:4" x14ac:dyDescent="0.15">
      <c r="A5" s="1">
        <v>4</v>
      </c>
      <c r="B5" s="1" t="s">
        <v>111</v>
      </c>
      <c r="C5" t="s">
        <v>58</v>
      </c>
      <c r="D5" s="2" t="b">
        <f>IF(COUNTIF(Sheet1!$C$2:$C$101,B5),1=1,1=0)</f>
        <v>1</v>
      </c>
    </row>
    <row r="6" spans="1:4" x14ac:dyDescent="0.15">
      <c r="A6" s="1">
        <v>5</v>
      </c>
      <c r="B6" s="1" t="s">
        <v>112</v>
      </c>
      <c r="C6" s="1" t="s">
        <v>21</v>
      </c>
      <c r="D6" s="2" t="b">
        <f>IF(COUNTIF(Sheet1!$C$2:$C$101,B6),1=1,1=0)</f>
        <v>1</v>
      </c>
    </row>
    <row r="7" spans="1:4" x14ac:dyDescent="0.15">
      <c r="A7" s="1">
        <v>6</v>
      </c>
      <c r="B7" s="1" t="s">
        <v>113</v>
      </c>
      <c r="C7" s="1" t="s">
        <v>22</v>
      </c>
      <c r="D7" s="2" t="b">
        <f>IF(COUNTIF(Sheet1!$C$2:$C$101,B7),1=1,1=0)</f>
        <v>1</v>
      </c>
    </row>
    <row r="8" spans="1:4" x14ac:dyDescent="0.15">
      <c r="A8" s="1">
        <v>7</v>
      </c>
      <c r="B8" s="1" t="s">
        <v>114</v>
      </c>
      <c r="C8" s="1" t="s">
        <v>23</v>
      </c>
      <c r="D8" s="2" t="b">
        <f>IF(COUNTIF(Sheet1!$C$2:$C$101,B8),1=1,1=0)</f>
        <v>1</v>
      </c>
    </row>
    <row r="9" spans="1:4" x14ac:dyDescent="0.15">
      <c r="A9" s="1">
        <v>8</v>
      </c>
      <c r="B9" s="1" t="s">
        <v>115</v>
      </c>
      <c r="C9" s="1" t="s">
        <v>59</v>
      </c>
      <c r="D9" s="2" t="b">
        <f>IF(COUNTIF(Sheet1!$C$2:$C$101,B9),1=1,1=0)</f>
        <v>1</v>
      </c>
    </row>
    <row r="10" spans="1:4" x14ac:dyDescent="0.15">
      <c r="A10" s="1">
        <v>9</v>
      </c>
      <c r="B10" s="1" t="s">
        <v>116</v>
      </c>
      <c r="C10" s="1" t="s">
        <v>60</v>
      </c>
      <c r="D10" s="2" t="b">
        <f>IF(COUNTIF(Sheet1!$C$2:$C$101,B10),1=1,1=0)</f>
        <v>0</v>
      </c>
    </row>
    <row r="11" spans="1:4" x14ac:dyDescent="0.15">
      <c r="A11" s="1">
        <v>10</v>
      </c>
      <c r="B11" s="1" t="s">
        <v>117</v>
      </c>
      <c r="C11" s="1" t="s">
        <v>13</v>
      </c>
      <c r="D11" s="2" t="b">
        <f>IF(COUNTIF(Sheet1!$C$2:$C$101,B11),1=1,1=0)</f>
        <v>1</v>
      </c>
    </row>
    <row r="12" spans="1:4" x14ac:dyDescent="0.15">
      <c r="A12" s="1">
        <v>11</v>
      </c>
      <c r="B12" s="1" t="s">
        <v>118</v>
      </c>
      <c r="C12" s="1" t="s">
        <v>61</v>
      </c>
      <c r="D12" s="2" t="b">
        <f>IF(COUNTIF(Sheet1!$C$2:$C$101,B12),1=1,1=0)</f>
        <v>1</v>
      </c>
    </row>
    <row r="13" spans="1:4" x14ac:dyDescent="0.15">
      <c r="A13" s="1">
        <v>12</v>
      </c>
      <c r="B13" s="1" t="s">
        <v>119</v>
      </c>
      <c r="C13" s="1" t="s">
        <v>62</v>
      </c>
      <c r="D13" s="2" t="b">
        <f>IF(COUNTIF(Sheet1!$C$2:$C$101,B13),1=1,1=0)</f>
        <v>1</v>
      </c>
    </row>
    <row r="14" spans="1:4" x14ac:dyDescent="0.15">
      <c r="A14" s="1">
        <v>13</v>
      </c>
      <c r="B14" s="1" t="s">
        <v>120</v>
      </c>
      <c r="C14" s="1" t="s">
        <v>0</v>
      </c>
      <c r="D14" s="2" t="b">
        <f>IF(COUNTIF(Sheet1!$C$2:$C$101,B14),1=1,1=0)</f>
        <v>1</v>
      </c>
    </row>
    <row r="15" spans="1:4" x14ac:dyDescent="0.15">
      <c r="A15" s="1">
        <v>14</v>
      </c>
      <c r="B15" s="1" t="s">
        <v>121</v>
      </c>
      <c r="C15" s="1" t="s">
        <v>2</v>
      </c>
      <c r="D15" s="2" t="b">
        <f>IF(COUNTIF(Sheet1!$C$2:$C$101,B15),1=1,1=0)</f>
        <v>1</v>
      </c>
    </row>
    <row r="16" spans="1:4" x14ac:dyDescent="0.15">
      <c r="A16" s="1">
        <v>15</v>
      </c>
      <c r="B16" s="1" t="s">
        <v>122</v>
      </c>
      <c r="C16" s="1" t="s">
        <v>3</v>
      </c>
      <c r="D16" s="2" t="b">
        <f>IF(COUNTIF(Sheet1!$C$2:$C$101,B16),1=1,1=0)</f>
        <v>1</v>
      </c>
    </row>
    <row r="17" spans="1:4" x14ac:dyDescent="0.15">
      <c r="A17" s="1">
        <v>16</v>
      </c>
      <c r="B17" s="1" t="s">
        <v>123</v>
      </c>
      <c r="C17" s="1" t="s">
        <v>4</v>
      </c>
      <c r="D17" s="2" t="b">
        <f>IF(COUNTIF(Sheet1!$C$2:$C$101,B17),1=1,1=0)</f>
        <v>1</v>
      </c>
    </row>
    <row r="18" spans="1:4" x14ac:dyDescent="0.15">
      <c r="A18" s="1">
        <v>17</v>
      </c>
      <c r="B18" t="s">
        <v>124</v>
      </c>
      <c r="C18" s="1" t="s">
        <v>63</v>
      </c>
      <c r="D18" s="2" t="b">
        <f>IF(COUNTIF(Sheet1!$C$2:$C$101,B18),1=1,1=0)</f>
        <v>0</v>
      </c>
    </row>
    <row r="19" spans="1:4" x14ac:dyDescent="0.15">
      <c r="A19" s="1">
        <v>18</v>
      </c>
      <c r="B19" t="s">
        <v>125</v>
      </c>
      <c r="C19" s="1" t="s">
        <v>64</v>
      </c>
      <c r="D19" s="2" t="b">
        <f>IF(COUNTIF(Sheet1!$C$2:$C$101,B19),1=1,1=0)</f>
        <v>0</v>
      </c>
    </row>
    <row r="20" spans="1:4" x14ac:dyDescent="0.15">
      <c r="A20" s="1">
        <v>19</v>
      </c>
      <c r="B20" t="s">
        <v>126</v>
      </c>
      <c r="C20" s="1" t="s">
        <v>5</v>
      </c>
      <c r="D20" s="2" t="b">
        <f>IF(COUNTIF(Sheet1!$C$2:$C$101,B20),1=1,1=0)</f>
        <v>1</v>
      </c>
    </row>
    <row r="21" spans="1:4" x14ac:dyDescent="0.15">
      <c r="A21" s="1">
        <v>20</v>
      </c>
      <c r="B21" s="1" t="s">
        <v>127</v>
      </c>
      <c r="C21" s="1" t="s">
        <v>6</v>
      </c>
      <c r="D21" s="2" t="b">
        <f>IF(COUNTIF(Sheet1!$C$2:$C$101,B21),1=1,1=0)</f>
        <v>1</v>
      </c>
    </row>
    <row r="22" spans="1:4" x14ac:dyDescent="0.15">
      <c r="A22" s="1">
        <v>21</v>
      </c>
      <c r="B22" s="1" t="s">
        <v>128</v>
      </c>
      <c r="C22" s="1" t="s">
        <v>65</v>
      </c>
      <c r="D22" s="2" t="b">
        <f>IF(COUNTIF(Sheet1!$C$2:$C$101,B22),1=1,1=0)</f>
        <v>0</v>
      </c>
    </row>
    <row r="23" spans="1:4" x14ac:dyDescent="0.15">
      <c r="A23" s="1">
        <v>22</v>
      </c>
      <c r="B23" s="1" t="s">
        <v>129</v>
      </c>
      <c r="C23" s="1" t="s">
        <v>66</v>
      </c>
      <c r="D23" s="2" t="b">
        <f>IF(COUNTIF(Sheet1!$C$2:$C$101,B23),1=1,1=0)</f>
        <v>0</v>
      </c>
    </row>
    <row r="24" spans="1:4" x14ac:dyDescent="0.15">
      <c r="A24" s="1">
        <v>23</v>
      </c>
      <c r="B24" s="1" t="s">
        <v>130</v>
      </c>
      <c r="C24" s="1" t="s">
        <v>67</v>
      </c>
      <c r="D24" s="2" t="b">
        <f>IF(COUNTIF(Sheet1!$C$2:$C$101,B24),1=1,1=0)</f>
        <v>0</v>
      </c>
    </row>
    <row r="25" spans="1:4" x14ac:dyDescent="0.15">
      <c r="A25" s="1">
        <v>24</v>
      </c>
      <c r="B25" s="1" t="s">
        <v>131</v>
      </c>
      <c r="C25" s="1" t="s">
        <v>68</v>
      </c>
      <c r="D25" s="2" t="b">
        <f>IF(COUNTIF(Sheet1!$C$2:$C$101,B25),1=1,1=0)</f>
        <v>0</v>
      </c>
    </row>
    <row r="26" spans="1:4" x14ac:dyDescent="0.15">
      <c r="A26" s="1">
        <v>25</v>
      </c>
      <c r="B26" s="1" t="s">
        <v>132</v>
      </c>
      <c r="C26" s="1" t="s">
        <v>26</v>
      </c>
      <c r="D26" s="2" t="b">
        <f>IF(COUNTIF(Sheet1!$C$2:$C$101,B26),1=1,1=0)</f>
        <v>1</v>
      </c>
    </row>
    <row r="27" spans="1:4" x14ac:dyDescent="0.15">
      <c r="A27" s="1">
        <v>26</v>
      </c>
      <c r="B27" s="1" t="s">
        <v>133</v>
      </c>
      <c r="C27" s="1" t="s">
        <v>27</v>
      </c>
      <c r="D27" s="2" t="b">
        <f>IF(COUNTIF(Sheet1!$C$2:$C$101,B27),1=1,1=0)</f>
        <v>1</v>
      </c>
    </row>
    <row r="28" spans="1:4" x14ac:dyDescent="0.15">
      <c r="A28" s="1">
        <v>27</v>
      </c>
      <c r="B28" s="1" t="s">
        <v>134</v>
      </c>
      <c r="C28" s="1" t="s">
        <v>69</v>
      </c>
      <c r="D28" s="2" t="b">
        <f>IF(COUNTIF(Sheet1!$C$2:$C$101,B28),1=1,1=0)</f>
        <v>1</v>
      </c>
    </row>
    <row r="29" spans="1:4" x14ac:dyDescent="0.15">
      <c r="A29" s="1">
        <v>28</v>
      </c>
      <c r="B29" s="1" t="s">
        <v>135</v>
      </c>
      <c r="C29" s="1" t="s">
        <v>70</v>
      </c>
      <c r="D29" s="2" t="b">
        <f>IF(COUNTIF(Sheet1!$C$2:$C$101,B29),1=1,1=0)</f>
        <v>1</v>
      </c>
    </row>
    <row r="30" spans="1:4" x14ac:dyDescent="0.15">
      <c r="A30" s="1">
        <v>29</v>
      </c>
      <c r="B30" s="1" t="s">
        <v>136</v>
      </c>
      <c r="C30" s="1" t="s">
        <v>16</v>
      </c>
      <c r="D30" s="2" t="b">
        <f>IF(COUNTIF(Sheet1!$C$2:$C$101,B30),1=1,1=0)</f>
        <v>1</v>
      </c>
    </row>
    <row r="31" spans="1:4" x14ac:dyDescent="0.15">
      <c r="A31" s="1">
        <v>30</v>
      </c>
      <c r="B31" s="1" t="s">
        <v>137</v>
      </c>
      <c r="C31" s="1" t="s">
        <v>71</v>
      </c>
      <c r="D31" s="2" t="b">
        <f>IF(COUNTIF(Sheet1!$C$2:$C$101,B31),1=1,1=0)</f>
        <v>1</v>
      </c>
    </row>
    <row r="32" spans="1:4" x14ac:dyDescent="0.15">
      <c r="A32" s="1">
        <v>31</v>
      </c>
      <c r="B32" s="1" t="s">
        <v>138</v>
      </c>
      <c r="C32" s="1" t="s">
        <v>72</v>
      </c>
      <c r="D32" s="2" t="b">
        <f>IF(COUNTIF(Sheet1!$C$2:$C$101,B32),1=1,1=0)</f>
        <v>0</v>
      </c>
    </row>
    <row r="33" spans="1:4" x14ac:dyDescent="0.15">
      <c r="A33" s="1">
        <v>32</v>
      </c>
      <c r="B33" s="1" t="s">
        <v>139</v>
      </c>
      <c r="C33" s="1" t="s">
        <v>73</v>
      </c>
      <c r="D33" s="2" t="b">
        <f>IF(COUNTIF(Sheet1!$C$2:$C$101,B33),1=1,1=0)</f>
        <v>1</v>
      </c>
    </row>
    <row r="34" spans="1:4" x14ac:dyDescent="0.15">
      <c r="A34" s="1">
        <v>33</v>
      </c>
      <c r="B34" t="s">
        <v>140</v>
      </c>
      <c r="C34" s="1" t="s">
        <v>74</v>
      </c>
      <c r="D34" s="2" t="b">
        <f>IF(COUNTIF(Sheet1!$C$2:$C$101,B34),1=1,1=0)</f>
        <v>0</v>
      </c>
    </row>
    <row r="35" spans="1:4" x14ac:dyDescent="0.15">
      <c r="A35" s="1">
        <v>34</v>
      </c>
      <c r="B35" t="s">
        <v>141</v>
      </c>
      <c r="C35" s="1" t="s">
        <v>75</v>
      </c>
      <c r="D35" s="2" t="b">
        <f>IF(COUNTIF(Sheet1!$C$2:$C$101,B35),1=1,1=0)</f>
        <v>0</v>
      </c>
    </row>
    <row r="36" spans="1:4" x14ac:dyDescent="0.15">
      <c r="A36" s="1">
        <v>35</v>
      </c>
      <c r="B36" t="s">
        <v>142</v>
      </c>
      <c r="C36" s="1" t="s">
        <v>76</v>
      </c>
      <c r="D36" s="2" t="b">
        <f>IF(COUNTIF(Sheet1!$C$2:$C$101,B36),1=1,1=0)</f>
        <v>1</v>
      </c>
    </row>
    <row r="37" spans="1:4" x14ac:dyDescent="0.15">
      <c r="A37" s="1">
        <v>36</v>
      </c>
      <c r="B37" s="1" t="s">
        <v>143</v>
      </c>
      <c r="C37" s="1" t="s">
        <v>77</v>
      </c>
      <c r="D37" s="2" t="b">
        <f>IF(COUNTIF(Sheet1!$C$2:$C$101,B37),1=1,1=0)</f>
        <v>1</v>
      </c>
    </row>
    <row r="38" spans="1:4" x14ac:dyDescent="0.15">
      <c r="A38" s="1">
        <v>37</v>
      </c>
      <c r="B38" s="1" t="s">
        <v>144</v>
      </c>
      <c r="C38" s="1" t="s">
        <v>78</v>
      </c>
      <c r="D38" s="2" t="b">
        <f>IF(COUNTIF(Sheet1!$C$2:$C$101,B38),1=1,1=0)</f>
        <v>1</v>
      </c>
    </row>
    <row r="39" spans="1:4" x14ac:dyDescent="0.15">
      <c r="A39" s="1">
        <v>38</v>
      </c>
      <c r="B39" s="1" t="s">
        <v>145</v>
      </c>
      <c r="C39" s="1" t="s">
        <v>79</v>
      </c>
      <c r="D39" s="2" t="b">
        <f>IF(COUNTIF(Sheet1!$C$2:$C$101,B39),1=1,1=0)</f>
        <v>1</v>
      </c>
    </row>
    <row r="40" spans="1:4" x14ac:dyDescent="0.15">
      <c r="A40" s="1">
        <v>39</v>
      </c>
      <c r="B40" s="1" t="s">
        <v>146</v>
      </c>
      <c r="C40" s="1" t="s">
        <v>7</v>
      </c>
      <c r="D40" s="2" t="b">
        <f>IF(COUNTIF(Sheet1!$C$2:$C$101,B40),1=1,1=0)</f>
        <v>1</v>
      </c>
    </row>
    <row r="41" spans="1:4" x14ac:dyDescent="0.15">
      <c r="A41" s="1">
        <v>40</v>
      </c>
      <c r="B41" s="1" t="s">
        <v>147</v>
      </c>
      <c r="C41" s="1" t="s">
        <v>8</v>
      </c>
      <c r="D41" s="2" t="b">
        <f>IF(COUNTIF(Sheet1!$C$2:$C$101,B41),1=1,1=0)</f>
        <v>1</v>
      </c>
    </row>
    <row r="42" spans="1:4" x14ac:dyDescent="0.15">
      <c r="A42" s="1">
        <v>41</v>
      </c>
      <c r="B42" s="1" t="s">
        <v>148</v>
      </c>
      <c r="C42" s="1" t="s">
        <v>9</v>
      </c>
      <c r="D42" s="2" t="b">
        <f>IF(COUNTIF(Sheet1!$C$2:$C$101,B42),1=1,1=0)</f>
        <v>1</v>
      </c>
    </row>
    <row r="43" spans="1:4" x14ac:dyDescent="0.15">
      <c r="A43" s="1">
        <v>42</v>
      </c>
      <c r="B43" s="1" t="s">
        <v>149</v>
      </c>
      <c r="C43" s="1" t="s">
        <v>10</v>
      </c>
      <c r="D43" s="2" t="b">
        <f>IF(COUNTIF(Sheet1!$C$2:$C$101,B43),1=1,1=0)</f>
        <v>1</v>
      </c>
    </row>
    <row r="44" spans="1:4" x14ac:dyDescent="0.15">
      <c r="A44" s="1">
        <v>43</v>
      </c>
      <c r="B44" s="1" t="s">
        <v>150</v>
      </c>
      <c r="C44" s="1" t="s">
        <v>80</v>
      </c>
      <c r="D44" s="2" t="b">
        <f>IF(COUNTIF(Sheet1!$C$2:$C$101,B44),1=1,1=0)</f>
        <v>0</v>
      </c>
    </row>
    <row r="45" spans="1:4" x14ac:dyDescent="0.15">
      <c r="A45" s="1">
        <v>44</v>
      </c>
      <c r="B45" s="1" t="s">
        <v>151</v>
      </c>
      <c r="C45" s="1" t="s">
        <v>81</v>
      </c>
      <c r="D45" s="2" t="b">
        <f>IF(COUNTIF(Sheet1!$C$2:$C$101,B45),1=1,1=0)</f>
        <v>1</v>
      </c>
    </row>
    <row r="46" spans="1:4" x14ac:dyDescent="0.15">
      <c r="A46" s="1">
        <v>45</v>
      </c>
      <c r="B46" s="1" t="s">
        <v>152</v>
      </c>
      <c r="C46" s="1" t="s">
        <v>19</v>
      </c>
      <c r="D46" s="2" t="b">
        <f>IF(COUNTIF(Sheet1!$C$2:$C$101,B46),1=1,1=0)</f>
        <v>1</v>
      </c>
    </row>
    <row r="47" spans="1:4" x14ac:dyDescent="0.15">
      <c r="A47" s="1">
        <v>46</v>
      </c>
      <c r="B47" s="1" t="s">
        <v>153</v>
      </c>
      <c r="C47" s="1" t="s">
        <v>82</v>
      </c>
      <c r="D47" s="2" t="b">
        <f>IF(COUNTIF(Sheet1!$C$2:$C$101,B47),1=1,1=0)</f>
        <v>1</v>
      </c>
    </row>
    <row r="48" spans="1:4" x14ac:dyDescent="0.15">
      <c r="A48" s="1">
        <v>47</v>
      </c>
      <c r="B48" s="1" t="s">
        <v>154</v>
      </c>
      <c r="C48" s="1" t="s">
        <v>20</v>
      </c>
      <c r="D48" s="2" t="b">
        <f>IF(COUNTIF(Sheet1!$C$2:$C$101,B48),1=1,1=0)</f>
        <v>1</v>
      </c>
    </row>
    <row r="49" spans="1:4" x14ac:dyDescent="0.15">
      <c r="A49" s="1">
        <v>48</v>
      </c>
      <c r="B49" s="1" t="s">
        <v>155</v>
      </c>
      <c r="C49" s="1" t="s">
        <v>83</v>
      </c>
      <c r="D49" s="2" t="b">
        <f>IF(COUNTIF(Sheet1!$C$2:$C$101,B49),1=1,1=0)</f>
        <v>1</v>
      </c>
    </row>
    <row r="50" spans="1:4" x14ac:dyDescent="0.15">
      <c r="A50" s="1">
        <v>49</v>
      </c>
      <c r="B50" t="s">
        <v>156</v>
      </c>
      <c r="C50" s="1" t="s">
        <v>84</v>
      </c>
      <c r="D50" s="2" t="b">
        <f>IF(COUNTIF(Sheet1!$C$2:$C$101,B50),1=1,1=0)</f>
        <v>1</v>
      </c>
    </row>
    <row r="51" spans="1:4" x14ac:dyDescent="0.15">
      <c r="A51" s="1">
        <v>50</v>
      </c>
      <c r="B51" t="s">
        <v>157</v>
      </c>
      <c r="C51" s="1" t="s">
        <v>85</v>
      </c>
      <c r="D51" s="2" t="b">
        <f>IF(COUNTIF(Sheet1!$C$2:$C$101,B51),1=1,1=0)</f>
        <v>1</v>
      </c>
    </row>
    <row r="52" spans="1:4" x14ac:dyDescent="0.15">
      <c r="A52" s="1">
        <v>51</v>
      </c>
      <c r="B52" t="s">
        <v>158</v>
      </c>
      <c r="C52" s="1" t="s">
        <v>86</v>
      </c>
      <c r="D52" s="2" t="b">
        <f>IF(COUNTIF(Sheet1!$C$2:$C$101,B52),1=1,1=0)</f>
        <v>1</v>
      </c>
    </row>
    <row r="53" spans="1:4" x14ac:dyDescent="0.15">
      <c r="A53" s="1">
        <v>52</v>
      </c>
      <c r="B53" s="1" t="s">
        <v>159</v>
      </c>
      <c r="C53" s="1" t="s">
        <v>87</v>
      </c>
      <c r="D53" s="2" t="b">
        <f>IF(COUNTIF(Sheet1!$C$2:$C$101,B53),1=1,1=0)</f>
        <v>1</v>
      </c>
    </row>
    <row r="54" spans="1:4" x14ac:dyDescent="0.15">
      <c r="A54" s="1">
        <v>53</v>
      </c>
      <c r="B54" s="1" t="s">
        <v>160</v>
      </c>
      <c r="C54" s="1" t="s">
        <v>88</v>
      </c>
      <c r="D54" s="2" t="b">
        <f>IF(COUNTIF(Sheet1!$C$2:$C$101,B54),1=1,1=0)</f>
        <v>0</v>
      </c>
    </row>
    <row r="55" spans="1:4" x14ac:dyDescent="0.15">
      <c r="A55" s="1">
        <v>54</v>
      </c>
      <c r="B55" s="1" t="s">
        <v>161</v>
      </c>
      <c r="C55" s="1" t="s">
        <v>89</v>
      </c>
      <c r="D55" s="2" t="b">
        <f>IF(COUNTIF(Sheet1!$C$2:$C$101,B55),1=1,1=0)</f>
        <v>0</v>
      </c>
    </row>
    <row r="56" spans="1:4" x14ac:dyDescent="0.15">
      <c r="A56" s="1">
        <v>55</v>
      </c>
      <c r="B56" s="1" t="s">
        <v>162</v>
      </c>
      <c r="C56" s="1" t="s">
        <v>90</v>
      </c>
      <c r="D56" s="2" t="b">
        <f>IF(COUNTIF(Sheet1!$C$2:$C$101,B56),1=1,1=0)</f>
        <v>0</v>
      </c>
    </row>
    <row r="57" spans="1:4" x14ac:dyDescent="0.15">
      <c r="A57" s="1">
        <v>56</v>
      </c>
      <c r="B57" s="1" t="s">
        <v>163</v>
      </c>
      <c r="C57" s="1" t="s">
        <v>91</v>
      </c>
      <c r="D57" s="2" t="b">
        <f>IF(COUNTIF(Sheet1!$C$2:$C$101,B57),1=1,1=0)</f>
        <v>0</v>
      </c>
    </row>
    <row r="58" spans="1:4" x14ac:dyDescent="0.15">
      <c r="A58" s="1">
        <v>57</v>
      </c>
      <c r="B58" s="1" t="s">
        <v>164</v>
      </c>
      <c r="C58" s="1" t="s">
        <v>92</v>
      </c>
      <c r="D58" s="2" t="b">
        <f>IF(COUNTIF(Sheet1!$C$2:$C$101,B58),1=1,1=0)</f>
        <v>0</v>
      </c>
    </row>
    <row r="59" spans="1:4" x14ac:dyDescent="0.15">
      <c r="A59" s="1">
        <v>58</v>
      </c>
      <c r="B59" s="1" t="s">
        <v>165</v>
      </c>
      <c r="C59" s="1" t="s">
        <v>93</v>
      </c>
      <c r="D59" s="2" t="b">
        <f>IF(COUNTIF(Sheet1!$C$2:$C$101,B59),1=1,1=0)</f>
        <v>0</v>
      </c>
    </row>
    <row r="60" spans="1:4" x14ac:dyDescent="0.15">
      <c r="A60" s="1">
        <v>59</v>
      </c>
      <c r="B60" s="1" t="s">
        <v>166</v>
      </c>
      <c r="C60" s="1" t="s">
        <v>94</v>
      </c>
      <c r="D60" s="2" t="b">
        <f>IF(COUNTIF(Sheet1!$C$2:$C$101,B60),1=1,1=0)</f>
        <v>0</v>
      </c>
    </row>
    <row r="61" spans="1:4" x14ac:dyDescent="0.15">
      <c r="A61" s="1">
        <v>60</v>
      </c>
      <c r="B61" s="1" t="s">
        <v>167</v>
      </c>
      <c r="C61" s="1" t="s">
        <v>95</v>
      </c>
      <c r="D61" s="2" t="b">
        <f>IF(COUNTIF(Sheet1!$C$2:$C$101,B61),1=1,1=0)</f>
        <v>1</v>
      </c>
    </row>
    <row r="62" spans="1:4" x14ac:dyDescent="0.15">
      <c r="A62" s="1">
        <v>61</v>
      </c>
      <c r="B62" s="1" t="s">
        <v>168</v>
      </c>
      <c r="C62" s="1" t="s">
        <v>15</v>
      </c>
      <c r="D62" s="2" t="b">
        <f>IF(COUNTIF(Sheet1!$C$2:$C$101,B62),1=1,1=0)</f>
        <v>1</v>
      </c>
    </row>
    <row r="63" spans="1:4" x14ac:dyDescent="0.15">
      <c r="A63" s="1">
        <v>62</v>
      </c>
      <c r="B63" s="1" t="s">
        <v>169</v>
      </c>
      <c r="C63" s="1" t="s">
        <v>96</v>
      </c>
      <c r="D63" s="2" t="b">
        <f>IF(COUNTIF(Sheet1!$C$2:$C$101,B63),1=1,1=0)</f>
        <v>1</v>
      </c>
    </row>
    <row r="64" spans="1:4" x14ac:dyDescent="0.15">
      <c r="A64" s="1">
        <v>63</v>
      </c>
      <c r="B64" s="1" t="s">
        <v>170</v>
      </c>
      <c r="C64" s="1" t="s">
        <v>97</v>
      </c>
      <c r="D64" s="2" t="b">
        <f>IF(COUNTIF(Sheet1!$C$2:$C$101,B64),1=1,1=0)</f>
        <v>1</v>
      </c>
    </row>
    <row r="65" spans="1:4" x14ac:dyDescent="0.15">
      <c r="A65" s="1">
        <v>64</v>
      </c>
      <c r="B65" s="1" t="s">
        <v>171</v>
      </c>
      <c r="C65" s="1" t="s">
        <v>98</v>
      </c>
      <c r="D65" s="2" t="b">
        <f>IF(COUNTIF(Sheet1!$C$2:$C$101,B65),1=1,1=0)</f>
        <v>1</v>
      </c>
    </row>
    <row r="66" spans="1:4" x14ac:dyDescent="0.15">
      <c r="A66" s="1">
        <v>65</v>
      </c>
      <c r="B66" t="s">
        <v>172</v>
      </c>
      <c r="C66" s="1" t="s">
        <v>99</v>
      </c>
      <c r="D66" s="2" t="b">
        <f>IF(COUNTIF(Sheet1!$C$2:$C$101,B66),1=1,1=0)</f>
        <v>0</v>
      </c>
    </row>
    <row r="67" spans="1:4" x14ac:dyDescent="0.15">
      <c r="A67" s="1">
        <v>66</v>
      </c>
      <c r="B67" t="s">
        <v>173</v>
      </c>
      <c r="C67" s="1" t="s">
        <v>17</v>
      </c>
      <c r="D67" s="2" t="b">
        <f>IF(COUNTIF(Sheet1!$C$2:$C$101,B67),1=1,1=0)</f>
        <v>1</v>
      </c>
    </row>
    <row r="68" spans="1:4" x14ac:dyDescent="0.15">
      <c r="A68" s="1">
        <v>67</v>
      </c>
      <c r="B68" t="s">
        <v>174</v>
      </c>
      <c r="C68" s="1" t="s">
        <v>18</v>
      </c>
      <c r="D68" s="2" t="b">
        <f>IF(COUNTIF(Sheet1!$C$2:$C$101,B68),1=1,1=0)</f>
        <v>1</v>
      </c>
    </row>
    <row r="69" spans="1:4" x14ac:dyDescent="0.15">
      <c r="A69" s="1">
        <v>68</v>
      </c>
      <c r="B69" s="1" t="s">
        <v>175</v>
      </c>
      <c r="C69" s="1" t="s">
        <v>100</v>
      </c>
      <c r="D69" s="2" t="b">
        <f>IF(COUNTIF(Sheet1!$C$2:$C$101,B69),1=1,1=0)</f>
        <v>1</v>
      </c>
    </row>
    <row r="70" spans="1:4" x14ac:dyDescent="0.15">
      <c r="A70" s="1">
        <v>69</v>
      </c>
      <c r="B70" s="1" t="s">
        <v>176</v>
      </c>
      <c r="C70" s="1" t="s">
        <v>24</v>
      </c>
      <c r="D70" s="2" t="b">
        <f>IF(COUNTIF(Sheet1!$C$2:$C$101,B70),1=1,1=0)</f>
        <v>1</v>
      </c>
    </row>
    <row r="71" spans="1:4" x14ac:dyDescent="0.15">
      <c r="A71" s="1">
        <v>70</v>
      </c>
      <c r="B71" s="1" t="s">
        <v>177</v>
      </c>
      <c r="C71" s="1" t="s">
        <v>11</v>
      </c>
      <c r="D71" s="2" t="b">
        <f>IF(COUNTIF(Sheet1!$C$2:$C$101,B71),1=1,1=0)</f>
        <v>1</v>
      </c>
    </row>
    <row r="72" spans="1:4" x14ac:dyDescent="0.15">
      <c r="A72" s="1">
        <v>71</v>
      </c>
      <c r="B72" s="1" t="s">
        <v>178</v>
      </c>
      <c r="C72" s="1" t="s">
        <v>12</v>
      </c>
      <c r="D72" s="2" t="b">
        <f>IF(COUNTIF(Sheet1!$C$2:$C$101,B72),1=1,1=0)</f>
        <v>1</v>
      </c>
    </row>
    <row r="73" spans="1:4" x14ac:dyDescent="0.15">
      <c r="A73" s="1">
        <v>72</v>
      </c>
      <c r="B73" s="1" t="s">
        <v>179</v>
      </c>
      <c r="C73" s="1" t="s">
        <v>25</v>
      </c>
      <c r="D73" s="2" t="b">
        <f>IF(COUNTIF(Sheet1!$C$2:$C$101,B73),1=1,1=0)</f>
        <v>1</v>
      </c>
    </row>
    <row r="74" spans="1:4" x14ac:dyDescent="0.15">
      <c r="A74" s="1">
        <v>73</v>
      </c>
      <c r="B74" s="1" t="s">
        <v>180</v>
      </c>
      <c r="C74" s="1" t="s">
        <v>101</v>
      </c>
      <c r="D74" s="2" t="b">
        <f>IF(COUNTIF(Sheet1!$C$2:$C$101,B74),1=1,1=0)</f>
        <v>0</v>
      </c>
    </row>
    <row r="75" spans="1:4" x14ac:dyDescent="0.15">
      <c r="A75" s="1">
        <v>74</v>
      </c>
      <c r="B75" s="1" t="s">
        <v>181</v>
      </c>
      <c r="C75" s="1" t="s">
        <v>102</v>
      </c>
      <c r="D75" s="2" t="b">
        <f>IF(COUNTIF(Sheet1!$C$2:$C$101,B75),1=1,1=0)</f>
        <v>0</v>
      </c>
    </row>
    <row r="76" spans="1:4" x14ac:dyDescent="0.15">
      <c r="A76" s="1">
        <v>75</v>
      </c>
      <c r="B76" s="1" t="s">
        <v>182</v>
      </c>
      <c r="C76" s="1" t="s">
        <v>103</v>
      </c>
      <c r="D76" s="2" t="b">
        <f>IF(COUNTIF(Sheet1!$C$2:$C$101,B76),1=1,1=0)</f>
        <v>1</v>
      </c>
    </row>
    <row r="77" spans="1:4" x14ac:dyDescent="0.15">
      <c r="A77" s="1">
        <v>76</v>
      </c>
      <c r="B77" s="1" t="s">
        <v>183</v>
      </c>
      <c r="C77" s="1" t="s">
        <v>104</v>
      </c>
      <c r="D77" s="2" t="b">
        <f>IF(COUNTIF(Sheet1!$C$2:$C$101,B77),1=1,1=0)</f>
        <v>1</v>
      </c>
    </row>
    <row r="78" spans="1:4" x14ac:dyDescent="0.15">
      <c r="A78" s="1">
        <v>77</v>
      </c>
      <c r="B78" s="1" t="s">
        <v>184</v>
      </c>
      <c r="C78" s="1" t="s">
        <v>105</v>
      </c>
      <c r="D78" s="2" t="b">
        <f>IF(COUNTIF(Sheet1!$C$2:$C$101,B78),1=1,1=0)</f>
        <v>0</v>
      </c>
    </row>
  </sheetData>
  <phoneticPr fontId="1" type="noConversion"/>
  <conditionalFormatting sqref="D2:D78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64" workbookViewId="0">
      <selection activeCell="F1" sqref="F1"/>
    </sheetView>
  </sheetViews>
  <sheetFormatPr defaultRowHeight="13.5" x14ac:dyDescent="0.15"/>
  <sheetData>
    <row r="1" spans="1:6" s="2" customFormat="1" x14ac:dyDescent="0.15">
      <c r="A1" s="2" t="s">
        <v>263</v>
      </c>
      <c r="B1" s="2" t="s">
        <v>262</v>
      </c>
      <c r="C1" s="2" t="s">
        <v>302</v>
      </c>
      <c r="D1" s="2" t="s">
        <v>264</v>
      </c>
      <c r="E1" s="2" t="s">
        <v>380</v>
      </c>
      <c r="F1" s="2" t="s">
        <v>387</v>
      </c>
    </row>
    <row r="2" spans="1:6" x14ac:dyDescent="0.15">
      <c r="A2" s="2">
        <v>1</v>
      </c>
      <c r="B2" s="2" t="s">
        <v>108</v>
      </c>
      <c r="C2" t="s">
        <v>303</v>
      </c>
      <c r="D2" t="s">
        <v>265</v>
      </c>
    </row>
    <row r="3" spans="1:6" x14ac:dyDescent="0.15">
      <c r="A3" s="2">
        <v>2</v>
      </c>
      <c r="B3" s="2" t="s">
        <v>109</v>
      </c>
      <c r="C3" s="2" t="s">
        <v>304</v>
      </c>
      <c r="D3" s="2" t="s">
        <v>266</v>
      </c>
    </row>
    <row r="4" spans="1:6" x14ac:dyDescent="0.15">
      <c r="A4" s="2">
        <v>3</v>
      </c>
      <c r="B4" s="2" t="s">
        <v>110</v>
      </c>
      <c r="C4" s="2" t="s">
        <v>305</v>
      </c>
      <c r="D4" s="2" t="s">
        <v>267</v>
      </c>
    </row>
    <row r="5" spans="1:6" x14ac:dyDescent="0.15">
      <c r="A5" s="2">
        <v>4</v>
      </c>
      <c r="B5" s="2" t="s">
        <v>111</v>
      </c>
      <c r="C5" s="2" t="s">
        <v>306</v>
      </c>
      <c r="D5" s="2" t="s">
        <v>268</v>
      </c>
      <c r="E5" t="s">
        <v>381</v>
      </c>
    </row>
    <row r="6" spans="1:6" x14ac:dyDescent="0.15">
      <c r="A6" s="2">
        <v>5</v>
      </c>
      <c r="B6" s="2" t="s">
        <v>112</v>
      </c>
      <c r="C6" s="2" t="s">
        <v>307</v>
      </c>
      <c r="D6" s="2" t="s">
        <v>269</v>
      </c>
    </row>
    <row r="7" spans="1:6" x14ac:dyDescent="0.15">
      <c r="A7" s="2">
        <v>6</v>
      </c>
      <c r="B7" s="2" t="s">
        <v>113</v>
      </c>
      <c r="C7" s="2" t="s">
        <v>308</v>
      </c>
      <c r="D7" s="2" t="s">
        <v>270</v>
      </c>
    </row>
    <row r="8" spans="1:6" x14ac:dyDescent="0.15">
      <c r="A8" s="2">
        <v>7</v>
      </c>
      <c r="B8" s="2" t="s">
        <v>114</v>
      </c>
      <c r="C8" s="2" t="s">
        <v>309</v>
      </c>
      <c r="D8" s="2" t="s">
        <v>271</v>
      </c>
      <c r="E8" s="2" t="s">
        <v>382</v>
      </c>
    </row>
    <row r="9" spans="1:6" x14ac:dyDescent="0.15">
      <c r="A9" s="2">
        <v>8</v>
      </c>
      <c r="B9" s="2" t="s">
        <v>115</v>
      </c>
      <c r="C9" s="2" t="s">
        <v>310</v>
      </c>
      <c r="D9" s="2" t="s">
        <v>272</v>
      </c>
      <c r="E9" s="2" t="s">
        <v>383</v>
      </c>
    </row>
    <row r="10" spans="1:6" x14ac:dyDescent="0.15">
      <c r="A10" s="2">
        <v>9</v>
      </c>
      <c r="B10" s="2" t="s">
        <v>116</v>
      </c>
      <c r="C10" s="2" t="s">
        <v>311</v>
      </c>
      <c r="D10" s="2" t="s">
        <v>273</v>
      </c>
      <c r="E10" s="2" t="s">
        <v>384</v>
      </c>
    </row>
    <row r="11" spans="1:6" x14ac:dyDescent="0.15">
      <c r="A11" s="2">
        <v>10</v>
      </c>
      <c r="B11" s="2" t="s">
        <v>117</v>
      </c>
      <c r="C11" s="2" t="s">
        <v>312</v>
      </c>
      <c r="D11" s="2" t="s">
        <v>274</v>
      </c>
    </row>
    <row r="12" spans="1:6" x14ac:dyDescent="0.15">
      <c r="A12" s="2">
        <v>11</v>
      </c>
      <c r="B12" s="2" t="s">
        <v>118</v>
      </c>
      <c r="C12" s="2" t="s">
        <v>313</v>
      </c>
      <c r="D12" s="2" t="s">
        <v>275</v>
      </c>
    </row>
    <row r="13" spans="1:6" x14ac:dyDescent="0.15">
      <c r="A13" s="2">
        <v>12</v>
      </c>
      <c r="B13" s="2" t="s">
        <v>119</v>
      </c>
      <c r="C13" s="2" t="s">
        <v>314</v>
      </c>
      <c r="D13" s="2" t="s">
        <v>276</v>
      </c>
    </row>
    <row r="14" spans="1:6" x14ac:dyDescent="0.15">
      <c r="A14" s="2">
        <v>13</v>
      </c>
      <c r="B14" s="2" t="s">
        <v>120</v>
      </c>
      <c r="C14" s="2" t="s">
        <v>315</v>
      </c>
    </row>
    <row r="15" spans="1:6" x14ac:dyDescent="0.15">
      <c r="A15" s="2">
        <v>14</v>
      </c>
      <c r="B15" s="2" t="s">
        <v>121</v>
      </c>
      <c r="C15" s="2" t="s">
        <v>316</v>
      </c>
    </row>
    <row r="16" spans="1:6" x14ac:dyDescent="0.15">
      <c r="A16" s="2">
        <v>15</v>
      </c>
      <c r="B16" s="2" t="s">
        <v>122</v>
      </c>
      <c r="C16" s="2" t="s">
        <v>317</v>
      </c>
      <c r="E16" s="2" t="s">
        <v>307</v>
      </c>
    </row>
    <row r="17" spans="1:6" x14ac:dyDescent="0.15">
      <c r="A17" s="2">
        <v>16</v>
      </c>
      <c r="B17" s="2" t="s">
        <v>123</v>
      </c>
      <c r="C17" s="2" t="s">
        <v>318</v>
      </c>
    </row>
    <row r="18" spans="1:6" x14ac:dyDescent="0.15">
      <c r="A18" s="2">
        <v>17</v>
      </c>
      <c r="B18" s="2" t="s">
        <v>124</v>
      </c>
      <c r="C18" s="2" t="s">
        <v>319</v>
      </c>
    </row>
    <row r="19" spans="1:6" x14ac:dyDescent="0.15">
      <c r="A19" s="2">
        <v>18</v>
      </c>
      <c r="B19" s="2" t="s">
        <v>125</v>
      </c>
      <c r="C19" s="2" t="s">
        <v>320</v>
      </c>
    </row>
    <row r="20" spans="1:6" x14ac:dyDescent="0.15">
      <c r="A20" s="2">
        <v>19</v>
      </c>
      <c r="B20" s="2" t="s">
        <v>126</v>
      </c>
      <c r="C20" s="2" t="s">
        <v>321</v>
      </c>
    </row>
    <row r="21" spans="1:6" x14ac:dyDescent="0.15">
      <c r="A21" s="2">
        <v>20</v>
      </c>
      <c r="B21" s="2" t="s">
        <v>127</v>
      </c>
      <c r="C21" s="2" t="s">
        <v>322</v>
      </c>
    </row>
    <row r="22" spans="1:6" x14ac:dyDescent="0.15">
      <c r="A22" s="2">
        <v>21</v>
      </c>
      <c r="B22" s="2" t="s">
        <v>128</v>
      </c>
      <c r="C22" s="2" t="s">
        <v>323</v>
      </c>
    </row>
    <row r="23" spans="1:6" x14ac:dyDescent="0.15">
      <c r="A23" s="2">
        <v>22</v>
      </c>
      <c r="B23" s="2" t="s">
        <v>129</v>
      </c>
      <c r="C23" s="2" t="s">
        <v>324</v>
      </c>
    </row>
    <row r="24" spans="1:6" x14ac:dyDescent="0.15">
      <c r="A24" s="2">
        <v>23</v>
      </c>
      <c r="B24" s="2" t="s">
        <v>130</v>
      </c>
      <c r="C24" s="2" t="s">
        <v>325</v>
      </c>
    </row>
    <row r="25" spans="1:6" x14ac:dyDescent="0.15">
      <c r="A25" s="2">
        <v>24</v>
      </c>
      <c r="B25" s="2" t="s">
        <v>131</v>
      </c>
      <c r="C25" s="2" t="s">
        <v>326</v>
      </c>
    </row>
    <row r="26" spans="1:6" x14ac:dyDescent="0.15">
      <c r="A26" s="2">
        <v>25</v>
      </c>
      <c r="B26" s="2" t="s">
        <v>132</v>
      </c>
      <c r="C26" s="2" t="s">
        <v>327</v>
      </c>
      <c r="F26" t="s">
        <v>381</v>
      </c>
    </row>
    <row r="27" spans="1:6" x14ac:dyDescent="0.15">
      <c r="A27" s="2">
        <v>26</v>
      </c>
      <c r="B27" s="2" t="s">
        <v>133</v>
      </c>
      <c r="C27" s="2" t="s">
        <v>328</v>
      </c>
      <c r="F27" s="2" t="s">
        <v>304</v>
      </c>
    </row>
    <row r="28" spans="1:6" x14ac:dyDescent="0.15">
      <c r="A28" s="2">
        <v>27</v>
      </c>
      <c r="B28" s="2" t="s">
        <v>134</v>
      </c>
      <c r="C28" s="2" t="s">
        <v>329</v>
      </c>
      <c r="F28" s="2" t="s">
        <v>305</v>
      </c>
    </row>
    <row r="29" spans="1:6" x14ac:dyDescent="0.15">
      <c r="A29" s="2">
        <v>28</v>
      </c>
      <c r="B29" s="2" t="s">
        <v>135</v>
      </c>
      <c r="C29" s="2" t="s">
        <v>330</v>
      </c>
      <c r="D29" s="2" t="s">
        <v>268</v>
      </c>
      <c r="F29" s="2" t="s">
        <v>306</v>
      </c>
    </row>
    <row r="30" spans="1:6" x14ac:dyDescent="0.15">
      <c r="A30" s="2">
        <v>29</v>
      </c>
      <c r="B30" s="2" t="s">
        <v>136</v>
      </c>
      <c r="C30" s="2" t="s">
        <v>331</v>
      </c>
      <c r="D30" s="2" t="s">
        <v>269</v>
      </c>
    </row>
    <row r="31" spans="1:6" x14ac:dyDescent="0.15">
      <c r="A31" s="2">
        <v>30</v>
      </c>
      <c r="B31" s="2" t="s">
        <v>137</v>
      </c>
      <c r="C31" s="2" t="s">
        <v>332</v>
      </c>
      <c r="D31" s="2" t="s">
        <v>270</v>
      </c>
    </row>
    <row r="32" spans="1:6" x14ac:dyDescent="0.15">
      <c r="A32" s="2">
        <v>31</v>
      </c>
      <c r="B32" s="2" t="s">
        <v>138</v>
      </c>
      <c r="C32" s="2" t="s">
        <v>333</v>
      </c>
      <c r="D32" s="2" t="s">
        <v>271</v>
      </c>
    </row>
    <row r="33" spans="1:5" x14ac:dyDescent="0.15">
      <c r="A33" s="2">
        <v>32</v>
      </c>
      <c r="B33" s="2" t="s">
        <v>139</v>
      </c>
      <c r="C33" s="2" t="s">
        <v>334</v>
      </c>
      <c r="D33" s="2" t="s">
        <v>272</v>
      </c>
    </row>
    <row r="34" spans="1:5" x14ac:dyDescent="0.15">
      <c r="A34" s="2">
        <v>33</v>
      </c>
      <c r="B34" s="2" t="s">
        <v>140</v>
      </c>
      <c r="C34" s="2" t="s">
        <v>335</v>
      </c>
    </row>
    <row r="35" spans="1:5" x14ac:dyDescent="0.15">
      <c r="A35" s="2">
        <v>34</v>
      </c>
      <c r="B35" s="2" t="s">
        <v>141</v>
      </c>
      <c r="C35" s="2" t="s">
        <v>336</v>
      </c>
    </row>
    <row r="36" spans="1:5" x14ac:dyDescent="0.15">
      <c r="A36" s="2">
        <v>35</v>
      </c>
      <c r="B36" s="2" t="s">
        <v>48</v>
      </c>
      <c r="C36" s="2" t="s">
        <v>337</v>
      </c>
      <c r="E36" s="2" t="s">
        <v>308</v>
      </c>
    </row>
    <row r="37" spans="1:5" x14ac:dyDescent="0.15">
      <c r="A37" s="2">
        <v>36</v>
      </c>
      <c r="B37" s="2" t="s">
        <v>143</v>
      </c>
      <c r="C37" s="2" t="s">
        <v>338</v>
      </c>
      <c r="E37" s="2" t="s">
        <v>309</v>
      </c>
    </row>
    <row r="38" spans="1:5" x14ac:dyDescent="0.15">
      <c r="A38" s="2">
        <v>37</v>
      </c>
      <c r="B38" s="2" t="s">
        <v>144</v>
      </c>
      <c r="C38" s="2" t="s">
        <v>339</v>
      </c>
    </row>
    <row r="39" spans="1:5" x14ac:dyDescent="0.15">
      <c r="A39" s="2">
        <v>38</v>
      </c>
      <c r="B39" s="2" t="s">
        <v>145</v>
      </c>
      <c r="C39" s="2" t="s">
        <v>340</v>
      </c>
      <c r="E39" s="2" t="s">
        <v>310</v>
      </c>
    </row>
    <row r="40" spans="1:5" x14ac:dyDescent="0.15">
      <c r="A40" s="2">
        <v>39</v>
      </c>
      <c r="B40" s="2" t="s">
        <v>146</v>
      </c>
      <c r="C40" s="2" t="s">
        <v>341</v>
      </c>
    </row>
    <row r="41" spans="1:5" x14ac:dyDescent="0.15">
      <c r="A41" s="2">
        <v>40</v>
      </c>
      <c r="B41" s="2" t="s">
        <v>147</v>
      </c>
      <c r="C41" s="2" t="s">
        <v>342</v>
      </c>
    </row>
    <row r="42" spans="1:5" x14ac:dyDescent="0.15">
      <c r="A42" s="2">
        <v>41</v>
      </c>
      <c r="B42" s="2" t="s">
        <v>148</v>
      </c>
      <c r="C42" s="2" t="s">
        <v>343</v>
      </c>
    </row>
    <row r="43" spans="1:5" x14ac:dyDescent="0.15">
      <c r="A43" s="2">
        <v>42</v>
      </c>
      <c r="B43" s="2" t="s">
        <v>149</v>
      </c>
      <c r="C43" s="2" t="s">
        <v>344</v>
      </c>
    </row>
    <row r="44" spans="1:5" x14ac:dyDescent="0.15">
      <c r="A44" s="2">
        <v>43</v>
      </c>
      <c r="B44" s="2" t="s">
        <v>150</v>
      </c>
      <c r="C44" s="2" t="s">
        <v>345</v>
      </c>
    </row>
    <row r="45" spans="1:5" x14ac:dyDescent="0.15">
      <c r="A45" s="2">
        <v>44</v>
      </c>
      <c r="B45" s="2" t="s">
        <v>151</v>
      </c>
      <c r="C45" s="2" t="s">
        <v>346</v>
      </c>
    </row>
    <row r="46" spans="1:5" x14ac:dyDescent="0.15">
      <c r="A46" s="2">
        <v>45</v>
      </c>
      <c r="B46" s="2" t="s">
        <v>152</v>
      </c>
      <c r="C46" s="2" t="s">
        <v>347</v>
      </c>
      <c r="D46" s="2" t="s">
        <v>277</v>
      </c>
    </row>
    <row r="47" spans="1:5" x14ac:dyDescent="0.15">
      <c r="A47" s="2">
        <v>46</v>
      </c>
      <c r="B47" s="2" t="s">
        <v>153</v>
      </c>
      <c r="C47" s="2" t="s">
        <v>348</v>
      </c>
      <c r="D47" s="2" t="s">
        <v>278</v>
      </c>
    </row>
    <row r="48" spans="1:5" x14ac:dyDescent="0.15">
      <c r="A48" s="2">
        <v>47</v>
      </c>
      <c r="B48" s="2" t="s">
        <v>154</v>
      </c>
      <c r="C48" s="2" t="s">
        <v>349</v>
      </c>
      <c r="D48" s="2" t="s">
        <v>279</v>
      </c>
      <c r="E48" s="2" t="s">
        <v>311</v>
      </c>
    </row>
    <row r="49" spans="1:6" x14ac:dyDescent="0.15">
      <c r="A49" s="2">
        <v>48</v>
      </c>
      <c r="B49" s="2" t="s">
        <v>155</v>
      </c>
      <c r="C49" s="2" t="s">
        <v>350</v>
      </c>
      <c r="D49" s="2" t="s">
        <v>280</v>
      </c>
    </row>
    <row r="50" spans="1:6" x14ac:dyDescent="0.15">
      <c r="A50" s="2">
        <v>49</v>
      </c>
      <c r="B50" s="2" t="s">
        <v>156</v>
      </c>
      <c r="C50" s="2" t="s">
        <v>351</v>
      </c>
    </row>
    <row r="51" spans="1:6" x14ac:dyDescent="0.15">
      <c r="A51" s="2">
        <v>50</v>
      </c>
      <c r="B51" s="2" t="s">
        <v>157</v>
      </c>
      <c r="C51" s="2" t="s">
        <v>352</v>
      </c>
    </row>
    <row r="52" spans="1:6" x14ac:dyDescent="0.15">
      <c r="A52" s="2">
        <v>51</v>
      </c>
      <c r="B52" s="2" t="s">
        <v>158</v>
      </c>
      <c r="C52" s="2" t="s">
        <v>353</v>
      </c>
    </row>
    <row r="53" spans="1:6" x14ac:dyDescent="0.15">
      <c r="A53" s="2">
        <v>52</v>
      </c>
      <c r="B53" s="2" t="s">
        <v>159</v>
      </c>
      <c r="C53" s="2" t="s">
        <v>354</v>
      </c>
    </row>
    <row r="54" spans="1:6" x14ac:dyDescent="0.15">
      <c r="A54" s="2">
        <v>53</v>
      </c>
      <c r="B54" s="2" t="s">
        <v>160</v>
      </c>
      <c r="C54" s="2" t="s">
        <v>355</v>
      </c>
    </row>
    <row r="55" spans="1:6" x14ac:dyDescent="0.15">
      <c r="A55" s="2">
        <v>54</v>
      </c>
      <c r="B55" s="2" t="s">
        <v>161</v>
      </c>
      <c r="C55" s="2" t="s">
        <v>356</v>
      </c>
    </row>
    <row r="56" spans="1:6" x14ac:dyDescent="0.15">
      <c r="A56" s="2">
        <v>55</v>
      </c>
      <c r="B56" s="2" t="s">
        <v>162</v>
      </c>
      <c r="C56" s="2" t="s">
        <v>357</v>
      </c>
    </row>
    <row r="57" spans="1:6" x14ac:dyDescent="0.15">
      <c r="A57" s="2">
        <v>56</v>
      </c>
      <c r="B57" s="2" t="s">
        <v>163</v>
      </c>
      <c r="C57" s="2" t="s">
        <v>358</v>
      </c>
    </row>
    <row r="58" spans="1:6" x14ac:dyDescent="0.15">
      <c r="A58" s="2">
        <v>57</v>
      </c>
      <c r="B58" s="2" t="s">
        <v>164</v>
      </c>
      <c r="C58" s="2" t="s">
        <v>359</v>
      </c>
    </row>
    <row r="59" spans="1:6" x14ac:dyDescent="0.15">
      <c r="A59" s="2">
        <v>58</v>
      </c>
      <c r="B59" s="2" t="s">
        <v>165</v>
      </c>
      <c r="C59" s="2" t="s">
        <v>360</v>
      </c>
    </row>
    <row r="60" spans="1:6" x14ac:dyDescent="0.15">
      <c r="A60" s="2">
        <v>59</v>
      </c>
      <c r="B60" s="2" t="s">
        <v>166</v>
      </c>
      <c r="C60" s="2" t="s">
        <v>361</v>
      </c>
    </row>
    <row r="61" spans="1:6" x14ac:dyDescent="0.15">
      <c r="A61" s="2">
        <v>60</v>
      </c>
      <c r="B61" s="2" t="s">
        <v>167</v>
      </c>
      <c r="C61" s="2" t="s">
        <v>362</v>
      </c>
    </row>
    <row r="62" spans="1:6" x14ac:dyDescent="0.15">
      <c r="A62" s="2">
        <v>61</v>
      </c>
      <c r="B62" s="2" t="s">
        <v>168</v>
      </c>
      <c r="C62" s="2" t="s">
        <v>363</v>
      </c>
      <c r="D62" s="2" t="s">
        <v>281</v>
      </c>
      <c r="F62" s="2" t="s">
        <v>307</v>
      </c>
    </row>
    <row r="63" spans="1:6" x14ac:dyDescent="0.15">
      <c r="A63" s="2">
        <v>62</v>
      </c>
      <c r="B63" s="2" t="s">
        <v>169</v>
      </c>
      <c r="C63" s="2" t="s">
        <v>364</v>
      </c>
      <c r="D63" s="2" t="s">
        <v>282</v>
      </c>
      <c r="F63" s="2" t="s">
        <v>308</v>
      </c>
    </row>
    <row r="64" spans="1:6" x14ac:dyDescent="0.15">
      <c r="A64" s="2">
        <v>63</v>
      </c>
      <c r="B64" s="2" t="s">
        <v>170</v>
      </c>
      <c r="C64" s="2" t="s">
        <v>365</v>
      </c>
      <c r="D64" s="2" t="s">
        <v>283</v>
      </c>
      <c r="F64" s="2" t="s">
        <v>309</v>
      </c>
    </row>
    <row r="65" spans="1:6" x14ac:dyDescent="0.15">
      <c r="A65" s="2">
        <v>64</v>
      </c>
      <c r="B65" s="2" t="s">
        <v>171</v>
      </c>
      <c r="C65" s="2" t="s">
        <v>366</v>
      </c>
      <c r="D65" s="2" t="s">
        <v>284</v>
      </c>
      <c r="F65" s="2" t="s">
        <v>310</v>
      </c>
    </row>
    <row r="66" spans="1:6" x14ac:dyDescent="0.15">
      <c r="A66" s="2">
        <v>65</v>
      </c>
      <c r="B66" s="2" t="s">
        <v>172</v>
      </c>
      <c r="C66" s="2" t="s">
        <v>367</v>
      </c>
      <c r="D66" s="2" t="s">
        <v>285</v>
      </c>
    </row>
    <row r="67" spans="1:6" x14ac:dyDescent="0.15">
      <c r="A67" s="2">
        <v>66</v>
      </c>
      <c r="B67" s="2" t="s">
        <v>173</v>
      </c>
      <c r="C67" s="2" t="s">
        <v>368</v>
      </c>
      <c r="D67" s="2" t="s">
        <v>286</v>
      </c>
    </row>
    <row r="68" spans="1:6" x14ac:dyDescent="0.15">
      <c r="A68" s="2">
        <v>67</v>
      </c>
      <c r="B68" s="2" t="s">
        <v>174</v>
      </c>
      <c r="C68" s="2" t="s">
        <v>369</v>
      </c>
      <c r="D68" s="2" t="s">
        <v>287</v>
      </c>
    </row>
    <row r="69" spans="1:6" x14ac:dyDescent="0.15">
      <c r="A69" s="2">
        <v>68</v>
      </c>
      <c r="B69" s="2" t="s">
        <v>175</v>
      </c>
      <c r="C69" s="2" t="s">
        <v>370</v>
      </c>
      <c r="D69" s="2" t="s">
        <v>288</v>
      </c>
    </row>
    <row r="70" spans="1:6" x14ac:dyDescent="0.15">
      <c r="A70" s="2">
        <v>69</v>
      </c>
      <c r="B70" s="2" t="s">
        <v>176</v>
      </c>
      <c r="C70" s="2" t="s">
        <v>371</v>
      </c>
      <c r="D70" s="2" t="s">
        <v>289</v>
      </c>
      <c r="E70" s="2" t="s">
        <v>312</v>
      </c>
    </row>
    <row r="71" spans="1:6" x14ac:dyDescent="0.15">
      <c r="A71" s="2">
        <v>70</v>
      </c>
      <c r="B71" s="2" t="s">
        <v>177</v>
      </c>
      <c r="C71" s="2" t="s">
        <v>372</v>
      </c>
      <c r="D71" s="2" t="s">
        <v>290</v>
      </c>
    </row>
    <row r="72" spans="1:6" x14ac:dyDescent="0.15">
      <c r="A72" s="2">
        <v>71</v>
      </c>
      <c r="B72" s="2" t="s">
        <v>178</v>
      </c>
      <c r="C72" s="2" t="s">
        <v>373</v>
      </c>
      <c r="D72" s="2" t="s">
        <v>291</v>
      </c>
    </row>
    <row r="73" spans="1:6" x14ac:dyDescent="0.15">
      <c r="A73" s="2">
        <v>72</v>
      </c>
      <c r="B73" s="2" t="s">
        <v>179</v>
      </c>
      <c r="C73" s="2" t="s">
        <v>374</v>
      </c>
      <c r="D73" s="2" t="s">
        <v>292</v>
      </c>
    </row>
    <row r="74" spans="1:6" x14ac:dyDescent="0.15">
      <c r="A74" s="2">
        <v>73</v>
      </c>
      <c r="B74" s="2" t="s">
        <v>180</v>
      </c>
      <c r="C74" s="2" t="s">
        <v>375</v>
      </c>
      <c r="D74" s="2" t="s">
        <v>291</v>
      </c>
    </row>
    <row r="75" spans="1:6" x14ac:dyDescent="0.15">
      <c r="A75" s="2">
        <v>74</v>
      </c>
      <c r="B75" s="2" t="s">
        <v>181</v>
      </c>
      <c r="C75" s="2" t="s">
        <v>376</v>
      </c>
      <c r="D75" s="2" t="s">
        <v>292</v>
      </c>
    </row>
    <row r="76" spans="1:6" x14ac:dyDescent="0.15">
      <c r="A76" s="2">
        <v>75</v>
      </c>
      <c r="B76" s="2" t="s">
        <v>182</v>
      </c>
      <c r="C76" s="2" t="s">
        <v>377</v>
      </c>
      <c r="E76" s="2" t="s">
        <v>313</v>
      </c>
    </row>
    <row r="77" spans="1:6" x14ac:dyDescent="0.15">
      <c r="A77" s="2">
        <v>76</v>
      </c>
      <c r="B77" s="2" t="s">
        <v>183</v>
      </c>
      <c r="C77" s="2" t="s">
        <v>378</v>
      </c>
    </row>
    <row r="78" spans="1:6" x14ac:dyDescent="0.15">
      <c r="A78" s="2">
        <v>77</v>
      </c>
      <c r="B78" s="2" t="s">
        <v>184</v>
      </c>
      <c r="C78" s="2" t="s">
        <v>379</v>
      </c>
      <c r="E78" s="2" t="s">
        <v>314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littlecat</dc:creator>
  <cp:lastModifiedBy>littlecat</cp:lastModifiedBy>
  <dcterms:created xsi:type="dcterms:W3CDTF">2014-03-29T05:11:45Z</dcterms:created>
  <dcterms:modified xsi:type="dcterms:W3CDTF">2014-05-12T15:43:02Z</dcterms:modified>
</cp:coreProperties>
</file>