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U8" i="2"/>
  <c r="V8" i="2"/>
  <c r="W8" i="2"/>
  <c r="X8" i="2"/>
  <c r="C8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U7" i="2"/>
  <c r="V7" i="2"/>
  <c r="W7" i="2"/>
  <c r="X7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U5" i="2"/>
  <c r="V5" i="2"/>
  <c r="W5" i="2"/>
  <c r="X5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U4" i="2"/>
  <c r="V4" i="2"/>
  <c r="W4" i="2"/>
  <c r="X4" i="2"/>
  <c r="C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U3" i="2"/>
  <c r="V3" i="2"/>
  <c r="W3" i="2"/>
  <c r="X3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N2" i="1"/>
  <c r="M2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L6" i="1"/>
  <c r="K6" i="1"/>
</calcChain>
</file>

<file path=xl/sharedStrings.xml><?xml version="1.0" encoding="utf-8"?>
<sst xmlns="http://schemas.openxmlformats.org/spreadsheetml/2006/main" count="478" uniqueCount="198">
  <si>
    <t>Torneo</t>
  </si>
  <si>
    <t>Partido ID</t>
  </si>
  <si>
    <t>Fecha</t>
  </si>
  <si>
    <t>Local</t>
  </si>
  <si>
    <t>Visitante</t>
  </si>
  <si>
    <t>Partido</t>
  </si>
  <si>
    <t>Minutos</t>
  </si>
  <si>
    <t>Goles</t>
  </si>
  <si>
    <t>Mora xG</t>
  </si>
  <si>
    <t>Goles por 90</t>
  </si>
  <si>
    <t>xG por 90</t>
  </si>
  <si>
    <t>Fecha 5</t>
  </si>
  <si>
    <t>River Plate</t>
  </si>
  <si>
    <t>Fecha 6</t>
  </si>
  <si>
    <t>Newell`s Old Boys</t>
  </si>
  <si>
    <t>River Plate - Newell`s Old Boys</t>
  </si>
  <si>
    <t>Fecha 7</t>
  </si>
  <si>
    <t>Vélez</t>
  </si>
  <si>
    <t>Vélez - River Plate</t>
  </si>
  <si>
    <t>Fecha 8</t>
  </si>
  <si>
    <t>Fecha 9</t>
  </si>
  <si>
    <t>Arsenal</t>
  </si>
  <si>
    <t>Arsenal - River Plate</t>
  </si>
  <si>
    <t>Fecha 10</t>
  </si>
  <si>
    <t>Godoy Cruz</t>
  </si>
  <si>
    <t>River Plate - Godoy Cruz</t>
  </si>
  <si>
    <t>Fecha 11</t>
  </si>
  <si>
    <t>Quilmes</t>
  </si>
  <si>
    <t>Quilmes - River Plate</t>
  </si>
  <si>
    <t>Fecha 12</t>
  </si>
  <si>
    <t>Boca Juniors</t>
  </si>
  <si>
    <t>River Plate - Boca Juniors</t>
  </si>
  <si>
    <t>Fecha 13</t>
  </si>
  <si>
    <t>Fecha 14</t>
  </si>
  <si>
    <t>Unión</t>
  </si>
  <si>
    <t>River Plate - Unión</t>
  </si>
  <si>
    <t>Fecha 15</t>
  </si>
  <si>
    <t>Atl. Rafaela</t>
  </si>
  <si>
    <t>Atl. Rafaela - River Plate</t>
  </si>
  <si>
    <t>Fecha 16</t>
  </si>
  <si>
    <t>Argentinos Juniors</t>
  </si>
  <si>
    <t>Independiente</t>
  </si>
  <si>
    <t>Independiente - River Plate</t>
  </si>
  <si>
    <t>Lanús</t>
  </si>
  <si>
    <t>River Plate - Lanús</t>
  </si>
  <si>
    <t>Boca Juniors - River Plate</t>
  </si>
  <si>
    <t>Fecha 1</t>
  </si>
  <si>
    <t>Belgrano</t>
  </si>
  <si>
    <t>Belgrano - River Plate</t>
  </si>
  <si>
    <t>Fecha 2</t>
  </si>
  <si>
    <t>Estudiantes</t>
  </si>
  <si>
    <t>River Plate - Estudiantes</t>
  </si>
  <si>
    <t>Fecha 3</t>
  </si>
  <si>
    <t>Tigre</t>
  </si>
  <si>
    <t>River Plate - Tigre</t>
  </si>
  <si>
    <t>Fecha 4</t>
  </si>
  <si>
    <t>San Lorenzo</t>
  </si>
  <si>
    <t>San Lorenzo - River Plate</t>
  </si>
  <si>
    <t>Newell`s Old Boys - River Plate</t>
  </si>
  <si>
    <t>Godoy Cruz - River Plate</t>
  </si>
  <si>
    <t>Zona 1 - Llave 1</t>
  </si>
  <si>
    <t>River Plate - Quilmes</t>
  </si>
  <si>
    <t>River Plate - Independiente</t>
  </si>
  <si>
    <t>River Plate - San Lorenzo</t>
  </si>
  <si>
    <t>Lanús - River Plate</t>
  </si>
  <si>
    <t>River Plate - Belgrano</t>
  </si>
  <si>
    <t>Olimpo</t>
  </si>
  <si>
    <t>River Plate - Olimpo</t>
  </si>
  <si>
    <t>Copa Argentina 2013-2014</t>
  </si>
  <si>
    <t>Ferro</t>
  </si>
  <si>
    <t>River Plate - Ferro</t>
  </si>
  <si>
    <t>Torneo de Primera División 2014</t>
  </si>
  <si>
    <t>Gimnasia</t>
  </si>
  <si>
    <t>Gimnasia - River Plate</t>
  </si>
  <si>
    <t>Rosario Central</t>
  </si>
  <si>
    <t>River Plate - Rosario Central</t>
  </si>
  <si>
    <t>Def. y Justicia</t>
  </si>
  <si>
    <t>River Plate - Def. y Justicia</t>
  </si>
  <si>
    <t>Copa Total Sudamericana 2014</t>
  </si>
  <si>
    <t>Llave O3</t>
  </si>
  <si>
    <t>Llave C</t>
  </si>
  <si>
    <t>Libertad</t>
  </si>
  <si>
    <t>Libertad - River Plate</t>
  </si>
  <si>
    <t>Llave S3</t>
  </si>
  <si>
    <t>Estudiantes - River Plate</t>
  </si>
  <si>
    <t>Semifinal F2</t>
  </si>
  <si>
    <t>Final</t>
  </si>
  <si>
    <t>At. Nacional</t>
  </si>
  <si>
    <t>At. Nacional - River Plate</t>
  </si>
  <si>
    <t>River Plate - At. Nacional</t>
  </si>
  <si>
    <t>Fecha 19</t>
  </si>
  <si>
    <t>Copa Bandes</t>
  </si>
  <si>
    <t>Semifinal 1</t>
  </si>
  <si>
    <t>Universitario</t>
  </si>
  <si>
    <t>Universitario - River Plate</t>
  </si>
  <si>
    <t>Tercer Puesto</t>
  </si>
  <si>
    <t>Peñarol</t>
  </si>
  <si>
    <t>River Plate - Peñarol</t>
  </si>
  <si>
    <t>Copa de Oro Mar del Plata 2015</t>
  </si>
  <si>
    <t>Copa Julio Humberto Grondona 2015</t>
  </si>
  <si>
    <t>Copa Luis B. Nofal 2015</t>
  </si>
  <si>
    <t>Recopa Sudamericana 2015</t>
  </si>
  <si>
    <t>Argentina - Primera División 2015</t>
  </si>
  <si>
    <t>Sarmiento</t>
  </si>
  <si>
    <t>Sarmiento - River Plate</t>
  </si>
  <si>
    <t>Copa Libertadores 2015</t>
  </si>
  <si>
    <t>Grupo 6 - Fecha 1</t>
  </si>
  <si>
    <t>San José</t>
  </si>
  <si>
    <t>San José - River Plate</t>
  </si>
  <si>
    <t>Grupo 6 - Fecha 2</t>
  </si>
  <si>
    <t>Tigres</t>
  </si>
  <si>
    <t>River Plate - Tigres</t>
  </si>
  <si>
    <t>Grupo 6 - Fecha 3</t>
  </si>
  <si>
    <t>Juan Aurich</t>
  </si>
  <si>
    <t>Juan Aurich - River Plate</t>
  </si>
  <si>
    <t>Grupo 6 - Fecha 4</t>
  </si>
  <si>
    <t>River Plate - Juan Aurich</t>
  </si>
  <si>
    <t>Supercopa Euroamericana 2015</t>
  </si>
  <si>
    <t>Sevilla</t>
  </si>
  <si>
    <t>River Plate - Sevilla</t>
  </si>
  <si>
    <t>Grupo 6 - Fecha 5</t>
  </si>
  <si>
    <t>Tigres - River Plate</t>
  </si>
  <si>
    <t>Argentinos Juniors - River Plate</t>
  </si>
  <si>
    <t>Grupo 6 - Fecha 6</t>
  </si>
  <si>
    <t>River Plate - San José</t>
  </si>
  <si>
    <t>Supercopa Argentina 2014</t>
  </si>
  <si>
    <t>Huracán</t>
  </si>
  <si>
    <t>River Plate - Huracán</t>
  </si>
  <si>
    <t>Llave A</t>
  </si>
  <si>
    <t>Llave S1</t>
  </si>
  <si>
    <t>Cruzeiro</t>
  </si>
  <si>
    <t>River Plate - Cruzeiro</t>
  </si>
  <si>
    <t>Cruzeiro - River Plate</t>
  </si>
  <si>
    <t>Copa Argentina 2014-2015</t>
  </si>
  <si>
    <t>Tigre - River Plate</t>
  </si>
  <si>
    <t>Guaraní</t>
  </si>
  <si>
    <t>River Plate - Guaraní</t>
  </si>
  <si>
    <t>Guaraní - River Plate</t>
  </si>
  <si>
    <t>Fecha 22</t>
  </si>
  <si>
    <t>Fecha 24</t>
  </si>
  <si>
    <t>Fecha 25</t>
  </si>
  <si>
    <t>Copa Sudamericana 2015</t>
  </si>
  <si>
    <t>Liga de Quito</t>
  </si>
  <si>
    <t>River Plate - Liga de Quito</t>
  </si>
  <si>
    <t>Fecha 26</t>
  </si>
  <si>
    <t>Crucero del Norte</t>
  </si>
  <si>
    <t>Crucero del Norte - River Plate</t>
  </si>
  <si>
    <t>Liga de Quito - River Plate</t>
  </si>
  <si>
    <t>Fecha 27</t>
  </si>
  <si>
    <t>Fecha 28</t>
  </si>
  <si>
    <t>Aldosivi</t>
  </si>
  <si>
    <t>River Plate - Aldosivi</t>
  </si>
  <si>
    <t>Chapecoense</t>
  </si>
  <si>
    <t>River Plate - Chapecoense</t>
  </si>
  <si>
    <t>Chapecoense - River Plate</t>
  </si>
  <si>
    <t>Fecha 30</t>
  </si>
  <si>
    <t>Huracán - River Plate</t>
  </si>
  <si>
    <t>Mundial de Clubes FIFA 2015</t>
  </si>
  <si>
    <t>Sanfrecce</t>
  </si>
  <si>
    <t>Sanfrecce - River Plate</t>
  </si>
  <si>
    <t>Fnal</t>
  </si>
  <si>
    <t>Barcelona</t>
  </si>
  <si>
    <t>River Plate - Barcelona</t>
  </si>
  <si>
    <t>Argentina - Primera Division 2016</t>
  </si>
  <si>
    <t>Zona 1 - Fecha 1</t>
  </si>
  <si>
    <t>Zona 1 - Fecha 2</t>
  </si>
  <si>
    <t>Zona 1 - Fecha 4</t>
  </si>
  <si>
    <t>Rosario Central - River Plate</t>
  </si>
  <si>
    <t>Copa Libertadores 2016</t>
  </si>
  <si>
    <t>Grupo 1 - Fecha 1</t>
  </si>
  <si>
    <t>Trujillanos</t>
  </si>
  <si>
    <t>Trujillanos - River Plate</t>
  </si>
  <si>
    <t>Zona 1 - Fecha 5</t>
  </si>
  <si>
    <t>Interzonal - Fecha 6</t>
  </si>
  <si>
    <t>Grupo 1 - Fecha 2</t>
  </si>
  <si>
    <t>Sao Paulo</t>
  </si>
  <si>
    <t>River Plate - Sao Paulo</t>
  </si>
  <si>
    <t>Grupo 1 - Fecha 3</t>
  </si>
  <si>
    <t>The Strongest</t>
  </si>
  <si>
    <t>The Strongest - River Plate</t>
  </si>
  <si>
    <t>Zona 1 - Fecha 8</t>
  </si>
  <si>
    <t>Banfield</t>
  </si>
  <si>
    <t>River Plate - Banfield</t>
  </si>
  <si>
    <t>Zona 1 - Fecha 9</t>
  </si>
  <si>
    <t>Patronato</t>
  </si>
  <si>
    <t>Patronato - River Plate</t>
  </si>
  <si>
    <t>Grupo 1 - Fecha 4</t>
  </si>
  <si>
    <t>River Plate - The Strongest</t>
  </si>
  <si>
    <t>Grupo 1 - Fecha 5</t>
  </si>
  <si>
    <t>Sao Paulo - River Plate</t>
  </si>
  <si>
    <t>Clasicos - Fecha 12</t>
  </si>
  <si>
    <t>Llave G</t>
  </si>
  <si>
    <t>Independiente del Valle</t>
  </si>
  <si>
    <t>Independiente del Valle - River Plate</t>
  </si>
  <si>
    <t>River Plate - Independiente del Valle</t>
  </si>
  <si>
    <t>Mes</t>
  </si>
  <si>
    <t>Ano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</si>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</sst>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56" workbookViewId="0">
      <selection activeCell="D24" sqref="D24"/>
    </sheetView>
  </sheetViews>
  <sheetFormatPr baseColWidth="10" defaultRowHeight="15" x14ac:dyDescent="0"/>
  <cols>
    <col min="1" max="1" width="10.83203125" style="2"/>
    <col min="2" max="2" width="18.83203125" customWidth="1"/>
    <col min="5" max="6" width="18.33203125" customWidth="1"/>
    <col min="13" max="14" width="10.83203125" style="3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3" t="s">
        <v>195</v>
      </c>
      <c r="N1" s="3" t="s">
        <v>196</v>
      </c>
    </row>
    <row r="2" spans="1:14">
      <c r="A2" s="2">
        <v>41847</v>
      </c>
      <c r="B2" t="s">
        <v>68</v>
      </c>
      <c r="C2">
        <v>186402</v>
      </c>
      <c r="D2" t="s">
        <v>60</v>
      </c>
      <c r="E2" t="s">
        <v>12</v>
      </c>
      <c r="F2" t="s">
        <v>69</v>
      </c>
      <c r="G2" t="s">
        <v>70</v>
      </c>
      <c r="H2">
        <v>28</v>
      </c>
      <c r="I2">
        <v>0</v>
      </c>
      <c r="J2" s="1">
        <v>0</v>
      </c>
      <c r="K2" s="1">
        <v>0</v>
      </c>
      <c r="L2" s="1">
        <v>0.16213606323971852</v>
      </c>
      <c r="M2" s="3">
        <f>MONTH(A2)</f>
        <v>7</v>
      </c>
      <c r="N2" s="3">
        <f>YEAR(A2)</f>
        <v>2014</v>
      </c>
    </row>
    <row r="3" spans="1:14">
      <c r="A3" s="2">
        <v>41861</v>
      </c>
      <c r="B3" t="s">
        <v>71</v>
      </c>
      <c r="C3">
        <v>200851</v>
      </c>
      <c r="D3" t="s">
        <v>46</v>
      </c>
      <c r="E3" t="s">
        <v>72</v>
      </c>
      <c r="F3" t="s">
        <v>12</v>
      </c>
      <c r="G3" t="s">
        <v>73</v>
      </c>
      <c r="H3">
        <v>34</v>
      </c>
      <c r="I3">
        <v>0</v>
      </c>
      <c r="J3" s="1">
        <v>8.715428846763365E-2</v>
      </c>
      <c r="K3" s="1">
        <v>0</v>
      </c>
      <c r="L3" s="1">
        <v>0.16989438350140432</v>
      </c>
      <c r="M3" s="3">
        <f t="shared" ref="M3:M66" si="0">MONTH(A3)</f>
        <v>8</v>
      </c>
      <c r="N3" s="3">
        <f t="shared" ref="N3:N66" si="1">YEAR(A3)</f>
        <v>2014</v>
      </c>
    </row>
    <row r="4" spans="1:14">
      <c r="A4" s="2">
        <v>41868</v>
      </c>
      <c r="B4" t="s">
        <v>71</v>
      </c>
      <c r="C4">
        <v>200857</v>
      </c>
      <c r="D4" t="s">
        <v>49</v>
      </c>
      <c r="E4" t="s">
        <v>12</v>
      </c>
      <c r="F4" t="s">
        <v>74</v>
      </c>
      <c r="G4" t="s">
        <v>75</v>
      </c>
      <c r="H4">
        <v>78</v>
      </c>
      <c r="I4">
        <v>0</v>
      </c>
      <c r="J4" s="1">
        <v>9.2475496438954141E-2</v>
      </c>
      <c r="K4" s="1">
        <v>0</v>
      </c>
      <c r="L4" s="1">
        <v>0.20272887357579122</v>
      </c>
      <c r="M4" s="3">
        <f t="shared" si="0"/>
        <v>8</v>
      </c>
      <c r="N4" s="3">
        <f t="shared" si="1"/>
        <v>2014</v>
      </c>
    </row>
    <row r="5" spans="1:14">
      <c r="A5" s="2">
        <v>41875</v>
      </c>
      <c r="B5" t="s">
        <v>71</v>
      </c>
      <c r="C5">
        <v>200869</v>
      </c>
      <c r="D5" t="s">
        <v>52</v>
      </c>
      <c r="E5" t="s">
        <v>24</v>
      </c>
      <c r="F5" t="s">
        <v>12</v>
      </c>
      <c r="G5" t="s">
        <v>59</v>
      </c>
      <c r="H5">
        <v>62</v>
      </c>
      <c r="I5">
        <v>1</v>
      </c>
      <c r="J5" s="1">
        <v>0.72619290120634272</v>
      </c>
      <c r="K5" s="1">
        <v>0.30405405405405406</v>
      </c>
      <c r="L5" s="1">
        <v>0.27541905996676941</v>
      </c>
      <c r="M5" s="3">
        <f t="shared" si="0"/>
        <v>8</v>
      </c>
      <c r="N5" s="3">
        <f t="shared" si="1"/>
        <v>2014</v>
      </c>
    </row>
    <row r="6" spans="1:14">
      <c r="A6" s="2">
        <v>41878</v>
      </c>
      <c r="B6" t="s">
        <v>71</v>
      </c>
      <c r="C6">
        <v>200877</v>
      </c>
      <c r="D6" t="s">
        <v>55</v>
      </c>
      <c r="E6" t="s">
        <v>12</v>
      </c>
      <c r="F6" t="s">
        <v>76</v>
      </c>
      <c r="G6" t="s">
        <v>77</v>
      </c>
      <c r="H6">
        <v>65</v>
      </c>
      <c r="I6">
        <v>0</v>
      </c>
      <c r="J6" s="1">
        <v>5.41056731499725E-2</v>
      </c>
      <c r="K6" s="1">
        <f>SUM(I2:I6)/SUM($H2:$H6)*90</f>
        <v>0.33707865168539325</v>
      </c>
      <c r="L6" s="1">
        <f>SUM(J2:J6)/SUM($H2:$H6)*90</f>
        <v>0.32357135705491114</v>
      </c>
      <c r="M6" s="3">
        <f t="shared" si="0"/>
        <v>8</v>
      </c>
      <c r="N6" s="3">
        <f t="shared" si="1"/>
        <v>2014</v>
      </c>
    </row>
    <row r="7" spans="1:14">
      <c r="A7" s="2">
        <v>41882</v>
      </c>
      <c r="B7" t="s">
        <v>71</v>
      </c>
      <c r="C7">
        <v>200892</v>
      </c>
      <c r="D7" t="s">
        <v>11</v>
      </c>
      <c r="E7" t="s">
        <v>56</v>
      </c>
      <c r="F7" t="s">
        <v>12</v>
      </c>
      <c r="G7" t="s">
        <v>57</v>
      </c>
      <c r="H7">
        <v>77</v>
      </c>
      <c r="I7">
        <v>0</v>
      </c>
      <c r="J7" s="1">
        <v>8.7841088015985322E-2</v>
      </c>
      <c r="K7" s="1">
        <f t="shared" ref="K7:L7" si="2">SUM(I3:I7)/SUM($H3:$H7)*90</f>
        <v>0.2848101265822785</v>
      </c>
      <c r="L7" s="1">
        <f t="shared" si="2"/>
        <v>0.29841534890854415</v>
      </c>
      <c r="M7" s="3">
        <f t="shared" si="0"/>
        <v>8</v>
      </c>
      <c r="N7" s="3">
        <f t="shared" si="1"/>
        <v>2014</v>
      </c>
    </row>
    <row r="8" spans="1:14">
      <c r="A8" s="2">
        <v>41885</v>
      </c>
      <c r="B8" t="s">
        <v>78</v>
      </c>
      <c r="C8">
        <v>200429</v>
      </c>
      <c r="D8" t="s">
        <v>79</v>
      </c>
      <c r="E8" t="s">
        <v>24</v>
      </c>
      <c r="F8" t="s">
        <v>12</v>
      </c>
      <c r="G8" t="s">
        <v>59</v>
      </c>
      <c r="H8">
        <v>84</v>
      </c>
      <c r="I8">
        <v>0</v>
      </c>
      <c r="J8" s="1">
        <v>0.52688772435348263</v>
      </c>
      <c r="K8" s="1">
        <f t="shared" ref="K8:L8" si="3">SUM(I4:I8)/SUM($H4:$H8)*90</f>
        <v>0.24590163934426229</v>
      </c>
      <c r="L8" s="1">
        <f t="shared" si="3"/>
        <v>0.36577939749952559</v>
      </c>
      <c r="M8" s="3">
        <f t="shared" si="0"/>
        <v>9</v>
      </c>
      <c r="N8" s="3">
        <f t="shared" si="1"/>
        <v>2014</v>
      </c>
    </row>
    <row r="9" spans="1:14">
      <c r="A9" s="2">
        <v>41889</v>
      </c>
      <c r="B9" t="s">
        <v>71</v>
      </c>
      <c r="C9">
        <v>200897</v>
      </c>
      <c r="D9" t="s">
        <v>13</v>
      </c>
      <c r="E9" t="s">
        <v>12</v>
      </c>
      <c r="F9" t="s">
        <v>53</v>
      </c>
      <c r="G9" t="s">
        <v>54</v>
      </c>
      <c r="H9">
        <v>94</v>
      </c>
      <c r="I9">
        <v>2</v>
      </c>
      <c r="J9" s="1">
        <v>1.6293135832485433</v>
      </c>
      <c r="K9" s="1">
        <f t="shared" ref="K9:L9" si="4">SUM(I5:I9)/SUM($H5:$H9)*90</f>
        <v>0.706806282722513</v>
      </c>
      <c r="L9" s="1">
        <f t="shared" si="4"/>
        <v>0.71254106622431768</v>
      </c>
      <c r="M9" s="3">
        <f t="shared" si="0"/>
        <v>9</v>
      </c>
      <c r="N9" s="3">
        <f t="shared" si="1"/>
        <v>2014</v>
      </c>
    </row>
    <row r="10" spans="1:14">
      <c r="A10" s="2">
        <v>41899</v>
      </c>
      <c r="B10" t="s">
        <v>78</v>
      </c>
      <c r="C10">
        <v>200444</v>
      </c>
      <c r="D10" t="s">
        <v>79</v>
      </c>
      <c r="E10" t="s">
        <v>12</v>
      </c>
      <c r="F10" t="s">
        <v>24</v>
      </c>
      <c r="G10" t="s">
        <v>25</v>
      </c>
      <c r="H10">
        <v>63</v>
      </c>
      <c r="I10">
        <v>2</v>
      </c>
      <c r="J10" s="1">
        <v>0.99100781968458296</v>
      </c>
      <c r="K10" s="1">
        <f t="shared" ref="K10:L10" si="5">SUM(I6:I10)/SUM($H6:$H10)*90</f>
        <v>0.93994778067885121</v>
      </c>
      <c r="L10" s="1">
        <f t="shared" si="5"/>
        <v>0.77290869441444121</v>
      </c>
      <c r="M10" s="3">
        <f t="shared" si="0"/>
        <v>9</v>
      </c>
      <c r="N10" s="3">
        <f t="shared" si="1"/>
        <v>2014</v>
      </c>
    </row>
    <row r="11" spans="1:14">
      <c r="A11" s="2">
        <v>41903</v>
      </c>
      <c r="B11" t="s">
        <v>71</v>
      </c>
      <c r="C11">
        <v>200917</v>
      </c>
      <c r="D11" t="s">
        <v>19</v>
      </c>
      <c r="E11" t="s">
        <v>12</v>
      </c>
      <c r="F11" t="s">
        <v>41</v>
      </c>
      <c r="G11" t="s">
        <v>62</v>
      </c>
      <c r="H11">
        <v>86</v>
      </c>
      <c r="I11">
        <v>1</v>
      </c>
      <c r="J11" s="1">
        <v>0.35557112728863438</v>
      </c>
      <c r="K11" s="1">
        <f t="shared" ref="K11:L11" si="6">SUM(I7:I11)/SUM($H7:$H11)*90</f>
        <v>1.113861386138614</v>
      </c>
      <c r="L11" s="1">
        <f t="shared" si="6"/>
        <v>0.79989089315151141</v>
      </c>
      <c r="M11" s="3">
        <f t="shared" si="0"/>
        <v>9</v>
      </c>
      <c r="N11" s="3">
        <f t="shared" si="1"/>
        <v>2014</v>
      </c>
    </row>
    <row r="12" spans="1:14">
      <c r="A12" s="2">
        <v>41907</v>
      </c>
      <c r="B12" t="s">
        <v>71</v>
      </c>
      <c r="C12">
        <v>200914</v>
      </c>
      <c r="D12" t="s">
        <v>16</v>
      </c>
      <c r="E12" t="s">
        <v>21</v>
      </c>
      <c r="F12" t="s">
        <v>12</v>
      </c>
      <c r="G12" t="s">
        <v>22</v>
      </c>
      <c r="H12">
        <v>78</v>
      </c>
      <c r="I12">
        <v>0</v>
      </c>
      <c r="J12" s="1">
        <v>0.47431496229184028</v>
      </c>
      <c r="K12" s="1">
        <f t="shared" ref="K12:L12" si="7">SUM(I8:I12)/SUM($H8:$H12)*90</f>
        <v>1.1111111111111112</v>
      </c>
      <c r="L12" s="1">
        <f t="shared" si="7"/>
        <v>0.88379893708157409</v>
      </c>
      <c r="M12" s="3">
        <f t="shared" si="0"/>
        <v>9</v>
      </c>
      <c r="N12" s="3">
        <f t="shared" si="1"/>
        <v>2014</v>
      </c>
    </row>
    <row r="13" spans="1:14">
      <c r="A13" s="2">
        <v>41910</v>
      </c>
      <c r="B13" t="s">
        <v>71</v>
      </c>
      <c r="C13">
        <v>200936</v>
      </c>
      <c r="D13" t="s">
        <v>20</v>
      </c>
      <c r="E13" t="s">
        <v>43</v>
      </c>
      <c r="F13" t="s">
        <v>12</v>
      </c>
      <c r="G13" t="s">
        <v>64</v>
      </c>
      <c r="H13">
        <v>94</v>
      </c>
      <c r="I13">
        <v>0</v>
      </c>
      <c r="J13" s="1">
        <v>0.35059207853761326</v>
      </c>
      <c r="K13" s="1">
        <f t="shared" ref="K13:L13" si="8">SUM(I9:I13)/SUM($H9:$H13)*90</f>
        <v>1.0843373493975905</v>
      </c>
      <c r="L13" s="1">
        <f t="shared" si="8"/>
        <v>0.82426978649303428</v>
      </c>
      <c r="M13" s="3">
        <f t="shared" si="0"/>
        <v>9</v>
      </c>
      <c r="N13" s="3">
        <f t="shared" si="1"/>
        <v>2014</v>
      </c>
    </row>
    <row r="14" spans="1:14">
      <c r="A14" s="2">
        <v>41917</v>
      </c>
      <c r="B14" t="s">
        <v>71</v>
      </c>
      <c r="C14">
        <v>200937</v>
      </c>
      <c r="D14" t="s">
        <v>23</v>
      </c>
      <c r="E14" t="s">
        <v>12</v>
      </c>
      <c r="F14" t="s">
        <v>30</v>
      </c>
      <c r="G14" t="s">
        <v>31</v>
      </c>
      <c r="H14">
        <v>97</v>
      </c>
      <c r="I14">
        <v>0</v>
      </c>
      <c r="J14" s="1">
        <v>0.42714594758422364</v>
      </c>
      <c r="K14" s="1">
        <f t="shared" ref="K14:L14" si="9">SUM(I10:I14)/SUM($H10:$H14)*90</f>
        <v>0.64593301435406703</v>
      </c>
      <c r="L14" s="1">
        <f t="shared" si="9"/>
        <v>0.55951405307373314</v>
      </c>
      <c r="M14" s="3">
        <f t="shared" si="0"/>
        <v>10</v>
      </c>
      <c r="N14" s="3">
        <f t="shared" si="1"/>
        <v>2014</v>
      </c>
    </row>
    <row r="15" spans="1:14">
      <c r="A15" s="2">
        <v>41921</v>
      </c>
      <c r="B15" t="s">
        <v>68</v>
      </c>
      <c r="C15">
        <v>186426</v>
      </c>
      <c r="D15" t="s">
        <v>60</v>
      </c>
      <c r="E15" t="s">
        <v>12</v>
      </c>
      <c r="F15" t="s">
        <v>74</v>
      </c>
      <c r="G15" t="s">
        <v>75</v>
      </c>
      <c r="H15">
        <v>31</v>
      </c>
      <c r="I15">
        <v>0</v>
      </c>
      <c r="J15" s="1">
        <v>0</v>
      </c>
      <c r="K15" s="1">
        <f t="shared" ref="K15:L15" si="10">SUM(I11:I15)/SUM($H11:$H15)*90</f>
        <v>0.23316062176165803</v>
      </c>
      <c r="L15" s="1">
        <f t="shared" si="10"/>
        <v>0.37483463837618664</v>
      </c>
      <c r="M15" s="3">
        <f t="shared" si="0"/>
        <v>10</v>
      </c>
      <c r="N15" s="3">
        <f t="shared" si="1"/>
        <v>2014</v>
      </c>
    </row>
    <row r="16" spans="1:14">
      <c r="A16" s="2">
        <v>41924</v>
      </c>
      <c r="B16" t="s">
        <v>71</v>
      </c>
      <c r="C16">
        <v>200948</v>
      </c>
      <c r="D16" t="s">
        <v>26</v>
      </c>
      <c r="E16" t="s">
        <v>14</v>
      </c>
      <c r="F16" t="s">
        <v>12</v>
      </c>
      <c r="G16" t="s">
        <v>58</v>
      </c>
      <c r="H16">
        <v>98</v>
      </c>
      <c r="I16">
        <v>0</v>
      </c>
      <c r="J16" s="1">
        <v>0.79401540370871015</v>
      </c>
      <c r="K16" s="1">
        <f t="shared" ref="K16:L16" si="11">SUM(I12:I16)/SUM($H12:$H16)*90</f>
        <v>0</v>
      </c>
      <c r="L16" s="1">
        <f t="shared" si="11"/>
        <v>0.46267878213822822</v>
      </c>
      <c r="M16" s="3">
        <f t="shared" si="0"/>
        <v>10</v>
      </c>
      <c r="N16" s="3">
        <f t="shared" si="1"/>
        <v>2014</v>
      </c>
    </row>
    <row r="17" spans="1:14">
      <c r="A17" s="2">
        <v>41928</v>
      </c>
      <c r="B17" t="s">
        <v>78</v>
      </c>
      <c r="C17">
        <v>200462</v>
      </c>
      <c r="D17" t="s">
        <v>80</v>
      </c>
      <c r="E17" t="s">
        <v>81</v>
      </c>
      <c r="F17" t="s">
        <v>12</v>
      </c>
      <c r="G17" t="s">
        <v>82</v>
      </c>
      <c r="H17">
        <v>75</v>
      </c>
      <c r="I17">
        <v>0</v>
      </c>
      <c r="J17" s="1">
        <v>0.30270099473800322</v>
      </c>
      <c r="K17" s="1">
        <f t="shared" ref="K17:L17" si="12">SUM(I13:I17)/SUM($H13:$H17)*90</f>
        <v>0</v>
      </c>
      <c r="L17" s="1">
        <f t="shared" si="12"/>
        <v>0.42709088154726466</v>
      </c>
      <c r="M17" s="3">
        <f t="shared" si="0"/>
        <v>10</v>
      </c>
      <c r="N17" s="3">
        <f t="shared" si="1"/>
        <v>2014</v>
      </c>
    </row>
    <row r="18" spans="1:14">
      <c r="A18" s="2">
        <v>41931</v>
      </c>
      <c r="B18" t="s">
        <v>71</v>
      </c>
      <c r="C18">
        <v>200957</v>
      </c>
      <c r="D18" t="s">
        <v>29</v>
      </c>
      <c r="E18" t="s">
        <v>12</v>
      </c>
      <c r="F18" t="s">
        <v>47</v>
      </c>
      <c r="G18" t="s">
        <v>65</v>
      </c>
      <c r="H18">
        <v>71</v>
      </c>
      <c r="I18">
        <v>0</v>
      </c>
      <c r="J18" s="1">
        <v>0</v>
      </c>
      <c r="K18" s="1">
        <f t="shared" ref="K18:L18" si="13">SUM(I14:I18)/SUM($H14:$H18)*90</f>
        <v>0</v>
      </c>
      <c r="L18" s="1">
        <f t="shared" si="13"/>
        <v>0.36867637403974285</v>
      </c>
      <c r="M18" s="3">
        <f t="shared" si="0"/>
        <v>10</v>
      </c>
      <c r="N18" s="3">
        <f t="shared" si="1"/>
        <v>2014</v>
      </c>
    </row>
    <row r="19" spans="1:14">
      <c r="A19" s="2">
        <v>41938</v>
      </c>
      <c r="B19" t="s">
        <v>71</v>
      </c>
      <c r="C19">
        <v>200970</v>
      </c>
      <c r="D19" t="s">
        <v>32</v>
      </c>
      <c r="E19" t="s">
        <v>37</v>
      </c>
      <c r="F19" t="s">
        <v>12</v>
      </c>
      <c r="G19" t="s">
        <v>38</v>
      </c>
      <c r="H19">
        <v>96</v>
      </c>
      <c r="I19">
        <v>0</v>
      </c>
      <c r="J19" s="1">
        <v>1.481462234626524</v>
      </c>
      <c r="K19" s="1">
        <f t="shared" ref="K19:L19" si="14">SUM(I15:I19)/SUM($H15:$H19)*90</f>
        <v>0</v>
      </c>
      <c r="L19" s="1">
        <f t="shared" si="14"/>
        <v>0.62543416974822486</v>
      </c>
      <c r="M19" s="3">
        <f t="shared" si="0"/>
        <v>10</v>
      </c>
      <c r="N19" s="3">
        <f t="shared" si="1"/>
        <v>2014</v>
      </c>
    </row>
    <row r="20" spans="1:14">
      <c r="A20" s="2">
        <v>41941</v>
      </c>
      <c r="B20" t="s">
        <v>78</v>
      </c>
      <c r="C20">
        <v>200466</v>
      </c>
      <c r="D20" t="s">
        <v>83</v>
      </c>
      <c r="E20" t="s">
        <v>50</v>
      </c>
      <c r="F20" t="s">
        <v>12</v>
      </c>
      <c r="G20" t="s">
        <v>84</v>
      </c>
      <c r="H20">
        <v>82</v>
      </c>
      <c r="I20">
        <v>1</v>
      </c>
      <c r="J20" s="1">
        <v>0.53824941519573932</v>
      </c>
      <c r="K20" s="1">
        <f t="shared" ref="K20:L20" si="15">SUM(I16:I20)/SUM($H16:$H20)*90</f>
        <v>0.2132701421800948</v>
      </c>
      <c r="L20" s="1">
        <f t="shared" si="15"/>
        <v>0.66464105294836007</v>
      </c>
      <c r="M20" s="3">
        <f t="shared" si="0"/>
        <v>10</v>
      </c>
      <c r="N20" s="3">
        <f t="shared" si="1"/>
        <v>2014</v>
      </c>
    </row>
    <row r="21" spans="1:14">
      <c r="A21" s="2">
        <v>41949</v>
      </c>
      <c r="B21" t="s">
        <v>78</v>
      </c>
      <c r="C21">
        <v>200470</v>
      </c>
      <c r="D21" t="s">
        <v>83</v>
      </c>
      <c r="E21" t="s">
        <v>12</v>
      </c>
      <c r="F21" t="s">
        <v>50</v>
      </c>
      <c r="G21" t="s">
        <v>51</v>
      </c>
      <c r="H21">
        <v>77</v>
      </c>
      <c r="I21">
        <v>1</v>
      </c>
      <c r="J21" s="1">
        <v>0.51551698995369155</v>
      </c>
      <c r="K21" s="1">
        <f t="shared" ref="K21:L21" si="16">SUM(I17:I21)/SUM($H17:$H21)*90</f>
        <v>0.44887780548628425</v>
      </c>
      <c r="L21" s="1">
        <f t="shared" si="16"/>
        <v>0.63694181323255916</v>
      </c>
      <c r="M21" s="3">
        <f t="shared" si="0"/>
        <v>11</v>
      </c>
      <c r="N21" s="3">
        <f t="shared" si="1"/>
        <v>2014</v>
      </c>
    </row>
    <row r="22" spans="1:14">
      <c r="A22" s="2">
        <v>41952</v>
      </c>
      <c r="B22" t="s">
        <v>71</v>
      </c>
      <c r="C22">
        <v>200992</v>
      </c>
      <c r="D22" t="s">
        <v>36</v>
      </c>
      <c r="E22" t="s">
        <v>17</v>
      </c>
      <c r="F22" t="s">
        <v>12</v>
      </c>
      <c r="G22" t="s">
        <v>18</v>
      </c>
      <c r="H22">
        <v>93</v>
      </c>
      <c r="I22">
        <v>0</v>
      </c>
      <c r="J22" s="1">
        <v>9.986643940011404E-2</v>
      </c>
      <c r="K22" s="1">
        <f t="shared" ref="K22:L22" si="17">SUM(I18:I22)/SUM($H18:$H22)*90</f>
        <v>0.42959427207637235</v>
      </c>
      <c r="L22" s="1">
        <f t="shared" si="17"/>
        <v>0.56601087619533696</v>
      </c>
      <c r="M22" s="3">
        <f t="shared" si="0"/>
        <v>11</v>
      </c>
      <c r="N22" s="3">
        <f t="shared" si="1"/>
        <v>2014</v>
      </c>
    </row>
    <row r="23" spans="1:14">
      <c r="A23" s="2">
        <v>41955</v>
      </c>
      <c r="B23" t="s">
        <v>71</v>
      </c>
      <c r="C23">
        <v>200977</v>
      </c>
      <c r="D23" t="s">
        <v>33</v>
      </c>
      <c r="E23" t="s">
        <v>12</v>
      </c>
      <c r="F23" t="s">
        <v>50</v>
      </c>
      <c r="G23" t="s">
        <v>51</v>
      </c>
      <c r="H23">
        <v>97</v>
      </c>
      <c r="I23">
        <v>0</v>
      </c>
      <c r="J23" s="1">
        <v>0.130697201717282</v>
      </c>
      <c r="K23" s="1">
        <f t="shared" ref="K23:L23" si="18">SUM(I19:I23)/SUM($H19:$H23)*90</f>
        <v>0.40449438202247195</v>
      </c>
      <c r="L23" s="1">
        <f t="shared" si="18"/>
        <v>0.5593737197312395</v>
      </c>
      <c r="M23" s="3">
        <f t="shared" si="0"/>
        <v>11</v>
      </c>
      <c r="N23" s="3">
        <f t="shared" si="1"/>
        <v>2014</v>
      </c>
    </row>
    <row r="24" spans="1:14">
      <c r="A24" s="2">
        <v>41959</v>
      </c>
      <c r="B24" t="s">
        <v>71</v>
      </c>
      <c r="C24">
        <v>200997</v>
      </c>
      <c r="D24" t="s">
        <v>39</v>
      </c>
      <c r="E24" t="s">
        <v>12</v>
      </c>
      <c r="F24" t="s">
        <v>66</v>
      </c>
      <c r="G24" t="s">
        <v>67</v>
      </c>
      <c r="H24">
        <v>67</v>
      </c>
      <c r="I24">
        <v>0</v>
      </c>
      <c r="J24" s="1">
        <v>4.6448166223006793E-2</v>
      </c>
      <c r="K24" s="1">
        <f t="shared" ref="K24:L24" si="19">SUM(I20:I24)/SUM($H20:$H24)*90</f>
        <v>0.43269230769230771</v>
      </c>
      <c r="L24" s="1">
        <f t="shared" si="19"/>
        <v>0.28790874789443521</v>
      </c>
      <c r="M24" s="3">
        <f t="shared" si="0"/>
        <v>11</v>
      </c>
      <c r="N24" s="3">
        <f t="shared" si="1"/>
        <v>2014</v>
      </c>
    </row>
    <row r="25" spans="1:14">
      <c r="A25" s="2">
        <v>41970</v>
      </c>
      <c r="B25" t="s">
        <v>78</v>
      </c>
      <c r="C25">
        <v>200474</v>
      </c>
      <c r="D25" t="s">
        <v>85</v>
      </c>
      <c r="E25" t="s">
        <v>12</v>
      </c>
      <c r="F25" t="s">
        <v>30</v>
      </c>
      <c r="G25" t="s">
        <v>31</v>
      </c>
      <c r="H25">
        <v>88</v>
      </c>
      <c r="I25">
        <v>0</v>
      </c>
      <c r="J25" s="1">
        <v>0</v>
      </c>
      <c r="K25" s="1">
        <f t="shared" ref="K25:L25" si="20">SUM(I21:I25)/SUM($H21:$H25)*90</f>
        <v>0.2132701421800948</v>
      </c>
      <c r="L25" s="1">
        <f t="shared" si="20"/>
        <v>0.16902272928073103</v>
      </c>
      <c r="M25" s="3">
        <f t="shared" si="0"/>
        <v>11</v>
      </c>
      <c r="N25" s="3">
        <f t="shared" si="1"/>
        <v>2014</v>
      </c>
    </row>
    <row r="26" spans="1:14">
      <c r="A26" s="2">
        <v>41976</v>
      </c>
      <c r="B26" t="s">
        <v>78</v>
      </c>
      <c r="C26">
        <v>200475</v>
      </c>
      <c r="D26" t="s">
        <v>86</v>
      </c>
      <c r="E26" t="s">
        <v>87</v>
      </c>
      <c r="F26" t="s">
        <v>12</v>
      </c>
      <c r="G26" t="s">
        <v>88</v>
      </c>
      <c r="H26">
        <v>67</v>
      </c>
      <c r="I26">
        <v>0</v>
      </c>
      <c r="J26" s="1">
        <v>0.26022448541687682</v>
      </c>
      <c r="K26" s="1">
        <f t="shared" ref="K26:L26" si="21">SUM(I22:I26)/SUM($H22:$H26)*90</f>
        <v>0</v>
      </c>
      <c r="L26" s="1">
        <f t="shared" si="21"/>
        <v>0.11735744259260962</v>
      </c>
      <c r="M26" s="3">
        <f t="shared" si="0"/>
        <v>12</v>
      </c>
      <c r="N26" s="3">
        <f t="shared" si="1"/>
        <v>2014</v>
      </c>
    </row>
    <row r="27" spans="1:14">
      <c r="A27" s="2">
        <v>41983</v>
      </c>
      <c r="B27" t="s">
        <v>78</v>
      </c>
      <c r="C27">
        <v>200476</v>
      </c>
      <c r="D27" t="s">
        <v>86</v>
      </c>
      <c r="E27" t="s">
        <v>12</v>
      </c>
      <c r="F27" t="s">
        <v>87</v>
      </c>
      <c r="G27" t="s">
        <v>89</v>
      </c>
      <c r="H27">
        <v>93</v>
      </c>
      <c r="I27">
        <v>0</v>
      </c>
      <c r="J27" s="1">
        <v>4.4799743291524308E-2</v>
      </c>
      <c r="K27" s="1">
        <f t="shared" ref="K27:L27" si="22">SUM(I23:I27)/SUM($H23:$H27)*90</f>
        <v>0</v>
      </c>
      <c r="L27" s="1">
        <f t="shared" si="22"/>
        <v>0.10532830994752936</v>
      </c>
      <c r="M27" s="3">
        <f t="shared" si="0"/>
        <v>12</v>
      </c>
      <c r="N27" s="3">
        <f t="shared" si="1"/>
        <v>2014</v>
      </c>
    </row>
    <row r="28" spans="1:14">
      <c r="A28" s="2">
        <v>41987</v>
      </c>
      <c r="B28" t="s">
        <v>71</v>
      </c>
      <c r="C28">
        <v>201036</v>
      </c>
      <c r="D28" t="s">
        <v>90</v>
      </c>
      <c r="E28" t="s">
        <v>27</v>
      </c>
      <c r="F28" t="s">
        <v>12</v>
      </c>
      <c r="G28" t="s">
        <v>28</v>
      </c>
      <c r="H28">
        <v>89</v>
      </c>
      <c r="I28">
        <v>0</v>
      </c>
      <c r="J28" s="1">
        <v>0.61198420214100935</v>
      </c>
      <c r="K28" s="1">
        <f t="shared" ref="K28:L28" si="23">SUM(I24:I28)/SUM($H24:$H28)*90</f>
        <v>0</v>
      </c>
      <c r="L28" s="1">
        <f t="shared" si="23"/>
        <v>0.21463142013989495</v>
      </c>
      <c r="M28" s="3">
        <f t="shared" si="0"/>
        <v>12</v>
      </c>
      <c r="N28" s="3">
        <f t="shared" si="1"/>
        <v>2014</v>
      </c>
    </row>
    <row r="29" spans="1:14">
      <c r="A29" s="2">
        <v>42016</v>
      </c>
      <c r="B29" t="s">
        <v>91</v>
      </c>
      <c r="C29">
        <v>221681</v>
      </c>
      <c r="D29" t="s">
        <v>92</v>
      </c>
      <c r="E29" t="s">
        <v>93</v>
      </c>
      <c r="F29" t="s">
        <v>12</v>
      </c>
      <c r="G29" t="s">
        <v>94</v>
      </c>
      <c r="H29">
        <v>27</v>
      </c>
      <c r="I29">
        <v>0</v>
      </c>
      <c r="J29" s="1">
        <v>0</v>
      </c>
      <c r="K29" s="1">
        <f t="shared" ref="K29:L29" si="24">SUM(I25:I29)/SUM($H25:$H29)*90</f>
        <v>0</v>
      </c>
      <c r="L29" s="1">
        <f t="shared" si="24"/>
        <v>0.22673285378144764</v>
      </c>
      <c r="M29" s="3">
        <f t="shared" si="0"/>
        <v>1</v>
      </c>
      <c r="N29" s="3">
        <f t="shared" si="1"/>
        <v>2015</v>
      </c>
    </row>
    <row r="30" spans="1:14">
      <c r="A30" s="2">
        <v>42018</v>
      </c>
      <c r="B30" t="s">
        <v>91</v>
      </c>
      <c r="C30">
        <v>221683</v>
      </c>
      <c r="D30" t="s">
        <v>95</v>
      </c>
      <c r="E30" t="s">
        <v>12</v>
      </c>
      <c r="F30" t="s">
        <v>96</v>
      </c>
      <c r="G30" t="s">
        <v>97</v>
      </c>
      <c r="H30">
        <v>94</v>
      </c>
      <c r="I30">
        <v>0</v>
      </c>
      <c r="J30" s="1">
        <v>0.7082957880230295</v>
      </c>
      <c r="K30" s="1">
        <f t="shared" ref="K30:L30" si="25">SUM(I26:I30)/SUM($H26:$H30)*90</f>
        <v>0</v>
      </c>
      <c r="L30" s="1">
        <f t="shared" si="25"/>
        <v>0.39534426945545836</v>
      </c>
      <c r="M30" s="3">
        <f t="shared" si="0"/>
        <v>1</v>
      </c>
      <c r="N30" s="3">
        <f t="shared" si="1"/>
        <v>2015</v>
      </c>
    </row>
    <row r="31" spans="1:14">
      <c r="A31" s="2">
        <v>42022</v>
      </c>
      <c r="B31" t="s">
        <v>98</v>
      </c>
      <c r="C31">
        <v>219020</v>
      </c>
      <c r="D31" t="s">
        <v>49</v>
      </c>
      <c r="E31" t="s">
        <v>12</v>
      </c>
      <c r="F31" t="s">
        <v>50</v>
      </c>
      <c r="G31" t="s">
        <v>51</v>
      </c>
      <c r="H31">
        <v>18</v>
      </c>
      <c r="I31">
        <v>0</v>
      </c>
      <c r="J31" s="1">
        <v>0</v>
      </c>
      <c r="K31" s="1">
        <f t="shared" ref="K31:L31" si="26">SUM(I27:I31)/SUM($H27:$H31)*90</f>
        <v>0</v>
      </c>
      <c r="L31" s="1">
        <f t="shared" si="26"/>
        <v>0.38273263554828874</v>
      </c>
      <c r="M31" s="3">
        <f t="shared" si="0"/>
        <v>1</v>
      </c>
      <c r="N31" s="3">
        <f t="shared" si="1"/>
        <v>2015</v>
      </c>
    </row>
    <row r="32" spans="1:14">
      <c r="A32" s="2">
        <v>42028</v>
      </c>
      <c r="B32" t="s">
        <v>99</v>
      </c>
      <c r="C32">
        <v>219026</v>
      </c>
      <c r="D32" t="s">
        <v>86</v>
      </c>
      <c r="E32" t="s">
        <v>30</v>
      </c>
      <c r="F32" t="s">
        <v>12</v>
      </c>
      <c r="G32" t="s">
        <v>45</v>
      </c>
      <c r="H32">
        <v>72</v>
      </c>
      <c r="I32">
        <v>0</v>
      </c>
      <c r="J32" s="1">
        <v>0.25855100495494315</v>
      </c>
      <c r="K32" s="1">
        <f t="shared" ref="K32:L32" si="27">SUM(I28:I32)/SUM($H28:$H32)*90</f>
        <v>0</v>
      </c>
      <c r="L32" s="1">
        <f t="shared" si="27"/>
        <v>0.4736492985356946</v>
      </c>
      <c r="M32" s="3">
        <f t="shared" si="0"/>
        <v>1</v>
      </c>
      <c r="N32" s="3">
        <f t="shared" si="1"/>
        <v>2015</v>
      </c>
    </row>
    <row r="33" spans="1:14">
      <c r="A33" s="2">
        <v>42031</v>
      </c>
      <c r="B33" t="s">
        <v>98</v>
      </c>
      <c r="C33">
        <v>219021</v>
      </c>
      <c r="D33" t="s">
        <v>52</v>
      </c>
      <c r="E33" t="s">
        <v>12</v>
      </c>
      <c r="F33" t="s">
        <v>41</v>
      </c>
      <c r="G33" t="s">
        <v>62</v>
      </c>
      <c r="H33">
        <v>45</v>
      </c>
      <c r="I33">
        <v>1</v>
      </c>
      <c r="J33" s="1">
        <v>7.1561426700512187E-2</v>
      </c>
      <c r="K33" s="1">
        <f t="shared" ref="K33:L33" si="28">SUM(I29:I33)/SUM($H29:$H33)*90</f>
        <v>0.3515625</v>
      </c>
      <c r="L33" s="1">
        <f t="shared" si="28"/>
        <v>0.36506538973071739</v>
      </c>
      <c r="M33" s="3">
        <f t="shared" si="0"/>
        <v>1</v>
      </c>
      <c r="N33" s="3">
        <f t="shared" si="1"/>
        <v>2015</v>
      </c>
    </row>
    <row r="34" spans="1:14">
      <c r="A34" s="2">
        <v>42035</v>
      </c>
      <c r="B34" t="s">
        <v>100</v>
      </c>
      <c r="C34">
        <v>219027</v>
      </c>
      <c r="D34" t="s">
        <v>86</v>
      </c>
      <c r="E34" t="s">
        <v>30</v>
      </c>
      <c r="F34" t="s">
        <v>12</v>
      </c>
      <c r="G34" t="s">
        <v>45</v>
      </c>
      <c r="H34">
        <v>45</v>
      </c>
      <c r="I34">
        <v>0</v>
      </c>
      <c r="J34" s="1">
        <v>0</v>
      </c>
      <c r="K34" s="1">
        <f t="shared" ref="K34:L34" si="29">SUM(I30:I34)/SUM($H30:$H34)*90</f>
        <v>0.32846715328467152</v>
      </c>
      <c r="L34" s="1">
        <f t="shared" si="29"/>
        <v>0.34108299186519581</v>
      </c>
      <c r="M34" s="3">
        <f t="shared" si="0"/>
        <v>1</v>
      </c>
      <c r="N34" s="3">
        <f t="shared" si="1"/>
        <v>2015</v>
      </c>
    </row>
    <row r="35" spans="1:14">
      <c r="A35" s="2">
        <v>42041</v>
      </c>
      <c r="B35" t="s">
        <v>101</v>
      </c>
      <c r="C35">
        <v>220259</v>
      </c>
      <c r="D35" t="s">
        <v>86</v>
      </c>
      <c r="E35" t="s">
        <v>12</v>
      </c>
      <c r="F35" t="s">
        <v>56</v>
      </c>
      <c r="G35" t="s">
        <v>63</v>
      </c>
      <c r="H35">
        <v>62</v>
      </c>
      <c r="I35">
        <v>0</v>
      </c>
      <c r="J35" s="1">
        <v>0.75278131248189895</v>
      </c>
      <c r="K35" s="1">
        <f t="shared" ref="K35:L35" si="30">SUM(I31:I35)/SUM($H31:$H35)*90</f>
        <v>0.37190082644628097</v>
      </c>
      <c r="L35" s="1">
        <f t="shared" si="30"/>
        <v>0.40272907839818961</v>
      </c>
      <c r="M35" s="3">
        <f t="shared" si="0"/>
        <v>2</v>
      </c>
      <c r="N35" s="3">
        <f t="shared" si="1"/>
        <v>2015</v>
      </c>
    </row>
    <row r="36" spans="1:14">
      <c r="A36" s="2">
        <v>42046</v>
      </c>
      <c r="B36" t="s">
        <v>101</v>
      </c>
      <c r="C36">
        <v>220260</v>
      </c>
      <c r="D36" t="s">
        <v>86</v>
      </c>
      <c r="E36" t="s">
        <v>56</v>
      </c>
      <c r="F36" t="s">
        <v>12</v>
      </c>
      <c r="G36" t="s">
        <v>57</v>
      </c>
      <c r="H36">
        <v>93</v>
      </c>
      <c r="I36">
        <v>0</v>
      </c>
      <c r="J36" s="1">
        <v>0.22648661110541554</v>
      </c>
      <c r="K36" s="1">
        <f t="shared" ref="K36:L36" si="31">SUM(I32:I36)/SUM($H32:$H36)*90</f>
        <v>0.28391167192429023</v>
      </c>
      <c r="L36" s="1">
        <f t="shared" si="31"/>
        <v>0.37174836584179588</v>
      </c>
      <c r="M36" s="3">
        <f t="shared" si="0"/>
        <v>2</v>
      </c>
      <c r="N36" s="3">
        <f t="shared" si="1"/>
        <v>2015</v>
      </c>
    </row>
    <row r="37" spans="1:14">
      <c r="A37" s="2">
        <v>42050</v>
      </c>
      <c r="B37" t="s">
        <v>102</v>
      </c>
      <c r="C37">
        <v>219709</v>
      </c>
      <c r="D37" t="s">
        <v>46</v>
      </c>
      <c r="E37" t="s">
        <v>103</v>
      </c>
      <c r="F37" t="s">
        <v>12</v>
      </c>
      <c r="G37" t="s">
        <v>104</v>
      </c>
      <c r="H37">
        <v>22</v>
      </c>
      <c r="I37">
        <v>0</v>
      </c>
      <c r="J37" s="1">
        <v>0.33514125843734927</v>
      </c>
      <c r="K37" s="1">
        <f t="shared" ref="K37:L37" si="32">SUM(I33:I37)/SUM($H33:$H37)*90</f>
        <v>0.33707865168539325</v>
      </c>
      <c r="L37" s="1">
        <f t="shared" si="32"/>
        <v>0.46718110406466601</v>
      </c>
      <c r="M37" s="3">
        <f t="shared" si="0"/>
        <v>2</v>
      </c>
      <c r="N37" s="3">
        <f t="shared" si="1"/>
        <v>2015</v>
      </c>
    </row>
    <row r="38" spans="1:14">
      <c r="A38" s="2">
        <v>42054</v>
      </c>
      <c r="B38" t="s">
        <v>105</v>
      </c>
      <c r="C38">
        <v>217332</v>
      </c>
      <c r="D38" t="s">
        <v>106</v>
      </c>
      <c r="E38" t="s">
        <v>107</v>
      </c>
      <c r="F38" t="s">
        <v>12</v>
      </c>
      <c r="G38" t="s">
        <v>108</v>
      </c>
      <c r="H38">
        <v>95</v>
      </c>
      <c r="I38">
        <v>0</v>
      </c>
      <c r="J38" s="1">
        <v>0.10306701675081796</v>
      </c>
      <c r="K38" s="1">
        <f t="shared" ref="K38:L38" si="33">SUM(I34:I38)/SUM($H34:$H38)*90</f>
        <v>0</v>
      </c>
      <c r="L38" s="1">
        <f t="shared" si="33"/>
        <v>0.40243803750723456</v>
      </c>
      <c r="M38" s="3">
        <f t="shared" si="0"/>
        <v>2</v>
      </c>
      <c r="N38" s="3">
        <f t="shared" si="1"/>
        <v>2015</v>
      </c>
    </row>
    <row r="39" spans="1:14">
      <c r="A39" s="2">
        <v>42064</v>
      </c>
      <c r="B39" t="s">
        <v>102</v>
      </c>
      <c r="C39">
        <v>219738</v>
      </c>
      <c r="D39" t="s">
        <v>52</v>
      </c>
      <c r="E39" t="s">
        <v>47</v>
      </c>
      <c r="F39" t="s">
        <v>12</v>
      </c>
      <c r="G39" t="s">
        <v>48</v>
      </c>
      <c r="H39">
        <v>95</v>
      </c>
      <c r="I39">
        <v>2</v>
      </c>
      <c r="J39" s="1">
        <v>0.99731849353633628</v>
      </c>
      <c r="K39" s="1">
        <f t="shared" ref="K39:L39" si="34">SUM(I35:I39)/SUM($H35:$H39)*90</f>
        <v>0.49046321525885556</v>
      </c>
      <c r="L39" s="1">
        <f t="shared" si="34"/>
        <v>0.59218398449063647</v>
      </c>
      <c r="M39" s="3">
        <f t="shared" si="0"/>
        <v>3</v>
      </c>
      <c r="N39" s="3">
        <f t="shared" si="1"/>
        <v>2015</v>
      </c>
    </row>
    <row r="40" spans="1:14">
      <c r="A40" s="2">
        <v>42068</v>
      </c>
      <c r="B40" t="s">
        <v>105</v>
      </c>
      <c r="C40">
        <v>217349</v>
      </c>
      <c r="D40" t="s">
        <v>109</v>
      </c>
      <c r="E40" t="s">
        <v>12</v>
      </c>
      <c r="F40" t="s">
        <v>110</v>
      </c>
      <c r="G40" t="s">
        <v>111</v>
      </c>
      <c r="H40">
        <v>97</v>
      </c>
      <c r="I40">
        <v>0</v>
      </c>
      <c r="J40" s="1">
        <v>0.22829854649129816</v>
      </c>
      <c r="K40" s="1">
        <f t="shared" ref="K40:L40" si="35">SUM(I36:I40)/SUM($H36:$H40)*90</f>
        <v>0.44776119402985076</v>
      </c>
      <c r="L40" s="1">
        <f t="shared" si="35"/>
        <v>0.42320416260922772</v>
      </c>
      <c r="M40" s="3">
        <f t="shared" si="0"/>
        <v>3</v>
      </c>
      <c r="N40" s="3">
        <f t="shared" si="1"/>
        <v>2015</v>
      </c>
    </row>
    <row r="41" spans="1:14">
      <c r="A41" s="2">
        <v>42071</v>
      </c>
      <c r="B41" t="s">
        <v>102</v>
      </c>
      <c r="C41">
        <v>219746</v>
      </c>
      <c r="D41" t="s">
        <v>55</v>
      </c>
      <c r="E41" t="s">
        <v>12</v>
      </c>
      <c r="F41" t="s">
        <v>34</v>
      </c>
      <c r="G41" t="s">
        <v>35</v>
      </c>
      <c r="H41">
        <v>31</v>
      </c>
      <c r="I41">
        <v>0</v>
      </c>
      <c r="J41" s="1">
        <v>0.41729762539006582</v>
      </c>
      <c r="K41" s="1">
        <f t="shared" ref="K41:L41" si="36">SUM(I37:I41)/SUM($H37:$H41)*90</f>
        <v>0.52941176470588236</v>
      </c>
      <c r="L41" s="1">
        <f t="shared" si="36"/>
        <v>0.55088548427802375</v>
      </c>
      <c r="M41" s="3">
        <f t="shared" si="0"/>
        <v>3</v>
      </c>
      <c r="N41" s="3">
        <f t="shared" si="1"/>
        <v>2015</v>
      </c>
    </row>
    <row r="42" spans="1:14">
      <c r="A42" s="2">
        <v>42075</v>
      </c>
      <c r="B42" t="s">
        <v>105</v>
      </c>
      <c r="C42">
        <v>217364</v>
      </c>
      <c r="D42" t="s">
        <v>112</v>
      </c>
      <c r="E42" t="s">
        <v>113</v>
      </c>
      <c r="F42" t="s">
        <v>12</v>
      </c>
      <c r="G42" t="s">
        <v>114</v>
      </c>
      <c r="H42">
        <v>74</v>
      </c>
      <c r="I42">
        <v>0</v>
      </c>
      <c r="J42" s="1">
        <v>0.32056312285564947</v>
      </c>
      <c r="K42" s="1">
        <f t="shared" ref="K42:L42" si="37">SUM(I38:I42)/SUM($H38:$H42)*90</f>
        <v>0.45918367346938771</v>
      </c>
      <c r="L42" s="1">
        <f t="shared" si="37"/>
        <v>0.47446181748003852</v>
      </c>
      <c r="M42" s="3">
        <f t="shared" si="0"/>
        <v>3</v>
      </c>
      <c r="N42" s="3">
        <f t="shared" si="1"/>
        <v>2015</v>
      </c>
    </row>
    <row r="43" spans="1:14">
      <c r="A43" s="2">
        <v>42079</v>
      </c>
      <c r="B43" t="s">
        <v>102</v>
      </c>
      <c r="C43">
        <v>219767</v>
      </c>
      <c r="D43" t="s">
        <v>11</v>
      </c>
      <c r="E43" t="s">
        <v>21</v>
      </c>
      <c r="F43" t="s">
        <v>12</v>
      </c>
      <c r="G43" t="s">
        <v>22</v>
      </c>
      <c r="H43">
        <v>94</v>
      </c>
      <c r="I43">
        <v>2</v>
      </c>
      <c r="J43" s="1">
        <v>0.69503423965308253</v>
      </c>
      <c r="K43" s="1">
        <f t="shared" ref="K43:L43" si="38">SUM(I39:I43)/SUM($H39:$H43)*90</f>
        <v>0.92071611253196939</v>
      </c>
      <c r="L43" s="1">
        <f t="shared" si="38"/>
        <v>0.61193371486797676</v>
      </c>
      <c r="M43" s="3">
        <f t="shared" si="0"/>
        <v>3</v>
      </c>
      <c r="N43" s="3">
        <f t="shared" si="1"/>
        <v>2015</v>
      </c>
    </row>
    <row r="44" spans="1:14">
      <c r="A44" s="2">
        <v>42082</v>
      </c>
      <c r="B44" t="s">
        <v>105</v>
      </c>
      <c r="C44">
        <v>217380</v>
      </c>
      <c r="D44" t="s">
        <v>115</v>
      </c>
      <c r="E44" t="s">
        <v>12</v>
      </c>
      <c r="F44" t="s">
        <v>113</v>
      </c>
      <c r="G44" t="s">
        <v>116</v>
      </c>
      <c r="H44">
        <v>94</v>
      </c>
      <c r="I44">
        <v>0</v>
      </c>
      <c r="J44" s="1">
        <v>1.0445023432063933</v>
      </c>
      <c r="K44" s="1">
        <f t="shared" ref="K44:L44" si="39">SUM(I40:I44)/SUM($H40:$H44)*90</f>
        <v>0.46153846153846156</v>
      </c>
      <c r="L44" s="1">
        <f t="shared" si="39"/>
        <v>0.62439135636842058</v>
      </c>
      <c r="M44" s="3">
        <f t="shared" si="0"/>
        <v>3</v>
      </c>
      <c r="N44" s="3">
        <f t="shared" si="1"/>
        <v>2015</v>
      </c>
    </row>
    <row r="45" spans="1:14">
      <c r="A45" s="2">
        <v>42085</v>
      </c>
      <c r="B45" t="s">
        <v>102</v>
      </c>
      <c r="C45">
        <v>219777</v>
      </c>
      <c r="D45" t="s">
        <v>13</v>
      </c>
      <c r="E45" t="s">
        <v>12</v>
      </c>
      <c r="F45" t="s">
        <v>24</v>
      </c>
      <c r="G45" t="s">
        <v>25</v>
      </c>
      <c r="H45">
        <v>93</v>
      </c>
      <c r="I45">
        <v>0</v>
      </c>
      <c r="J45" s="1">
        <v>0.70910939296676467</v>
      </c>
      <c r="K45" s="1">
        <f t="shared" ref="K45:L45" si="40">SUM(I41:I45)/SUM($H41:$H45)*90</f>
        <v>0.46632124352331605</v>
      </c>
      <c r="L45" s="1">
        <f t="shared" si="40"/>
        <v>0.74296788903232125</v>
      </c>
      <c r="M45" s="3">
        <f t="shared" si="0"/>
        <v>3</v>
      </c>
      <c r="N45" s="3">
        <f t="shared" si="1"/>
        <v>2015</v>
      </c>
    </row>
    <row r="46" spans="1:14">
      <c r="A46" s="2">
        <v>42089</v>
      </c>
      <c r="B46" t="s">
        <v>117</v>
      </c>
      <c r="C46">
        <v>230195</v>
      </c>
      <c r="D46" t="s">
        <v>86</v>
      </c>
      <c r="E46" t="s">
        <v>12</v>
      </c>
      <c r="F46" t="s">
        <v>118</v>
      </c>
      <c r="G46" t="s">
        <v>119</v>
      </c>
      <c r="H46">
        <v>28</v>
      </c>
      <c r="I46">
        <v>0</v>
      </c>
      <c r="J46" s="1">
        <v>0.10825663071375635</v>
      </c>
      <c r="K46" s="1">
        <f t="shared" ref="K46:L46" si="41">SUM(I42:I46)/SUM($H42:$H46)*90</f>
        <v>0.4699738903394256</v>
      </c>
      <c r="L46" s="1">
        <f t="shared" si="41"/>
        <v>0.6761668815812224</v>
      </c>
      <c r="M46" s="3">
        <f t="shared" si="0"/>
        <v>3</v>
      </c>
      <c r="N46" s="3">
        <f t="shared" si="1"/>
        <v>2015</v>
      </c>
    </row>
    <row r="47" spans="1:14">
      <c r="A47" s="2">
        <v>42092</v>
      </c>
      <c r="B47" t="s">
        <v>102</v>
      </c>
      <c r="C47">
        <v>219796</v>
      </c>
      <c r="D47" t="s">
        <v>16</v>
      </c>
      <c r="E47" t="s">
        <v>72</v>
      </c>
      <c r="F47" t="s">
        <v>12</v>
      </c>
      <c r="G47" t="s">
        <v>73</v>
      </c>
      <c r="H47">
        <v>93</v>
      </c>
      <c r="I47">
        <v>1</v>
      </c>
      <c r="J47" s="1">
        <v>1.1547428060293055</v>
      </c>
      <c r="K47" s="1">
        <f t="shared" ref="K47:L47" si="42">SUM(I43:I47)/SUM($H43:$H47)*90</f>
        <v>0.67164179104477606</v>
      </c>
      <c r="L47" s="1">
        <f t="shared" si="42"/>
        <v>0.83096539087372434</v>
      </c>
      <c r="M47" s="3">
        <f t="shared" si="0"/>
        <v>3</v>
      </c>
      <c r="N47" s="3">
        <f t="shared" si="1"/>
        <v>2015</v>
      </c>
    </row>
    <row r="48" spans="1:14">
      <c r="A48" s="2">
        <v>42099</v>
      </c>
      <c r="B48" t="s">
        <v>102</v>
      </c>
      <c r="C48">
        <v>219808</v>
      </c>
      <c r="D48" t="s">
        <v>19</v>
      </c>
      <c r="E48" t="s">
        <v>12</v>
      </c>
      <c r="F48" t="s">
        <v>56</v>
      </c>
      <c r="G48" t="s">
        <v>63</v>
      </c>
      <c r="H48">
        <v>23</v>
      </c>
      <c r="I48">
        <v>0</v>
      </c>
      <c r="J48" s="1">
        <v>0</v>
      </c>
      <c r="K48" s="1">
        <f t="shared" ref="K48:L48" si="43">SUM(I44:I48)/SUM($H44:$H48)*90</f>
        <v>0.27190332326283989</v>
      </c>
      <c r="L48" s="1">
        <f t="shared" si="43"/>
        <v>0.82022660290773353</v>
      </c>
      <c r="M48" s="3">
        <f t="shared" si="0"/>
        <v>4</v>
      </c>
      <c r="N48" s="3">
        <f t="shared" si="1"/>
        <v>2015</v>
      </c>
    </row>
    <row r="49" spans="1:14">
      <c r="A49" s="2">
        <v>42102</v>
      </c>
      <c r="B49" t="s">
        <v>105</v>
      </c>
      <c r="C49">
        <v>217396</v>
      </c>
      <c r="D49" t="s">
        <v>120</v>
      </c>
      <c r="E49" t="s">
        <v>110</v>
      </c>
      <c r="F49" t="s">
        <v>12</v>
      </c>
      <c r="G49" t="s">
        <v>121</v>
      </c>
      <c r="H49">
        <v>141</v>
      </c>
      <c r="I49">
        <v>1</v>
      </c>
      <c r="J49" s="1">
        <v>0.91362389718299619</v>
      </c>
      <c r="K49" s="1">
        <f t="shared" ref="K49:L49" si="44">SUM(I45:I49)/SUM($H45:$H49)*90</f>
        <v>0.47619047619047616</v>
      </c>
      <c r="L49" s="1">
        <f t="shared" si="44"/>
        <v>0.68707922068876737</v>
      </c>
      <c r="M49" s="3">
        <f t="shared" si="0"/>
        <v>4</v>
      </c>
      <c r="N49" s="3">
        <f t="shared" si="1"/>
        <v>2015</v>
      </c>
    </row>
    <row r="50" spans="1:14">
      <c r="A50" s="2">
        <v>42106</v>
      </c>
      <c r="B50" t="s">
        <v>102</v>
      </c>
      <c r="C50">
        <v>219825</v>
      </c>
      <c r="D50" t="s">
        <v>20</v>
      </c>
      <c r="E50" t="s">
        <v>40</v>
      </c>
      <c r="F50" t="s">
        <v>12</v>
      </c>
      <c r="G50" t="s">
        <v>122</v>
      </c>
      <c r="H50">
        <v>25</v>
      </c>
      <c r="I50">
        <v>0</v>
      </c>
      <c r="J50" s="1">
        <v>9.6772982189615664E-2</v>
      </c>
      <c r="K50" s="1">
        <f t="shared" ref="K50:L50" si="45">SUM(I46:I50)/SUM($H46:$H50)*90</f>
        <v>0.58064516129032262</v>
      </c>
      <c r="L50" s="1">
        <f t="shared" si="45"/>
        <v>0.66001828532390527</v>
      </c>
      <c r="M50" s="3">
        <f t="shared" si="0"/>
        <v>4</v>
      </c>
      <c r="N50" s="3">
        <f t="shared" si="1"/>
        <v>2015</v>
      </c>
    </row>
    <row r="51" spans="1:14">
      <c r="A51" s="2">
        <v>42109</v>
      </c>
      <c r="B51" t="s">
        <v>105</v>
      </c>
      <c r="C51">
        <v>217412</v>
      </c>
      <c r="D51" t="s">
        <v>123</v>
      </c>
      <c r="E51" t="s">
        <v>12</v>
      </c>
      <c r="F51" t="s">
        <v>107</v>
      </c>
      <c r="G51" t="s">
        <v>124</v>
      </c>
      <c r="H51">
        <v>95</v>
      </c>
      <c r="I51">
        <v>1</v>
      </c>
      <c r="J51" s="1">
        <v>0.67176154126031751</v>
      </c>
      <c r="K51" s="1">
        <f t="shared" ref="K51:L51" si="46">SUM(I47:I51)/SUM($H47:$H51)*90</f>
        <v>0.71618037135278512</v>
      </c>
      <c r="L51" s="1">
        <f t="shared" si="46"/>
        <v>0.67724432466737705</v>
      </c>
      <c r="M51" s="3">
        <f t="shared" si="0"/>
        <v>4</v>
      </c>
      <c r="N51" s="3">
        <f t="shared" si="1"/>
        <v>2015</v>
      </c>
    </row>
    <row r="52" spans="1:14">
      <c r="A52" s="2">
        <v>42119</v>
      </c>
      <c r="B52" t="s">
        <v>125</v>
      </c>
      <c r="C52">
        <v>220257</v>
      </c>
      <c r="D52" t="s">
        <v>86</v>
      </c>
      <c r="E52" t="s">
        <v>12</v>
      </c>
      <c r="F52" t="s">
        <v>126</v>
      </c>
      <c r="G52" t="s">
        <v>127</v>
      </c>
      <c r="H52">
        <v>96</v>
      </c>
      <c r="I52">
        <v>0</v>
      </c>
      <c r="J52" s="1">
        <v>0.59413546496229042</v>
      </c>
      <c r="K52" s="1">
        <f t="shared" ref="K52:L52" si="47">SUM(I48:I52)/SUM($H48:$H52)*90</f>
        <v>0.47368421052631576</v>
      </c>
      <c r="L52" s="1">
        <f t="shared" si="47"/>
        <v>0.53912223606202569</v>
      </c>
      <c r="M52" s="3">
        <f t="shared" si="0"/>
        <v>4</v>
      </c>
      <c r="N52" s="3">
        <f t="shared" si="1"/>
        <v>2015</v>
      </c>
    </row>
    <row r="53" spans="1:14">
      <c r="A53" s="2">
        <v>42127</v>
      </c>
      <c r="B53" t="s">
        <v>102</v>
      </c>
      <c r="C53">
        <v>219854</v>
      </c>
      <c r="D53" t="s">
        <v>26</v>
      </c>
      <c r="E53" t="s">
        <v>30</v>
      </c>
      <c r="F53" t="s">
        <v>12</v>
      </c>
      <c r="G53" t="s">
        <v>45</v>
      </c>
      <c r="H53">
        <v>94</v>
      </c>
      <c r="I53">
        <v>0</v>
      </c>
      <c r="J53" s="1">
        <v>0.17862177299652843</v>
      </c>
      <c r="K53" s="1">
        <f t="shared" ref="K53:L53" si="48">SUM(I49:I53)/SUM($H49:$H53)*90</f>
        <v>0.3991130820399113</v>
      </c>
      <c r="L53" s="1">
        <f t="shared" si="48"/>
        <v>0.48989447732429564</v>
      </c>
      <c r="M53" s="3">
        <f t="shared" si="0"/>
        <v>5</v>
      </c>
      <c r="N53" s="3">
        <f t="shared" si="1"/>
        <v>2015</v>
      </c>
    </row>
    <row r="54" spans="1:14">
      <c r="A54" s="2">
        <v>42131</v>
      </c>
      <c r="B54" t="s">
        <v>105</v>
      </c>
      <c r="C54">
        <v>217418</v>
      </c>
      <c r="D54" t="s">
        <v>128</v>
      </c>
      <c r="E54" t="s">
        <v>12</v>
      </c>
      <c r="F54" t="s">
        <v>30</v>
      </c>
      <c r="G54" t="s">
        <v>31</v>
      </c>
      <c r="H54">
        <v>96</v>
      </c>
      <c r="I54">
        <v>0</v>
      </c>
      <c r="J54" s="1">
        <v>0.25459688872090808</v>
      </c>
      <c r="K54" s="1">
        <f t="shared" ref="K54:L54" si="49">SUM(I50:I54)/SUM($H50:$H54)*90</f>
        <v>0.22167487684729065</v>
      </c>
      <c r="L54" s="1">
        <f t="shared" si="49"/>
        <v>0.3981033953489394</v>
      </c>
      <c r="M54" s="3">
        <f t="shared" si="0"/>
        <v>5</v>
      </c>
      <c r="N54" s="3">
        <f t="shared" si="1"/>
        <v>2015</v>
      </c>
    </row>
    <row r="55" spans="1:14">
      <c r="A55" s="2">
        <v>42138</v>
      </c>
      <c r="B55" t="s">
        <v>105</v>
      </c>
      <c r="C55">
        <v>217426</v>
      </c>
      <c r="D55" t="s">
        <v>128</v>
      </c>
      <c r="E55" t="s">
        <v>30</v>
      </c>
      <c r="F55" t="s">
        <v>12</v>
      </c>
      <c r="G55" t="s">
        <v>45</v>
      </c>
      <c r="H55">
        <v>48</v>
      </c>
      <c r="I55">
        <v>0</v>
      </c>
      <c r="J55" s="1">
        <v>3.3416424796301032E-2</v>
      </c>
      <c r="K55" s="1">
        <f t="shared" ref="K55:L55" si="50">SUM(I51:I55)/SUM($H51:$H55)*90</f>
        <v>0.20979020979020979</v>
      </c>
      <c r="L55" s="1">
        <f t="shared" si="50"/>
        <v>0.36346827120342917</v>
      </c>
      <c r="M55" s="3">
        <f t="shared" si="0"/>
        <v>5</v>
      </c>
      <c r="N55" s="3">
        <f t="shared" si="1"/>
        <v>2015</v>
      </c>
    </row>
    <row r="56" spans="1:14">
      <c r="A56" s="2">
        <v>42145</v>
      </c>
      <c r="B56" t="s">
        <v>105</v>
      </c>
      <c r="C56">
        <v>217438</v>
      </c>
      <c r="D56" t="s">
        <v>129</v>
      </c>
      <c r="E56" t="s">
        <v>12</v>
      </c>
      <c r="F56" t="s">
        <v>130</v>
      </c>
      <c r="G56" t="s">
        <v>131</v>
      </c>
      <c r="H56">
        <v>68</v>
      </c>
      <c r="I56">
        <v>0</v>
      </c>
      <c r="J56" s="1">
        <v>0.31125615600222145</v>
      </c>
      <c r="K56" s="1">
        <f t="shared" ref="K56:L56" si="51">SUM(I52:I56)/SUM($H52:$H56)*90</f>
        <v>0</v>
      </c>
      <c r="L56" s="1">
        <f t="shared" si="51"/>
        <v>0.30717015839065281</v>
      </c>
      <c r="M56" s="3">
        <f t="shared" si="0"/>
        <v>5</v>
      </c>
      <c r="N56" s="3">
        <f t="shared" si="1"/>
        <v>2015</v>
      </c>
    </row>
    <row r="57" spans="1:14">
      <c r="A57" s="2">
        <v>42151</v>
      </c>
      <c r="B57" t="s">
        <v>105</v>
      </c>
      <c r="C57">
        <v>217434</v>
      </c>
      <c r="D57" t="s">
        <v>129</v>
      </c>
      <c r="E57" t="s">
        <v>130</v>
      </c>
      <c r="F57" t="s">
        <v>12</v>
      </c>
      <c r="G57" t="s">
        <v>132</v>
      </c>
      <c r="H57">
        <v>96</v>
      </c>
      <c r="I57">
        <v>0</v>
      </c>
      <c r="J57" s="1">
        <v>5.79631144302961E-2</v>
      </c>
      <c r="K57" s="1">
        <f t="shared" ref="K57:L57" si="52">SUM(I53:I57)/SUM($H53:$H57)*90</f>
        <v>0</v>
      </c>
      <c r="L57" s="1">
        <f t="shared" si="52"/>
        <v>0.18713157245065412</v>
      </c>
      <c r="M57" s="3">
        <f t="shared" si="0"/>
        <v>5</v>
      </c>
      <c r="N57" s="3">
        <f t="shared" si="1"/>
        <v>2015</v>
      </c>
    </row>
    <row r="58" spans="1:14">
      <c r="A58" s="2">
        <v>42189</v>
      </c>
      <c r="B58" t="s">
        <v>133</v>
      </c>
      <c r="C58">
        <v>213981</v>
      </c>
      <c r="D58" t="s">
        <v>60</v>
      </c>
      <c r="E58" t="s">
        <v>12</v>
      </c>
      <c r="F58" t="s">
        <v>74</v>
      </c>
      <c r="G58" t="s">
        <v>75</v>
      </c>
      <c r="H58">
        <v>95</v>
      </c>
      <c r="I58">
        <v>0</v>
      </c>
      <c r="J58" s="1">
        <v>0.39287937160823294</v>
      </c>
      <c r="K58" s="1">
        <f t="shared" ref="K58:L58" si="53">SUM(I54:I58)/SUM($H54:$H58)*90</f>
        <v>0</v>
      </c>
      <c r="L58" s="1">
        <f t="shared" si="53"/>
        <v>0.23451631761840291</v>
      </c>
      <c r="M58" s="3">
        <f t="shared" si="0"/>
        <v>7</v>
      </c>
      <c r="N58" s="3">
        <f t="shared" si="1"/>
        <v>2015</v>
      </c>
    </row>
    <row r="59" spans="1:14">
      <c r="A59" s="2">
        <v>42194</v>
      </c>
      <c r="B59" t="s">
        <v>102</v>
      </c>
      <c r="C59">
        <v>219883</v>
      </c>
      <c r="D59" t="s">
        <v>32</v>
      </c>
      <c r="E59" t="s">
        <v>53</v>
      </c>
      <c r="F59" t="s">
        <v>12</v>
      </c>
      <c r="G59" t="s">
        <v>134</v>
      </c>
      <c r="H59">
        <v>66</v>
      </c>
      <c r="I59">
        <v>0</v>
      </c>
      <c r="J59" s="1">
        <v>5.2613441899641455E-2</v>
      </c>
      <c r="K59" s="1">
        <f t="shared" ref="K59:L59" si="54">SUM(I55:I59)/SUM($H55:$H59)*90</f>
        <v>0</v>
      </c>
      <c r="L59" s="1">
        <f t="shared" si="54"/>
        <v>0.20464226752359885</v>
      </c>
      <c r="M59" s="3">
        <f t="shared" si="0"/>
        <v>7</v>
      </c>
      <c r="N59" s="3">
        <f t="shared" si="1"/>
        <v>2015</v>
      </c>
    </row>
    <row r="60" spans="1:14">
      <c r="A60" s="2">
        <v>42200</v>
      </c>
      <c r="B60" t="s">
        <v>105</v>
      </c>
      <c r="C60">
        <v>217444</v>
      </c>
      <c r="D60" t="s">
        <v>92</v>
      </c>
      <c r="E60" t="s">
        <v>12</v>
      </c>
      <c r="F60" t="s">
        <v>135</v>
      </c>
      <c r="G60" t="s">
        <v>136</v>
      </c>
      <c r="H60">
        <v>94</v>
      </c>
      <c r="I60">
        <v>1</v>
      </c>
      <c r="J60" s="1">
        <v>0.58822252825547827</v>
      </c>
      <c r="K60" s="1">
        <f t="shared" ref="K60:L60" si="55">SUM(I56:I60)/SUM($H56:$H60)*90</f>
        <v>0.21479713603818618</v>
      </c>
      <c r="L60" s="1">
        <f t="shared" si="55"/>
        <v>0.30134633674851624</v>
      </c>
      <c r="M60" s="3">
        <f t="shared" si="0"/>
        <v>7</v>
      </c>
      <c r="N60" s="3">
        <f t="shared" si="1"/>
        <v>2015</v>
      </c>
    </row>
    <row r="61" spans="1:14">
      <c r="A61" s="2">
        <v>42207</v>
      </c>
      <c r="B61" t="s">
        <v>105</v>
      </c>
      <c r="C61">
        <v>217442</v>
      </c>
      <c r="D61" t="s">
        <v>92</v>
      </c>
      <c r="E61" t="s">
        <v>135</v>
      </c>
      <c r="F61" t="s">
        <v>12</v>
      </c>
      <c r="G61" t="s">
        <v>137</v>
      </c>
      <c r="H61">
        <v>74</v>
      </c>
      <c r="I61">
        <v>0</v>
      </c>
      <c r="J61" s="1">
        <v>5.592059881456779E-2</v>
      </c>
      <c r="K61" s="1">
        <f t="shared" ref="K61:L61" si="56">SUM(I57:I61)/SUM($H57:$H61)*90</f>
        <v>0.21176470588235291</v>
      </c>
      <c r="L61" s="1">
        <f t="shared" si="56"/>
        <v>0.24302097635468117</v>
      </c>
      <c r="M61" s="3">
        <f t="shared" si="0"/>
        <v>7</v>
      </c>
      <c r="N61" s="3">
        <f t="shared" si="1"/>
        <v>2015</v>
      </c>
    </row>
    <row r="62" spans="1:14">
      <c r="A62" s="2">
        <v>42215</v>
      </c>
      <c r="B62" t="s">
        <v>105</v>
      </c>
      <c r="C62">
        <v>217446</v>
      </c>
      <c r="D62" t="s">
        <v>86</v>
      </c>
      <c r="E62" t="s">
        <v>110</v>
      </c>
      <c r="F62" t="s">
        <v>12</v>
      </c>
      <c r="G62" t="s">
        <v>121</v>
      </c>
      <c r="H62">
        <v>141</v>
      </c>
      <c r="I62">
        <v>0</v>
      </c>
      <c r="J62" s="1">
        <v>0</v>
      </c>
      <c r="K62" s="1">
        <f t="shared" ref="K62:L62" si="57">SUM(I58:I62)/SUM($H58:$H62)*90</f>
        <v>0.19148936170212766</v>
      </c>
      <c r="L62" s="1">
        <f t="shared" si="57"/>
        <v>0.20865369074896348</v>
      </c>
      <c r="M62" s="3">
        <f t="shared" si="0"/>
        <v>7</v>
      </c>
      <c r="N62" s="3">
        <f t="shared" si="1"/>
        <v>2015</v>
      </c>
    </row>
    <row r="63" spans="1:14">
      <c r="A63" s="2">
        <v>42222</v>
      </c>
      <c r="B63" t="s">
        <v>105</v>
      </c>
      <c r="C63">
        <v>217447</v>
      </c>
      <c r="D63" t="s">
        <v>86</v>
      </c>
      <c r="E63" t="s">
        <v>12</v>
      </c>
      <c r="F63" t="s">
        <v>110</v>
      </c>
      <c r="G63" t="s">
        <v>111</v>
      </c>
      <c r="H63">
        <v>97</v>
      </c>
      <c r="I63">
        <v>0</v>
      </c>
      <c r="J63" s="1">
        <v>0</v>
      </c>
      <c r="K63" s="1">
        <f t="shared" ref="K63:L63" si="58">SUM(I59:I63)/SUM($H59:$H63)*90</f>
        <v>0.19067796610169491</v>
      </c>
      <c r="L63" s="1">
        <f t="shared" si="58"/>
        <v>0.13285612543913533</v>
      </c>
      <c r="M63" s="3">
        <f t="shared" si="0"/>
        <v>8</v>
      </c>
      <c r="N63" s="3">
        <f t="shared" si="1"/>
        <v>2015</v>
      </c>
    </row>
    <row r="64" spans="1:14">
      <c r="A64" s="2">
        <v>42247</v>
      </c>
      <c r="B64" t="s">
        <v>102</v>
      </c>
      <c r="C64">
        <v>220025</v>
      </c>
      <c r="D64" t="s">
        <v>138</v>
      </c>
      <c r="E64" t="s">
        <v>12</v>
      </c>
      <c r="F64" t="s">
        <v>126</v>
      </c>
      <c r="G64" t="s">
        <v>127</v>
      </c>
      <c r="H64">
        <v>94</v>
      </c>
      <c r="I64">
        <v>0</v>
      </c>
      <c r="J64" s="1">
        <v>0.11016852389560505</v>
      </c>
      <c r="K64" s="1">
        <f t="shared" ref="K64:L64" si="59">SUM(I60:I64)/SUM($H60:$H64)*90</f>
        <v>0.18</v>
      </c>
      <c r="L64" s="1">
        <f t="shared" si="59"/>
        <v>0.1357760971738172</v>
      </c>
      <c r="M64" s="3">
        <f t="shared" si="0"/>
        <v>8</v>
      </c>
      <c r="N64" s="3">
        <f t="shared" si="1"/>
        <v>2015</v>
      </c>
    </row>
    <row r="65" spans="1:14">
      <c r="A65" s="2">
        <v>42261</v>
      </c>
      <c r="B65" t="s">
        <v>102</v>
      </c>
      <c r="C65">
        <v>220047</v>
      </c>
      <c r="D65" t="s">
        <v>139</v>
      </c>
      <c r="E65" t="s">
        <v>12</v>
      </c>
      <c r="F65" t="s">
        <v>30</v>
      </c>
      <c r="G65" t="s">
        <v>31</v>
      </c>
      <c r="H65">
        <v>95</v>
      </c>
      <c r="I65">
        <v>0</v>
      </c>
      <c r="J65" s="1">
        <v>0.27519733295637167</v>
      </c>
      <c r="K65" s="1">
        <f t="shared" ref="K65:L65" si="60">SUM(I61:I65)/SUM($H61:$H65)*90</f>
        <v>0</v>
      </c>
      <c r="L65" s="1">
        <f t="shared" si="60"/>
        <v>7.9273015988002002E-2</v>
      </c>
      <c r="M65" s="3">
        <f t="shared" si="0"/>
        <v>9</v>
      </c>
      <c r="N65" s="3">
        <f t="shared" si="1"/>
        <v>2015</v>
      </c>
    </row>
    <row r="66" spans="1:14">
      <c r="A66" s="2">
        <v>42268</v>
      </c>
      <c r="B66" t="s">
        <v>102</v>
      </c>
      <c r="C66">
        <v>220071</v>
      </c>
      <c r="D66" t="s">
        <v>140</v>
      </c>
      <c r="E66" t="s">
        <v>12</v>
      </c>
      <c r="F66" t="s">
        <v>43</v>
      </c>
      <c r="G66" t="s">
        <v>44</v>
      </c>
      <c r="H66">
        <v>37</v>
      </c>
      <c r="I66">
        <v>1</v>
      </c>
      <c r="J66" s="1">
        <v>0.2653008314210536</v>
      </c>
      <c r="K66" s="1">
        <f t="shared" ref="K66:L66" si="61">SUM(I62:I66)/SUM($H62:$H66)*90</f>
        <v>0.19396551724137931</v>
      </c>
      <c r="L66" s="1">
        <f t="shared" si="61"/>
        <v>0.12620690074261365</v>
      </c>
      <c r="M66" s="3">
        <f t="shared" si="0"/>
        <v>9</v>
      </c>
      <c r="N66" s="3">
        <f t="shared" si="1"/>
        <v>2015</v>
      </c>
    </row>
    <row r="67" spans="1:14">
      <c r="A67" s="2">
        <v>42271</v>
      </c>
      <c r="B67" t="s">
        <v>141</v>
      </c>
      <c r="C67">
        <v>235696</v>
      </c>
      <c r="D67" t="s">
        <v>128</v>
      </c>
      <c r="E67" t="s">
        <v>12</v>
      </c>
      <c r="F67" t="s">
        <v>142</v>
      </c>
      <c r="G67" t="s">
        <v>143</v>
      </c>
      <c r="H67">
        <v>94</v>
      </c>
      <c r="I67">
        <v>1</v>
      </c>
      <c r="J67" s="1">
        <v>1.2084861181865409</v>
      </c>
      <c r="K67" s="1">
        <f t="shared" ref="K67:L67" si="62">SUM(I63:I67)/SUM($H63:$H67)*90</f>
        <v>0.43165467625899279</v>
      </c>
      <c r="L67" s="1">
        <f t="shared" si="62"/>
        <v>0.40125600139415207</v>
      </c>
      <c r="M67" s="3">
        <f t="shared" ref="M67:M93" si="63">MONTH(A67)</f>
        <v>9</v>
      </c>
      <c r="N67" s="3">
        <f t="shared" ref="N67:N93" si="64">YEAR(A67)</f>
        <v>2015</v>
      </c>
    </row>
    <row r="68" spans="1:14">
      <c r="A68" s="2">
        <v>42274</v>
      </c>
      <c r="B68" t="s">
        <v>102</v>
      </c>
      <c r="C68">
        <v>220072</v>
      </c>
      <c r="D68" t="s">
        <v>144</v>
      </c>
      <c r="E68" t="s">
        <v>145</v>
      </c>
      <c r="F68" t="s">
        <v>12</v>
      </c>
      <c r="G68" t="s">
        <v>146</v>
      </c>
      <c r="H68">
        <v>22</v>
      </c>
      <c r="I68">
        <v>0</v>
      </c>
      <c r="J68" s="1">
        <v>0</v>
      </c>
      <c r="K68" s="1">
        <f t="shared" ref="K68:L68" si="65">SUM(I64:I68)/SUM($H64:$H68)*90</f>
        <v>0.52631578947368418</v>
      </c>
      <c r="L68" s="1">
        <f t="shared" si="65"/>
        <v>0.48925073854199241</v>
      </c>
      <c r="M68" s="3">
        <f t="shared" si="63"/>
        <v>9</v>
      </c>
      <c r="N68" s="3">
        <f t="shared" si="64"/>
        <v>2015</v>
      </c>
    </row>
    <row r="69" spans="1:14">
      <c r="A69" s="2">
        <v>42278</v>
      </c>
      <c r="B69" t="s">
        <v>141</v>
      </c>
      <c r="C69">
        <v>235697</v>
      </c>
      <c r="D69" t="s">
        <v>128</v>
      </c>
      <c r="E69" t="s">
        <v>142</v>
      </c>
      <c r="F69" t="s">
        <v>12</v>
      </c>
      <c r="G69" t="s">
        <v>147</v>
      </c>
      <c r="H69">
        <v>73</v>
      </c>
      <c r="I69">
        <v>0</v>
      </c>
      <c r="J69" s="1">
        <v>0.24952801577510109</v>
      </c>
      <c r="K69" s="1">
        <f t="shared" ref="K69:L69" si="66">SUM(I65:I69)/SUM($H65:$H69)*90</f>
        <v>0.56074766355140182</v>
      </c>
      <c r="L69" s="1">
        <f t="shared" si="66"/>
        <v>0.560330550936187</v>
      </c>
      <c r="M69" s="3">
        <f t="shared" si="63"/>
        <v>10</v>
      </c>
      <c r="N69" s="3">
        <f t="shared" si="64"/>
        <v>2015</v>
      </c>
    </row>
    <row r="70" spans="1:14">
      <c r="A70" s="2">
        <v>42282</v>
      </c>
      <c r="B70" t="s">
        <v>102</v>
      </c>
      <c r="C70">
        <v>220101</v>
      </c>
      <c r="D70" t="s">
        <v>148</v>
      </c>
      <c r="E70" t="s">
        <v>41</v>
      </c>
      <c r="F70" t="s">
        <v>12</v>
      </c>
      <c r="G70" t="s">
        <v>42</v>
      </c>
      <c r="H70">
        <v>48</v>
      </c>
      <c r="I70">
        <v>0</v>
      </c>
      <c r="J70" s="1">
        <v>0.50626740652700686</v>
      </c>
      <c r="K70" s="1">
        <f t="shared" ref="K70:L70" si="67">SUM(I66:I70)/SUM($H66:$H70)*90</f>
        <v>0.65693430656934304</v>
      </c>
      <c r="L70" s="1">
        <f t="shared" si="67"/>
        <v>0.73234457471486591</v>
      </c>
      <c r="M70" s="3">
        <f t="shared" si="63"/>
        <v>10</v>
      </c>
      <c r="N70" s="3">
        <f t="shared" si="64"/>
        <v>2015</v>
      </c>
    </row>
    <row r="71" spans="1:14">
      <c r="A71" s="2">
        <v>42296</v>
      </c>
      <c r="B71" t="s">
        <v>102</v>
      </c>
      <c r="C71">
        <v>220103</v>
      </c>
      <c r="D71" t="s">
        <v>149</v>
      </c>
      <c r="E71" t="s">
        <v>12</v>
      </c>
      <c r="F71" t="s">
        <v>150</v>
      </c>
      <c r="G71" t="s">
        <v>151</v>
      </c>
      <c r="H71">
        <v>94</v>
      </c>
      <c r="I71">
        <v>1</v>
      </c>
      <c r="J71" s="1">
        <v>0.64720803358670875</v>
      </c>
      <c r="K71" s="1">
        <f t="shared" ref="K71:L71" si="68">SUM(I67:I71)/SUM($H67:$H71)*90</f>
        <v>0.54380664652567978</v>
      </c>
      <c r="L71" s="1">
        <f t="shared" si="68"/>
        <v>0.71007269385734795</v>
      </c>
      <c r="M71" s="3">
        <f t="shared" si="63"/>
        <v>10</v>
      </c>
      <c r="N71" s="3">
        <f t="shared" si="64"/>
        <v>2015</v>
      </c>
    </row>
    <row r="72" spans="1:14">
      <c r="A72" s="2">
        <v>42299</v>
      </c>
      <c r="B72" t="s">
        <v>141</v>
      </c>
      <c r="C72">
        <v>235713</v>
      </c>
      <c r="D72" t="s">
        <v>129</v>
      </c>
      <c r="E72" t="s">
        <v>12</v>
      </c>
      <c r="F72" t="s">
        <v>152</v>
      </c>
      <c r="G72" t="s">
        <v>153</v>
      </c>
      <c r="H72">
        <v>94</v>
      </c>
      <c r="I72">
        <v>0</v>
      </c>
      <c r="J72" s="1">
        <v>0.26640419638640372</v>
      </c>
      <c r="K72" s="1">
        <f t="shared" ref="K72:L72" si="69">SUM(I68:I72)/SUM($H68:$H72)*90</f>
        <v>0.27190332326283989</v>
      </c>
      <c r="L72" s="1">
        <f t="shared" si="69"/>
        <v>0.45391748853404784</v>
      </c>
      <c r="M72" s="3">
        <f t="shared" si="63"/>
        <v>10</v>
      </c>
      <c r="N72" s="3">
        <f t="shared" si="64"/>
        <v>2015</v>
      </c>
    </row>
    <row r="73" spans="1:14">
      <c r="A73" s="2">
        <v>42306</v>
      </c>
      <c r="B73" t="s">
        <v>141</v>
      </c>
      <c r="C73">
        <v>235712</v>
      </c>
      <c r="D73" t="s">
        <v>129</v>
      </c>
      <c r="E73" t="s">
        <v>152</v>
      </c>
      <c r="F73" t="s">
        <v>12</v>
      </c>
      <c r="G73" t="s">
        <v>154</v>
      </c>
      <c r="H73">
        <v>97</v>
      </c>
      <c r="I73">
        <v>0</v>
      </c>
      <c r="J73" s="1">
        <v>0.2285831847702213</v>
      </c>
      <c r="K73" s="1">
        <f t="shared" ref="K73:L73" si="70">SUM(I69:I73)/SUM($H69:$H73)*90</f>
        <v>0.22167487684729065</v>
      </c>
      <c r="L73" s="1">
        <f t="shared" si="70"/>
        <v>0.42073688505933438</v>
      </c>
      <c r="M73" s="3">
        <f t="shared" si="63"/>
        <v>10</v>
      </c>
      <c r="N73" s="3">
        <f t="shared" si="64"/>
        <v>2015</v>
      </c>
    </row>
    <row r="74" spans="1:14">
      <c r="A74" s="2">
        <v>42314</v>
      </c>
      <c r="B74" t="s">
        <v>141</v>
      </c>
      <c r="C74">
        <v>235722</v>
      </c>
      <c r="D74" t="s">
        <v>85</v>
      </c>
      <c r="E74" t="s">
        <v>12</v>
      </c>
      <c r="F74" t="s">
        <v>126</v>
      </c>
      <c r="G74" t="s">
        <v>127</v>
      </c>
      <c r="H74">
        <v>62</v>
      </c>
      <c r="I74">
        <v>0</v>
      </c>
      <c r="J74" s="1">
        <v>0.51362209021676319</v>
      </c>
      <c r="K74" s="1">
        <f t="shared" ref="K74:L74" si="71">SUM(I70:I74)/SUM($H70:$H74)*90</f>
        <v>0.22784810126582278</v>
      </c>
      <c r="L74" s="1">
        <f t="shared" si="71"/>
        <v>0.49262694185782113</v>
      </c>
      <c r="M74" s="3">
        <f t="shared" si="63"/>
        <v>11</v>
      </c>
      <c r="N74" s="3">
        <f t="shared" si="64"/>
        <v>2015</v>
      </c>
    </row>
    <row r="75" spans="1:14">
      <c r="A75" s="2">
        <v>42317</v>
      </c>
      <c r="B75" t="s">
        <v>102</v>
      </c>
      <c r="C75">
        <v>220134</v>
      </c>
      <c r="D75" t="s">
        <v>155</v>
      </c>
      <c r="E75" t="s">
        <v>12</v>
      </c>
      <c r="F75" t="s">
        <v>14</v>
      </c>
      <c r="G75" t="s">
        <v>15</v>
      </c>
      <c r="H75">
        <v>93</v>
      </c>
      <c r="I75">
        <v>0</v>
      </c>
      <c r="J75" s="1">
        <v>0.2636524330499484</v>
      </c>
      <c r="K75" s="1">
        <f t="shared" ref="K75:L75" si="72">SUM(I71:I75)/SUM($H71:$H75)*90</f>
        <v>0.20454545454545453</v>
      </c>
      <c r="L75" s="1">
        <f t="shared" si="72"/>
        <v>0.39261885095660015</v>
      </c>
      <c r="M75" s="3">
        <f t="shared" si="63"/>
        <v>11</v>
      </c>
      <c r="N75" s="3">
        <f t="shared" si="64"/>
        <v>2015</v>
      </c>
    </row>
    <row r="76" spans="1:14">
      <c r="A76" s="2">
        <v>42335</v>
      </c>
      <c r="B76" t="s">
        <v>141</v>
      </c>
      <c r="C76">
        <v>235723</v>
      </c>
      <c r="D76" t="s">
        <v>85</v>
      </c>
      <c r="E76" t="s">
        <v>126</v>
      </c>
      <c r="F76" t="s">
        <v>12</v>
      </c>
      <c r="G76" t="s">
        <v>156</v>
      </c>
      <c r="H76">
        <v>95</v>
      </c>
      <c r="I76">
        <v>2</v>
      </c>
      <c r="J76" s="1">
        <v>0.40510606338858213</v>
      </c>
      <c r="K76" s="1">
        <f t="shared" ref="K76:L76" si="73">SUM(I72:I76)/SUM($H72:$H76)*90</f>
        <v>0.40816326530612246</v>
      </c>
      <c r="L76" s="1">
        <f t="shared" si="73"/>
        <v>0.34231999343100383</v>
      </c>
      <c r="M76" s="3">
        <f t="shared" si="63"/>
        <v>11</v>
      </c>
      <c r="N76" s="3">
        <f t="shared" si="64"/>
        <v>2015</v>
      </c>
    </row>
    <row r="77" spans="1:14">
      <c r="A77" s="2">
        <v>42355</v>
      </c>
      <c r="B77" t="s">
        <v>157</v>
      </c>
      <c r="C77">
        <v>252905</v>
      </c>
      <c r="D77" t="s">
        <v>92</v>
      </c>
      <c r="E77" t="s">
        <v>158</v>
      </c>
      <c r="F77" t="s">
        <v>12</v>
      </c>
      <c r="G77" t="s">
        <v>159</v>
      </c>
      <c r="H77">
        <v>95</v>
      </c>
      <c r="I77">
        <v>0</v>
      </c>
      <c r="J77" s="1">
        <v>0.67682037785318705</v>
      </c>
      <c r="K77" s="1">
        <f t="shared" ref="K77:L77" si="74">SUM(I73:I77)/SUM($H73:$H77)*90</f>
        <v>0.40723981900452494</v>
      </c>
      <c r="L77" s="1">
        <f t="shared" si="74"/>
        <v>0.42511441953638729</v>
      </c>
      <c r="M77" s="3">
        <f t="shared" si="63"/>
        <v>12</v>
      </c>
      <c r="N77" s="3">
        <f t="shared" si="64"/>
        <v>2015</v>
      </c>
    </row>
    <row r="78" spans="1:14">
      <c r="A78" s="2">
        <v>42359</v>
      </c>
      <c r="B78" t="s">
        <v>157</v>
      </c>
      <c r="C78">
        <v>252908</v>
      </c>
      <c r="D78" t="s">
        <v>160</v>
      </c>
      <c r="E78" t="s">
        <v>12</v>
      </c>
      <c r="F78" t="s">
        <v>161</v>
      </c>
      <c r="G78" t="s">
        <v>162</v>
      </c>
      <c r="H78">
        <v>46</v>
      </c>
      <c r="I78">
        <v>0</v>
      </c>
      <c r="J78" s="1">
        <v>4.2941272891297115E-2</v>
      </c>
      <c r="K78" s="1">
        <f t="shared" ref="K78:L78" si="75">SUM(I74:I78)/SUM($H74:$H78)*90</f>
        <v>0.46035805626598469</v>
      </c>
      <c r="L78" s="1">
        <f t="shared" si="75"/>
        <v>0.43783325157539638</v>
      </c>
      <c r="M78" s="3">
        <f t="shared" si="63"/>
        <v>12</v>
      </c>
      <c r="N78" s="3">
        <f t="shared" si="64"/>
        <v>2015</v>
      </c>
    </row>
    <row r="79" spans="1:14">
      <c r="A79" s="2">
        <v>42409</v>
      </c>
      <c r="B79" t="s">
        <v>163</v>
      </c>
      <c r="C79">
        <v>258604</v>
      </c>
      <c r="D79" t="s">
        <v>164</v>
      </c>
      <c r="E79" t="s">
        <v>12</v>
      </c>
      <c r="F79" t="s">
        <v>27</v>
      </c>
      <c r="G79" t="s">
        <v>61</v>
      </c>
      <c r="H79">
        <v>64</v>
      </c>
      <c r="I79">
        <v>1</v>
      </c>
      <c r="J79" s="1">
        <v>0.27720476506686292</v>
      </c>
      <c r="K79" s="1">
        <f t="shared" ref="K79:L79" si="76">SUM(I75:I79)/SUM($H75:$H79)*90</f>
        <v>0.6870229007633587</v>
      </c>
      <c r="L79" s="1">
        <f t="shared" si="76"/>
        <v>0.38146372036256737</v>
      </c>
      <c r="M79" s="3">
        <f t="shared" si="63"/>
        <v>2</v>
      </c>
      <c r="N79" s="3">
        <f t="shared" si="64"/>
        <v>2016</v>
      </c>
    </row>
    <row r="80" spans="1:14">
      <c r="A80" s="2">
        <v>42415</v>
      </c>
      <c r="B80" t="s">
        <v>163</v>
      </c>
      <c r="C80">
        <v>258616</v>
      </c>
      <c r="D80" t="s">
        <v>165</v>
      </c>
      <c r="E80" t="s">
        <v>47</v>
      </c>
      <c r="F80" t="s">
        <v>12</v>
      </c>
      <c r="G80" t="s">
        <v>48</v>
      </c>
      <c r="H80">
        <v>96</v>
      </c>
      <c r="I80">
        <v>0</v>
      </c>
      <c r="J80" s="1">
        <v>5.3871728386684574E-2</v>
      </c>
      <c r="K80" s="1">
        <f t="shared" ref="K80:L80" si="77">SUM(I76:I80)/SUM($H76:$H80)*90</f>
        <v>0.68181818181818188</v>
      </c>
      <c r="L80" s="1">
        <f t="shared" si="77"/>
        <v>0.33089641081513949</v>
      </c>
      <c r="M80" s="3">
        <f t="shared" si="63"/>
        <v>2</v>
      </c>
      <c r="N80" s="3">
        <f t="shared" si="64"/>
        <v>2016</v>
      </c>
    </row>
    <row r="81" spans="1:14">
      <c r="A81" s="2">
        <v>42422</v>
      </c>
      <c r="B81" t="s">
        <v>163</v>
      </c>
      <c r="C81">
        <v>258645</v>
      </c>
      <c r="D81" t="s">
        <v>166</v>
      </c>
      <c r="E81" t="s">
        <v>74</v>
      </c>
      <c r="F81" t="s">
        <v>12</v>
      </c>
      <c r="G81" t="s">
        <v>167</v>
      </c>
      <c r="H81">
        <v>100</v>
      </c>
      <c r="I81">
        <v>1</v>
      </c>
      <c r="J81" s="1">
        <v>0.4319897934720397</v>
      </c>
      <c r="K81" s="1">
        <f t="shared" ref="K81:L81" si="78">SUM(I77:I81)/SUM($H77:$H81)*90</f>
        <v>0.44887780548628425</v>
      </c>
      <c r="L81" s="1">
        <f t="shared" si="78"/>
        <v>0.33280427528754719</v>
      </c>
      <c r="M81" s="3">
        <f t="shared" si="63"/>
        <v>2</v>
      </c>
      <c r="N81" s="3">
        <f t="shared" si="64"/>
        <v>2016</v>
      </c>
    </row>
    <row r="82" spans="1:14">
      <c r="A82" s="2">
        <v>42426</v>
      </c>
      <c r="B82" t="s">
        <v>168</v>
      </c>
      <c r="C82">
        <v>257742</v>
      </c>
      <c r="D82" t="s">
        <v>169</v>
      </c>
      <c r="E82" t="s">
        <v>170</v>
      </c>
      <c r="F82" t="s">
        <v>12</v>
      </c>
      <c r="G82" t="s">
        <v>171</v>
      </c>
      <c r="H82">
        <v>26</v>
      </c>
      <c r="I82">
        <v>0</v>
      </c>
      <c r="J82" s="1">
        <v>3.4052203941449581E-2</v>
      </c>
      <c r="K82" s="1">
        <f t="shared" ref="K82:L82" si="79">SUM(I78:I82)/SUM($H78:$H82)*90</f>
        <v>0.54216867469879526</v>
      </c>
      <c r="L82" s="1">
        <f t="shared" si="79"/>
        <v>0.22772704439231944</v>
      </c>
      <c r="M82" s="3">
        <f t="shared" si="63"/>
        <v>2</v>
      </c>
      <c r="N82" s="3">
        <f t="shared" si="64"/>
        <v>2016</v>
      </c>
    </row>
    <row r="83" spans="1:14">
      <c r="A83" s="2">
        <v>42430</v>
      </c>
      <c r="B83" t="s">
        <v>163</v>
      </c>
      <c r="C83">
        <v>258666</v>
      </c>
      <c r="D83" t="s">
        <v>172</v>
      </c>
      <c r="E83" t="s">
        <v>12</v>
      </c>
      <c r="F83" t="s">
        <v>41</v>
      </c>
      <c r="G83" t="s">
        <v>62</v>
      </c>
      <c r="H83">
        <v>94</v>
      </c>
      <c r="I83">
        <v>0</v>
      </c>
      <c r="J83" s="1">
        <v>0.31191139967670878</v>
      </c>
      <c r="K83" s="1">
        <f t="shared" ref="K83:L83" si="80">SUM(I79:I83)/SUM($H79:$H83)*90</f>
        <v>0.47368421052631576</v>
      </c>
      <c r="L83" s="1">
        <f t="shared" si="80"/>
        <v>0.26266497407615025</v>
      </c>
      <c r="M83" s="3">
        <f t="shared" si="63"/>
        <v>3</v>
      </c>
      <c r="N83" s="3">
        <f t="shared" si="64"/>
        <v>2016</v>
      </c>
    </row>
    <row r="84" spans="1:14">
      <c r="A84" s="2">
        <v>42436</v>
      </c>
      <c r="B84" t="s">
        <v>163</v>
      </c>
      <c r="C84">
        <v>258689</v>
      </c>
      <c r="D84" t="s">
        <v>173</v>
      </c>
      <c r="E84" t="s">
        <v>12</v>
      </c>
      <c r="F84" t="s">
        <v>30</v>
      </c>
      <c r="G84" t="s">
        <v>31</v>
      </c>
      <c r="H84">
        <v>94</v>
      </c>
      <c r="I84">
        <v>0</v>
      </c>
      <c r="J84" s="1">
        <v>0.6184454331984689</v>
      </c>
      <c r="K84" s="1">
        <f t="shared" ref="K84:L84" si="81">SUM(I80:I84)/SUM($H80:$H84)*90</f>
        <v>0.21951219512195122</v>
      </c>
      <c r="L84" s="1">
        <f t="shared" si="81"/>
        <v>0.31835207385556497</v>
      </c>
      <c r="M84" s="3">
        <f t="shared" si="63"/>
        <v>3</v>
      </c>
      <c r="N84" s="3">
        <f t="shared" si="64"/>
        <v>2016</v>
      </c>
    </row>
    <row r="85" spans="1:14">
      <c r="A85" s="2">
        <v>42440</v>
      </c>
      <c r="B85" t="s">
        <v>168</v>
      </c>
      <c r="C85">
        <v>257759</v>
      </c>
      <c r="D85" t="s">
        <v>174</v>
      </c>
      <c r="E85" t="s">
        <v>12</v>
      </c>
      <c r="F85" t="s">
        <v>175</v>
      </c>
      <c r="G85" t="s">
        <v>176</v>
      </c>
      <c r="H85">
        <v>94</v>
      </c>
      <c r="I85">
        <v>0</v>
      </c>
      <c r="J85" s="1">
        <v>0.44805749461649358</v>
      </c>
      <c r="K85" s="1">
        <f t="shared" ref="K85:L85" si="82">SUM(I81:I85)/SUM($H81:$H85)*90</f>
        <v>0.22058823529411764</v>
      </c>
      <c r="L85" s="1">
        <f t="shared" si="82"/>
        <v>0.40686536578790305</v>
      </c>
      <c r="M85" s="3">
        <f t="shared" si="63"/>
        <v>3</v>
      </c>
      <c r="N85" s="3">
        <f t="shared" si="64"/>
        <v>2016</v>
      </c>
    </row>
    <row r="86" spans="1:14">
      <c r="A86" s="2">
        <v>42446</v>
      </c>
      <c r="B86" t="s">
        <v>168</v>
      </c>
      <c r="C86">
        <v>257774</v>
      </c>
      <c r="D86" t="s">
        <v>177</v>
      </c>
      <c r="E86" t="s">
        <v>178</v>
      </c>
      <c r="F86" t="s">
        <v>12</v>
      </c>
      <c r="G86" t="s">
        <v>179</v>
      </c>
      <c r="H86">
        <v>96</v>
      </c>
      <c r="I86">
        <v>1</v>
      </c>
      <c r="J86" s="1">
        <v>7.6804777443771635E-2</v>
      </c>
      <c r="K86" s="1">
        <f t="shared" ref="K86:L86" si="83">SUM(I82:I86)/SUM($H82:$H86)*90</f>
        <v>0.22277227722772278</v>
      </c>
      <c r="L86" s="1">
        <f t="shared" si="83"/>
        <v>0.33176836088841666</v>
      </c>
      <c r="M86" s="3">
        <f t="shared" si="63"/>
        <v>3</v>
      </c>
      <c r="N86" s="3">
        <f t="shared" si="64"/>
        <v>2016</v>
      </c>
    </row>
    <row r="87" spans="1:14">
      <c r="A87" s="2">
        <v>42450</v>
      </c>
      <c r="B87" t="s">
        <v>163</v>
      </c>
      <c r="C87">
        <v>258705</v>
      </c>
      <c r="D87" t="s">
        <v>180</v>
      </c>
      <c r="E87" t="s">
        <v>12</v>
      </c>
      <c r="F87" t="s">
        <v>181</v>
      </c>
      <c r="G87" t="s">
        <v>182</v>
      </c>
      <c r="H87">
        <v>70</v>
      </c>
      <c r="I87">
        <v>0</v>
      </c>
      <c r="J87" s="1">
        <v>0.46103088056969022</v>
      </c>
      <c r="K87" s="1">
        <f t="shared" ref="K87:L87" si="84">SUM(I83:I87)/SUM($H83:$H87)*90</f>
        <v>0.20089285714285712</v>
      </c>
      <c r="L87" s="1">
        <f t="shared" si="84"/>
        <v>0.38496093458808472</v>
      </c>
      <c r="M87" s="3">
        <f t="shared" si="63"/>
        <v>3</v>
      </c>
      <c r="N87" s="3">
        <f t="shared" si="64"/>
        <v>2016</v>
      </c>
    </row>
    <row r="88" spans="1:14">
      <c r="A88" s="2">
        <v>42463</v>
      </c>
      <c r="B88" t="s">
        <v>163</v>
      </c>
      <c r="C88">
        <v>258725</v>
      </c>
      <c r="D88" t="s">
        <v>183</v>
      </c>
      <c r="E88" t="s">
        <v>184</v>
      </c>
      <c r="F88" t="s">
        <v>12</v>
      </c>
      <c r="G88" t="s">
        <v>185</v>
      </c>
      <c r="H88">
        <v>100</v>
      </c>
      <c r="I88">
        <v>1</v>
      </c>
      <c r="J88" s="1">
        <v>0.20710775200034631</v>
      </c>
      <c r="K88" s="1">
        <f t="shared" ref="K88:L88" si="85">SUM(I84:I88)/SUM($H84:$H88)*90</f>
        <v>0.39647577092511016</v>
      </c>
      <c r="L88" s="1">
        <f t="shared" si="85"/>
        <v>0.35909729164006465</v>
      </c>
      <c r="M88" s="3">
        <f t="shared" si="63"/>
        <v>4</v>
      </c>
      <c r="N88" s="3">
        <f t="shared" si="64"/>
        <v>2016</v>
      </c>
    </row>
    <row r="89" spans="1:14">
      <c r="A89" s="2">
        <v>42467</v>
      </c>
      <c r="B89" t="s">
        <v>168</v>
      </c>
      <c r="C89">
        <v>257790</v>
      </c>
      <c r="D89" t="s">
        <v>186</v>
      </c>
      <c r="E89" t="s">
        <v>12</v>
      </c>
      <c r="F89" t="s">
        <v>178</v>
      </c>
      <c r="G89" t="s">
        <v>187</v>
      </c>
      <c r="H89">
        <v>64</v>
      </c>
      <c r="I89">
        <v>0</v>
      </c>
      <c r="J89" s="1">
        <v>0.43465639947867979</v>
      </c>
      <c r="K89" s="1">
        <f t="shared" ref="K89:L89" si="86">SUM(I85:I89)/SUM($H85:$H89)*90</f>
        <v>0.42452830188679241</v>
      </c>
      <c r="L89" s="1">
        <f t="shared" si="86"/>
        <v>0.34549329568351028</v>
      </c>
      <c r="M89" s="3">
        <f t="shared" si="63"/>
        <v>4</v>
      </c>
      <c r="N89" s="3">
        <f t="shared" si="64"/>
        <v>2016</v>
      </c>
    </row>
    <row r="90" spans="1:14">
      <c r="A90" s="2">
        <v>42474</v>
      </c>
      <c r="B90" t="s">
        <v>168</v>
      </c>
      <c r="C90">
        <v>257806</v>
      </c>
      <c r="D90" t="s">
        <v>188</v>
      </c>
      <c r="E90" t="s">
        <v>175</v>
      </c>
      <c r="F90" t="s">
        <v>12</v>
      </c>
      <c r="G90" t="s">
        <v>189</v>
      </c>
      <c r="H90">
        <v>96</v>
      </c>
      <c r="I90">
        <v>0</v>
      </c>
      <c r="J90" s="1">
        <v>0.2826794201895334</v>
      </c>
      <c r="K90" s="1">
        <f t="shared" ref="K90:L90" si="87">SUM(I86:I90)/SUM($H86:$H90)*90</f>
        <v>0.42253521126760563</v>
      </c>
      <c r="L90" s="1">
        <f t="shared" si="87"/>
        <v>0.30893223162296229</v>
      </c>
      <c r="M90" s="3">
        <f t="shared" si="63"/>
        <v>4</v>
      </c>
      <c r="N90" s="3">
        <f t="shared" si="64"/>
        <v>2016</v>
      </c>
    </row>
    <row r="91" spans="1:14">
      <c r="A91" s="2">
        <v>42485</v>
      </c>
      <c r="B91" t="s">
        <v>163</v>
      </c>
      <c r="C91">
        <v>258770</v>
      </c>
      <c r="D91" t="s">
        <v>190</v>
      </c>
      <c r="E91" t="s">
        <v>30</v>
      </c>
      <c r="F91" t="s">
        <v>12</v>
      </c>
      <c r="G91" t="s">
        <v>45</v>
      </c>
      <c r="H91">
        <v>70</v>
      </c>
      <c r="I91">
        <v>0</v>
      </c>
      <c r="J91" s="1">
        <v>5.5352936979645273E-2</v>
      </c>
      <c r="K91" s="1">
        <f t="shared" ref="K91:L91" si="88">SUM(I87:I91)/SUM($H87:$H91)*90</f>
        <v>0.22500000000000001</v>
      </c>
      <c r="L91" s="1">
        <f t="shared" si="88"/>
        <v>0.32418616257402638</v>
      </c>
      <c r="M91" s="3">
        <f t="shared" si="63"/>
        <v>4</v>
      </c>
      <c r="N91" s="3">
        <f t="shared" si="64"/>
        <v>2016</v>
      </c>
    </row>
    <row r="92" spans="1:14">
      <c r="A92" s="2">
        <v>42489</v>
      </c>
      <c r="B92" t="s">
        <v>168</v>
      </c>
      <c r="C92">
        <v>257852</v>
      </c>
      <c r="D92" t="s">
        <v>191</v>
      </c>
      <c r="E92" t="s">
        <v>192</v>
      </c>
      <c r="F92" t="s">
        <v>12</v>
      </c>
      <c r="G92" t="s">
        <v>193</v>
      </c>
      <c r="H92">
        <v>47</v>
      </c>
      <c r="I92">
        <v>0</v>
      </c>
      <c r="J92" s="1">
        <v>0.1959324167511543</v>
      </c>
      <c r="K92" s="1">
        <f t="shared" ref="K92:L92" si="89">SUM(I88:I92)/SUM($H88:$H92)*90</f>
        <v>0.23872679045092837</v>
      </c>
      <c r="L92" s="1">
        <f t="shared" si="89"/>
        <v>0.28067799280090799</v>
      </c>
      <c r="M92" s="3">
        <f t="shared" si="63"/>
        <v>4</v>
      </c>
      <c r="N92" s="3">
        <f t="shared" si="64"/>
        <v>2016</v>
      </c>
    </row>
    <row r="93" spans="1:14">
      <c r="A93" s="2">
        <v>42495</v>
      </c>
      <c r="B93" t="s">
        <v>168</v>
      </c>
      <c r="C93">
        <v>257844</v>
      </c>
      <c r="D93" t="s">
        <v>191</v>
      </c>
      <c r="E93" t="s">
        <v>12</v>
      </c>
      <c r="F93" t="s">
        <v>192</v>
      </c>
      <c r="G93" t="s">
        <v>194</v>
      </c>
      <c r="H93">
        <v>96</v>
      </c>
      <c r="I93">
        <v>0</v>
      </c>
      <c r="J93" s="1">
        <v>0.58987976396564412</v>
      </c>
      <c r="K93" s="1">
        <f t="shared" ref="K93:L93" si="90">SUM(I89:I93)/SUM($H89:$H93)*90</f>
        <v>0</v>
      </c>
      <c r="L93" s="1">
        <f t="shared" si="90"/>
        <v>0.37604580258128451</v>
      </c>
      <c r="M93" s="3">
        <f t="shared" si="63"/>
        <v>5</v>
      </c>
      <c r="N93" s="3">
        <f t="shared" si="64"/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L20" sqref="L20"/>
    </sheetView>
  </sheetViews>
  <sheetFormatPr baseColWidth="10" defaultRowHeight="15" x14ac:dyDescent="0"/>
  <cols>
    <col min="2" max="11" width="7.5" style="3" customWidth="1"/>
    <col min="12" max="25" width="7.5" customWidth="1"/>
  </cols>
  <sheetData>
    <row r="1" spans="1:25">
      <c r="B1" s="3">
        <v>7</v>
      </c>
      <c r="C1" s="3">
        <v>8</v>
      </c>
      <c r="D1" s="3">
        <v>9</v>
      </c>
      <c r="E1" s="3">
        <v>10</v>
      </c>
      <c r="F1" s="3">
        <v>11</v>
      </c>
      <c r="G1" s="3">
        <v>12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  <c r="T1" s="3">
        <v>1</v>
      </c>
      <c r="U1" s="3">
        <v>2</v>
      </c>
      <c r="V1" s="3">
        <v>3</v>
      </c>
      <c r="W1" s="3">
        <v>4</v>
      </c>
      <c r="X1" s="3">
        <v>5</v>
      </c>
      <c r="Y1" s="3"/>
    </row>
    <row r="2" spans="1:25">
      <c r="B2" s="3">
        <v>2014</v>
      </c>
      <c r="C2" s="3">
        <v>2014</v>
      </c>
      <c r="D2" s="3">
        <v>2014</v>
      </c>
      <c r="E2" s="3">
        <v>2014</v>
      </c>
      <c r="F2" s="3">
        <v>2014</v>
      </c>
      <c r="G2" s="3">
        <v>2014</v>
      </c>
      <c r="H2" s="3">
        <v>2015</v>
      </c>
      <c r="I2" s="3">
        <v>2015</v>
      </c>
      <c r="J2" s="3">
        <v>2015</v>
      </c>
      <c r="K2" s="3">
        <v>2015</v>
      </c>
      <c r="L2" s="3">
        <v>2015</v>
      </c>
      <c r="M2" s="3">
        <v>2015</v>
      </c>
      <c r="N2" s="3">
        <v>2015</v>
      </c>
      <c r="O2" s="3">
        <v>2015</v>
      </c>
      <c r="P2" s="3">
        <v>2015</v>
      </c>
      <c r="Q2" s="3">
        <v>2015</v>
      </c>
      <c r="R2" s="3">
        <v>2015</v>
      </c>
      <c r="S2" s="3">
        <v>2015</v>
      </c>
      <c r="T2" s="3">
        <v>2016</v>
      </c>
      <c r="U2" s="3">
        <v>2016</v>
      </c>
      <c r="V2" s="3">
        <v>2016</v>
      </c>
      <c r="W2" s="3">
        <v>2016</v>
      </c>
      <c r="X2" s="3">
        <v>2016</v>
      </c>
      <c r="Y2" s="3"/>
    </row>
    <row r="3" spans="1:25">
      <c r="A3" t="s">
        <v>6</v>
      </c>
      <c r="C3" s="3">
        <f>SUMIFS(Sheet1!$H:$H,Sheet1!$M:$M,C$1,Sheet1!$N:$N,C$2)</f>
        <v>316</v>
      </c>
      <c r="D3" s="3">
        <f>SUMIFS(Sheet1!$H:$H,Sheet1!$M:$M,D$1,Sheet1!$N:$N,D$2)</f>
        <v>499</v>
      </c>
      <c r="E3" s="3">
        <f>SUMIFS(Sheet1!$H:$H,Sheet1!$M:$M,E$1,Sheet1!$N:$N,E$2)</f>
        <v>550</v>
      </c>
      <c r="F3" s="3">
        <f>SUMIFS(Sheet1!$H:$H,Sheet1!$M:$M,F$1,Sheet1!$N:$N,F$2)</f>
        <v>422</v>
      </c>
      <c r="G3" s="3">
        <f>SUMIFS(Sheet1!$H:$H,Sheet1!$M:$M,G$1,Sheet1!$N:$N,G$2)</f>
        <v>249</v>
      </c>
      <c r="H3" s="3">
        <f>SUMIFS(Sheet1!$H:$H,Sheet1!$M:$M,H$1,Sheet1!$N:$N,H$2)</f>
        <v>301</v>
      </c>
      <c r="I3" s="3">
        <f>SUMIFS(Sheet1!$H:$H,Sheet1!$M:$M,I$1,Sheet1!$N:$N,I$2)</f>
        <v>272</v>
      </c>
      <c r="J3" s="3">
        <f>SUMIFS(Sheet1!$H:$H,Sheet1!$M:$M,J$1,Sheet1!$N:$N,J$2)</f>
        <v>699</v>
      </c>
      <c r="K3" s="3">
        <f>SUMIFS(Sheet1!$H:$H,Sheet1!$M:$M,K$1,Sheet1!$N:$N,K$2)</f>
        <v>380</v>
      </c>
      <c r="L3" s="3">
        <f>SUMIFS(Sheet1!$H:$H,Sheet1!$M:$M,L$1,Sheet1!$N:$N,L$2)</f>
        <v>402</v>
      </c>
      <c r="M3" s="3"/>
      <c r="N3" s="3">
        <f>SUMIFS(Sheet1!$H:$H,Sheet1!$M:$M,N$1,Sheet1!$N:$N,N$2)</f>
        <v>470</v>
      </c>
      <c r="O3" s="3">
        <f>SUMIFS(Sheet1!$H:$H,Sheet1!$M:$M,O$1,Sheet1!$N:$N,O$2)</f>
        <v>191</v>
      </c>
      <c r="P3" s="3">
        <f>SUMIFS(Sheet1!$H:$H,Sheet1!$M:$M,P$1,Sheet1!$N:$N,P$2)</f>
        <v>248</v>
      </c>
      <c r="Q3" s="3">
        <f>SUMIFS(Sheet1!$H:$H,Sheet1!$M:$M,Q$1,Sheet1!$N:$N,Q$2)</f>
        <v>406</v>
      </c>
      <c r="R3" s="3">
        <f>SUMIFS(Sheet1!$H:$H,Sheet1!$M:$M,R$1,Sheet1!$N:$N,R$2)</f>
        <v>250</v>
      </c>
      <c r="S3" s="3">
        <f>SUMIFS(Sheet1!$H:$H,Sheet1!$M:$M,S$1,Sheet1!$N:$N,S$2)</f>
        <v>141</v>
      </c>
      <c r="T3" s="3"/>
      <c r="U3" s="3">
        <f>SUMIFS(Sheet1!$H:$H,Sheet1!$M:$M,U$1,Sheet1!$N:$N,U$2)</f>
        <v>286</v>
      </c>
      <c r="V3" s="3">
        <f>SUMIFS(Sheet1!$H:$H,Sheet1!$M:$M,V$1,Sheet1!$N:$N,V$2)</f>
        <v>448</v>
      </c>
      <c r="W3" s="3">
        <f>SUMIFS(Sheet1!$H:$H,Sheet1!$M:$M,W$1,Sheet1!$N:$N,W$2)</f>
        <v>377</v>
      </c>
      <c r="X3" s="3">
        <f>SUMIFS(Sheet1!$H:$H,Sheet1!$M:$M,X$1,Sheet1!$N:$N,X$2)</f>
        <v>96</v>
      </c>
      <c r="Y3" s="3"/>
    </row>
    <row r="4" spans="1:25">
      <c r="A4" t="s">
        <v>7</v>
      </c>
      <c r="C4" s="3">
        <f>SUMIFS(Sheet1!$I:$I,Sheet1!$M:$M,C$1,Sheet1!$N:$N,C$2)</f>
        <v>1</v>
      </c>
      <c r="D4" s="3">
        <f>SUMIFS(Sheet1!$I:$I,Sheet1!$M:$M,D$1,Sheet1!$N:$N,D$2)</f>
        <v>5</v>
      </c>
      <c r="E4" s="3">
        <f>SUMIFS(Sheet1!$I:$I,Sheet1!$M:$M,E$1,Sheet1!$N:$N,E$2)</f>
        <v>1</v>
      </c>
      <c r="F4" s="3">
        <f>SUMIFS(Sheet1!$I:$I,Sheet1!$M:$M,F$1,Sheet1!$N:$N,F$2)</f>
        <v>1</v>
      </c>
      <c r="G4" s="3">
        <f>SUMIFS(Sheet1!$I:$I,Sheet1!$M:$M,G$1,Sheet1!$N:$N,G$2)</f>
        <v>0</v>
      </c>
      <c r="H4" s="3">
        <f>SUMIFS(Sheet1!$I:$I,Sheet1!$M:$M,H$1,Sheet1!$N:$N,H$2)</f>
        <v>1</v>
      </c>
      <c r="I4" s="3">
        <f>SUMIFS(Sheet1!$I:$I,Sheet1!$M:$M,I$1,Sheet1!$N:$N,I$2)</f>
        <v>0</v>
      </c>
      <c r="J4" s="3">
        <f>SUMIFS(Sheet1!$I:$I,Sheet1!$M:$M,J$1,Sheet1!$N:$N,J$2)</f>
        <v>5</v>
      </c>
      <c r="K4" s="3">
        <f>SUMIFS(Sheet1!$I:$I,Sheet1!$M:$M,K$1,Sheet1!$N:$N,K$2)</f>
        <v>2</v>
      </c>
      <c r="L4" s="3">
        <f>SUMIFS(Sheet1!$I:$I,Sheet1!$M:$M,L$1,Sheet1!$N:$N,L$2)</f>
        <v>0</v>
      </c>
      <c r="M4" s="3"/>
      <c r="N4" s="3">
        <f>SUMIFS(Sheet1!$I:$I,Sheet1!$M:$M,N$1,Sheet1!$N:$N,N$2)</f>
        <v>1</v>
      </c>
      <c r="O4" s="3">
        <f>SUMIFS(Sheet1!$I:$I,Sheet1!$M:$M,O$1,Sheet1!$N:$N,O$2)</f>
        <v>0</v>
      </c>
      <c r="P4" s="3">
        <f>SUMIFS(Sheet1!$I:$I,Sheet1!$M:$M,P$1,Sheet1!$N:$N,P$2)</f>
        <v>2</v>
      </c>
      <c r="Q4" s="3">
        <f>SUMIFS(Sheet1!$I:$I,Sheet1!$M:$M,Q$1,Sheet1!$N:$N,Q$2)</f>
        <v>1</v>
      </c>
      <c r="R4" s="3">
        <f>SUMIFS(Sheet1!$I:$I,Sheet1!$M:$M,R$1,Sheet1!$N:$N,R$2)</f>
        <v>2</v>
      </c>
      <c r="S4" s="3">
        <f>SUMIFS(Sheet1!$I:$I,Sheet1!$M:$M,S$1,Sheet1!$N:$N,S$2)</f>
        <v>0</v>
      </c>
      <c r="T4" s="3"/>
      <c r="U4" s="3">
        <f>SUMIFS(Sheet1!$I:$I,Sheet1!$M:$M,U$1,Sheet1!$N:$N,U$2)</f>
        <v>2</v>
      </c>
      <c r="V4" s="3">
        <f>SUMIFS(Sheet1!$I:$I,Sheet1!$M:$M,V$1,Sheet1!$N:$N,V$2)</f>
        <v>1</v>
      </c>
      <c r="W4" s="3">
        <f>SUMIFS(Sheet1!$I:$I,Sheet1!$M:$M,W$1,Sheet1!$N:$N,W$2)</f>
        <v>1</v>
      </c>
      <c r="X4" s="3">
        <f>SUMIFS(Sheet1!$I:$I,Sheet1!$M:$M,X$1,Sheet1!$N:$N,X$2)</f>
        <v>0</v>
      </c>
      <c r="Y4" s="3"/>
    </row>
    <row r="5" spans="1:25">
      <c r="A5" t="s">
        <v>197</v>
      </c>
      <c r="C5" s="1">
        <f>SUMIFS(Sheet1!$J:$J,Sheet1!$M:$M,C$1,Sheet1!$N:$N,C$2)</f>
        <v>1.0477694472788883</v>
      </c>
      <c r="D5" s="1">
        <f>SUMIFS(Sheet1!$J:$J,Sheet1!$M:$M,D$1,Sheet1!$N:$N,D$2)</f>
        <v>4.3276872954046963</v>
      </c>
      <c r="E5" s="1">
        <f>SUMIFS(Sheet1!$J:$J,Sheet1!$M:$M,E$1,Sheet1!$N:$N,E$2)</f>
        <v>3.5435739958532002</v>
      </c>
      <c r="F5" s="1">
        <f>SUMIFS(Sheet1!$J:$J,Sheet1!$M:$M,F$1,Sheet1!$N:$N,F$2)</f>
        <v>0.79252879729409442</v>
      </c>
      <c r="G5" s="1">
        <f>SUMIFS(Sheet1!$J:$J,Sheet1!$M:$M,G$1,Sheet1!$N:$N,G$2)</f>
        <v>0.91700843084941042</v>
      </c>
      <c r="H5" s="1">
        <f>SUMIFS(Sheet1!$J:$J,Sheet1!$M:$M,H$1,Sheet1!$N:$N,H$2)</f>
        <v>1.038408219678485</v>
      </c>
      <c r="I5" s="1">
        <f>SUMIFS(Sheet1!$J:$J,Sheet1!$M:$M,I$1,Sheet1!$N:$N,I$2)</f>
        <v>1.4174761987754816</v>
      </c>
      <c r="J5" s="1">
        <f>SUMIFS(Sheet1!$J:$J,Sheet1!$M:$M,J$1,Sheet1!$N:$N,J$2)</f>
        <v>5.675123200842652</v>
      </c>
      <c r="K5" s="1">
        <f>SUMIFS(Sheet1!$J:$J,Sheet1!$M:$M,K$1,Sheet1!$N:$N,K$2)</f>
        <v>2.2762938855952197</v>
      </c>
      <c r="L5" s="1">
        <f>SUMIFS(Sheet1!$J:$J,Sheet1!$M:$M,L$1,Sheet1!$N:$N,L$2)</f>
        <v>0.83585435694625509</v>
      </c>
      <c r="M5" s="1"/>
      <c r="N5" s="1">
        <f>SUMIFS(Sheet1!$J:$J,Sheet1!$M:$M,N$1,Sheet1!$N:$N,N$2)</f>
        <v>1.0896359405779203</v>
      </c>
      <c r="O5" s="1">
        <f>SUMIFS(Sheet1!$J:$J,Sheet1!$M:$M,O$1,Sheet1!$N:$N,O$2)</f>
        <v>0.11016852389560505</v>
      </c>
      <c r="P5" s="1">
        <f>SUMIFS(Sheet1!$J:$J,Sheet1!$M:$M,P$1,Sheet1!$N:$N,P$2)</f>
        <v>1.7489842825639661</v>
      </c>
      <c r="Q5" s="1">
        <f>SUMIFS(Sheet1!$J:$J,Sheet1!$M:$M,Q$1,Sheet1!$N:$N,Q$2)</f>
        <v>1.8979908370454417</v>
      </c>
      <c r="R5" s="1">
        <f>SUMIFS(Sheet1!$J:$J,Sheet1!$M:$M,R$1,Sheet1!$N:$N,R$2)</f>
        <v>1.1823805866552937</v>
      </c>
      <c r="S5" s="1">
        <f>SUMIFS(Sheet1!$J:$J,Sheet1!$M:$M,S$1,Sheet1!$N:$N,S$2)</f>
        <v>0.71976165074448417</v>
      </c>
      <c r="T5" s="1"/>
      <c r="U5" s="1">
        <f>SUMIFS(Sheet1!$J:$J,Sheet1!$M:$M,U$1,Sheet1!$N:$N,U$2)</f>
        <v>0.79711849086703679</v>
      </c>
      <c r="V5" s="1">
        <f>SUMIFS(Sheet1!$J:$J,Sheet1!$M:$M,V$1,Sheet1!$N:$N,V$2)</f>
        <v>1.9162499855051331</v>
      </c>
      <c r="W5" s="1">
        <f>SUMIFS(Sheet1!$J:$J,Sheet1!$M:$M,W$1,Sheet1!$N:$N,W$2)</f>
        <v>1.175728925399359</v>
      </c>
      <c r="X5" s="1">
        <f>SUMIFS(Sheet1!$J:$J,Sheet1!$M:$M,X$1,Sheet1!$N:$N,X$2)</f>
        <v>0.58987976396564412</v>
      </c>
      <c r="Y5" s="1"/>
    </row>
    <row r="7" spans="1:25">
      <c r="A7" t="s">
        <v>9</v>
      </c>
      <c r="C7" s="1">
        <f>C4/C$3*90</f>
        <v>0.2848101265822785</v>
      </c>
      <c r="D7" s="1">
        <f t="shared" ref="D7:Y7" si="0">D4/D3*90</f>
        <v>0.90180360721442887</v>
      </c>
      <c r="E7" s="1">
        <f t="shared" si="0"/>
        <v>0.16363636363636364</v>
      </c>
      <c r="F7" s="1">
        <f t="shared" si="0"/>
        <v>0.2132701421800948</v>
      </c>
      <c r="G7" s="1">
        <f t="shared" si="0"/>
        <v>0</v>
      </c>
      <c r="H7" s="1">
        <f t="shared" si="0"/>
        <v>0.29900332225913623</v>
      </c>
      <c r="I7" s="1">
        <f t="shared" si="0"/>
        <v>0</v>
      </c>
      <c r="J7" s="1">
        <f t="shared" si="0"/>
        <v>0.64377682403433478</v>
      </c>
      <c r="K7" s="1">
        <f t="shared" si="0"/>
        <v>0.47368421052631576</v>
      </c>
      <c r="L7" s="1">
        <f t="shared" si="0"/>
        <v>0</v>
      </c>
      <c r="M7" s="1"/>
      <c r="N7" s="1">
        <f t="shared" si="0"/>
        <v>0.19148936170212766</v>
      </c>
      <c r="O7" s="1">
        <f t="shared" si="0"/>
        <v>0</v>
      </c>
      <c r="P7" s="1">
        <f t="shared" si="0"/>
        <v>0.72580645161290325</v>
      </c>
      <c r="Q7" s="1">
        <f t="shared" si="0"/>
        <v>0.22167487684729065</v>
      </c>
      <c r="R7" s="1">
        <f t="shared" si="0"/>
        <v>0.72</v>
      </c>
      <c r="S7" s="1">
        <f t="shared" si="0"/>
        <v>0</v>
      </c>
      <c r="T7" s="1"/>
      <c r="U7" s="1">
        <f t="shared" si="0"/>
        <v>0.62937062937062938</v>
      </c>
      <c r="V7" s="1">
        <f t="shared" si="0"/>
        <v>0.20089285714285712</v>
      </c>
      <c r="W7" s="1">
        <f t="shared" si="0"/>
        <v>0.23872679045092837</v>
      </c>
      <c r="X7" s="1">
        <f t="shared" si="0"/>
        <v>0</v>
      </c>
      <c r="Y7" s="1"/>
    </row>
    <row r="8" spans="1:25">
      <c r="A8" t="s">
        <v>10</v>
      </c>
      <c r="C8" s="1">
        <f>C5/C$3*90</f>
        <v>0.29841534890854415</v>
      </c>
      <c r="D8" s="1">
        <f t="shared" ref="D8:Y8" si="1">D5/D$3*90</f>
        <v>0.78054480277840221</v>
      </c>
      <c r="E8" s="1">
        <f t="shared" si="1"/>
        <v>0.57985756295779634</v>
      </c>
      <c r="F8" s="1">
        <f t="shared" si="1"/>
        <v>0.16902272928073103</v>
      </c>
      <c r="G8" s="1">
        <f t="shared" si="1"/>
        <v>0.33144883042749773</v>
      </c>
      <c r="H8" s="1">
        <f t="shared" si="1"/>
        <v>0.31048750754506194</v>
      </c>
      <c r="I8" s="1">
        <f t="shared" si="1"/>
        <v>0.46901785988894606</v>
      </c>
      <c r="J8" s="1">
        <f t="shared" si="1"/>
        <v>0.73070255804841011</v>
      </c>
      <c r="K8" s="1">
        <f t="shared" si="1"/>
        <v>0.53912223606202569</v>
      </c>
      <c r="L8" s="1">
        <f t="shared" si="1"/>
        <v>0.18713157245065412</v>
      </c>
      <c r="M8" s="1"/>
      <c r="N8" s="1">
        <f t="shared" si="1"/>
        <v>0.20865369074896348</v>
      </c>
      <c r="O8" s="1">
        <f t="shared" si="1"/>
        <v>5.1911869898452645E-2</v>
      </c>
      <c r="P8" s="1">
        <f t="shared" si="1"/>
        <v>0.63471203802724574</v>
      </c>
      <c r="Q8" s="1">
        <f t="shared" si="1"/>
        <v>0.42073688505933438</v>
      </c>
      <c r="R8" s="1">
        <f t="shared" si="1"/>
        <v>0.42565701119590571</v>
      </c>
      <c r="S8" s="1">
        <f t="shared" si="1"/>
        <v>0.45942233026243673</v>
      </c>
      <c r="T8" s="1"/>
      <c r="U8" s="1">
        <f t="shared" si="1"/>
        <v>0.25084148313997662</v>
      </c>
      <c r="V8" s="1">
        <f t="shared" si="1"/>
        <v>0.38496093458808472</v>
      </c>
      <c r="W8" s="1">
        <f t="shared" si="1"/>
        <v>0.28067799280090799</v>
      </c>
      <c r="X8" s="1">
        <f t="shared" si="1"/>
        <v>0.55301227871779135</v>
      </c>
      <c r="Y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Steneker</dc:creator>
  <cp:lastModifiedBy>Mathijs Steneker</cp:lastModifiedBy>
  <dcterms:created xsi:type="dcterms:W3CDTF">2016-07-14T00:54:32Z</dcterms:created>
  <dcterms:modified xsi:type="dcterms:W3CDTF">2016-07-14T02:13:21Z</dcterms:modified>
</cp:coreProperties>
</file>