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282" documentId="11_CF8FA6A7534C74F76944A01B7D57F0B67D1070FC" xr6:coauthVersionLast="47" xr6:coauthVersionMax="47" xr10:uidLastSave="{8B0F363E-FCDC-4153-BA03-CE02C71A53E7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27" i="1"/>
  <c r="D25" i="1"/>
  <c r="E26" i="1"/>
  <c r="F26" i="1"/>
  <c r="G26" i="1"/>
  <c r="H26" i="1"/>
  <c r="D27" i="1"/>
  <c r="D26" i="1"/>
  <c r="B14" i="1"/>
  <c r="I14" i="1"/>
  <c r="B15" i="1"/>
  <c r="C24" i="1"/>
  <c r="B13" i="1"/>
  <c r="I26" i="1"/>
  <c r="I25" i="1"/>
  <c r="I24" i="1"/>
  <c r="I23" i="1"/>
  <c r="I22" i="1"/>
  <c r="I21" i="1"/>
  <c r="I20" i="1"/>
  <c r="I19" i="1"/>
  <c r="I3" i="1"/>
  <c r="I2" i="1"/>
  <c r="I13" i="1"/>
  <c r="H24" i="1"/>
  <c r="G24" i="1"/>
  <c r="F23" i="1"/>
  <c r="G23" i="1"/>
  <c r="H23" i="1"/>
  <c r="D24" i="1"/>
  <c r="E24" i="1"/>
  <c r="F24" i="1"/>
  <c r="B27" i="1"/>
  <c r="C26" i="1"/>
  <c r="B26" i="1"/>
  <c r="E25" i="1"/>
  <c r="F25" i="1"/>
  <c r="G25" i="1"/>
  <c r="H25" i="1"/>
  <c r="C15" i="1"/>
  <c r="D15" i="1"/>
  <c r="E15" i="1"/>
  <c r="F15" i="1"/>
  <c r="G15" i="1"/>
  <c r="H15" i="1"/>
  <c r="C14" i="1"/>
  <c r="D14" i="1"/>
  <c r="E14" i="1"/>
  <c r="F14" i="1"/>
  <c r="G14" i="1"/>
  <c r="H14" i="1"/>
  <c r="E23" i="1"/>
  <c r="D23" i="1"/>
  <c r="C23" i="1"/>
  <c r="B23" i="1"/>
  <c r="I12" i="1"/>
  <c r="I11" i="1"/>
  <c r="I10" i="1"/>
  <c r="F9" i="1"/>
  <c r="E9" i="1"/>
  <c r="E13" i="1" s="1"/>
  <c r="D9" i="1"/>
  <c r="D13" i="1" s="1"/>
  <c r="C9" i="1"/>
  <c r="C13" i="1" s="1"/>
  <c r="B9" i="1"/>
  <c r="H8" i="1"/>
  <c r="G8" i="1"/>
  <c r="F8" i="1"/>
  <c r="E8" i="1"/>
  <c r="D8" i="1"/>
  <c r="C8" i="1"/>
  <c r="B8" i="1"/>
  <c r="M7" i="1"/>
  <c r="H6" i="1" s="1"/>
  <c r="F7" i="1"/>
  <c r="Q9" i="1" s="1"/>
  <c r="E7" i="1"/>
  <c r="D7" i="1"/>
  <c r="C7" i="1"/>
  <c r="B7" i="1"/>
  <c r="I7" i="1" s="1"/>
  <c r="Q6" i="1"/>
  <c r="P6" i="1"/>
  <c r="O6" i="1"/>
  <c r="N6" i="1"/>
  <c r="M6" i="1"/>
  <c r="I5" i="1"/>
  <c r="I4" i="1"/>
  <c r="B3" i="1"/>
  <c r="E27" i="1" l="1"/>
  <c r="E28" i="1" s="1"/>
  <c r="F27" i="1"/>
  <c r="F28" i="1" s="1"/>
  <c r="H27" i="1"/>
  <c r="H28" i="1"/>
  <c r="G27" i="1"/>
  <c r="G28" i="1" s="1"/>
  <c r="C28" i="1"/>
  <c r="B28" i="1"/>
  <c r="C16" i="1"/>
  <c r="M9" i="1"/>
  <c r="N9" i="1"/>
  <c r="P9" i="1"/>
  <c r="O9" i="1"/>
  <c r="M10" i="1"/>
  <c r="G9" i="1"/>
  <c r="I8" i="1"/>
  <c r="F13" i="1"/>
  <c r="F16" i="1" s="1"/>
  <c r="H9" i="1"/>
  <c r="H13" i="1"/>
  <c r="D16" i="1"/>
  <c r="E16" i="1"/>
  <c r="G6" i="1"/>
  <c r="I6" i="1" s="1"/>
  <c r="D28" i="1" l="1"/>
  <c r="I27" i="1"/>
  <c r="I28" i="1"/>
  <c r="I9" i="1"/>
  <c r="H16" i="1"/>
  <c r="B16" i="1"/>
  <c r="G13" i="1"/>
  <c r="G16" i="1" l="1"/>
  <c r="I16" i="1" s="1"/>
  <c r="I15" i="1"/>
</calcChain>
</file>

<file path=xl/sharedStrings.xml><?xml version="1.0" encoding="utf-8"?>
<sst xmlns="http://schemas.openxmlformats.org/spreadsheetml/2006/main" count="73" uniqueCount="46">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</sst>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I28" sqref="A18:I28"/>
    </sheetView>
  </sheetViews>
  <sheetFormatPr defaultColWidth="8.5703125" defaultRowHeight="15" x14ac:dyDescent="0.25"/>
  <cols>
    <col min="1" max="1" width="57.140625" customWidth="1"/>
    <col min="2" max="2" width="9.28515625" bestFit="1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 x14ac:dyDescent="0.25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 x14ac:dyDescent="0.25">
      <c r="A3" s="3" t="s">
        <v>12</v>
      </c>
      <c r="B3" s="2">
        <f t="shared" ref="B3:H3" si="0">$L$2*B2*$N$2</f>
        <v>5.0258373540000003E-4</v>
      </c>
      <c r="C3" s="2">
        <f t="shared" si="0"/>
        <v>2.5083908956000001E-3</v>
      </c>
      <c r="D3" s="2">
        <f t="shared" si="0"/>
        <v>2.6725229713500001E-3</v>
      </c>
      <c r="E3" s="2">
        <f t="shared" si="0"/>
        <v>2.2842657163E-3</v>
      </c>
      <c r="F3" s="2">
        <f t="shared" si="0"/>
        <v>2.8151480854499999E-3</v>
      </c>
      <c r="G3" s="2">
        <f t="shared" si="0"/>
        <v>2.84457866455E-3</v>
      </c>
      <c r="H3" s="2">
        <f t="shared" si="0"/>
        <v>3.9606767796499997E-3</v>
      </c>
      <c r="I3" s="5">
        <f>SUM(B3:H3)</f>
        <v>1.7588166848300002E-2</v>
      </c>
    </row>
    <row r="4" spans="1:17" x14ac:dyDescent="0.25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 t="shared" ref="I4:I12" si="1">AVERAGE(B4:H4)</f>
        <v>502.7</v>
      </c>
    </row>
    <row r="5" spans="1:17" x14ac:dyDescent="0.25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 t="shared" si="1"/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 x14ac:dyDescent="0.25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 t="shared" si="1"/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 x14ac:dyDescent="0.25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 t="shared" si="1"/>
        <v>23625.801799999997</v>
      </c>
      <c r="L7" t="s">
        <v>19</v>
      </c>
      <c r="M7">
        <f>AVERAGE(M6:Q6)</f>
        <v>2.2216527019692949</v>
      </c>
    </row>
    <row r="8" spans="1:17" x14ac:dyDescent="0.25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 t="shared" si="1"/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 x14ac:dyDescent="0.25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 t="shared" si="1"/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 x14ac:dyDescent="0.25">
      <c r="A10" t="s">
        <v>21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f t="shared" si="1"/>
        <v>14</v>
      </c>
      <c r="L10" t="s">
        <v>19</v>
      </c>
      <c r="M10">
        <f>AVERAGE(M9:Q9)</f>
        <v>6.4156451838609909</v>
      </c>
    </row>
    <row r="11" spans="1:17" x14ac:dyDescent="0.25">
      <c r="A11" t="s">
        <v>22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f t="shared" si="1"/>
        <v>6</v>
      </c>
    </row>
    <row r="12" spans="1:17" x14ac:dyDescent="0.25">
      <c r="A12" t="s">
        <v>23</v>
      </c>
      <c r="B12">
        <v>1.26</v>
      </c>
      <c r="C12">
        <v>1.41</v>
      </c>
      <c r="D12">
        <v>2.25</v>
      </c>
      <c r="E12">
        <v>2.17</v>
      </c>
      <c r="F12">
        <v>1.79</v>
      </c>
      <c r="G12">
        <v>4.21</v>
      </c>
      <c r="H12">
        <v>4.32</v>
      </c>
      <c r="I12" s="7">
        <f t="shared" si="1"/>
        <v>2.4871428571428571</v>
      </c>
      <c r="L12" t="s">
        <v>24</v>
      </c>
    </row>
    <row r="13" spans="1:17" x14ac:dyDescent="0.25">
      <c r="A13" t="s">
        <v>25</v>
      </c>
      <c r="B13" s="2">
        <f>(B10+B11*(B9/(1024*1024)/$L$13))*(B6/1000)*B12*$N$2</f>
        <v>3.3653234201356749E-7</v>
      </c>
      <c r="C13" s="2">
        <f t="shared" ref="B13:H13" si="2">(C10+C11*(C9/(1024*1024)/$L$13))*(C6/1000)*C12*$N$2</f>
        <v>1.4607142283659242E-6</v>
      </c>
      <c r="D13" s="2">
        <f t="shared" si="2"/>
        <v>3.4864216234468128E-6</v>
      </c>
      <c r="E13" s="2">
        <f t="shared" si="2"/>
        <v>3.352832665557593E-6</v>
      </c>
      <c r="F13" s="2">
        <f t="shared" si="2"/>
        <v>9.6411025369020103E-6</v>
      </c>
      <c r="G13" s="2">
        <f t="shared" si="2"/>
        <v>7.363795989694558E-5</v>
      </c>
      <c r="H13" s="2">
        <f t="shared" si="2"/>
        <v>7.7136617025589668E-5</v>
      </c>
      <c r="I13" s="2">
        <f>SUM(B13:H13)</f>
        <v>1.6905218031882115E-4</v>
      </c>
      <c r="L13">
        <v>16</v>
      </c>
    </row>
    <row r="14" spans="1:17" x14ac:dyDescent="0.25">
      <c r="A14" t="s">
        <v>26</v>
      </c>
      <c r="B14" s="2">
        <f>(B10+B11*(B9/(1024*1024)/$L$13) -$L$2)*B2*$L$28*$L$16*$N$2</f>
        <v>5.1411556814434688E-5</v>
      </c>
      <c r="C14" s="2">
        <f t="shared" ref="C14:H14" si="3">(C10+C11*(C9/(1024*1024)/$L$13) -$L$2)*C2*$L$28*$L$16*$N$2</f>
        <v>2.5663726057448749E-4</v>
      </c>
      <c r="D14" s="2">
        <f t="shared" si="3"/>
        <v>2.7384739346786237E-4</v>
      </c>
      <c r="E14" s="2">
        <f t="shared" si="3"/>
        <v>2.3384792738457161E-4</v>
      </c>
      <c r="F14" s="2">
        <f t="shared" si="3"/>
        <v>2.8844205763334436E-4</v>
      </c>
      <c r="G14" s="2">
        <f t="shared" si="3"/>
        <v>2.9471620670062297E-4</v>
      </c>
      <c r="H14" s="2">
        <f t="shared" si="3"/>
        <v>4.2349770030077906E-4</v>
      </c>
      <c r="I14" s="2">
        <f>SUM(B14:H14)</f>
        <v>1.8224001028761027E-3</v>
      </c>
    </row>
    <row r="15" spans="1:17" x14ac:dyDescent="0.25">
      <c r="A15" t="s">
        <v>27</v>
      </c>
      <c r="B15" s="4">
        <f>SUM(B3,B13,B14)</f>
        <v>5.5433182455644821E-4</v>
      </c>
      <c r="C15" s="4">
        <f t="shared" ref="C15" si="4">SUM(C3,C13,C14)</f>
        <v>2.7664888704028536E-3</v>
      </c>
      <c r="D15" s="4">
        <f t="shared" ref="D15" si="5">SUM(D3,D13,D14)</f>
        <v>2.949856786441309E-3</v>
      </c>
      <c r="E15" s="4">
        <f t="shared" ref="E15" si="6">SUM(E3,E13,E14)</f>
        <v>2.521466476350129E-3</v>
      </c>
      <c r="F15" s="4">
        <f t="shared" ref="F15" si="7">SUM(F3,F13,F14)</f>
        <v>3.1132312456202465E-3</v>
      </c>
      <c r="G15" s="4">
        <f t="shared" ref="G15" si="8">SUM(G3,G13,G14)</f>
        <v>3.2129328311475682E-3</v>
      </c>
      <c r="H15" s="4">
        <f t="shared" ref="H15" si="9">SUM(H3,H13,H14)</f>
        <v>4.4613110969763687E-3</v>
      </c>
      <c r="I15" s="4">
        <f>SUM(B15:H15)</f>
        <v>1.9579619131494926E-2</v>
      </c>
      <c r="L15" t="s">
        <v>40</v>
      </c>
    </row>
    <row r="16" spans="1:17" x14ac:dyDescent="0.25">
      <c r="A16" t="s">
        <v>28</v>
      </c>
      <c r="B16">
        <f t="shared" ref="B16:H16" si="10">$L$25*B15</f>
        <v>0.14966959263024102</v>
      </c>
      <c r="C16" s="5">
        <f t="shared" si="10"/>
        <v>0.74695199500877052</v>
      </c>
      <c r="D16" s="5">
        <f t="shared" si="10"/>
        <v>0.79646133233915339</v>
      </c>
      <c r="E16" s="5">
        <f t="shared" si="10"/>
        <v>0.68079594861453485</v>
      </c>
      <c r="F16" s="5">
        <f t="shared" si="10"/>
        <v>0.84057243631746659</v>
      </c>
      <c r="G16" s="5">
        <f t="shared" si="10"/>
        <v>0.86749186440984338</v>
      </c>
      <c r="H16" s="9">
        <f t="shared" si="10"/>
        <v>1.2045539961836196</v>
      </c>
      <c r="I16" s="9">
        <f>SUM(B16:H16)</f>
        <v>5.2864971655036292</v>
      </c>
      <c r="L16" s="10">
        <v>0.1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29</v>
      </c>
    </row>
    <row r="19" spans="1:12" x14ac:dyDescent="0.25">
      <c r="A19" t="s">
        <v>30</v>
      </c>
      <c r="B19">
        <v>1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f>SUM(B19:H19)</f>
        <v>31</v>
      </c>
      <c r="L19" t="s">
        <v>31</v>
      </c>
    </row>
    <row r="20" spans="1:12" x14ac:dyDescent="0.25">
      <c r="A20" t="s">
        <v>32</v>
      </c>
      <c r="B20" s="8">
        <v>1</v>
      </c>
      <c r="C20" s="8">
        <v>0.04</v>
      </c>
      <c r="D20" s="8">
        <v>0</v>
      </c>
      <c r="E20" s="8">
        <v>0</v>
      </c>
      <c r="F20" s="8">
        <v>0</v>
      </c>
      <c r="G20" s="8">
        <v>0</v>
      </c>
      <c r="H20" s="8">
        <v>0.01</v>
      </c>
      <c r="I20" s="8">
        <f>AVERAGE(B20:H20)</f>
        <v>0.15</v>
      </c>
      <c r="J20" s="2"/>
      <c r="L20">
        <v>2.2000000000000001E-3</v>
      </c>
    </row>
    <row r="21" spans="1:12" x14ac:dyDescent="0.25">
      <c r="A21" t="s">
        <v>33</v>
      </c>
      <c r="B21">
        <v>0</v>
      </c>
      <c r="C21">
        <v>2</v>
      </c>
      <c r="D21">
        <v>3</v>
      </c>
      <c r="E21">
        <v>3</v>
      </c>
      <c r="F21">
        <v>3</v>
      </c>
      <c r="G21">
        <v>3</v>
      </c>
      <c r="H21">
        <v>3</v>
      </c>
      <c r="I21">
        <f>SUM(B21:H21)</f>
        <v>17</v>
      </c>
      <c r="L21" t="s">
        <v>34</v>
      </c>
    </row>
    <row r="22" spans="1:12" x14ac:dyDescent="0.25">
      <c r="A22" t="s">
        <v>35</v>
      </c>
      <c r="B22" s="8">
        <v>1</v>
      </c>
      <c r="C22" s="8">
        <v>1</v>
      </c>
      <c r="D22" s="8">
        <v>0</v>
      </c>
      <c r="E22" s="8">
        <v>6.5000000000000002E-2</v>
      </c>
      <c r="F22" s="8">
        <v>0</v>
      </c>
      <c r="G22" s="8">
        <v>0</v>
      </c>
      <c r="H22" s="8">
        <v>0</v>
      </c>
      <c r="I22" s="8">
        <f>AVERAGE(B22:H22)</f>
        <v>0.29499999999999998</v>
      </c>
      <c r="L22">
        <v>50</v>
      </c>
    </row>
    <row r="23" spans="1:12" x14ac:dyDescent="0.25">
      <c r="A23" t="s">
        <v>36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  <c r="E23">
        <f>(E19+E21)*$L$20</f>
        <v>1.7600000000000001E-2</v>
      </c>
      <c r="F23">
        <f t="shared" ref="F23:H23" si="11">(F19+F21)*$L$20</f>
        <v>1.7600000000000001E-2</v>
      </c>
      <c r="G23">
        <f t="shared" si="11"/>
        <v>1.7600000000000001E-2</v>
      </c>
      <c r="H23">
        <f t="shared" si="11"/>
        <v>1.7600000000000001E-2</v>
      </c>
      <c r="I23">
        <f t="shared" ref="I23:I28" si="12">SUM(B23:H23)</f>
        <v>0.10560000000000001</v>
      </c>
    </row>
    <row r="24" spans="1:12" x14ac:dyDescent="0.25">
      <c r="A24" t="s">
        <v>45</v>
      </c>
      <c r="B24">
        <v>0</v>
      </c>
      <c r="C24" s="6">
        <f>C2*$L$36*(1-C20)</f>
        <v>808.39679999999998</v>
      </c>
      <c r="D24" s="6">
        <f t="shared" ref="D24:F24" si="13">D2*$L$36*(1-D20)</f>
        <v>897.18000000000006</v>
      </c>
      <c r="E24" s="6">
        <f t="shared" si="13"/>
        <v>766.84</v>
      </c>
      <c r="F24" s="6">
        <f t="shared" si="13"/>
        <v>945.06000000000006</v>
      </c>
      <c r="G24" s="6">
        <f>G2*$L$36*(1-G20)</f>
        <v>954.94</v>
      </c>
      <c r="H24" s="6">
        <f>H2*$L$36*(1-H20)</f>
        <v>1316.3238000000001</v>
      </c>
      <c r="I24" s="6">
        <f t="shared" si="12"/>
        <v>5688.7406000000001</v>
      </c>
      <c r="L24" t="s">
        <v>37</v>
      </c>
    </row>
    <row r="25" spans="1:12" x14ac:dyDescent="0.25">
      <c r="A25" t="s">
        <v>39</v>
      </c>
      <c r="B25">
        <v>0</v>
      </c>
      <c r="C25">
        <v>0</v>
      </c>
      <c r="D25" s="6">
        <f>($L$32+$L$34)*(D2*$L$28)</f>
        <v>396.64800000000002</v>
      </c>
      <c r="E25" s="6">
        <f>($L$32+$L$34)*(E2*$L$28)</f>
        <v>339.024</v>
      </c>
      <c r="F25" s="6">
        <f>($L$32+$L$34)*(F2*$L$28)</f>
        <v>417.81600000000003</v>
      </c>
      <c r="G25" s="6">
        <f>($L$32+$L$34)*(G2*$L$28)</f>
        <v>422.18400000000003</v>
      </c>
      <c r="H25" s="6">
        <f>($L$32+$L$34)*(H2*$L$28)</f>
        <v>587.83199999999999</v>
      </c>
      <c r="I25" s="6">
        <f t="shared" si="12"/>
        <v>2163.5039999999999</v>
      </c>
      <c r="L25">
        <v>270</v>
      </c>
    </row>
    <row r="26" spans="1:12" x14ac:dyDescent="0.25">
      <c r="A26" t="s">
        <v>43</v>
      </c>
      <c r="B26">
        <f t="shared" ref="B26:H26" si="14">(1-B22)*B2+B25</f>
        <v>0</v>
      </c>
      <c r="C26">
        <f t="shared" si="14"/>
        <v>0</v>
      </c>
      <c r="D26" s="6">
        <f>(1-D22)*D2+D25 - D24</f>
        <v>1860.4680000000001</v>
      </c>
      <c r="E26" s="6">
        <f t="shared" ref="E26:H26" si="15">(1-E22)*E2+E25 - E24</f>
        <v>1459.0140000000001</v>
      </c>
      <c r="F26" s="6">
        <f t="shared" si="15"/>
        <v>1959.7559999999999</v>
      </c>
      <c r="G26" s="6">
        <f t="shared" si="15"/>
        <v>1980.2440000000001</v>
      </c>
      <c r="H26" s="6">
        <f t="shared" si="15"/>
        <v>2770.5081999999998</v>
      </c>
      <c r="I26" s="6">
        <f t="shared" si="12"/>
        <v>10029.9902</v>
      </c>
    </row>
    <row r="27" spans="1:12" x14ac:dyDescent="0.25">
      <c r="A27" t="s">
        <v>27</v>
      </c>
      <c r="B27">
        <f>B23+(B24+B26)*$L$2*$N$2</f>
        <v>2.2000000000000001E-3</v>
      </c>
      <c r="C27" s="5">
        <f>C23+(C24+C26)*$L$2*$N$2</f>
        <v>1.6315060998714881E-2</v>
      </c>
      <c r="D27" s="5">
        <f>D23+(D24+D26)*$L$2*$N$2</f>
        <v>2.07215068305368E-2</v>
      </c>
      <c r="E27" s="5">
        <f t="shared" ref="C27:H27" si="16">E23+(E24+E26)*$L$2*$N$2</f>
        <v>2.0119545085078901E-2</v>
      </c>
      <c r="F27" s="5">
        <f t="shared" si="16"/>
        <v>2.0888092963805602E-2</v>
      </c>
      <c r="G27" s="5">
        <f t="shared" si="16"/>
        <v>2.09224678801944E-2</v>
      </c>
      <c r="H27" s="5">
        <f t="shared" si="16"/>
        <v>2.2226070478631201E-2</v>
      </c>
      <c r="I27" s="5">
        <f t="shared" si="12"/>
        <v>0.1233927442369618</v>
      </c>
      <c r="L27" t="s">
        <v>38</v>
      </c>
    </row>
    <row r="28" spans="1:12" x14ac:dyDescent="0.25">
      <c r="A28" t="s">
        <v>28</v>
      </c>
      <c r="B28">
        <f>B27*$L$25</f>
        <v>0.59400000000000008</v>
      </c>
      <c r="C28" s="9">
        <f t="shared" ref="C28:H28" si="17">C27*$L$25</f>
        <v>4.4050664696530175</v>
      </c>
      <c r="D28" s="9">
        <f t="shared" si="17"/>
        <v>5.5948068442449364</v>
      </c>
      <c r="E28" s="9">
        <f t="shared" si="17"/>
        <v>5.4322771729713031</v>
      </c>
      <c r="F28" s="9">
        <f t="shared" si="17"/>
        <v>5.6397851002275123</v>
      </c>
      <c r="G28" s="9">
        <f t="shared" si="17"/>
        <v>5.6490663276524877</v>
      </c>
      <c r="H28" s="9">
        <f t="shared" si="17"/>
        <v>6.0010390292304248</v>
      </c>
      <c r="I28" s="11">
        <f t="shared" si="12"/>
        <v>33.316040943979687</v>
      </c>
      <c r="L28" s="10">
        <v>0.42</v>
      </c>
    </row>
    <row r="31" spans="1:12" x14ac:dyDescent="0.25">
      <c r="L31" t="s">
        <v>41</v>
      </c>
    </row>
    <row r="32" spans="1:12" x14ac:dyDescent="0.25">
      <c r="L32" s="8">
        <v>0.2</v>
      </c>
    </row>
    <row r="33" spans="12:12" x14ac:dyDescent="0.25">
      <c r="L33" t="s">
        <v>42</v>
      </c>
    </row>
    <row r="34" spans="12:12" x14ac:dyDescent="0.25">
      <c r="L34" s="8">
        <v>0.2</v>
      </c>
    </row>
    <row r="35" spans="12:12" x14ac:dyDescent="0.25">
      <c r="L35" t="s">
        <v>44</v>
      </c>
    </row>
    <row r="36" spans="12:12" x14ac:dyDescent="0.2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2024-07-31T12:12:42Z</dcterms:modified>
  <dc:language>en-US</dc:language>
</cp:coreProperties>
</file>