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ddress and Func Starter" sheetId="1" state="visible" r:id="rId3"/>
    <sheet name="Conditionals Starter" sheetId="2" state="visible" r:id="rId4"/>
    <sheet name="VLOOKUP Starter" sheetId="3" state="visible" r:id="rId5"/>
    <sheet name="VLOOKUP Starter II" sheetId="4" state="visible" r:id="rId6"/>
    <sheet name="Creating Graphs in Excel" sheetId="5" state="visible" r:id="rId7"/>
    <sheet name="Marker Type and Gridlines" sheetId="6" state="visible" r:id="rId8"/>
    <sheet name="Grid Spacing and Axis Limits" sheetId="7" state="visible" r:id="rId9"/>
    <sheet name="Trendline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<sst xmlns="http://schemas.openxmlformats.org/spreadsheetml/2006/main" count="291" uniqueCount="103">
  <si>
    <t xml:space="preserve">ENGI 1100</t>
  </si>
  <si>
    <t xml:space="preserve">Hayden Cianessi</t>
  </si>
  <si>
    <t xml:space="preserve">Volume (V) [cc]</t>
  </si>
  <si>
    <t xml:space="preserve">Length (L) [cm]</t>
  </si>
  <si>
    <t xml:space="preserve">Mass (m) [g]</t>
  </si>
  <si>
    <r>
      <rPr>
        <b val="true"/>
        <sz val="11"/>
        <color theme="0"/>
        <rFont val="Calibri"/>
        <family val="0"/>
        <charset val="1"/>
      </rPr>
      <t xml:space="preserve">Density (</t>
    </r>
    <r>
      <rPr>
        <b val="true"/>
        <sz val="11"/>
        <color rgb="FFFFFFFF"/>
        <rFont val="Symbol"/>
        <family val="0"/>
        <charset val="1"/>
      </rPr>
      <t xml:space="preserve">r</t>
    </r>
    <r>
      <rPr>
        <b val="true"/>
        <sz val="11"/>
        <color theme="0"/>
        <rFont val="Calibri"/>
        <family val="0"/>
        <charset val="1"/>
      </rPr>
      <t xml:space="preserve">) [g/cc]</t>
    </r>
  </si>
  <si>
    <t xml:space="preserve">Breakfast Cereal Choices</t>
  </si>
  <si>
    <t xml:space="preserve">M</t>
  </si>
  <si>
    <t xml:space="preserve">Cheerios</t>
  </si>
  <si>
    <t xml:space="preserve">T</t>
  </si>
  <si>
    <t xml:space="preserve">Cocoa Krispies</t>
  </si>
  <si>
    <t xml:space="preserve">W</t>
  </si>
  <si>
    <t xml:space="preserve">Corn Pops</t>
  </si>
  <si>
    <t xml:space="preserve">TH</t>
  </si>
  <si>
    <t xml:space="preserve">Frosted Flakes</t>
  </si>
  <si>
    <t xml:space="preserve">F</t>
  </si>
  <si>
    <t xml:space="preserve">Rice Chex</t>
  </si>
  <si>
    <t xml:space="preserve">User's Choice</t>
  </si>
  <si>
    <t xml:space="preserve">Cereal Name</t>
  </si>
  <si>
    <t xml:space="preserve">Day of the Week</t>
  </si>
  <si>
    <t xml:space="preserve">Type of Cereal</t>
  </si>
  <si>
    <t xml:space="preserve">H = Healthy</t>
  </si>
  <si>
    <t xml:space="preserve">S = Sugar</t>
  </si>
  <si>
    <t xml:space="preserve">Daily Cereal Goal</t>
  </si>
  <si>
    <t xml:space="preserve">H</t>
  </si>
  <si>
    <t xml:space="preserve">S</t>
  </si>
  <si>
    <t xml:space="preserve">Day of Week</t>
  </si>
  <si>
    <t xml:space="preserve">Type</t>
  </si>
  <si>
    <t xml:space="preserve">Part Number</t>
  </si>
  <si>
    <t xml:space="preserve">EAS-102</t>
  </si>
  <si>
    <t xml:space="preserve">Part Code I</t>
  </si>
  <si>
    <t xml:space="preserve">Part Code II</t>
  </si>
  <si>
    <t xml:space="preserve">Length (L) [in]</t>
  </si>
  <si>
    <t xml:space="preserve">Radius (R) [in]</t>
  </si>
  <si>
    <t xml:space="preserve">Material</t>
  </si>
  <si>
    <t xml:space="preserve">Manufacturing Site</t>
  </si>
  <si>
    <t xml:space="preserve">Specific Gravity</t>
  </si>
  <si>
    <t xml:space="preserve">Length [cm]</t>
  </si>
  <si>
    <t xml:space="preserve">DSS</t>
  </si>
  <si>
    <t xml:space="preserve">101</t>
  </si>
  <si>
    <t xml:space="preserve">PVC</t>
  </si>
  <si>
    <t xml:space="preserve">Ashland, OH</t>
  </si>
  <si>
    <t xml:space="preserve">Aluminum</t>
  </si>
  <si>
    <t xml:space="preserve">Radius [cm]</t>
  </si>
  <si>
    <t xml:space="preserve">102</t>
  </si>
  <si>
    <t xml:space="preserve">Brass</t>
  </si>
  <si>
    <t xml:space="preserve">Volume [cm^3]</t>
  </si>
  <si>
    <t xml:space="preserve">103</t>
  </si>
  <si>
    <t xml:space="preserve">Copper</t>
  </si>
  <si>
    <t xml:space="preserve">104</t>
  </si>
  <si>
    <t xml:space="preserve">Gallium</t>
  </si>
  <si>
    <t xml:space="preserve">105</t>
  </si>
  <si>
    <t xml:space="preserve">Gold</t>
  </si>
  <si>
    <t xml:space="preserve">Part Mass [kg]</t>
  </si>
  <si>
    <t xml:space="preserve">EAS</t>
  </si>
  <si>
    <t xml:space="preserve">Greenville, SC</t>
  </si>
  <si>
    <t xml:space="preserve">Iron</t>
  </si>
  <si>
    <t xml:space="preserve">Boston, MA</t>
  </si>
  <si>
    <t xml:space="preserve">Lead</t>
  </si>
  <si>
    <t xml:space="preserve">Silicon</t>
  </si>
  <si>
    <t xml:space="preserve">JBS</t>
  </si>
  <si>
    <t xml:space="preserve">Dallas, TX</t>
  </si>
  <si>
    <t xml:space="preserve">Average</t>
  </si>
  <si>
    <t xml:space="preserve">KAS</t>
  </si>
  <si>
    <t xml:space="preserve">Example:  Single data series</t>
  </si>
  <si>
    <t xml:space="preserve">Time (t) [min]</t>
  </si>
  <si>
    <t xml:space="preserve">Volume (V) [gal]</t>
  </si>
  <si>
    <t xml:space="preserve">Example:  Multiple data series</t>
  </si>
  <si>
    <t xml:space="preserve">Volume Tank #1 (V1) [gal]</t>
  </si>
  <si>
    <t xml:space="preserve">Volume Tank #2 (V2) [gal]</t>
  </si>
  <si>
    <t xml:space="preserve">Air Density</t>
  </si>
  <si>
    <t xml:space="preserve">(SG)</t>
  </si>
  <si>
    <t xml:space="preserve">[ ]</t>
  </si>
  <si>
    <r>
      <rPr>
        <b val="true"/>
        <sz val="11"/>
        <color theme="1"/>
        <rFont val="Franklin Gothic Book"/>
        <family val="0"/>
        <charset val="1"/>
      </rPr>
      <t xml:space="preserve">(</t>
    </r>
    <r>
      <rPr>
        <b val="true"/>
        <sz val="11"/>
        <color theme="1"/>
        <rFont val="Verdana"/>
        <family val="0"/>
        <charset val="1"/>
      </rPr>
      <t xml:space="preserve">ρ</t>
    </r>
    <r>
      <rPr>
        <b val="true"/>
        <sz val="11"/>
        <color theme="1"/>
        <rFont val="Calibri"/>
        <family val="0"/>
        <charset val="1"/>
      </rPr>
      <t xml:space="preserve">)</t>
    </r>
  </si>
  <si>
    <t xml:space="preserve">[kg / m3]</t>
  </si>
  <si>
    <t xml:space="preserve">Velocity</t>
  </si>
  <si>
    <t xml:space="preserve">(v)</t>
  </si>
  <si>
    <t xml:space="preserve">[mph]</t>
  </si>
  <si>
    <t xml:space="preserve">[m / s]</t>
  </si>
  <si>
    <t xml:space="preserve">Diameter (D) [m]</t>
  </si>
  <si>
    <t xml:space="preserve">Power (P) [W]</t>
  </si>
  <si>
    <t xml:space="preserve">Experiment #1:  Weir Width and Fluid Density held constant</t>
  </si>
  <si>
    <t xml:space="preserve">Weir Width</t>
  </si>
  <si>
    <t xml:space="preserve">(W)</t>
  </si>
  <si>
    <t xml:space="preserve">[m]</t>
  </si>
  <si>
    <t xml:space="preserve">Fluid Density</t>
  </si>
  <si>
    <r>
      <rPr>
        <b val="true"/>
        <sz val="11"/>
        <color theme="1"/>
        <rFont val="Franklin Gothic Book"/>
        <family val="0"/>
        <charset val="1"/>
      </rPr>
      <t xml:space="preserve">[kg / m</t>
    </r>
    <r>
      <rPr>
        <b val="true"/>
        <vertAlign val="superscript"/>
        <sz val="11"/>
        <color theme="1"/>
        <rFont val="Franklin Gothic Book"/>
        <family val="0"/>
        <charset val="1"/>
      </rPr>
      <t xml:space="preserve">3</t>
    </r>
    <r>
      <rPr>
        <b val="true"/>
        <sz val="11"/>
        <color theme="1"/>
        <rFont val="Franklin Gothic Book"/>
        <family val="0"/>
        <charset val="1"/>
      </rPr>
      <t xml:space="preserve">]</t>
    </r>
  </si>
  <si>
    <t xml:space="preserve">Weir Height</t>
  </si>
  <si>
    <t xml:space="preserve">(H)</t>
  </si>
  <si>
    <t xml:space="preserve">Flowrate</t>
  </si>
  <si>
    <t xml:space="preserve">(Q)</t>
  </si>
  <si>
    <r>
      <rPr>
        <b val="true"/>
        <sz val="11"/>
        <color theme="1"/>
        <rFont val="Franklin Gothic Book"/>
        <family val="0"/>
        <charset val="1"/>
      </rPr>
      <t xml:space="preserve">[m</t>
    </r>
    <r>
      <rPr>
        <b val="true"/>
        <vertAlign val="superscript"/>
        <sz val="11"/>
        <color theme="1"/>
        <rFont val="Franklin Gothic Book"/>
        <family val="0"/>
        <charset val="1"/>
      </rPr>
      <t xml:space="preserve">3</t>
    </r>
    <r>
      <rPr>
        <b val="true"/>
        <sz val="11"/>
        <color theme="1"/>
        <rFont val="Franklin Gothic Book"/>
        <family val="0"/>
        <charset val="1"/>
      </rPr>
      <t xml:space="preserve"> / s]</t>
    </r>
  </si>
  <si>
    <t xml:space="preserve">Experiment #2:  Weir Height and Fluid Density held constant</t>
  </si>
  <si>
    <t xml:space="preserve">Experiment #3:  Weir Height and Weir Width held constant</t>
  </si>
  <si>
    <t xml:space="preserve">Example A</t>
  </si>
  <si>
    <t xml:space="preserve">Temperature (T) [K]</t>
  </si>
  <si>
    <t xml:space="preserve">Pressure (P) [atm]</t>
  </si>
  <si>
    <t xml:space="preserve">Example B</t>
  </si>
  <si>
    <t xml:space="preserve">Radius (R) [cm]</t>
  </si>
  <si>
    <r>
      <rPr>
        <b val="true"/>
        <sz val="11"/>
        <color theme="1"/>
        <rFont val="Franklin Gothic Book"/>
        <family val="0"/>
        <charset val="1"/>
      </rPr>
      <t xml:space="preserve">Volume (V) [cm</t>
    </r>
    <r>
      <rPr>
        <b val="true"/>
        <vertAlign val="superscript"/>
        <sz val="11"/>
        <color theme="1"/>
        <rFont val="Franklin Gothic Book"/>
        <family val="0"/>
        <charset val="1"/>
      </rPr>
      <t xml:space="preserve">3</t>
    </r>
    <r>
      <rPr>
        <b val="true"/>
        <sz val="11"/>
        <color theme="1"/>
        <rFont val="Franklin Gothic Book"/>
        <family val="0"/>
        <charset val="1"/>
      </rPr>
      <t xml:space="preserve">]</t>
    </r>
  </si>
  <si>
    <t xml:space="preserve">Example C</t>
  </si>
  <si>
    <t xml:space="preserve">Time (t) [s]</t>
  </si>
  <si>
    <t xml:space="preserve">Voltage (V) [V]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</si>
</sst>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"/>
    <numFmt numFmtId="168" formatCode="0"/>
    <numFmt numFmtId="169" formatCode="#,##0"/>
    <numFmt numFmtId="170" formatCode="0.0000"/>
  </numFmts>
  <fonts count="2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Symbol"/>
      <family val="0"/>
      <charset val="1"/>
    </font>
    <font>
      <b val="true"/>
      <sz val="11"/>
      <color theme="1"/>
      <name val="Calibri"/>
      <family val="0"/>
      <charset val="1"/>
    </font>
    <font>
      <sz val="11"/>
      <name val="Calibri"/>
      <family val="0"/>
      <charset val="1"/>
    </font>
    <font>
      <sz val="10"/>
      <color theme="1"/>
      <name val="Franklin Gothic Book"/>
      <family val="0"/>
      <charset val="1"/>
    </font>
    <font>
      <b val="true"/>
      <sz val="12"/>
      <color theme="1"/>
      <name val="Franklin Gothic Book"/>
      <family val="0"/>
      <charset val="1"/>
    </font>
    <font>
      <b val="true"/>
      <sz val="11"/>
      <color theme="1"/>
      <name val="Franklin Gothic Book"/>
      <family val="0"/>
      <charset val="1"/>
    </font>
    <font>
      <sz val="11"/>
      <color theme="1"/>
      <name val="Franklin Gothic Book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11"/>
      <color theme="1"/>
      <name val="Verdana"/>
      <family val="0"/>
      <charset val="1"/>
    </font>
    <font>
      <sz val="10"/>
      <color theme="1"/>
      <name val="Franklin Gothic Book"/>
      <family val="0"/>
    </font>
    <font>
      <b val="true"/>
      <sz val="14"/>
      <color theme="6"/>
      <name val="Franklin Gothic Book"/>
      <family val="0"/>
    </font>
    <font>
      <b val="true"/>
      <vertAlign val="superscript"/>
      <sz val="14"/>
      <color theme="6"/>
      <name val="Franklin Gothic Book"/>
      <family val="0"/>
    </font>
    <font>
      <b val="true"/>
      <sz val="11"/>
      <color theme="0"/>
      <name val="Franklin Gothic Book"/>
      <family val="0"/>
      <charset val="1"/>
    </font>
    <font>
      <b val="true"/>
      <vertAlign val="superscript"/>
      <sz val="11"/>
      <color theme="1"/>
      <name val="Franklin Gothic Book"/>
      <family val="0"/>
      <charset val="1"/>
    </font>
    <font>
      <b val="true"/>
      <sz val="11"/>
      <name val="Franklin Gothic Book"/>
      <family val="0"/>
      <charset val="1"/>
    </font>
    <font>
      <sz val="10"/>
      <color rgb="FF000000"/>
      <name val="Calibri"/>
      <family val="0"/>
    </font>
    <font>
      <sz val="10"/>
      <color rgb="FF000000"/>
      <name val="Franklin Gothic Book"/>
      <family val="0"/>
    </font>
  </fonts>
  <fills count="18">
    <fill>
      <patternFill patternType="none"/>
    </fill>
    <fill>
      <patternFill patternType="gray125"/>
    </fill>
    <fill>
      <patternFill patternType="solid">
        <fgColor theme="4"/>
        <bgColor rgb="FF4472C4"/>
      </patternFill>
    </fill>
    <fill>
      <patternFill patternType="solid">
        <fgColor theme="5"/>
        <bgColor rgb="FFFF8080"/>
      </patternFill>
    </fill>
    <fill>
      <patternFill patternType="solid">
        <fgColor theme="6"/>
        <bgColor rgb="FFBFBFBF"/>
      </patternFill>
    </fill>
    <fill>
      <patternFill patternType="solid">
        <fgColor theme="5" tint="0.7999"/>
        <bgColor rgb="FFEDEDED"/>
      </patternFill>
    </fill>
    <fill>
      <patternFill patternType="solid">
        <fgColor theme="3"/>
        <bgColor rgb="FF595959"/>
      </patternFill>
    </fill>
    <fill>
      <patternFill patternType="solid">
        <fgColor theme="6" tint="-0.25"/>
        <bgColor rgb="FF595959"/>
      </patternFill>
    </fill>
    <fill>
      <patternFill patternType="solid">
        <fgColor theme="6" tint="0.7999"/>
        <bgColor rgb="FFF2F2F2"/>
      </patternFill>
    </fill>
    <fill>
      <patternFill patternType="solid">
        <fgColor theme="4" tint="0.7999"/>
        <bgColor rgb="FFDAE3F3"/>
      </patternFill>
    </fill>
    <fill>
      <patternFill patternType="solid">
        <fgColor theme="9"/>
        <bgColor rgb="FF7C7C7C"/>
      </patternFill>
    </fill>
    <fill>
      <patternFill patternType="solid">
        <fgColor theme="8" tint="0.7999"/>
        <bgColor rgb="FFDEEBF7"/>
      </patternFill>
    </fill>
    <fill>
      <patternFill patternType="solid">
        <fgColor theme="9" tint="0.7999"/>
        <bgColor rgb="FFEDEDED"/>
      </patternFill>
    </fill>
    <fill>
      <patternFill patternType="solid">
        <fgColor theme="6" tint="0.5999"/>
        <bgColor rgb="FFD9D9D9"/>
      </patternFill>
    </fill>
    <fill>
      <patternFill patternType="solid">
        <fgColor theme="9" tint="0.5999"/>
        <bgColor rgb="FFD9D9D9"/>
      </patternFill>
    </fill>
    <fill>
      <patternFill patternType="solid">
        <fgColor theme="8"/>
        <bgColor rgb="FF5B9BD5"/>
      </patternFill>
    </fill>
    <fill>
      <patternFill patternType="solid">
        <fgColor theme="8" tint="0.5999"/>
        <bgColor rgb="FFBFBFBF"/>
      </patternFill>
    </fill>
    <fill>
      <patternFill patternType="solid">
        <fgColor theme="3" tint="0.7999"/>
        <bgColor rgb="FFDBDBDB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C7C7C"/>
      <rgbColor rgb="FF5B9BD5"/>
      <rgbColor rgb="FF993366"/>
      <rgbColor rgb="FFF2F2F2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EDEDED"/>
      <rgbColor rgb="FFD6DCE5"/>
      <rgbColor rgb="FFDBDBDB"/>
      <rgbColor rgb="FFD9D9D9"/>
      <rgbColor rgb="FFFBE5D6"/>
      <rgbColor rgb="FF4472C4"/>
      <rgbColor rgb="FF33CCCC"/>
      <rgbColor rgb="FFC5E0B4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2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  <a:ea typeface="Arial"/>
              </a:rPr>
              <a:t>Example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'Creating Graphs in Excel'!$A$6</c:f>
              <c:strCache>
                <c:ptCount val="1"/>
                <c:pt idx="0">
                  <c:v>Volume (V) [gal]</c:v>
                </c:pt>
              </c:strCache>
            </c:strRef>
          </c:tx>
          <c:spPr>
            <a:solidFill>
              <a:srgbClr val="5b9bd5"/>
            </a:solidFill>
            <a:ln w="1260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'Creating Graphs in Excel'!$B$5:$H$5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55</c:v>
                </c:pt>
                <c:pt idx="6">
                  <c:v>90</c:v>
                </c:pt>
              </c:numCache>
            </c:numRef>
          </c:xVal>
          <c:yVal>
            <c:numRef>
              <c:f>'Creating Graphs in Excel'!$B$6:$H$6</c:f>
              <c:numCache>
                <c:formatCode>0.0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15.5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8</c:v>
                </c:pt>
              </c:numCache>
            </c:numRef>
          </c:yVal>
          <c:smooth val="1"/>
        </c:ser>
        <c:axId val="18229696"/>
        <c:axId val="70335358"/>
      </c:scatterChart>
      <c:valAx>
        <c:axId val="18229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595959"/>
                    </a:solidFill>
                    <a:uFillTx/>
                    <a:latin typeface="Calibri"/>
                    <a:ea typeface="Arial"/>
                  </a:rPr>
                  <a:t>Time(t) [min]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in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70335358"/>
        <c:crosses val="autoZero"/>
        <c:crossBetween val="midCat"/>
      </c:valAx>
      <c:valAx>
        <c:axId val="70335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595959"/>
                    </a:solidFill>
                    <a:uFillTx/>
                    <a:latin typeface="Calibri"/>
                    <a:ea typeface="Arial"/>
                  </a:rPr>
                  <a:t>Volume (V)[gal]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182296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2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  <a:ea typeface="Arial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'Creating Graphs in Excel'!$B$11:$H$11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55</c:v>
                </c:pt>
                <c:pt idx="6">
                  <c:v>90</c:v>
                </c:pt>
              </c:numCache>
            </c:numRef>
          </c:xVal>
          <c:yVal>
            <c:numRef>
              <c:f>'Creating Graphs in Excel'!$B$12:$H$12</c:f>
              <c:numCache>
                <c:formatCode>0.0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15.5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"Series 2"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'Creating Graphs in Excel'!$B$14:$H$14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90</c:v>
                </c:pt>
              </c:numCache>
            </c:numRef>
          </c:xVal>
          <c:yVal>
            <c:numRef>
              <c:f>'Creating Graphs in Excel'!$B$15:$H$15</c:f>
              <c:numCache>
                <c:formatCode>0.0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</c:numCache>
            </c:numRef>
          </c:yVal>
          <c:smooth val="1"/>
        </c:ser>
        <c:axId val="41412462"/>
        <c:axId val="34924053"/>
      </c:scatterChart>
      <c:valAx>
        <c:axId val="4141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34924053"/>
        <c:crosses val="autoZero"/>
        <c:crossBetween val="midCat"/>
      </c:valAx>
      <c:valAx>
        <c:axId val="34924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14124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2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  <a:ea typeface="Arial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cap="rnd" w="19080">
                  <a:solidFill>
                    <a:srgbClr val="000000"/>
                  </a:solidFill>
                  <a:prstDash val="sysDot"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Trendlines!$B$5:$F$5</c:f>
              <c:numCache>
                <c:formatCode>General</c:formatCode>
                <c:ptCount val="5"/>
                <c:pt idx="0">
                  <c:v>375</c:v>
                </c:pt>
                <c:pt idx="1">
                  <c:v>395</c:v>
                </c:pt>
                <c:pt idx="2">
                  <c:v>420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Trendlines!$B$6:$F$6</c:f>
              <c:numCache>
                <c:formatCode>General</c:formatCode>
                <c:ptCount val="5"/>
                <c:pt idx="0">
                  <c:v>2.2</c:v>
                </c:pt>
                <c:pt idx="1">
                  <c:v>2.3</c:v>
                </c:pt>
                <c:pt idx="2">
                  <c:v>2.5</c:v>
                </c:pt>
                <c:pt idx="3">
                  <c:v>2.6</c:v>
                </c:pt>
                <c:pt idx="4">
                  <c:v>2.9</c:v>
                </c:pt>
              </c:numCache>
            </c:numRef>
          </c:yVal>
          <c:smooth val="0"/>
        </c:ser>
        <c:axId val="49912758"/>
        <c:axId val="82834048"/>
      </c:scatterChart>
      <c:valAx>
        <c:axId val="499127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2834048"/>
        <c:crosses val="autoZero"/>
        <c:crossBetween val="midCat"/>
      </c:valAx>
      <c:valAx>
        <c:axId val="82834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991275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prstDash val="sysDot"/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2037600</xdr:colOff>
      <xdr:row>20</xdr:row>
      <xdr:rowOff>130320</xdr:rowOff>
    </xdr:from>
    <xdr:to>
      <xdr:col>8</xdr:col>
      <xdr:colOff>27360</xdr:colOff>
      <xdr:row>38</xdr:row>
      <xdr:rowOff>114120</xdr:rowOff>
    </xdr:to>
    <xdr:graphicFrame>
      <xdr:nvGraphicFramePr>
        <xdr:cNvPr id="1" name=""/>
        <xdr:cNvGraphicFramePr/>
      </xdr:nvGraphicFramePr>
      <xdr:xfrm>
        <a:off x="2037600" y="3768840"/>
        <a:ext cx="6067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706320</xdr:colOff>
      <xdr:row>4</xdr:row>
      <xdr:rowOff>12600</xdr:rowOff>
    </xdr:from>
    <xdr:to>
      <xdr:col>18</xdr:col>
      <xdr:colOff>596520</xdr:colOff>
      <xdr:row>19</xdr:row>
      <xdr:rowOff>60120</xdr:rowOff>
    </xdr:to>
    <xdr:graphicFrame>
      <xdr:nvGraphicFramePr>
        <xdr:cNvPr id="2" name=""/>
        <xdr:cNvGraphicFramePr/>
      </xdr:nvGraphicFramePr>
      <xdr:xfrm>
        <a:off x="10344240" y="745920"/>
        <a:ext cx="613368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108000</xdr:colOff>
      <xdr:row>8</xdr:row>
      <xdr:rowOff>149760</xdr:rowOff>
    </xdr:from>
    <xdr:to>
      <xdr:col>6</xdr:col>
      <xdr:colOff>767880</xdr:colOff>
      <xdr:row>16</xdr:row>
      <xdr:rowOff>20160</xdr:rowOff>
    </xdr:to>
    <xdr:sp>
      <xdr:nvSpPr>
        <xdr:cNvPr id="3" name="TextBox 2"/>
        <xdr:cNvSpPr/>
      </xdr:nvSpPr>
      <xdr:spPr>
        <a:xfrm>
          <a:off x="108000" y="1565640"/>
          <a:ext cx="6220440" cy="1272600"/>
        </a:xfrm>
        <a:prstGeom prst="rect">
          <a:avLst/>
        </a:prstGeom>
        <a:solidFill>
          <a:srgbClr val="fbe5d6"/>
        </a:solidFill>
        <a:ln w="2857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In researching alternate energies, you find that wind power is calculated by the following equation:</a:t>
          </a:r>
          <a:endParaRPr b="0" lang="en-US" sz="100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400" strike="noStrike" u="none">
              <a:solidFill>
                <a:schemeClr val="accent3"/>
              </a:solidFill>
              <a:effectLst/>
              <a:uFillTx/>
              <a:latin typeface="Franklin Gothic Book"/>
              <a:ea typeface="Arial"/>
            </a:rPr>
            <a:t>P = 1/2 A </a:t>
          </a:r>
          <a:r>
            <a:rPr b="1" lang="el-GR" sz="1400" strike="noStrike" u="none">
              <a:solidFill>
                <a:schemeClr val="accent3"/>
              </a:solidFill>
              <a:effectLst/>
              <a:uFillTx/>
              <a:latin typeface="Franklin Gothic Book"/>
              <a:ea typeface="Arial"/>
            </a:rPr>
            <a:t>ρ</a:t>
          </a:r>
          <a:r>
            <a:rPr b="1" lang="en-US" sz="1400" strike="noStrike" u="none">
              <a:solidFill>
                <a:schemeClr val="accent3"/>
              </a:solidFill>
              <a:effectLst/>
              <a:uFillTx/>
              <a:latin typeface="Franklin Gothic Book"/>
              <a:ea typeface="Arial"/>
            </a:rPr>
            <a:t> v</a:t>
          </a:r>
          <a:r>
            <a:rPr b="1" lang="en-US" sz="1400" strike="noStrike" u="none" baseline="30000">
              <a:solidFill>
                <a:schemeClr val="accent3"/>
              </a:solidFill>
              <a:effectLst/>
              <a:uFillTx/>
              <a:latin typeface="Franklin Gothic Book"/>
              <a:ea typeface="Arial"/>
            </a:rPr>
            <a:t>3</a:t>
          </a:r>
          <a:endParaRPr b="0" lang="en-US" sz="14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where: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P = power [watts]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A = sweep area (circular) of the blades [square meters]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ρ = air density [kilograms per cubic meter]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v = velocity [meters per second]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chemeClr val="dk1"/>
              </a:solidFill>
              <a:effectLst/>
              <a:uFillTx/>
              <a:latin typeface="Franklin Gothic Book"/>
              <a:ea typeface="Arial"/>
            </a:rPr>
            <a:t>The specific gravity of air is 0.00123 and the velocity is typically 15 miles per hour.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99720</xdr:colOff>
      <xdr:row>2</xdr:row>
      <xdr:rowOff>36720</xdr:rowOff>
    </xdr:from>
    <xdr:to>
      <xdr:col>7</xdr:col>
      <xdr:colOff>505080</xdr:colOff>
      <xdr:row>8</xdr:row>
      <xdr:rowOff>77040</xdr:rowOff>
    </xdr:to>
    <xdr:sp>
      <xdr:nvSpPr>
        <xdr:cNvPr id="4" name="TextBox 12"/>
        <xdr:cNvSpPr/>
      </xdr:nvSpPr>
      <xdr:spPr>
        <a:xfrm>
          <a:off x="99720" y="387360"/>
          <a:ext cx="6213600" cy="1091880"/>
        </a:xfrm>
        <a:prstGeom prst="rect">
          <a:avLst/>
        </a:prstGeom>
        <a:solidFill>
          <a:srgbClr val="deebf7"/>
        </a:solidFill>
        <a:ln w="12700">
          <a:solidFill>
            <a:srgbClr val="000000"/>
          </a:solidFill>
          <a:miter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Calibri"/>
              <a:ea typeface="Arial"/>
            </a:rPr>
            <a:t>A </a:t>
          </a: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weir</a:t>
          </a: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Calibri"/>
              <a:ea typeface="Arial"/>
            </a:rPr>
            <a:t> is a device used to measure the flow of liquids, usually water, in channels or conduits.  They are classified according to their opening shape (rectangular, triangular, trapezoidal…).  </a:t>
          </a: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You wish to conduct experiments on the weir to determine a mathematical model for the volumetric flowrate (Q).  You determine the following variables may be important in the determination of the flowrate.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- Weir height (H)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- Weir width (W)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- Fluid density (ρ)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trike="noStrike" u="none">
              <a:solidFill>
                <a:srgbClr val="000000"/>
              </a:solidFill>
              <a:effectLst/>
              <a:uFillTx/>
              <a:latin typeface="Franklin Gothic Book"/>
              <a:ea typeface="Arial"/>
            </a:rPr>
            <a:t>You conduct several experiments.  Graph the following data in Excel.</a:t>
          </a:r>
          <a:endParaRPr b="0" lang="en-US" sz="10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135360</xdr:colOff>
      <xdr:row>2</xdr:row>
      <xdr:rowOff>17640</xdr:rowOff>
    </xdr:from>
    <xdr:to>
      <xdr:col>17</xdr:col>
      <xdr:colOff>668880</xdr:colOff>
      <xdr:row>16</xdr:row>
      <xdr:rowOff>83520</xdr:rowOff>
    </xdr:to>
    <xdr:graphicFrame>
      <xdr:nvGraphicFramePr>
        <xdr:cNvPr id="5" name=""/>
        <xdr:cNvGraphicFramePr/>
      </xdr:nvGraphicFramePr>
      <xdr:xfrm>
        <a:off x="8906040" y="368280"/>
        <a:ext cx="584532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5" customHeight="true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20.83"/>
    <col collapsed="false" customWidth="true" hidden="false" outlineLevel="0" max="7" min="3" style="0" width="18.5"/>
    <col collapsed="false" customWidth="true" hidden="false" outlineLevel="0" max="8" min="8" style="0" width="3.33"/>
    <col collapsed="false" customWidth="true" hidden="false" outlineLevel="0" max="9" min="9" style="0" width="2.83"/>
  </cols>
  <sheetData>
    <row r="1" customFormat="false" ht="15" hidden="false" customHeight="false" outlineLevel="0" collapsed="false">
      <c r="A1" s="1" t="n">
        <v>45923</v>
      </c>
      <c r="B1" s="0" t="s">
        <v>0</v>
      </c>
      <c r="C1" s="0" t="s">
        <v>1</v>
      </c>
      <c r="F1" s="2"/>
    </row>
    <row r="5" customFormat="false" ht="15" hidden="false" customHeight="false" outlineLevel="0" collapsed="false">
      <c r="A5" s="3" t="s">
        <v>2</v>
      </c>
      <c r="B5" s="4" t="n">
        <v>8</v>
      </c>
    </row>
    <row r="6" customFormat="false" ht="15" hidden="false" customHeight="false" outlineLevel="0" collapsed="false">
      <c r="A6" s="3" t="s">
        <v>3</v>
      </c>
      <c r="B6" s="5" t="n">
        <f aca="false">SQRT(B5)</f>
        <v>2.82842712474619</v>
      </c>
    </row>
    <row r="9" customFormat="false" ht="15" hidden="false" customHeight="false" outlineLevel="0" collapsed="false">
      <c r="A9" s="6" t="s">
        <v>4</v>
      </c>
      <c r="B9" s="6" t="s">
        <v>5</v>
      </c>
    </row>
    <row r="10" customFormat="false" ht="15" hidden="false" customHeight="false" outlineLevel="0" collapsed="false">
      <c r="A10" s="7" t="n">
        <v>1</v>
      </c>
      <c r="B10" s="7" t="n">
        <f aca="false">$A10/$B$5</f>
        <v>0.125</v>
      </c>
    </row>
    <row r="11" customFormat="false" ht="15" hidden="false" customHeight="false" outlineLevel="0" collapsed="false">
      <c r="A11" s="7" t="n">
        <v>2</v>
      </c>
      <c r="B11" s="7" t="n">
        <f aca="false">$A11/$B$5</f>
        <v>0.25</v>
      </c>
    </row>
    <row r="12" customFormat="false" ht="15" hidden="false" customHeight="false" outlineLevel="0" collapsed="false">
      <c r="A12" s="7" t="n">
        <v>3</v>
      </c>
      <c r="B12" s="7" t="n">
        <f aca="false">$A12/$B$5</f>
        <v>0.375</v>
      </c>
    </row>
    <row r="13" customFormat="false" ht="15" hidden="false" customHeight="false" outlineLevel="0" collapsed="false">
      <c r="A13" s="7" t="n">
        <v>4</v>
      </c>
      <c r="B13" s="7" t="n">
        <f aca="false">$A13/$B$5</f>
        <v>0.5</v>
      </c>
    </row>
    <row r="14" customFormat="false" ht="15" hidden="false" customHeight="false" outlineLevel="0" collapsed="false">
      <c r="A14" s="7" t="n">
        <v>5</v>
      </c>
      <c r="B14" s="7" t="n">
        <f aca="false">$A14/$B$5</f>
        <v>0.625</v>
      </c>
    </row>
    <row r="23" customFormat="false" ht="14.9" hidden="false" customHeight="false" outlineLevel="0" collapsed="false">
      <c r="A23" s="8" t="s">
        <v>5</v>
      </c>
      <c r="B23" s="8"/>
      <c r="C23" s="8"/>
      <c r="D23" s="8"/>
      <c r="E23" s="8"/>
      <c r="F23" s="8"/>
      <c r="G23" s="8"/>
    </row>
    <row r="24" customFormat="false" ht="15" hidden="false" customHeight="false" outlineLevel="0" collapsed="false">
      <c r="A24" s="9" t="s">
        <v>4</v>
      </c>
      <c r="B24" s="10" t="s">
        <v>3</v>
      </c>
      <c r="C24" s="10"/>
      <c r="D24" s="10"/>
      <c r="E24" s="10"/>
      <c r="F24" s="10"/>
      <c r="G24" s="10"/>
    </row>
    <row r="25" customFormat="false" ht="15" hidden="false" customHeight="false" outlineLevel="0" collapsed="false">
      <c r="A25" s="9"/>
      <c r="B25" s="11" t="n">
        <v>1</v>
      </c>
      <c r="C25" s="11" t="n">
        <v>1.2</v>
      </c>
      <c r="D25" s="11" t="n">
        <v>1.4</v>
      </c>
      <c r="E25" s="11" t="n">
        <v>1.6</v>
      </c>
      <c r="F25" s="11" t="n">
        <v>1.8</v>
      </c>
      <c r="G25" s="11" t="n">
        <v>2</v>
      </c>
    </row>
    <row r="26" customFormat="false" ht="15" hidden="false" customHeight="false" outlineLevel="0" collapsed="false">
      <c r="A26" s="12" t="n">
        <v>1</v>
      </c>
      <c r="B26" s="7" t="n">
        <f aca="false">$A26/B$25^3</f>
        <v>1</v>
      </c>
      <c r="C26" s="7" t="n">
        <f aca="false">$A26/C$25^3</f>
        <v>0.578703703703704</v>
      </c>
      <c r="D26" s="7" t="n">
        <f aca="false">$A26/D$25^3</f>
        <v>0.364431486880467</v>
      </c>
      <c r="E26" s="7" t="n">
        <f aca="false">$A26/E$25^3</f>
        <v>0.244140625</v>
      </c>
      <c r="F26" s="7" t="n">
        <f aca="false">$A26/F$25^3</f>
        <v>0.171467764060357</v>
      </c>
      <c r="G26" s="7" t="n">
        <f aca="false">$A26/G$25^3</f>
        <v>0.125</v>
      </c>
    </row>
    <row r="27" customFormat="false" ht="15" hidden="false" customHeight="false" outlineLevel="0" collapsed="false">
      <c r="A27" s="12" t="n">
        <v>2</v>
      </c>
      <c r="B27" s="7" t="n">
        <f aca="false">$A27/B$25^3</f>
        <v>2</v>
      </c>
      <c r="C27" s="7" t="n">
        <f aca="false">$A27/C$25^3</f>
        <v>1.15740740740741</v>
      </c>
      <c r="D27" s="7" t="n">
        <f aca="false">$A27/D$25^3</f>
        <v>0.728862973760933</v>
      </c>
      <c r="E27" s="7" t="n">
        <f aca="false">$A27/E$25^3</f>
        <v>0.48828125</v>
      </c>
      <c r="F27" s="7" t="n">
        <f aca="false">$A27/F$25^3</f>
        <v>0.342935528120713</v>
      </c>
      <c r="G27" s="7" t="n">
        <f aca="false">$A27/G$25^3</f>
        <v>0.25</v>
      </c>
    </row>
    <row r="28" customFormat="false" ht="15" hidden="false" customHeight="false" outlineLevel="0" collapsed="false">
      <c r="A28" s="12" t="n">
        <v>3</v>
      </c>
      <c r="B28" s="7" t="n">
        <f aca="false">$A28/B$25^3</f>
        <v>3</v>
      </c>
      <c r="C28" s="7" t="n">
        <f aca="false">$A28/C$25^3</f>
        <v>1.73611111111111</v>
      </c>
      <c r="D28" s="7" t="n">
        <f aca="false">$A28/D$25^3</f>
        <v>1.0932944606414</v>
      </c>
      <c r="E28" s="7" t="n">
        <f aca="false">$A28/E$25^3</f>
        <v>0.732421875</v>
      </c>
      <c r="F28" s="7" t="n">
        <f aca="false">$A28/F$25^3</f>
        <v>0.51440329218107</v>
      </c>
      <c r="G28" s="7" t="n">
        <f aca="false">$A28/G$25^3</f>
        <v>0.375</v>
      </c>
    </row>
    <row r="29" customFormat="false" ht="15" hidden="false" customHeight="false" outlineLevel="0" collapsed="false">
      <c r="A29" s="12" t="n">
        <v>4</v>
      </c>
      <c r="B29" s="7" t="n">
        <f aca="false">$A29/B$25^3</f>
        <v>4</v>
      </c>
      <c r="C29" s="7" t="n">
        <f aca="false">$A29/C$25^3</f>
        <v>2.31481481481482</v>
      </c>
      <c r="D29" s="7" t="n">
        <f aca="false">$A29/D$25^3</f>
        <v>1.45772594752187</v>
      </c>
      <c r="E29" s="7" t="n">
        <f aca="false">$A29/E$25^3</f>
        <v>0.9765625</v>
      </c>
      <c r="F29" s="7" t="n">
        <f aca="false">$A29/F$25^3</f>
        <v>0.685871056241427</v>
      </c>
      <c r="G29" s="7" t="n">
        <f aca="false">$A29/G$25^3</f>
        <v>0.5</v>
      </c>
    </row>
    <row r="30" customFormat="false" ht="15" hidden="false" customHeight="false" outlineLevel="0" collapsed="false">
      <c r="A30" s="12" t="n">
        <v>5</v>
      </c>
      <c r="B30" s="7" t="n">
        <f aca="false">$A30/B$25^3</f>
        <v>5</v>
      </c>
      <c r="C30" s="7" t="n">
        <f aca="false">$A30/C$25^3</f>
        <v>2.89351851851852</v>
      </c>
      <c r="D30" s="7" t="n">
        <f aca="false">$A30/D$25^3</f>
        <v>1.82215743440233</v>
      </c>
      <c r="E30" s="7" t="n">
        <f aca="false">$A30/E$25^3</f>
        <v>1.220703125</v>
      </c>
      <c r="F30" s="7" t="n">
        <f aca="false">$A30/F$25^3</f>
        <v>0.857338820301783</v>
      </c>
      <c r="G30" s="7" t="n">
        <f aca="false">$A30/G$25^3</f>
        <v>0.625</v>
      </c>
    </row>
  </sheetData>
  <mergeCells count="3">
    <mergeCell ref="A23:G23"/>
    <mergeCell ref="A24:A25"/>
    <mergeCell ref="B24:G24"/>
  </mergeCell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&amp;L&amp;14&amp;F&amp;R&amp;"Calibri,Bold"&amp;Ked7d31Thinking Like an Engineer 3e</oddHeader>
    <oddFooter>&amp;L&amp;"Calibri,Italic"&amp;9Stephan, Bowman, Park, Sill, Ohland; Copyright 2015 Pearson Prentice-Hall&amp;R&amp;A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E33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I1" activeCellId="0" sqref="I1"/>
    </sheetView>
  </sheetViews>
  <sheetFormatPr defaultColWidth="8.83203125" defaultRowHeight="15" customHeight="true" zeroHeight="false" outlineLevelRow="0" outlineLevelCol="0"/>
  <cols>
    <col collapsed="false" customWidth="true" hidden="false" outlineLevel="0" max="5" min="1" style="0" width="20.16"/>
    <col collapsed="false" customWidth="true" hidden="false" outlineLevel="0" max="6" min="6" style="0" width="12.5"/>
    <col collapsed="false" customWidth="true" hidden="false" outlineLevel="0" max="8" min="7" style="0" width="16.17"/>
  </cols>
  <sheetData>
    <row r="5" customFormat="false" ht="15" hidden="false" customHeight="false" outlineLevel="0" collapsed="false">
      <c r="A5" s="13" t="s">
        <v>6</v>
      </c>
      <c r="B5" s="13"/>
      <c r="C5" s="13"/>
    </row>
    <row r="6" customFormat="false" ht="15" hidden="false" customHeight="false" outlineLevel="0" collapsed="false">
      <c r="A6" s="7" t="n">
        <v>1</v>
      </c>
      <c r="B6" s="7" t="s">
        <v>7</v>
      </c>
      <c r="C6" s="7" t="s">
        <v>8</v>
      </c>
    </row>
    <row r="7" customFormat="false" ht="15" hidden="false" customHeight="false" outlineLevel="0" collapsed="false">
      <c r="A7" s="7" t="n">
        <v>2</v>
      </c>
      <c r="B7" s="7" t="s">
        <v>9</v>
      </c>
      <c r="C7" s="7" t="s">
        <v>10</v>
      </c>
    </row>
    <row r="8" customFormat="false" ht="15" hidden="false" customHeight="false" outlineLevel="0" collapsed="false">
      <c r="A8" s="7" t="n">
        <v>3</v>
      </c>
      <c r="B8" s="7" t="s">
        <v>11</v>
      </c>
      <c r="C8" s="7" t="s">
        <v>12</v>
      </c>
    </row>
    <row r="9" customFormat="false" ht="15" hidden="false" customHeight="false" outlineLevel="0" collapsed="false">
      <c r="A9" s="7" t="n">
        <v>4</v>
      </c>
      <c r="B9" s="7" t="s">
        <v>13</v>
      </c>
      <c r="C9" s="7" t="s">
        <v>14</v>
      </c>
    </row>
    <row r="10" customFormat="false" ht="15" hidden="false" customHeight="false" outlineLevel="0" collapsed="false">
      <c r="A10" s="7" t="n">
        <v>5</v>
      </c>
      <c r="B10" s="7" t="s">
        <v>15</v>
      </c>
      <c r="C10" s="7" t="s">
        <v>16</v>
      </c>
    </row>
    <row r="12" customFormat="false" ht="15" hidden="false" customHeight="false" outlineLevel="0" collapsed="false">
      <c r="A12" s="14" t="s">
        <v>17</v>
      </c>
      <c r="B12" s="15" t="n">
        <v>1</v>
      </c>
    </row>
    <row r="13" customFormat="false" ht="15" hidden="false" customHeight="false" outlineLevel="0" collapsed="false">
      <c r="A13" s="16" t="s">
        <v>18</v>
      </c>
      <c r="B13" s="17" t="str">
        <f aca="false">IF(B12=1,C6,IF(B12=2,C7,IF(B12=3,C8,IF(B12=4,C9,IF(B12=5,C9,"not found")))))</f>
        <v>Cheerios</v>
      </c>
    </row>
    <row r="15" customFormat="false" ht="15" hidden="false" customHeight="false" outlineLevel="0" collapsed="false">
      <c r="A15" s="3" t="s">
        <v>19</v>
      </c>
      <c r="B15" s="18" t="s">
        <v>9</v>
      </c>
    </row>
    <row r="16" customFormat="false" ht="15" hidden="false" customHeight="false" outlineLevel="0" collapsed="false">
      <c r="A16" s="19" t="s">
        <v>18</v>
      </c>
      <c r="B16" s="12" t="str">
        <f aca="false">IF(B15="M",C6,IF(B15="T",C7,IF(B15="W",C8,IF(B15="Th",C9,IF(B15="F",C9,"not found")))))</f>
        <v>Cocoa Krispies</v>
      </c>
    </row>
    <row r="17" customFormat="false" ht="15" hidden="false" customHeight="false" outlineLevel="0" collapsed="false">
      <c r="A17" s="1" t="n">
        <v>45923</v>
      </c>
      <c r="B17" s="0" t="s">
        <v>0</v>
      </c>
      <c r="C17" s="0" t="s">
        <v>1</v>
      </c>
    </row>
    <row r="22" customFormat="false" ht="15" hidden="false" customHeight="false" outlineLevel="0" collapsed="false">
      <c r="A22" s="20" t="s">
        <v>20</v>
      </c>
      <c r="B22" s="21" t="s">
        <v>21</v>
      </c>
      <c r="C22" s="21" t="s">
        <v>22</v>
      </c>
    </row>
    <row r="23" customFormat="false" ht="15" hidden="false" customHeight="false" outlineLevel="0" collapsed="false">
      <c r="A23" s="22" t="s">
        <v>23</v>
      </c>
      <c r="B23" s="22"/>
      <c r="C23" s="23" t="s">
        <v>6</v>
      </c>
      <c r="D23" s="23"/>
      <c r="E23" s="23"/>
    </row>
    <row r="24" customFormat="false" ht="15" hidden="false" customHeight="false" outlineLevel="0" collapsed="false">
      <c r="A24" s="24" t="s">
        <v>7</v>
      </c>
      <c r="B24" s="7" t="s">
        <v>24</v>
      </c>
      <c r="C24" s="25" t="n">
        <v>1</v>
      </c>
      <c r="D24" s="26" t="s">
        <v>8</v>
      </c>
      <c r="E24" s="26" t="s">
        <v>24</v>
      </c>
    </row>
    <row r="25" customFormat="false" ht="15" hidden="false" customHeight="false" outlineLevel="0" collapsed="false">
      <c r="A25" s="24" t="s">
        <v>9</v>
      </c>
      <c r="B25" s="7" t="s">
        <v>25</v>
      </c>
      <c r="C25" s="25" t="n">
        <v>2</v>
      </c>
      <c r="D25" s="26" t="s">
        <v>16</v>
      </c>
      <c r="E25" s="26" t="s">
        <v>24</v>
      </c>
    </row>
    <row r="26" customFormat="false" ht="15" hidden="false" customHeight="false" outlineLevel="0" collapsed="false">
      <c r="A26" s="24" t="s">
        <v>11</v>
      </c>
      <c r="B26" s="7" t="s">
        <v>25</v>
      </c>
      <c r="C26" s="25" t="n">
        <v>3</v>
      </c>
      <c r="D26" s="26" t="s">
        <v>10</v>
      </c>
      <c r="E26" s="26" t="s">
        <v>25</v>
      </c>
    </row>
    <row r="27" customFormat="false" ht="15" hidden="false" customHeight="false" outlineLevel="0" collapsed="false">
      <c r="A27" s="24" t="s">
        <v>13</v>
      </c>
      <c r="B27" s="7" t="s">
        <v>25</v>
      </c>
      <c r="C27" s="25" t="n">
        <v>4</v>
      </c>
      <c r="D27" s="26" t="s">
        <v>12</v>
      </c>
      <c r="E27" s="26" t="s">
        <v>25</v>
      </c>
    </row>
    <row r="28" customFormat="false" ht="15" hidden="false" customHeight="false" outlineLevel="0" collapsed="false">
      <c r="A28" s="24" t="s">
        <v>15</v>
      </c>
      <c r="B28" s="7" t="s">
        <v>24</v>
      </c>
      <c r="C28" s="25" t="n">
        <v>5</v>
      </c>
      <c r="D28" s="26" t="s">
        <v>14</v>
      </c>
      <c r="E28" s="26" t="s">
        <v>25</v>
      </c>
    </row>
    <row r="30" customFormat="false" ht="15" hidden="false" customHeight="false" outlineLevel="0" collapsed="false">
      <c r="A30" s="3" t="s">
        <v>26</v>
      </c>
      <c r="B30" s="18" t="s">
        <v>9</v>
      </c>
    </row>
    <row r="31" customFormat="false" ht="15" hidden="false" customHeight="false" outlineLevel="0" collapsed="false">
      <c r="A31" s="19" t="s">
        <v>27</v>
      </c>
      <c r="B31" s="12" t="str">
        <f aca="false">VLOOKUP(B30,A24:B28,2,FALSE())</f>
        <v>S</v>
      </c>
      <c r="C31" s="12" t="str">
        <f aca="false">IF(B31="S","Pick 3-5","Pick 1-2")</f>
        <v>Pick 3-5</v>
      </c>
      <c r="D31" s="12"/>
    </row>
    <row r="32" customFormat="false" ht="15" hidden="false" customHeight="false" outlineLevel="0" collapsed="false">
      <c r="A32" s="14" t="s">
        <v>17</v>
      </c>
      <c r="B32" s="15" t="n">
        <v>3</v>
      </c>
      <c r="C32" s="27" t="str">
        <f aca="false">IF(VLOOKUP(B33,D24:E28,2,FALSE())=B31,"","try again")</f>
        <v/>
      </c>
      <c r="D32" s="27"/>
    </row>
    <row r="33" customFormat="false" ht="15" hidden="false" customHeight="false" outlineLevel="0" collapsed="false">
      <c r="A33" s="16" t="s">
        <v>18</v>
      </c>
      <c r="B33" s="17" t="str">
        <f aca="false">VLOOKUP(B32,C24:D28,2,FALSE())</f>
        <v>Cocoa Krispies</v>
      </c>
    </row>
  </sheetData>
  <mergeCells count="5">
    <mergeCell ref="A5:C5"/>
    <mergeCell ref="A23:B23"/>
    <mergeCell ref="C23:E23"/>
    <mergeCell ref="C31:D31"/>
    <mergeCell ref="C32:D32"/>
  </mergeCells>
  <dataValidations count="4">
    <dataValidation allowBlank="true" errorStyle="stop" operator="between" showDropDown="false" showErrorMessage="true" showInputMessage="true" sqref="B12" type="list">
      <formula1>$A$6:$A$10</formula1>
      <formula2>0</formula2>
    </dataValidation>
    <dataValidation allowBlank="true" errorStyle="stop" operator="between" showDropDown="false" showErrorMessage="true" showInputMessage="true" sqref="B15" type="list">
      <formula1>$B$6:$B$10</formula1>
      <formula2>0</formula2>
    </dataValidation>
    <dataValidation allowBlank="true" errorStyle="stop" operator="between" showDropDown="false" showErrorMessage="true" showInputMessage="true" sqref="B30" type="list">
      <formula1>$A$24:$A$28</formula1>
      <formula2>0</formula2>
    </dataValidation>
    <dataValidation allowBlank="true" errorStyle="stop" operator="between" showDropDown="false" showErrorMessage="true" showInputMessage="true" sqref="B32" type="list">
      <formula1>$C$24:$C$28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&amp;L&amp;14&amp;F&amp;R&amp;"Calibri,Bold"&amp;Ked7d31Thinking Like an Engineer 3e</oddHeader>
    <oddFooter>&amp;L&amp;"Calibri,Italic"&amp;9Stephan, Bowman, Park, Sill, Ohland; Copyright 2015 Pearson Prentice-Hall&amp;R&amp;A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E3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1" activeCellId="0" sqref="A1"/>
    </sheetView>
  </sheetViews>
  <sheetFormatPr defaultColWidth="8.83203125" defaultRowHeight="15" customHeight="true" zeroHeight="false" outlineLevelRow="0" outlineLevelCol="0"/>
  <cols>
    <col collapsed="false" customWidth="true" hidden="false" outlineLevel="0" max="5" min="1" style="0" width="20.16"/>
    <col collapsed="false" customWidth="true" hidden="false" outlineLevel="0" max="6" min="6" style="0" width="12.5"/>
    <col collapsed="false" customWidth="true" hidden="false" outlineLevel="0" max="8" min="7" style="0" width="16.17"/>
  </cols>
  <sheetData>
    <row r="5" customFormat="false" ht="15" hidden="false" customHeight="false" outlineLevel="0" collapsed="false">
      <c r="A5" s="13" t="s">
        <v>6</v>
      </c>
      <c r="B5" s="13"/>
      <c r="C5" s="13"/>
    </row>
    <row r="6" customFormat="false" ht="15" hidden="false" customHeight="false" outlineLevel="0" collapsed="false">
      <c r="A6" s="7" t="n">
        <v>1</v>
      </c>
      <c r="B6" s="7" t="s">
        <v>7</v>
      </c>
      <c r="C6" s="7" t="s">
        <v>8</v>
      </c>
    </row>
    <row r="7" customFormat="false" ht="15" hidden="false" customHeight="false" outlineLevel="0" collapsed="false">
      <c r="A7" s="7" t="n">
        <v>2</v>
      </c>
      <c r="B7" s="7" t="s">
        <v>9</v>
      </c>
      <c r="C7" s="7" t="s">
        <v>10</v>
      </c>
    </row>
    <row r="8" customFormat="false" ht="15" hidden="false" customHeight="false" outlineLevel="0" collapsed="false">
      <c r="A8" s="7" t="n">
        <v>3</v>
      </c>
      <c r="B8" s="7" t="s">
        <v>11</v>
      </c>
      <c r="C8" s="7" t="s">
        <v>12</v>
      </c>
    </row>
    <row r="9" customFormat="false" ht="15" hidden="false" customHeight="false" outlineLevel="0" collapsed="false">
      <c r="A9" s="7" t="n">
        <v>4</v>
      </c>
      <c r="B9" s="7" t="s">
        <v>13</v>
      </c>
      <c r="C9" s="7" t="s">
        <v>14</v>
      </c>
    </row>
    <row r="10" customFormat="false" ht="15" hidden="false" customHeight="false" outlineLevel="0" collapsed="false">
      <c r="A10" s="7" t="n">
        <v>5</v>
      </c>
      <c r="B10" s="7" t="s">
        <v>15</v>
      </c>
      <c r="C10" s="7" t="s">
        <v>16</v>
      </c>
    </row>
    <row r="12" customFormat="false" ht="15" hidden="false" customHeight="false" outlineLevel="0" collapsed="false">
      <c r="A12" s="14" t="s">
        <v>17</v>
      </c>
      <c r="B12" s="15" t="n">
        <v>2</v>
      </c>
    </row>
    <row r="13" customFormat="false" ht="15" hidden="false" customHeight="false" outlineLevel="0" collapsed="false">
      <c r="A13" s="16" t="s">
        <v>18</v>
      </c>
      <c r="B13" s="17" t="str">
        <f aca="false">VLOOKUP(B12,A6:C10,3,FALSE())</f>
        <v>Cocoa Krispies</v>
      </c>
    </row>
    <row r="15" customFormat="false" ht="15" hidden="false" customHeight="false" outlineLevel="0" collapsed="false">
      <c r="A15" s="3" t="s">
        <v>19</v>
      </c>
      <c r="B15" s="18" t="s">
        <v>11</v>
      </c>
    </row>
    <row r="16" customFormat="false" ht="15" hidden="false" customHeight="false" outlineLevel="0" collapsed="false">
      <c r="A16" s="19" t="s">
        <v>18</v>
      </c>
      <c r="B16" s="12" t="str">
        <f aca="false">VLOOKUP(B15,B6:C10,2,FALSE())</f>
        <v>Corn Pops</v>
      </c>
    </row>
    <row r="18" customFormat="false" ht="15" hidden="false" customHeight="false" outlineLevel="0" collapsed="false">
      <c r="A18" s="1" t="n">
        <v>45925</v>
      </c>
      <c r="B18" s="0" t="s">
        <v>0</v>
      </c>
      <c r="C18" s="0" t="s">
        <v>1</v>
      </c>
    </row>
    <row r="22" customFormat="false" ht="15" hidden="false" customHeight="false" outlineLevel="0" collapsed="false">
      <c r="A22" s="20" t="s">
        <v>20</v>
      </c>
      <c r="B22" s="21" t="s">
        <v>21</v>
      </c>
      <c r="C22" s="21" t="s">
        <v>22</v>
      </c>
    </row>
    <row r="23" customFormat="false" ht="15" hidden="false" customHeight="false" outlineLevel="0" collapsed="false">
      <c r="A23" s="22" t="s">
        <v>23</v>
      </c>
      <c r="B23" s="22"/>
      <c r="C23" s="23" t="s">
        <v>6</v>
      </c>
      <c r="D23" s="23"/>
      <c r="E23" s="23"/>
    </row>
    <row r="24" customFormat="false" ht="15" hidden="false" customHeight="false" outlineLevel="0" collapsed="false">
      <c r="A24" s="24" t="s">
        <v>7</v>
      </c>
      <c r="B24" s="7" t="s">
        <v>24</v>
      </c>
      <c r="C24" s="25" t="n">
        <v>1</v>
      </c>
      <c r="D24" s="26" t="s">
        <v>8</v>
      </c>
      <c r="E24" s="26" t="s">
        <v>24</v>
      </c>
    </row>
    <row r="25" customFormat="false" ht="15" hidden="false" customHeight="false" outlineLevel="0" collapsed="false">
      <c r="A25" s="24" t="s">
        <v>9</v>
      </c>
      <c r="B25" s="7" t="s">
        <v>25</v>
      </c>
      <c r="C25" s="25" t="n">
        <v>2</v>
      </c>
      <c r="D25" s="26" t="s">
        <v>16</v>
      </c>
      <c r="E25" s="26" t="s">
        <v>24</v>
      </c>
    </row>
    <row r="26" customFormat="false" ht="15" hidden="false" customHeight="false" outlineLevel="0" collapsed="false">
      <c r="A26" s="24" t="s">
        <v>11</v>
      </c>
      <c r="B26" s="7" t="s">
        <v>25</v>
      </c>
      <c r="C26" s="25" t="n">
        <v>3</v>
      </c>
      <c r="D26" s="26" t="s">
        <v>10</v>
      </c>
      <c r="E26" s="26" t="s">
        <v>25</v>
      </c>
    </row>
    <row r="27" customFormat="false" ht="15" hidden="false" customHeight="false" outlineLevel="0" collapsed="false">
      <c r="A27" s="24" t="s">
        <v>13</v>
      </c>
      <c r="B27" s="7" t="s">
        <v>25</v>
      </c>
      <c r="C27" s="25" t="n">
        <v>4</v>
      </c>
      <c r="D27" s="26" t="s">
        <v>12</v>
      </c>
      <c r="E27" s="26" t="s">
        <v>25</v>
      </c>
    </row>
    <row r="28" customFormat="false" ht="15" hidden="false" customHeight="false" outlineLevel="0" collapsed="false">
      <c r="A28" s="24" t="s">
        <v>15</v>
      </c>
      <c r="B28" s="7" t="s">
        <v>24</v>
      </c>
      <c r="C28" s="25" t="n">
        <v>5</v>
      </c>
      <c r="D28" s="26" t="s">
        <v>14</v>
      </c>
      <c r="E28" s="26" t="s">
        <v>25</v>
      </c>
    </row>
    <row r="30" customFormat="false" ht="15" hidden="false" customHeight="false" outlineLevel="0" collapsed="false">
      <c r="A30" s="3" t="s">
        <v>26</v>
      </c>
      <c r="B30" s="18" t="s">
        <v>9</v>
      </c>
    </row>
    <row r="31" customFormat="false" ht="15" hidden="false" customHeight="false" outlineLevel="0" collapsed="false">
      <c r="A31" s="19" t="s">
        <v>27</v>
      </c>
      <c r="B31" s="12" t="str">
        <f aca="false">VLOOKUP(B30,A24:B28,2,FALSE())</f>
        <v>S</v>
      </c>
      <c r="C31" s="12" t="str">
        <f aca="false">IF(B31="S","Pick 3-5","Pick 1-2")</f>
        <v>Pick 3-5</v>
      </c>
      <c r="D31" s="12"/>
    </row>
    <row r="32" customFormat="false" ht="15" hidden="false" customHeight="false" outlineLevel="0" collapsed="false">
      <c r="A32" s="14" t="s">
        <v>17</v>
      </c>
      <c r="B32" s="15" t="n">
        <v>2</v>
      </c>
      <c r="C32" s="27" t="str">
        <f aca="false">IF(VLOOKUP(B33,D24:E28,2,FALSE())=B31,"","try again")</f>
        <v>try again</v>
      </c>
      <c r="D32" s="27"/>
    </row>
    <row r="33" customFormat="false" ht="14.75" hidden="false" customHeight="true" outlineLevel="0" collapsed="false">
      <c r="A33" s="16" t="s">
        <v>18</v>
      </c>
      <c r="B33" s="17" t="str">
        <f aca="false">VLOOKUP(B32,C24:E28,2,FALSE())</f>
        <v>Rice Chex</v>
      </c>
    </row>
  </sheetData>
  <mergeCells count="5">
    <mergeCell ref="A5:C5"/>
    <mergeCell ref="A23:B23"/>
    <mergeCell ref="C23:E23"/>
    <mergeCell ref="C31:D31"/>
    <mergeCell ref="C32:D32"/>
  </mergeCells>
  <dataValidations count="4">
    <dataValidation allowBlank="true" errorStyle="stop" operator="between" showDropDown="false" showErrorMessage="true" showInputMessage="true" sqref="B12" type="list">
      <formula1>$A$6:$A$10</formula1>
      <formula2>0</formula2>
    </dataValidation>
    <dataValidation allowBlank="true" errorStyle="stop" operator="between" showDropDown="false" showErrorMessage="true" showInputMessage="true" sqref="B15" type="list">
      <formula1>$B$6:$B$10</formula1>
      <formula2>0</formula2>
    </dataValidation>
    <dataValidation allowBlank="true" errorStyle="stop" operator="between" showDropDown="false" showErrorMessage="true" showInputMessage="true" sqref="B30" type="list">
      <formula1>$A$24:$A$28</formula1>
      <formula2>0</formula2>
    </dataValidation>
    <dataValidation allowBlank="true" errorStyle="stop" operator="between" showDropDown="false" showErrorMessage="true" showInputMessage="true" sqref="B32" type="list">
      <formula1>$C$24:$C$28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&amp;L&amp;14&amp;F&amp;R&amp;"Calibri,Bold"&amp;Ked7d31Thinking Like an Engineer 3e</oddHeader>
    <oddFooter>&amp;L&amp;"Calibri,Italic"&amp;8Stephan, Bowman, Park, Sill, Ohland; Copyright 2015 Pearson Prentice-Hall&amp;R&amp;A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0.5" defaultRowHeight="14.25" customHeight="true" zeroHeight="false" outlineLevelRow="0" outlineLevelCol="0"/>
  <cols>
    <col collapsed="false" customWidth="true" hidden="false" outlineLevel="0" max="2" min="1" style="28" width="24.5"/>
    <col collapsed="false" customWidth="true" hidden="false" outlineLevel="0" max="3" min="3" style="28" width="14.9"/>
    <col collapsed="false" customWidth="true" hidden="false" outlineLevel="0" max="6" min="4" style="28" width="14.5"/>
    <col collapsed="false" customWidth="true" hidden="false" outlineLevel="0" max="8" min="7" style="28" width="16.5"/>
    <col collapsed="false" customWidth="true" hidden="false" outlineLevel="0" max="9" min="9" style="28" width="11"/>
    <col collapsed="false" customWidth="true" hidden="false" outlineLevel="0" max="10" min="10" style="28" width="21.16"/>
    <col collapsed="false" customWidth="false" hidden="false" outlineLevel="0" max="11" min="11" style="28" width="10.5"/>
    <col collapsed="false" customWidth="true" hidden="false" outlineLevel="0" max="12" min="12" style="28" width="13.33"/>
    <col collapsed="false" customWidth="true" hidden="false" outlineLevel="0" max="13" min="13" style="28" width="17.5"/>
    <col collapsed="false" customWidth="false" hidden="false" outlineLevel="0" max="16384" min="14" style="28" width="10.5"/>
  </cols>
  <sheetData>
    <row r="1" customFormat="false" ht="14.25" hidden="false" customHeight="false" outlineLevel="0" collapsed="false">
      <c r="A1" s="29" t="n">
        <v>45925</v>
      </c>
      <c r="B1" s="28" t="s">
        <v>0</v>
      </c>
      <c r="C1" s="28" t="s">
        <v>1</v>
      </c>
    </row>
    <row r="5" customFormat="false" ht="14.25" hidden="false" customHeight="false" outlineLevel="0" collapsed="false">
      <c r="A5" s="30" t="s">
        <v>28</v>
      </c>
      <c r="B5" s="31" t="s">
        <v>29</v>
      </c>
      <c r="D5" s="32" t="s">
        <v>30</v>
      </c>
      <c r="E5" s="32" t="s">
        <v>31</v>
      </c>
      <c r="F5" s="32" t="s">
        <v>28</v>
      </c>
      <c r="G5" s="32" t="s">
        <v>32</v>
      </c>
      <c r="H5" s="32" t="s">
        <v>33</v>
      </c>
      <c r="I5" s="32" t="s">
        <v>34</v>
      </c>
      <c r="J5" s="32" t="s">
        <v>35</v>
      </c>
      <c r="L5" s="33" t="s">
        <v>34</v>
      </c>
      <c r="M5" s="34" t="s">
        <v>36</v>
      </c>
    </row>
    <row r="6" customFormat="false" ht="14.25" hidden="false" customHeight="false" outlineLevel="0" collapsed="false">
      <c r="A6" s="30" t="s">
        <v>37</v>
      </c>
      <c r="B6" s="5" t="n">
        <f aca="false">VLOOKUP($B$5,F$6:G$25,2,FALSE())</f>
        <v>10</v>
      </c>
      <c r="D6" s="26" t="s">
        <v>38</v>
      </c>
      <c r="E6" s="26" t="s">
        <v>39</v>
      </c>
      <c r="F6" s="5" t="str">
        <f aca="false">_xlfn.CONCAT(D6,"-",E6)</f>
        <v>DSS-101</v>
      </c>
      <c r="G6" s="26" t="n">
        <v>12</v>
      </c>
      <c r="H6" s="26" t="n">
        <v>4</v>
      </c>
      <c r="I6" s="26" t="s">
        <v>40</v>
      </c>
      <c r="J6" s="26" t="s">
        <v>41</v>
      </c>
      <c r="L6" s="26" t="s">
        <v>42</v>
      </c>
      <c r="M6" s="35" t="n">
        <v>2.7</v>
      </c>
    </row>
    <row r="7" customFormat="false" ht="14.25" hidden="false" customHeight="false" outlineLevel="0" collapsed="false">
      <c r="A7" s="30" t="s">
        <v>43</v>
      </c>
      <c r="B7" s="5" t="n">
        <f aca="false">VLOOKUP($B$5,F$6:H$25,3,FALSE())</f>
        <v>3</v>
      </c>
      <c r="D7" s="26" t="s">
        <v>38</v>
      </c>
      <c r="E7" s="26" t="s">
        <v>44</v>
      </c>
      <c r="F7" s="5" t="str">
        <f aca="false">_xlfn.CONCAT(D7,"-",E7)</f>
        <v>DSS-102</v>
      </c>
      <c r="G7" s="26" t="n">
        <v>10</v>
      </c>
      <c r="H7" s="26" t="n">
        <v>4</v>
      </c>
      <c r="I7" s="26" t="s">
        <v>40</v>
      </c>
      <c r="J7" s="26" t="s">
        <v>41</v>
      </c>
      <c r="L7" s="26" t="s">
        <v>45</v>
      </c>
      <c r="M7" s="35" t="n">
        <v>8.5</v>
      </c>
    </row>
    <row r="8" customFormat="false" ht="14.25" hidden="false" customHeight="false" outlineLevel="0" collapsed="false">
      <c r="A8" s="30" t="s">
        <v>46</v>
      </c>
      <c r="B8" s="5" t="n">
        <f aca="false">PI()*B7^2*B6</f>
        <v>282.743338823081</v>
      </c>
      <c r="D8" s="26" t="s">
        <v>38</v>
      </c>
      <c r="E8" s="26" t="s">
        <v>47</v>
      </c>
      <c r="F8" s="5" t="str">
        <f aca="false">_xlfn.CONCAT(D8,"-",E8)</f>
        <v>DSS-103</v>
      </c>
      <c r="G8" s="26" t="n">
        <v>8</v>
      </c>
      <c r="H8" s="26" t="n">
        <v>4</v>
      </c>
      <c r="I8" s="26" t="s">
        <v>40</v>
      </c>
      <c r="J8" s="26" t="s">
        <v>41</v>
      </c>
      <c r="L8" s="26" t="s">
        <v>48</v>
      </c>
      <c r="M8" s="35" t="n">
        <v>8.96</v>
      </c>
    </row>
    <row r="9" customFormat="false" ht="14.25" hidden="false" customHeight="false" outlineLevel="0" collapsed="false">
      <c r="A9" s="30" t="s">
        <v>34</v>
      </c>
      <c r="B9" s="5" t="str">
        <f aca="false">VLOOKUP($B$5,F$6:I$25,4,FALSE())</f>
        <v>Copper</v>
      </c>
      <c r="D9" s="26" t="s">
        <v>38</v>
      </c>
      <c r="E9" s="26" t="s">
        <v>49</v>
      </c>
      <c r="F9" s="5" t="str">
        <f aca="false">_xlfn.CONCAT(D9,"-",E9)</f>
        <v>DSS-104</v>
      </c>
      <c r="G9" s="26" t="n">
        <v>6</v>
      </c>
      <c r="H9" s="26" t="n">
        <v>5</v>
      </c>
      <c r="I9" s="26" t="s">
        <v>40</v>
      </c>
      <c r="J9" s="26" t="s">
        <v>41</v>
      </c>
      <c r="L9" s="26" t="s">
        <v>50</v>
      </c>
      <c r="M9" s="35" t="n">
        <v>5.91</v>
      </c>
    </row>
    <row r="10" customFormat="false" ht="14.25" hidden="false" customHeight="false" outlineLevel="0" collapsed="false">
      <c r="A10" s="30" t="s">
        <v>36</v>
      </c>
      <c r="B10" s="5" t="n">
        <f aca="false">VLOOKUP(B9,L6:M14,2,FALSE())</f>
        <v>8.96</v>
      </c>
      <c r="D10" s="26" t="s">
        <v>38</v>
      </c>
      <c r="E10" s="26" t="s">
        <v>51</v>
      </c>
      <c r="F10" s="5" t="str">
        <f aca="false">_xlfn.CONCAT(D10,"-",E10)</f>
        <v>DSS-105</v>
      </c>
      <c r="G10" s="26" t="n">
        <v>4</v>
      </c>
      <c r="H10" s="26" t="n">
        <v>5</v>
      </c>
      <c r="I10" s="26" t="s">
        <v>40</v>
      </c>
      <c r="J10" s="26" t="s">
        <v>41</v>
      </c>
      <c r="L10" s="26" t="s">
        <v>52</v>
      </c>
      <c r="M10" s="35" t="n">
        <v>19.3</v>
      </c>
    </row>
    <row r="11" customFormat="false" ht="14.25" hidden="false" customHeight="false" outlineLevel="0" collapsed="false">
      <c r="A11" s="30" t="s">
        <v>53</v>
      </c>
      <c r="B11" s="5" t="n">
        <f aca="false">B10*B8</f>
        <v>2533.38031585481</v>
      </c>
      <c r="D11" s="26" t="s">
        <v>54</v>
      </c>
      <c r="E11" s="26" t="s">
        <v>39</v>
      </c>
      <c r="F11" s="5" t="str">
        <f aca="false">_xlfn.CONCAT(D11,"-",E11)</f>
        <v>EAS-101</v>
      </c>
      <c r="G11" s="26" t="n">
        <v>12</v>
      </c>
      <c r="H11" s="26" t="n">
        <v>2</v>
      </c>
      <c r="I11" s="26" t="s">
        <v>48</v>
      </c>
      <c r="J11" s="26" t="s">
        <v>55</v>
      </c>
      <c r="L11" s="26" t="s">
        <v>56</v>
      </c>
      <c r="M11" s="35" t="n">
        <v>7.87</v>
      </c>
    </row>
    <row r="12" customFormat="false" ht="14.25" hidden="false" customHeight="false" outlineLevel="0" collapsed="false">
      <c r="A12" s="30" t="s">
        <v>35</v>
      </c>
      <c r="B12" s="5" t="str">
        <f aca="false">VLOOKUP($B$5,F$6:J$25,5,FALSE())</f>
        <v>Boston, MA</v>
      </c>
      <c r="D12" s="26" t="s">
        <v>54</v>
      </c>
      <c r="E12" s="26" t="s">
        <v>44</v>
      </c>
      <c r="F12" s="5" t="str">
        <f aca="false">_xlfn.CONCAT(D12,"-",E12)</f>
        <v>EAS-102</v>
      </c>
      <c r="G12" s="26" t="n">
        <v>10</v>
      </c>
      <c r="H12" s="26" t="n">
        <v>3</v>
      </c>
      <c r="I12" s="26" t="s">
        <v>48</v>
      </c>
      <c r="J12" s="26" t="s">
        <v>57</v>
      </c>
      <c r="L12" s="26" t="s">
        <v>58</v>
      </c>
      <c r="M12" s="35" t="n">
        <v>11.4</v>
      </c>
    </row>
    <row r="13" customFormat="false" ht="14.25" hidden="false" customHeight="false" outlineLevel="0" collapsed="false">
      <c r="D13" s="26" t="s">
        <v>54</v>
      </c>
      <c r="E13" s="26" t="s">
        <v>47</v>
      </c>
      <c r="F13" s="5" t="str">
        <f aca="false">_xlfn.CONCAT(D13,"-",E13)</f>
        <v>EAS-103</v>
      </c>
      <c r="G13" s="26" t="n">
        <v>8</v>
      </c>
      <c r="H13" s="26" t="n">
        <v>5</v>
      </c>
      <c r="I13" s="26" t="s">
        <v>48</v>
      </c>
      <c r="J13" s="26" t="s">
        <v>41</v>
      </c>
      <c r="L13" s="26" t="s">
        <v>40</v>
      </c>
      <c r="M13" s="35" t="n">
        <v>1.38</v>
      </c>
    </row>
    <row r="14" customFormat="false" ht="14.25" hidden="false" customHeight="false" outlineLevel="0" collapsed="false">
      <c r="D14" s="26" t="s">
        <v>54</v>
      </c>
      <c r="E14" s="26" t="s">
        <v>49</v>
      </c>
      <c r="F14" s="5" t="str">
        <f aca="false">_xlfn.CONCAT(D14,"-",E14)</f>
        <v>EAS-104</v>
      </c>
      <c r="G14" s="26" t="n">
        <v>6</v>
      </c>
      <c r="H14" s="26" t="n">
        <v>4</v>
      </c>
      <c r="I14" s="26" t="s">
        <v>48</v>
      </c>
      <c r="J14" s="26" t="s">
        <v>41</v>
      </c>
      <c r="L14" s="26" t="s">
        <v>59</v>
      </c>
      <c r="M14" s="35" t="n">
        <v>2.33</v>
      </c>
    </row>
    <row r="15" customFormat="false" ht="14.25" hidden="false" customHeight="false" outlineLevel="0" collapsed="false">
      <c r="D15" s="26" t="s">
        <v>54</v>
      </c>
      <c r="E15" s="26" t="s">
        <v>51</v>
      </c>
      <c r="F15" s="5" t="str">
        <f aca="false">_xlfn.CONCAT(D15,"-",E15)</f>
        <v>EAS-105</v>
      </c>
      <c r="G15" s="26" t="n">
        <v>4</v>
      </c>
      <c r="H15" s="26" t="n">
        <v>3</v>
      </c>
      <c r="I15" s="26" t="s">
        <v>48</v>
      </c>
      <c r="J15" s="26" t="s">
        <v>57</v>
      </c>
    </row>
    <row r="16" customFormat="false" ht="14.25" hidden="false" customHeight="false" outlineLevel="0" collapsed="false">
      <c r="D16" s="26" t="s">
        <v>60</v>
      </c>
      <c r="E16" s="26" t="s">
        <v>39</v>
      </c>
      <c r="F16" s="5" t="str">
        <f aca="false">_xlfn.CONCAT(D16,"-",E16)</f>
        <v>JBS-101</v>
      </c>
      <c r="G16" s="26" t="n">
        <v>12</v>
      </c>
      <c r="H16" s="26" t="n">
        <v>1</v>
      </c>
      <c r="I16" s="26" t="s">
        <v>56</v>
      </c>
      <c r="J16" s="26" t="s">
        <v>61</v>
      </c>
    </row>
    <row r="17" customFormat="false" ht="14.25" hidden="false" customHeight="false" outlineLevel="0" collapsed="false">
      <c r="D17" s="26" t="s">
        <v>60</v>
      </c>
      <c r="E17" s="26" t="s">
        <v>44</v>
      </c>
      <c r="F17" s="5" t="str">
        <f aca="false">_xlfn.CONCAT(D17,"-",E17)</f>
        <v>JBS-102</v>
      </c>
      <c r="G17" s="26" t="n">
        <v>10</v>
      </c>
      <c r="H17" s="26" t="n">
        <v>2</v>
      </c>
      <c r="I17" s="26" t="s">
        <v>56</v>
      </c>
      <c r="J17" s="26" t="s">
        <v>55</v>
      </c>
      <c r="L17" s="28" t="s">
        <v>62</v>
      </c>
      <c r="M17" s="36" t="n">
        <f aca="false">AVERAGE(M6:M14)</f>
        <v>7.59444444444444</v>
      </c>
    </row>
    <row r="18" customFormat="false" ht="14.25" hidden="false" customHeight="false" outlineLevel="0" collapsed="false">
      <c r="D18" s="26" t="s">
        <v>60</v>
      </c>
      <c r="E18" s="26" t="s">
        <v>47</v>
      </c>
      <c r="F18" s="5" t="str">
        <f aca="false">_xlfn.CONCAT(D18,"-",E18)</f>
        <v>JBS-103</v>
      </c>
      <c r="G18" s="26" t="n">
        <v>8</v>
      </c>
      <c r="H18" s="26" t="n">
        <v>2</v>
      </c>
      <c r="I18" s="26" t="s">
        <v>56</v>
      </c>
      <c r="J18" s="26" t="s">
        <v>55</v>
      </c>
    </row>
    <row r="19" customFormat="false" ht="14.25" hidden="false" customHeight="false" outlineLevel="0" collapsed="false">
      <c r="D19" s="26" t="s">
        <v>60</v>
      </c>
      <c r="E19" s="26" t="s">
        <v>49</v>
      </c>
      <c r="F19" s="5" t="str">
        <f aca="false">_xlfn.CONCAT(D19,"-",E19)</f>
        <v>JBS-104</v>
      </c>
      <c r="G19" s="26" t="n">
        <v>6</v>
      </c>
      <c r="H19" s="26" t="n">
        <v>3</v>
      </c>
      <c r="I19" s="26" t="s">
        <v>56</v>
      </c>
      <c r="J19" s="26" t="s">
        <v>57</v>
      </c>
    </row>
    <row r="20" customFormat="false" ht="14.25" hidden="false" customHeight="false" outlineLevel="0" collapsed="false">
      <c r="D20" s="26" t="s">
        <v>60</v>
      </c>
      <c r="E20" s="26" t="s">
        <v>51</v>
      </c>
      <c r="F20" s="5" t="str">
        <f aca="false">_xlfn.CONCAT(D20,"-",E20)</f>
        <v>JBS-105</v>
      </c>
      <c r="G20" s="26" t="n">
        <v>4</v>
      </c>
      <c r="H20" s="26" t="n">
        <v>5</v>
      </c>
      <c r="I20" s="26" t="s">
        <v>56</v>
      </c>
      <c r="J20" s="26" t="s">
        <v>41</v>
      </c>
    </row>
    <row r="21" customFormat="false" ht="14.25" hidden="false" customHeight="false" outlineLevel="0" collapsed="false">
      <c r="D21" s="26" t="s">
        <v>63</v>
      </c>
      <c r="E21" s="26" t="s">
        <v>39</v>
      </c>
      <c r="F21" s="5" t="str">
        <f aca="false">_xlfn.CONCAT(D21,"-",E21)</f>
        <v>KAS-101</v>
      </c>
      <c r="G21" s="26" t="n">
        <v>12</v>
      </c>
      <c r="H21" s="26" t="n">
        <v>2</v>
      </c>
      <c r="I21" s="26" t="s">
        <v>42</v>
      </c>
      <c r="J21" s="26" t="s">
        <v>55</v>
      </c>
    </row>
    <row r="22" customFormat="false" ht="14.25" hidden="false" customHeight="false" outlineLevel="0" collapsed="false">
      <c r="D22" s="26" t="s">
        <v>63</v>
      </c>
      <c r="E22" s="26" t="s">
        <v>44</v>
      </c>
      <c r="F22" s="5" t="str">
        <f aca="false">_xlfn.CONCAT(D22,"-",E22)</f>
        <v>KAS-102</v>
      </c>
      <c r="G22" s="26" t="n">
        <v>10</v>
      </c>
      <c r="H22" s="26" t="n">
        <v>2</v>
      </c>
      <c r="I22" s="26" t="s">
        <v>42</v>
      </c>
      <c r="J22" s="26" t="s">
        <v>55</v>
      </c>
    </row>
    <row r="23" customFormat="false" ht="14.25" hidden="false" customHeight="false" outlineLevel="0" collapsed="false">
      <c r="D23" s="26" t="s">
        <v>63</v>
      </c>
      <c r="E23" s="26" t="s">
        <v>47</v>
      </c>
      <c r="F23" s="5" t="str">
        <f aca="false">_xlfn.CONCAT(D23,"-",E23)</f>
        <v>KAS-103</v>
      </c>
      <c r="G23" s="26" t="n">
        <v>8</v>
      </c>
      <c r="H23" s="26" t="n">
        <v>3</v>
      </c>
      <c r="I23" s="26" t="s">
        <v>42</v>
      </c>
      <c r="J23" s="26" t="s">
        <v>57</v>
      </c>
    </row>
    <row r="24" customFormat="false" ht="14.25" hidden="false" customHeight="false" outlineLevel="0" collapsed="false">
      <c r="D24" s="26" t="s">
        <v>63</v>
      </c>
      <c r="E24" s="26" t="s">
        <v>49</v>
      </c>
      <c r="F24" s="5" t="str">
        <f aca="false">_xlfn.CONCAT(D24,"-",E24)</f>
        <v>KAS-104</v>
      </c>
      <c r="G24" s="26" t="n">
        <v>6</v>
      </c>
      <c r="H24" s="26" t="n">
        <v>4</v>
      </c>
      <c r="I24" s="26" t="s">
        <v>42</v>
      </c>
      <c r="J24" s="26" t="s">
        <v>41</v>
      </c>
    </row>
    <row r="25" customFormat="false" ht="14.25" hidden="false" customHeight="false" outlineLevel="0" collapsed="false">
      <c r="D25" s="26" t="s">
        <v>63</v>
      </c>
      <c r="E25" s="26" t="s">
        <v>51</v>
      </c>
      <c r="F25" s="5" t="str">
        <f aca="false">_xlfn.CONCAT(D25,"-",E25)</f>
        <v>KAS-105</v>
      </c>
      <c r="G25" s="26" t="n">
        <v>4</v>
      </c>
      <c r="H25" s="26" t="n">
        <v>5</v>
      </c>
      <c r="I25" s="26" t="s">
        <v>42</v>
      </c>
      <c r="J25" s="26" t="s">
        <v>41</v>
      </c>
    </row>
    <row r="28" customFormat="false" ht="14.25" hidden="false" customHeight="false" outlineLevel="0" collapsed="false">
      <c r="J28" s="18" t="s">
        <v>41</v>
      </c>
      <c r="K28" s="26" t="n">
        <f aca="false">COUNTIF($J$6:$J$25,$J28)</f>
        <v>10</v>
      </c>
    </row>
    <row r="29" customFormat="false" ht="14.25" hidden="false" customHeight="false" outlineLevel="0" collapsed="false">
      <c r="J29" s="18" t="s">
        <v>55</v>
      </c>
      <c r="K29" s="26" t="n">
        <f aca="false">COUNTIF($J$6:$J$25,$J29)</f>
        <v>5</v>
      </c>
    </row>
    <row r="30" customFormat="false" ht="14.25" hidden="false" customHeight="false" outlineLevel="0" collapsed="false">
      <c r="J30" s="18" t="s">
        <v>57</v>
      </c>
      <c r="K30" s="26" t="n">
        <f aca="false">COUNTIF($J$6:$J$25,$J30)</f>
        <v>4</v>
      </c>
    </row>
    <row r="31" customFormat="false" ht="14.25" hidden="false" customHeight="false" outlineLevel="0" collapsed="false">
      <c r="J31" s="18" t="s">
        <v>61</v>
      </c>
      <c r="K31" s="26" t="n">
        <f aca="false">COUNTIF($J$6:$J$25,$J31)</f>
        <v>1</v>
      </c>
    </row>
  </sheetData>
  <dataValidations count="1">
    <dataValidation allowBlank="true" errorStyle="stop" operator="between" showDropDown="false" showErrorMessage="true" showInputMessage="true" sqref="B5" type="list">
      <formula1>$F$6:$F$25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&amp;L&amp;14&amp;F&amp;R&amp;"Calibri,Bold"&amp;Ked7d31Thinking Like an Engineer 3e</oddHeader>
    <oddFooter>&amp;L&amp;"Calibri,Italic"&amp;9Stephan, Bowman, Park, Sill, Ohland; Copyright 2015 Pearson Prentice-Hall&amp;R&amp;A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8.78125" defaultRowHeight="14.25" customHeight="true" zeroHeight="false" outlineLevelRow="0" outlineLevelCol="0"/>
  <cols>
    <col collapsed="false" customWidth="true" hidden="false" outlineLevel="0" max="1" min="1" style="0" width="27.11"/>
    <col collapsed="false" customWidth="true" hidden="false" outlineLevel="0" max="8" min="2" style="37" width="9.11"/>
  </cols>
  <sheetData>
    <row r="1" customFormat="false" ht="14.25" hidden="false" customHeight="false" outlineLevel="0" collapsed="false">
      <c r="A1" s="1" t="n">
        <v>45930</v>
      </c>
      <c r="B1" s="37" t="s">
        <v>0</v>
      </c>
      <c r="C1" s="37" t="s">
        <v>1</v>
      </c>
    </row>
    <row r="4" customFormat="false" ht="15" hidden="false" customHeight="false" outlineLevel="0" collapsed="false">
      <c r="A4" s="38" t="s">
        <v>64</v>
      </c>
    </row>
    <row r="5" customFormat="false" ht="14.25" hidden="false" customHeight="false" outlineLevel="0" collapsed="false">
      <c r="A5" s="39" t="s">
        <v>65</v>
      </c>
      <c r="B5" s="40" t="n">
        <v>5</v>
      </c>
      <c r="C5" s="40" t="n">
        <v>10</v>
      </c>
      <c r="D5" s="40" t="n">
        <v>15</v>
      </c>
      <c r="E5" s="40" t="n">
        <v>20</v>
      </c>
      <c r="F5" s="40" t="n">
        <v>40</v>
      </c>
      <c r="G5" s="40" t="n">
        <v>55</v>
      </c>
      <c r="H5" s="40" t="n">
        <v>90</v>
      </c>
    </row>
    <row r="6" customFormat="false" ht="14.25" hidden="false" customHeight="false" outlineLevel="0" collapsed="false">
      <c r="A6" s="39" t="s">
        <v>66</v>
      </c>
      <c r="B6" s="41" t="n">
        <v>19</v>
      </c>
      <c r="C6" s="41" t="n">
        <v>17</v>
      </c>
      <c r="D6" s="41" t="n">
        <v>15.5</v>
      </c>
      <c r="E6" s="41" t="n">
        <v>11.5</v>
      </c>
      <c r="F6" s="41" t="n">
        <v>10.5</v>
      </c>
      <c r="G6" s="41" t="n">
        <v>9.5</v>
      </c>
      <c r="H6" s="41" t="n">
        <v>8</v>
      </c>
    </row>
    <row r="10" customFormat="false" ht="15" hidden="false" customHeight="false" outlineLevel="0" collapsed="false">
      <c r="A10" s="38" t="s">
        <v>67</v>
      </c>
    </row>
    <row r="11" customFormat="false" ht="14.25" hidden="false" customHeight="false" outlineLevel="0" collapsed="false">
      <c r="A11" s="42" t="s">
        <v>65</v>
      </c>
      <c r="B11" s="40" t="n">
        <v>5</v>
      </c>
      <c r="C11" s="40" t="n">
        <v>10</v>
      </c>
      <c r="D11" s="40" t="n">
        <v>15</v>
      </c>
      <c r="E11" s="40" t="n">
        <v>20</v>
      </c>
      <c r="F11" s="40" t="n">
        <v>40</v>
      </c>
      <c r="G11" s="40" t="n">
        <v>55</v>
      </c>
      <c r="H11" s="40" t="n">
        <v>90</v>
      </c>
    </row>
    <row r="12" customFormat="false" ht="14.25" hidden="false" customHeight="false" outlineLevel="0" collapsed="false">
      <c r="A12" s="42" t="s">
        <v>68</v>
      </c>
      <c r="B12" s="41" t="n">
        <v>19</v>
      </c>
      <c r="C12" s="41" t="n">
        <v>17</v>
      </c>
      <c r="D12" s="41" t="n">
        <v>15.5</v>
      </c>
      <c r="E12" s="41" t="n">
        <v>11.5</v>
      </c>
      <c r="F12" s="41" t="n">
        <v>10.5</v>
      </c>
      <c r="G12" s="41" t="n">
        <v>9.5</v>
      </c>
      <c r="H12" s="41" t="n">
        <v>8</v>
      </c>
    </row>
    <row r="14" customFormat="false" ht="14.25" hidden="false" customHeight="false" outlineLevel="0" collapsed="false">
      <c r="A14" s="42" t="s">
        <v>65</v>
      </c>
      <c r="B14" s="40" t="n">
        <v>10</v>
      </c>
      <c r="C14" s="40" t="n">
        <v>15</v>
      </c>
      <c r="D14" s="40" t="n">
        <v>20</v>
      </c>
      <c r="E14" s="40" t="n">
        <v>30</v>
      </c>
      <c r="F14" s="40" t="n">
        <v>35</v>
      </c>
      <c r="G14" s="40" t="n">
        <v>40</v>
      </c>
      <c r="H14" s="40" t="n">
        <v>90</v>
      </c>
    </row>
    <row r="15" customFormat="false" ht="14.25" hidden="false" customHeight="false" outlineLevel="0" collapsed="false">
      <c r="A15" s="42" t="s">
        <v>69</v>
      </c>
      <c r="B15" s="41" t="n">
        <v>25</v>
      </c>
      <c r="C15" s="41" t="n">
        <v>21</v>
      </c>
      <c r="D15" s="41" t="n">
        <v>20</v>
      </c>
      <c r="E15" s="41" t="n">
        <v>19</v>
      </c>
      <c r="F15" s="41" t="n">
        <v>17</v>
      </c>
      <c r="G15" s="41" t="n">
        <v>16</v>
      </c>
      <c r="H15" s="41" t="n">
        <v>14</v>
      </c>
    </row>
    <row r="21" customFormat="false" ht="14.25" hidden="false" customHeight="false" outlineLevel="0" collapsed="false">
      <c r="H21" s="43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&amp;L&amp;24&amp;K44546aGraphing in Excel Demo&amp;R&amp;K5b9bd5Thinking Like an Engineer 3e</oddHeader>
    <oddFooter>&amp;L&amp;"Calibri,Italic"&amp;8Stephan, Bowman, Park, Sill, Ohland; Copyright 2015 Pearson Prentice-Hall&amp;R&amp;A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78125" defaultRowHeight="13" customHeight="true" zeroHeight="false" outlineLevelRow="0" outlineLevelCol="0"/>
  <cols>
    <col collapsed="false" customWidth="true" hidden="false" outlineLevel="0" max="1" min="1" style="0" width="14"/>
    <col collapsed="false" customWidth="true" hidden="false" outlineLevel="0" max="4" min="4" style="0" width="9.67"/>
    <col collapsed="false" customWidth="true" hidden="false" outlineLevel="0" max="9" min="5" style="0" width="10.66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4.9" hidden="false" customHeight="false" outlineLevel="0" collapsed="false">
      <c r="A4" s="44" t="s">
        <v>70</v>
      </c>
      <c r="B4" s="44" t="s">
        <v>71</v>
      </c>
      <c r="C4" s="44" t="s">
        <v>72</v>
      </c>
      <c r="D4" s="40" t="n">
        <v>0.00123</v>
      </c>
      <c r="E4" s="44" t="s">
        <v>73</v>
      </c>
      <c r="F4" s="44" t="s">
        <v>74</v>
      </c>
      <c r="G4" s="45"/>
    </row>
    <row r="5" customFormat="false" ht="13.8" hidden="false" customHeight="false" outlineLevel="0" collapsed="false">
      <c r="A5" s="44" t="s">
        <v>75</v>
      </c>
      <c r="B5" s="44" t="s">
        <v>76</v>
      </c>
      <c r="C5" s="44" t="s">
        <v>77</v>
      </c>
      <c r="D5" s="40" t="n">
        <v>15</v>
      </c>
      <c r="E5" s="44" t="s">
        <v>76</v>
      </c>
      <c r="F5" s="44" t="s">
        <v>78</v>
      </c>
      <c r="G5" s="46"/>
    </row>
    <row r="6" customFormat="false" ht="13.8" hidden="false" customHeight="false" outlineLevel="0" collapsed="false"/>
    <row r="7" customFormat="false" ht="13.8" hidden="false" customHeight="false" outlineLevel="0" collapsed="false">
      <c r="A7" s="47" t="s">
        <v>79</v>
      </c>
      <c r="B7" s="48" t="n">
        <v>0.5</v>
      </c>
      <c r="C7" s="48" t="n">
        <v>0.75</v>
      </c>
      <c r="D7" s="48" t="n">
        <v>1</v>
      </c>
      <c r="E7" s="48" t="n">
        <v>1.25</v>
      </c>
      <c r="F7" s="48" t="n">
        <v>1.5</v>
      </c>
    </row>
    <row r="8" customFormat="false" ht="13.8" hidden="false" customHeight="false" outlineLevel="0" collapsed="false">
      <c r="A8" s="47" t="s">
        <v>80</v>
      </c>
      <c r="B8" s="49" t="n">
        <v>4560</v>
      </c>
      <c r="C8" s="49" t="n">
        <v>10300</v>
      </c>
      <c r="D8" s="49" t="n">
        <v>18250</v>
      </c>
      <c r="E8" s="49" t="n">
        <v>28500</v>
      </c>
      <c r="F8" s="49" t="n">
        <v>41000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47" t="s">
        <v>79</v>
      </c>
      <c r="B19" s="48"/>
      <c r="C19" s="48"/>
      <c r="D19" s="48"/>
      <c r="E19" s="48"/>
      <c r="F19" s="48"/>
    </row>
    <row r="20" customFormat="false" ht="13.8" hidden="false" customHeight="false" outlineLevel="0" collapsed="false">
      <c r="A20" s="47" t="s">
        <v>80</v>
      </c>
      <c r="B20" s="49"/>
      <c r="C20" s="49"/>
      <c r="D20" s="49"/>
      <c r="E20" s="49"/>
      <c r="F20" s="49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&amp;L&amp;24&amp;K44546aGraphing in Excel Demo&amp;R&amp;K5b9bd5Thinking Like an Engineer 3e</oddHeader>
    <oddFooter>&amp;L&amp;"Calibri,Italic"&amp;8Stephan, Bowman, Park, Sill, Ohland; Copyright 2015 Pearson Prentice-Hall&amp;R&amp;A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4" activeCellId="0" sqref="F54"/>
    </sheetView>
  </sheetViews>
  <sheetFormatPr defaultColWidth="8.78125" defaultRowHeight="13" customHeight="true" zeroHeight="false" outlineLevelRow="0" outlineLevelCol="0"/>
  <cols>
    <col collapsed="false" customWidth="true" hidden="false" outlineLevel="0" max="1" min="1" style="0" width="12.66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50" t="s">
        <v>81</v>
      </c>
      <c r="B11" s="50"/>
      <c r="C11" s="50"/>
      <c r="D11" s="50"/>
      <c r="E11" s="50"/>
      <c r="F11" s="50"/>
      <c r="G11" s="50"/>
      <c r="H11" s="50"/>
    </row>
    <row r="12" customFormat="false" ht="13.8" hidden="false" customHeight="false" outlineLevel="0" collapsed="false">
      <c r="A12" s="51"/>
      <c r="B12" s="43"/>
      <c r="C12" s="43"/>
      <c r="D12" s="43"/>
      <c r="E12" s="43"/>
      <c r="F12" s="43"/>
      <c r="G12" s="43"/>
      <c r="H12" s="52"/>
    </row>
    <row r="13" customFormat="false" ht="13.8" hidden="false" customHeight="false" outlineLevel="0" collapsed="false">
      <c r="A13" s="53" t="s">
        <v>82</v>
      </c>
      <c r="B13" s="54" t="s">
        <v>83</v>
      </c>
      <c r="C13" s="54" t="s">
        <v>84</v>
      </c>
      <c r="D13" s="40" t="n">
        <v>0.04</v>
      </c>
      <c r="E13" s="55"/>
      <c r="F13" s="55"/>
      <c r="G13" s="55"/>
      <c r="H13" s="52"/>
    </row>
    <row r="14" customFormat="false" ht="14.9" hidden="false" customHeight="false" outlineLevel="0" collapsed="false">
      <c r="A14" s="53" t="s">
        <v>85</v>
      </c>
      <c r="B14" s="54" t="s">
        <v>73</v>
      </c>
      <c r="C14" s="54" t="s">
        <v>86</v>
      </c>
      <c r="D14" s="56" t="n">
        <v>1000</v>
      </c>
      <c r="E14" s="55"/>
      <c r="F14" s="55"/>
      <c r="G14" s="55"/>
      <c r="H14" s="52"/>
    </row>
    <row r="15" customFormat="false" ht="13.8" hidden="false" customHeight="false" outlineLevel="0" collapsed="false">
      <c r="A15" s="57"/>
      <c r="B15" s="58"/>
      <c r="C15" s="58"/>
      <c r="D15" s="55"/>
      <c r="E15" s="55"/>
      <c r="F15" s="55"/>
      <c r="G15" s="55"/>
      <c r="H15" s="52"/>
    </row>
    <row r="16" customFormat="false" ht="13.8" hidden="false" customHeight="false" outlineLevel="0" collapsed="false">
      <c r="A16" s="59" t="s">
        <v>87</v>
      </c>
      <c r="B16" s="42" t="s">
        <v>88</v>
      </c>
      <c r="C16" s="42" t="s">
        <v>84</v>
      </c>
      <c r="D16" s="40" t="n">
        <v>0.4</v>
      </c>
      <c r="E16" s="40" t="n">
        <v>0.7</v>
      </c>
      <c r="F16" s="40" t="n">
        <v>1.2</v>
      </c>
      <c r="G16" s="40" t="n">
        <v>1.5</v>
      </c>
      <c r="H16" s="52"/>
    </row>
    <row r="17" customFormat="false" ht="14.9" hidden="false" customHeight="false" outlineLevel="0" collapsed="false">
      <c r="A17" s="59" t="s">
        <v>89</v>
      </c>
      <c r="B17" s="42" t="s">
        <v>90</v>
      </c>
      <c r="C17" s="42" t="s">
        <v>91</v>
      </c>
      <c r="D17" s="60" t="n">
        <v>0.0151</v>
      </c>
      <c r="E17" s="60" t="n">
        <v>0.0353</v>
      </c>
      <c r="F17" s="60" t="n">
        <v>0.095</v>
      </c>
      <c r="G17" s="60" t="n">
        <v>0.1402</v>
      </c>
      <c r="H17" s="52"/>
    </row>
    <row r="18" customFormat="false" ht="13.8" hidden="false" customHeight="false" outlineLevel="0" collapsed="false">
      <c r="A18" s="61"/>
      <c r="B18" s="62"/>
      <c r="C18" s="62"/>
      <c r="D18" s="62"/>
      <c r="E18" s="62"/>
      <c r="F18" s="62"/>
      <c r="G18" s="62"/>
      <c r="H18" s="63"/>
    </row>
    <row r="19" customFormat="false" ht="13.8" hidden="false" customHeight="false" outlineLevel="0" collapsed="false"/>
    <row r="20" customFormat="false" ht="13.8" hidden="false" customHeight="false" outlineLevel="0" collapsed="false">
      <c r="A20" s="64" t="s">
        <v>92</v>
      </c>
      <c r="B20" s="64"/>
      <c r="C20" s="64"/>
      <c r="D20" s="64"/>
      <c r="E20" s="64"/>
      <c r="F20" s="64"/>
      <c r="G20" s="64"/>
      <c r="H20" s="64"/>
    </row>
    <row r="21" customFormat="false" ht="13.8" hidden="false" customHeight="false" outlineLevel="0" collapsed="false">
      <c r="A21" s="51"/>
      <c r="B21" s="43"/>
      <c r="C21" s="43"/>
      <c r="D21" s="43"/>
      <c r="E21" s="43"/>
      <c r="F21" s="43"/>
      <c r="G21" s="43"/>
      <c r="H21" s="52"/>
    </row>
    <row r="22" customFormat="false" ht="13.8" hidden="false" customHeight="false" outlineLevel="0" collapsed="false">
      <c r="A22" s="65" t="s">
        <v>87</v>
      </c>
      <c r="B22" s="66" t="s">
        <v>88</v>
      </c>
      <c r="C22" s="66" t="s">
        <v>84</v>
      </c>
      <c r="D22" s="40" t="n">
        <v>0.4</v>
      </c>
      <c r="E22" s="55"/>
      <c r="F22" s="55"/>
      <c r="G22" s="55"/>
      <c r="H22" s="52"/>
    </row>
    <row r="23" customFormat="false" ht="14.9" hidden="false" customHeight="false" outlineLevel="0" collapsed="false">
      <c r="A23" s="65" t="s">
        <v>85</v>
      </c>
      <c r="B23" s="66" t="s">
        <v>73</v>
      </c>
      <c r="C23" s="66" t="s">
        <v>86</v>
      </c>
      <c r="D23" s="56" t="n">
        <v>1000</v>
      </c>
      <c r="E23" s="55"/>
      <c r="F23" s="55"/>
      <c r="G23" s="55"/>
      <c r="H23" s="52"/>
    </row>
    <row r="24" customFormat="false" ht="13.8" hidden="false" customHeight="false" outlineLevel="0" collapsed="false">
      <c r="A24" s="57"/>
      <c r="B24" s="58"/>
      <c r="C24" s="58"/>
      <c r="D24" s="55"/>
      <c r="E24" s="55"/>
      <c r="F24" s="55"/>
      <c r="G24" s="55"/>
      <c r="H24" s="52"/>
    </row>
    <row r="25" customFormat="false" ht="13.8" hidden="false" customHeight="false" outlineLevel="0" collapsed="false">
      <c r="A25" s="67" t="s">
        <v>82</v>
      </c>
      <c r="B25" s="47" t="s">
        <v>83</v>
      </c>
      <c r="C25" s="47" t="s">
        <v>84</v>
      </c>
      <c r="D25" s="40" t="n">
        <v>0.04</v>
      </c>
      <c r="E25" s="40" t="n">
        <v>0.07</v>
      </c>
      <c r="F25" s="40" t="n">
        <v>0.12</v>
      </c>
      <c r="G25" s="40" t="n">
        <v>0.15</v>
      </c>
      <c r="H25" s="52"/>
    </row>
    <row r="26" customFormat="false" ht="14.9" hidden="false" customHeight="false" outlineLevel="0" collapsed="false">
      <c r="A26" s="67" t="s">
        <v>89</v>
      </c>
      <c r="B26" s="47" t="s">
        <v>90</v>
      </c>
      <c r="C26" s="47" t="s">
        <v>91</v>
      </c>
      <c r="D26" s="60" t="n">
        <v>0.0174</v>
      </c>
      <c r="E26" s="60" t="n">
        <v>0.0302</v>
      </c>
      <c r="F26" s="60" t="n">
        <v>0.0523</v>
      </c>
      <c r="G26" s="60" t="n">
        <v>0.0655</v>
      </c>
      <c r="H26" s="52"/>
    </row>
    <row r="27" customFormat="false" ht="13.8" hidden="false" customHeight="false" outlineLevel="0" collapsed="false">
      <c r="A27" s="61"/>
      <c r="B27" s="62"/>
      <c r="C27" s="62"/>
      <c r="D27" s="62"/>
      <c r="E27" s="62"/>
      <c r="F27" s="62"/>
      <c r="G27" s="62"/>
      <c r="H27" s="63"/>
    </row>
    <row r="28" customFormat="false" ht="13.8" hidden="false" customHeight="false" outlineLevel="0" collapsed="false"/>
    <row r="29" customFormat="false" ht="13.8" hidden="false" customHeight="false" outlineLevel="0" collapsed="false">
      <c r="A29" s="68" t="s">
        <v>93</v>
      </c>
      <c r="B29" s="68"/>
      <c r="C29" s="68"/>
      <c r="D29" s="68"/>
      <c r="E29" s="68"/>
      <c r="F29" s="68"/>
      <c r="G29" s="68"/>
      <c r="H29" s="68"/>
    </row>
    <row r="30" customFormat="false" ht="13.8" hidden="false" customHeight="false" outlineLevel="0" collapsed="false">
      <c r="A30" s="51"/>
      <c r="B30" s="43"/>
      <c r="C30" s="43"/>
      <c r="D30" s="43"/>
      <c r="E30" s="43"/>
      <c r="F30" s="43"/>
      <c r="G30" s="43"/>
      <c r="H30" s="52"/>
    </row>
    <row r="31" customFormat="false" ht="13.8" hidden="false" customHeight="false" outlineLevel="0" collapsed="false">
      <c r="A31" s="69" t="s">
        <v>87</v>
      </c>
      <c r="B31" s="70" t="s">
        <v>88</v>
      </c>
      <c r="C31" s="70" t="s">
        <v>84</v>
      </c>
      <c r="D31" s="40" t="n">
        <v>0.4</v>
      </c>
      <c r="E31" s="55"/>
      <c r="F31" s="55"/>
      <c r="G31" s="55"/>
      <c r="H31" s="52"/>
    </row>
    <row r="32" customFormat="false" ht="13.8" hidden="false" customHeight="false" outlineLevel="0" collapsed="false">
      <c r="A32" s="69" t="s">
        <v>82</v>
      </c>
      <c r="B32" s="70" t="s">
        <v>83</v>
      </c>
      <c r="C32" s="70" t="s">
        <v>84</v>
      </c>
      <c r="D32" s="40" t="n">
        <v>0.04</v>
      </c>
      <c r="E32" s="55"/>
      <c r="F32" s="55"/>
      <c r="G32" s="55"/>
      <c r="H32" s="52"/>
    </row>
    <row r="33" customFormat="false" ht="13.8" hidden="false" customHeight="false" outlineLevel="0" collapsed="false">
      <c r="A33" s="57"/>
      <c r="B33" s="58"/>
      <c r="C33" s="58"/>
      <c r="D33" s="55"/>
      <c r="E33" s="55"/>
      <c r="F33" s="55"/>
      <c r="G33" s="55"/>
      <c r="H33" s="52"/>
    </row>
    <row r="34" customFormat="false" ht="14.9" hidden="false" customHeight="false" outlineLevel="0" collapsed="false">
      <c r="A34" s="71" t="s">
        <v>85</v>
      </c>
      <c r="B34" s="72" t="s">
        <v>73</v>
      </c>
      <c r="C34" s="72" t="s">
        <v>86</v>
      </c>
      <c r="D34" s="40" t="n">
        <v>703</v>
      </c>
      <c r="E34" s="40" t="n">
        <v>785</v>
      </c>
      <c r="F34" s="40" t="n">
        <v>900</v>
      </c>
      <c r="G34" s="40" t="n">
        <v>1000</v>
      </c>
      <c r="H34" s="52"/>
    </row>
    <row r="35" customFormat="false" ht="14.9" hidden="false" customHeight="false" outlineLevel="0" collapsed="false">
      <c r="A35" s="71" t="s">
        <v>89</v>
      </c>
      <c r="B35" s="72" t="s">
        <v>90</v>
      </c>
      <c r="C35" s="72" t="s">
        <v>91</v>
      </c>
      <c r="D35" s="60" t="n">
        <v>0.017</v>
      </c>
      <c r="E35" s="60" t="n">
        <v>0.0172</v>
      </c>
      <c r="F35" s="40" t="n">
        <v>0.0174</v>
      </c>
      <c r="G35" s="40" t="n">
        <v>0.0175</v>
      </c>
      <c r="H35" s="52"/>
    </row>
    <row r="36" customFormat="false" ht="13.8" hidden="false" customHeight="false" outlineLevel="0" collapsed="false">
      <c r="A36" s="61"/>
      <c r="B36" s="62"/>
      <c r="C36" s="62"/>
      <c r="D36" s="62"/>
      <c r="E36" s="62"/>
      <c r="F36" s="62"/>
      <c r="G36" s="62"/>
      <c r="H36" s="63"/>
    </row>
  </sheetData>
  <mergeCells count="3">
    <mergeCell ref="A11:H11"/>
    <mergeCell ref="A20:H20"/>
    <mergeCell ref="A29:H29"/>
  </mergeCell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&amp;L&amp;14&amp;K44546a&amp;F&amp;R&amp;K5b9bd5Thinking Like an Engineer 3e</oddHeader>
    <oddFooter>&amp;L&amp;"Calibri,Italic"&amp;8Stephan, Bowman, Park, Sill, Ohland; Copyright 2015 Pearson Prentice-Hall&amp;R&amp;A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8.5390625" defaultRowHeight="13" customHeight="true" zeroHeight="false" outlineLevelRow="0" outlineLevelCol="0"/>
  <cols>
    <col collapsed="false" customWidth="true" hidden="false" outlineLevel="0" max="1" min="1" style="0" width="16.23"/>
    <col collapsed="false" customWidth="true" hidden="false" outlineLevel="0" max="9" min="2" style="58" width="9.2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A4" s="73" t="s">
        <v>94</v>
      </c>
    </row>
    <row r="5" customFormat="false" ht="13.8" hidden="false" customHeight="false" outlineLevel="0" collapsed="false">
      <c r="A5" s="74" t="s">
        <v>95</v>
      </c>
      <c r="B5" s="75" t="n">
        <v>375</v>
      </c>
      <c r="C5" s="75" t="n">
        <v>395</v>
      </c>
      <c r="D5" s="75" t="n">
        <v>420</v>
      </c>
      <c r="E5" s="75" t="n">
        <v>450</v>
      </c>
      <c r="F5" s="75" t="n">
        <v>500</v>
      </c>
    </row>
    <row r="6" customFormat="false" ht="13.8" hidden="false" customHeight="false" outlineLevel="0" collapsed="false">
      <c r="A6" s="74" t="s">
        <v>96</v>
      </c>
      <c r="B6" s="75" t="n">
        <v>2.2</v>
      </c>
      <c r="C6" s="75" t="n">
        <v>2.3</v>
      </c>
      <c r="D6" s="75" t="n">
        <v>2.5</v>
      </c>
      <c r="E6" s="75" t="n">
        <v>2.6</v>
      </c>
      <c r="F6" s="75" t="n">
        <v>2.9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>
      <c r="A10" s="73" t="s">
        <v>97</v>
      </c>
    </row>
    <row r="11" customFormat="false" ht="13.8" hidden="false" customHeight="false" outlineLevel="0" collapsed="false">
      <c r="A11" s="76" t="s">
        <v>98</v>
      </c>
      <c r="B11" s="75" t="n">
        <v>0.5</v>
      </c>
      <c r="C11" s="75" t="n">
        <v>1</v>
      </c>
      <c r="D11" s="75" t="n">
        <v>1.25</v>
      </c>
      <c r="E11" s="75" t="n">
        <v>1.5</v>
      </c>
      <c r="F11" s="75" t="n">
        <v>2</v>
      </c>
    </row>
    <row r="12" customFormat="false" ht="14.9" hidden="false" customHeight="false" outlineLevel="0" collapsed="false">
      <c r="A12" s="76" t="s">
        <v>99</v>
      </c>
      <c r="B12" s="75" t="n">
        <v>3</v>
      </c>
      <c r="C12" s="75" t="n">
        <v>13</v>
      </c>
      <c r="D12" s="75" t="n">
        <v>20</v>
      </c>
      <c r="E12" s="75" t="n">
        <v>28</v>
      </c>
      <c r="F12" s="75" t="n">
        <v>50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A16" s="73" t="s">
        <v>100</v>
      </c>
    </row>
    <row r="17" customFormat="false" ht="13.8" hidden="false" customHeight="false" outlineLevel="0" collapsed="false">
      <c r="A17" s="77" t="s">
        <v>101</v>
      </c>
      <c r="B17" s="75" t="n">
        <v>1</v>
      </c>
      <c r="C17" s="75" t="n">
        <v>5</v>
      </c>
      <c r="D17" s="75" t="n">
        <v>10</v>
      </c>
      <c r="E17" s="75" t="n">
        <v>15</v>
      </c>
      <c r="F17" s="75" t="n">
        <v>20</v>
      </c>
      <c r="G17" s="75" t="n">
        <v>25</v>
      </c>
      <c r="H17" s="75" t="n">
        <v>30</v>
      </c>
    </row>
    <row r="18" customFormat="false" ht="13.8" hidden="false" customHeight="false" outlineLevel="0" collapsed="false">
      <c r="A18" s="77" t="s">
        <v>102</v>
      </c>
      <c r="B18" s="75" t="n">
        <v>18.1</v>
      </c>
      <c r="C18" s="75" t="n">
        <v>12.1</v>
      </c>
      <c r="D18" s="75" t="n">
        <v>7.4</v>
      </c>
      <c r="E18" s="75" t="n">
        <v>4.5</v>
      </c>
      <c r="F18" s="75" t="n">
        <v>2.75</v>
      </c>
      <c r="G18" s="75" t="n">
        <v>1.6</v>
      </c>
      <c r="H18" s="75" t="n">
        <v>1</v>
      </c>
    </row>
    <row r="26" s="43" customFormat="true" ht="13" hidden="false" customHeight="false" outlineLevel="0" collapsed="false">
      <c r="B26" s="58"/>
      <c r="C26" s="58"/>
      <c r="D26" s="58"/>
      <c r="E26" s="58"/>
      <c r="F26" s="58"/>
      <c r="G26" s="58"/>
      <c r="H26" s="58"/>
      <c r="I26" s="58"/>
    </row>
    <row r="31" s="43" customFormat="true" ht="13" hidden="false" customHeight="false" outlineLevel="0" collapsed="false">
      <c r="B31" s="58"/>
      <c r="C31" s="58"/>
      <c r="D31" s="58"/>
      <c r="E31" s="58"/>
      <c r="F31" s="58"/>
      <c r="G31" s="58"/>
      <c r="H31" s="58"/>
      <c r="I31" s="58"/>
    </row>
    <row r="32" s="43" customFormat="true" ht="13" hidden="false" customHeight="false" outlineLevel="0" collapsed="false">
      <c r="B32" s="58"/>
      <c r="C32" s="58"/>
      <c r="D32" s="58"/>
      <c r="E32" s="58"/>
      <c r="F32" s="58"/>
      <c r="G32" s="58"/>
      <c r="H32" s="58"/>
      <c r="I32" s="58"/>
    </row>
    <row r="33" s="43" customFormat="true" ht="13" hidden="false" customHeight="false" outlineLevel="0" collapsed="false">
      <c r="B33" s="58"/>
      <c r="C33" s="58"/>
      <c r="D33" s="58"/>
      <c r="E33" s="58"/>
      <c r="F33" s="58"/>
      <c r="G33" s="58"/>
      <c r="H33" s="58"/>
      <c r="I33" s="58"/>
    </row>
    <row r="34" s="43" customFormat="true" ht="13" hidden="false" customHeight="false" outlineLevel="0" collapsed="false">
      <c r="B34" s="58"/>
      <c r="C34" s="58"/>
      <c r="D34" s="58"/>
      <c r="E34" s="58"/>
      <c r="F34" s="58"/>
      <c r="G34" s="58"/>
      <c r="H34" s="58"/>
      <c r="I34" s="58"/>
    </row>
    <row r="35" s="43" customFormat="true" ht="13" hidden="false" customHeight="false" outlineLevel="0" collapsed="false">
      <c r="B35" s="58"/>
      <c r="C35" s="58"/>
      <c r="D35" s="58"/>
      <c r="E35" s="58"/>
      <c r="F35" s="58"/>
      <c r="G35" s="58"/>
      <c r="H35" s="58"/>
      <c r="I35" s="58"/>
    </row>
    <row r="36" s="43" customFormat="true" ht="13" hidden="false" customHeight="false" outlineLevel="0" collapsed="false">
      <c r="B36" s="58"/>
      <c r="C36" s="58"/>
      <c r="D36" s="58"/>
      <c r="E36" s="58"/>
      <c r="F36" s="58"/>
      <c r="G36" s="58"/>
      <c r="H36" s="58"/>
      <c r="I36" s="58"/>
    </row>
    <row r="37" s="43" customFormat="true" ht="13" hidden="false" customHeight="false" outlineLevel="0" collapsed="false">
      <c r="B37" s="58"/>
      <c r="C37" s="58"/>
      <c r="D37" s="58"/>
      <c r="E37" s="58"/>
      <c r="F37" s="58"/>
      <c r="G37" s="58"/>
      <c r="H37" s="58"/>
      <c r="I37" s="58"/>
    </row>
    <row r="38" s="43" customFormat="true" ht="13" hidden="false" customHeight="false" outlineLevel="0" collapsed="false">
      <c r="B38" s="58"/>
      <c r="C38" s="58"/>
      <c r="D38" s="58"/>
      <c r="E38" s="58"/>
      <c r="F38" s="58"/>
      <c r="G38" s="58"/>
      <c r="H38" s="58"/>
      <c r="I38" s="58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&amp;L&amp;"Calibri,Bold"&amp;24&amp;K44546aTrendlines in Excel Demo&amp;R&amp;14&amp;K5b9bd5Thinking Like an Engineer 3e</oddHeader>
    <oddFooter>&amp;L&amp;"Calibri,Italic"&amp;8Stephan, Bowman, Park, Sill, Ohland; Copyright 2015 Pearson Prentice-Hall&amp;R&amp;A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LibreOffice/25.8.1.1$Linux_X86_64 LibreOffice_project/580$Build-1</Application>
  <AppVersion>15.0000</AppVersion>
  <Company>University of Houston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2019-07-26T17:11:59Z</dcterms:created>
  <dc:creator>McCave, Erin J</dc:creator>
  <dc:description/>
  <dc:language>en-US</dc:language>
  <cp:lastModifiedBy/>
  <dcterms:modified xsi:type="dcterms:W3CDTF">2025-10-02T14:08:13Z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