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theme/theme1.xml" ContentType="application/vnd.openxmlformats-officedocument.theme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docProps/app.xml" ContentType="application/vnd.openxmlformats-officedocument.extended-propertie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hart3.xml" ContentType="application/vnd.openxmlformats-officedocument.drawingml.chart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charts/colors3.xml" ContentType="application/vnd.ms-office.chartcolorstyl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charts/style2.xml" ContentType="application/vnd.ms-office.chartstyle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7"/>
  </bookViews>
  <sheets>
    <sheet name="Address and Func Starter" sheetId="1" state="visible" r:id="rId1"/>
    <sheet name="Conditionals Starter" sheetId="2" state="visible" r:id="rId2"/>
    <sheet name="VLOOKUP Starter" sheetId="3" state="visible" r:id="rId3"/>
    <sheet name="VLOOKUP Starter II" sheetId="4" state="visible" r:id="rId4"/>
    <sheet name="Creating Graphs in Excel" sheetId="5" state="visible" r:id="rId5"/>
    <sheet name="Marker Type and Gridlines" sheetId="6" state="visible" r:id="rId6"/>
    <sheet name="Grid Spacing and Axis Limits" sheetId="7" state="visible" r:id="rId7"/>
    <sheet name="Trendlines" sheetId="8" state="visible" r:id="rId8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<sst xmlns="http://schemas.openxmlformats.org/spreadsheetml/2006/main" count="103" uniqueCount="103">
  <si>
    <t xml:space="preserve">ENGI 1100</t>
  </si>
  <si>
    <t xml:space="preserve">Hayden Cianessi</t>
  </si>
  <si>
    <t xml:space="preserve">Volume (V) [cc]</t>
  </si>
  <si>
    <t xml:space="preserve">Length (L) [cm]</t>
  </si>
  <si>
    <t xml:space="preserve">Mass (m) [g]</t>
  </si>
  <si>
    <r>
      <t xml:space="preserve">Density (</t>
    </r>
    <r>
      <rPr>
        <b/>
        <sz val="11"/>
        <color indexed="65"/>
        <rFont val="Symbol"/>
      </rPr>
      <t>r</t>
    </r>
    <r>
      <rPr>
        <b/>
        <sz val="11"/>
        <color theme="0"/>
        <rFont val="Calibri"/>
        <scheme val="minor"/>
      </rPr>
      <t xml:space="preserve">) [g/cc]</t>
    </r>
  </si>
  <si>
    <t xml:space="preserve">Breakfast Cereal Choices</t>
  </si>
  <si>
    <t>M</t>
  </si>
  <si>
    <t>Cheerios</t>
  </si>
  <si>
    <t>T</t>
  </si>
  <si>
    <t xml:space="preserve">Cocoa Krispies</t>
  </si>
  <si>
    <t>W</t>
  </si>
  <si>
    <t xml:space="preserve">Corn Pops</t>
  </si>
  <si>
    <t>TH</t>
  </si>
  <si>
    <t xml:space="preserve">Frosted Flakes</t>
  </si>
  <si>
    <t>F</t>
  </si>
  <si>
    <t xml:space="preserve">Rice Chex</t>
  </si>
  <si>
    <t xml:space="preserve">User's Choice</t>
  </si>
  <si>
    <t xml:space="preserve">Cereal Name</t>
  </si>
  <si>
    <t xml:space="preserve">Day of the Week</t>
  </si>
  <si>
    <t xml:space="preserve">Type of Cereal</t>
  </si>
  <si>
    <t xml:space="preserve">H = Healthy</t>
  </si>
  <si>
    <t xml:space="preserve">S = Sugar</t>
  </si>
  <si>
    <t xml:space="preserve">Daily Cereal Goal</t>
  </si>
  <si>
    <t>H</t>
  </si>
  <si>
    <t>S</t>
  </si>
  <si>
    <t xml:space="preserve">Day of Week</t>
  </si>
  <si>
    <t>Type</t>
  </si>
  <si>
    <t xml:space="preserve">Part Number</t>
  </si>
  <si>
    <t>EAS-102</t>
  </si>
  <si>
    <t xml:space="preserve">Part Code I</t>
  </si>
  <si>
    <t xml:space="preserve">Part Code II</t>
  </si>
  <si>
    <t xml:space="preserve">Length (L) [in]</t>
  </si>
  <si>
    <t xml:space="preserve">Radius (R) [in]</t>
  </si>
  <si>
    <t>Material</t>
  </si>
  <si>
    <t xml:space="preserve">Manufacturing Site</t>
  </si>
  <si>
    <t xml:space="preserve">Specific Gravity</t>
  </si>
  <si>
    <t xml:space="preserve">Length [cm]</t>
  </si>
  <si>
    <t>DSS</t>
  </si>
  <si>
    <t>101</t>
  </si>
  <si>
    <t>PVC</t>
  </si>
  <si>
    <t xml:space="preserve">Ashland, OH</t>
  </si>
  <si>
    <t>Aluminum</t>
  </si>
  <si>
    <t xml:space="preserve">Radius [cm]</t>
  </si>
  <si>
    <t>102</t>
  </si>
  <si>
    <t>Brass</t>
  </si>
  <si>
    <t xml:space="preserve">Volume [cm^3]</t>
  </si>
  <si>
    <t>103</t>
  </si>
  <si>
    <t>Copper</t>
  </si>
  <si>
    <t>104</t>
  </si>
  <si>
    <t>Gallium</t>
  </si>
  <si>
    <t>105</t>
  </si>
  <si>
    <t>Gold</t>
  </si>
  <si>
    <t xml:space="preserve">Part Mass [kg]</t>
  </si>
  <si>
    <t>EAS</t>
  </si>
  <si>
    <t xml:space="preserve">Greenville, SC</t>
  </si>
  <si>
    <t>Iron</t>
  </si>
  <si>
    <t xml:space="preserve">Boston, MA</t>
  </si>
  <si>
    <t>Lead</t>
  </si>
  <si>
    <t>Silicon</t>
  </si>
  <si>
    <t>JBS</t>
  </si>
  <si>
    <t xml:space="preserve">Dallas, TX</t>
  </si>
  <si>
    <t>Average</t>
  </si>
  <si>
    <t>KAS</t>
  </si>
  <si>
    <t xml:space="preserve">Example:  Single data series</t>
  </si>
  <si>
    <t xml:space="preserve">Time (t) [min]</t>
  </si>
  <si>
    <t xml:space="preserve">Volume (V) [gal]</t>
  </si>
  <si>
    <t xml:space="preserve">Example:  Multiple data series</t>
  </si>
  <si>
    <t xml:space="preserve">Volume Tank #1 (V1) [gal]</t>
  </si>
  <si>
    <t xml:space="preserve">Volume Tank #2 (V2) [gal]</t>
  </si>
  <si>
    <t xml:space="preserve">Air Density</t>
  </si>
  <si>
    <t>(SG)</t>
  </si>
  <si>
    <t xml:space="preserve">[ ]</t>
  </si>
  <si>
    <r>
      <t>(</t>
    </r>
    <r>
      <rPr>
        <b/>
        <sz val="11"/>
        <color theme="1"/>
        <rFont val="Verdana"/>
      </rPr>
      <t>ρ</t>
    </r>
    <r>
      <rPr>
        <b/>
        <sz val="11"/>
        <color theme="1"/>
        <rFont val="Calibri"/>
      </rPr>
      <t>)</t>
    </r>
  </si>
  <si>
    <t xml:space="preserve">[kg / m3]</t>
  </si>
  <si>
    <t>Velocity</t>
  </si>
  <si>
    <t>(v)</t>
  </si>
  <si>
    <t>[mph]</t>
  </si>
  <si>
    <t xml:space="preserve">[m / s]</t>
  </si>
  <si>
    <t xml:space="preserve">Diameter (D) [m]</t>
  </si>
  <si>
    <t xml:space="preserve">Power (P) [W]</t>
  </si>
  <si>
    <t xml:space="preserve">Experiment #1:  Weir Width and Fluid Density held constant</t>
  </si>
  <si>
    <t xml:space="preserve">Weir Width</t>
  </si>
  <si>
    <t>(W)</t>
  </si>
  <si>
    <t>[m]</t>
  </si>
  <si>
    <t xml:space="preserve">Fluid Density</t>
  </si>
  <si>
    <r>
      <t xml:space="preserve">[kg / m</t>
    </r>
    <r>
      <rPr>
        <b/>
        <vertAlign val="superscript"/>
        <sz val="11"/>
        <color theme="1"/>
        <rFont val="Franklin Gothic Book"/>
        <scheme val="minor"/>
      </rPr>
      <t>3</t>
    </r>
    <r>
      <rPr>
        <b/>
        <sz val="11"/>
        <color theme="1"/>
        <rFont val="Franklin Gothic Book"/>
        <scheme val="minor"/>
      </rPr>
      <t>]</t>
    </r>
  </si>
  <si>
    <t xml:space="preserve">Weir Height</t>
  </si>
  <si>
    <t>(H)</t>
  </si>
  <si>
    <t>Flowrate</t>
  </si>
  <si>
    <t>(Q)</t>
  </si>
  <si>
    <r>
      <t>[m</t>
    </r>
    <r>
      <rPr>
        <b/>
        <vertAlign val="superscript"/>
        <sz val="11"/>
        <color theme="1"/>
        <rFont val="Franklin Gothic Book"/>
        <scheme val="minor"/>
      </rPr>
      <t>3</t>
    </r>
    <r>
      <rPr>
        <b/>
        <sz val="11"/>
        <color theme="1"/>
        <rFont val="Franklin Gothic Book"/>
        <scheme val="minor"/>
      </rPr>
      <t xml:space="preserve"> / s]</t>
    </r>
  </si>
  <si>
    <t xml:space="preserve">Experiment #2:  Weir Height and Fluid Density held constant</t>
  </si>
  <si>
    <t xml:space="preserve">Experiment #3:  Weir Height and Weir Width held constant</t>
  </si>
  <si>
    <t xml:space="preserve">Example A</t>
  </si>
  <si>
    <t xml:space="preserve">Temperature (T) [K]</t>
  </si>
  <si>
    <t xml:space="preserve">Pressure (P) [atm]</t>
  </si>
  <si>
    <t xml:space="preserve">Example B</t>
  </si>
  <si>
    <t xml:space="preserve">Radius (R) [cm]</t>
  </si>
  <si>
    <r>
      <t xml:space="preserve">Volume (V) [cm</t>
    </r>
    <r>
      <rPr>
        <b/>
        <vertAlign val="superscript"/>
        <sz val="11"/>
        <color theme="1"/>
        <rFont val="Franklin Gothic Book"/>
        <scheme val="minor"/>
      </rPr>
      <t>3</t>
    </r>
    <r>
      <rPr>
        <b/>
        <sz val="11"/>
        <color theme="1"/>
        <rFont val="Franklin Gothic Book"/>
        <scheme val="minor"/>
      </rPr>
      <t>]</t>
    </r>
  </si>
  <si>
    <t xml:space="preserve">Example C</t>
  </si>
  <si>
    <t xml:space="preserve">Time (t) [s]</t>
  </si>
  <si>
    <t xml:space="preserve">Voltage (V) [V]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</si>
</sst>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14">
    <font>
      <sz val="11.000000"/>
      <color theme="1"/>
      <name val="Calibri"/>
      <scheme val="minor"/>
    </font>
    <font>
      <sz val="11.000000"/>
      <color theme="0"/>
      <name val="Calibri"/>
      <scheme val="minor"/>
    </font>
    <font>
      <b/>
      <sz val="11.000000"/>
      <color theme="0"/>
      <name val="Calibri"/>
      <scheme val="minor"/>
    </font>
    <font>
      <b/>
      <sz val="11.000000"/>
      <color theme="1"/>
      <name val="Calibri"/>
      <scheme val="minor"/>
    </font>
    <font>
      <sz val="11.000000"/>
      <name val="Calibri"/>
      <scheme val="minor"/>
    </font>
    <font>
      <sz val="11.000000"/>
      <color theme="1"/>
      <name val="Calibri"/>
    </font>
    <font>
      <b/>
      <sz val="11.000000"/>
      <color theme="0"/>
      <name val="Calibri"/>
    </font>
    <font>
      <sz val="11.000000"/>
      <color theme="0"/>
      <name val="Calibri"/>
    </font>
    <font>
      <sz val="10.000000"/>
      <color theme="1"/>
      <name val="Franklin Gothic Book"/>
      <scheme val="minor"/>
    </font>
    <font>
      <b/>
      <sz val="12.000000"/>
      <color theme="1"/>
      <name val="Franklin Gothic Book"/>
      <scheme val="minor"/>
    </font>
    <font>
      <b/>
      <sz val="11.000000"/>
      <color theme="1"/>
      <name val="Franklin Gothic Book"/>
      <scheme val="minor"/>
    </font>
    <font>
      <sz val="11.000000"/>
      <color theme="1"/>
      <name val="Franklin Gothic Book"/>
      <scheme val="minor"/>
    </font>
    <font>
      <b/>
      <sz val="11.000000"/>
      <color theme="0"/>
      <name val="Franklin Gothic Book"/>
      <scheme val="minor"/>
    </font>
    <font>
      <b/>
      <sz val="11.000000"/>
      <name val="Franklin Gothic Book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5" tint="0.79998168889431442"/>
      </patternFill>
    </fill>
    <fill>
      <patternFill patternType="solid">
        <fgColor theme="3"/>
      </patternFill>
    </fill>
    <fill>
      <patternFill patternType="solid">
        <fgColor theme="6" tint="-0.249977111117893"/>
      </patternFill>
    </fill>
    <fill>
      <patternFill patternType="solid">
        <fgColor theme="6" tint="0.79998168889431442"/>
      </patternFill>
    </fill>
    <fill>
      <patternFill patternType="solid">
        <fgColor theme="4" tint="0.79998168889431442"/>
      </patternFill>
    </fill>
    <fill>
      <patternFill patternType="solid">
        <fgColor theme="9"/>
      </patternFill>
    </fill>
    <fill>
      <patternFill patternType="solid">
        <fgColor theme="8" tint="0.79998168889431442"/>
      </patternFill>
    </fill>
    <fill>
      <patternFill patternType="solid">
        <fgColor theme="9" tint="0.79998168889431442"/>
      </patternFill>
    </fill>
    <fill>
      <patternFill patternType="solid">
        <fgColor theme="6" tint="0.59999389629810485"/>
      </patternFill>
    </fill>
    <fill>
      <patternFill patternType="solid">
        <fgColor theme="9" tint="0.59999389629810485"/>
      </patternFill>
    </fill>
    <fill>
      <patternFill patternType="solid">
        <fgColor theme="8"/>
      </patternFill>
    </fill>
    <fill>
      <patternFill patternType="solid">
        <fgColor theme="8" tint="0.59999389629810485"/>
      </patternFill>
    </fill>
    <fill>
      <patternFill patternType="solid">
        <fgColor theme="3" tint="0.79998168889431442"/>
      </patternFill>
    </fill>
  </fills>
  <borders count="16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none"/>
      <bottom style="none"/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none"/>
      <bottom style="medium">
        <color auto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medium">
        <color auto="1"/>
      </bottom>
      <diagonal style="none"/>
    </border>
  </borders>
  <cellStyleXfs count="4">
    <xf fontId="0" fillId="0" borderId="0" numFmtId="0" applyNumberFormat="1" applyFont="1" applyFill="1" applyBorder="1"/>
    <xf fontId="1" fillId="2" borderId="0" numFmtId="0" applyNumberFormat="0" applyFont="1" applyFill="1" applyBorder="0" applyProtection="0"/>
    <xf fontId="1" fillId="3" borderId="0" numFmtId="0" applyNumberFormat="0" applyFont="1" applyFill="1" applyBorder="0" applyProtection="0"/>
    <xf fontId="1" fillId="4" borderId="0" numFmtId="0" applyNumberFormat="0" applyFont="1" applyFill="1" applyBorder="0" applyProtection="0"/>
  </cellStyleXfs>
  <cellXfs count="90">
    <xf fontId="0" fillId="0" borderId="0" numFmtId="0" xfId="0"/>
    <xf fontId="0" fillId="0" borderId="0" numFmtId="14" xfId="0" applyNumberFormat="1"/>
    <xf fontId="0" fillId="0" borderId="0" numFmtId="0" xfId="0" applyAlignment="1">
      <alignment horizontal="center"/>
    </xf>
    <xf fontId="2" fillId="3" borderId="1" numFmtId="0" xfId="0" applyFont="1" applyFill="1" applyBorder="1" applyAlignment="1">
      <alignment horizontal="center"/>
    </xf>
    <xf fontId="0" fillId="5" borderId="1" numFmtId="0" xfId="0" applyFill="1" applyBorder="1"/>
    <xf fontId="0" fillId="0" borderId="1" numFmtId="0" xfId="0" applyBorder="1"/>
    <xf fontId="2" fillId="6" borderId="1" numFmtId="0" xfId="0" applyFont="1" applyFill="1" applyBorder="1" applyAlignment="1">
      <alignment horizontal="center"/>
    </xf>
    <xf fontId="0" fillId="0" borderId="1" numFmtId="0" xfId="0" applyBorder="1" applyAlignment="1">
      <alignment horizontal="center"/>
    </xf>
    <xf fontId="2" fillId="6" borderId="2" numFmtId="0" xfId="0" applyFont="1" applyFill="1" applyBorder="1" applyAlignment="1">
      <alignment horizontal="center"/>
    </xf>
    <xf fontId="2" fillId="6" borderId="0" numFmtId="0" xfId="0" applyFont="1" applyFill="1" applyAlignment="1">
      <alignment horizontal="center"/>
    </xf>
    <xf fontId="2" fillId="3" borderId="3" numFmtId="0" xfId="0" applyFont="1" applyFill="1" applyBorder="1" applyAlignment="1">
      <alignment horizontal="center" vertical="center"/>
    </xf>
    <xf fontId="2" fillId="7" borderId="2" numFmtId="0" xfId="0" applyFont="1" applyFill="1" applyBorder="1" applyAlignment="1">
      <alignment horizontal="center"/>
    </xf>
    <xf fontId="2" fillId="7" borderId="0" numFmtId="0" xfId="0" applyFont="1" applyFill="1" applyAlignment="1">
      <alignment horizontal="center"/>
    </xf>
    <xf fontId="2" fillId="3" borderId="4" numFmtId="0" xfId="0" applyFont="1" applyFill="1" applyBorder="1" applyAlignment="1">
      <alignment horizontal="center" vertical="center"/>
    </xf>
    <xf fontId="0" fillId="8" borderId="1" numFmtId="164" xfId="0" applyNumberFormat="1" applyFill="1" applyBorder="1" applyAlignment="1">
      <alignment horizontal="center"/>
    </xf>
    <xf fontId="0" fillId="5" borderId="1" numFmtId="0" xfId="0" applyFill="1" applyBorder="1" applyAlignment="1">
      <alignment horizontal="center"/>
    </xf>
    <xf fontId="2" fillId="6" borderId="5" numFmtId="0" xfId="0" applyFont="1" applyFill="1" applyBorder="1" applyAlignment="1">
      <alignment horizontal="center"/>
    </xf>
    <xf fontId="2" fillId="6" borderId="6" numFmtId="0" xfId="0" applyFont="1" applyFill="1" applyBorder="1" applyAlignment="1">
      <alignment horizontal="center"/>
    </xf>
    <xf fontId="2" fillId="4" borderId="1" numFmtId="0" xfId="0" applyFont="1" applyFill="1" applyBorder="1" applyAlignment="1">
      <alignment horizontal="center"/>
    </xf>
    <xf fontId="1" fillId="4" borderId="1" numFmtId="0" xfId="0" applyFont="1" applyFill="1" applyBorder="1" applyAlignment="1">
      <alignment horizontal="center"/>
    </xf>
    <xf fontId="3" fillId="8" borderId="1" numFmtId="0" xfId="0" applyFont="1" applyFill="1" applyBorder="1" applyAlignment="1">
      <alignment horizontal="center"/>
    </xf>
    <xf fontId="0" fillId="8" borderId="1" numFmtId="0" xfId="0" applyFill="1" applyBorder="1" applyAlignment="1">
      <alignment horizontal="center"/>
    </xf>
    <xf fontId="1" fillId="3" borderId="1" numFmtId="0" xfId="0" applyFont="1" applyFill="1" applyBorder="1" applyAlignment="1">
      <alignment horizontal="center"/>
    </xf>
    <xf fontId="3" fillId="5" borderId="1" numFmtId="0" xfId="0" applyFont="1" applyFill="1" applyBorder="1" applyAlignment="1">
      <alignment horizontal="center"/>
    </xf>
    <xf fontId="2" fillId="2" borderId="1" numFmtId="0" xfId="0" applyFont="1" applyFill="1" applyBorder="1" applyAlignment="1">
      <alignment horizontal="center"/>
    </xf>
    <xf fontId="0" fillId="9" borderId="1" numFmtId="0" xfId="0" applyFill="1" applyBorder="1" applyAlignment="1">
      <alignment horizontal="center"/>
    </xf>
    <xf fontId="2" fillId="6" borderId="4" numFmtId="0" xfId="0" applyFont="1" applyFill="1" applyBorder="1" applyAlignment="1">
      <alignment horizontal="center"/>
    </xf>
    <xf fontId="2" fillId="10" borderId="5" numFmtId="0" xfId="0" applyFont="1" applyFill="1" applyBorder="1" applyAlignment="1">
      <alignment horizontal="center"/>
    </xf>
    <xf fontId="2" fillId="10" borderId="6" numFmtId="0" xfId="0" applyFont="1" applyFill="1" applyBorder="1" applyAlignment="1">
      <alignment horizontal="center"/>
    </xf>
    <xf fontId="2" fillId="10" borderId="4" numFmtId="0" xfId="0" applyFont="1" applyFill="1" applyBorder="1" applyAlignment="1">
      <alignment horizontal="center"/>
    </xf>
    <xf fontId="0" fillId="11" borderId="1" numFmtId="0" xfId="0" applyFill="1" applyBorder="1" applyAlignment="1">
      <alignment horizontal="center"/>
    </xf>
    <xf fontId="0" fillId="12" borderId="1" numFmtId="0" xfId="0" applyFill="1" applyBorder="1" applyAlignment="1">
      <alignment horizontal="center"/>
    </xf>
    <xf fontId="4" fillId="8" borderId="1" numFmtId="0" xfId="0" applyFont="1" applyFill="1" applyBorder="1" applyAlignment="1">
      <alignment horizontal="center"/>
    </xf>
    <xf fontId="5" fillId="0" borderId="0" numFmtId="0" xfId="0" applyFont="1"/>
    <xf fontId="5" fillId="0" borderId="0" numFmtId="14" xfId="0" applyNumberFormat="1" applyFont="1"/>
    <xf fontId="6" fillId="4" borderId="1" numFmtId="0" xfId="3" applyFont="1" applyFill="1" applyBorder="1" applyAlignment="1">
      <alignment horizontal="center"/>
    </xf>
    <xf fontId="6" fillId="3" borderId="1" numFmtId="0" xfId="2" applyFont="1" applyFill="1" applyBorder="1" applyAlignment="1">
      <alignment horizontal="center"/>
    </xf>
    <xf fontId="6" fillId="2" borderId="1" numFmtId="0" xfId="1" applyFont="1" applyFill="1" applyBorder="1" applyAlignment="1">
      <alignment horizontal="center"/>
    </xf>
    <xf fontId="6" fillId="2" borderId="1" numFmtId="0" xfId="1" applyFont="1" applyFill="1" applyBorder="1"/>
    <xf fontId="5" fillId="0" borderId="1" numFmtId="0" xfId="0" applyFont="1" applyBorder="1" applyAlignment="1">
      <alignment horizontal="center"/>
    </xf>
    <xf fontId="5" fillId="0" borderId="1" numFmtId="2" xfId="0" applyNumberFormat="1" applyFont="1" applyBorder="1" applyAlignment="1">
      <alignment horizontal="center"/>
    </xf>
    <xf fontId="0" fillId="0" borderId="0" numFmtId="2" xfId="0" applyNumberFormat="1"/>
    <xf fontId="7" fillId="3" borderId="1" numFmtId="0" xfId="0" applyFont="1" applyFill="1" applyBorder="1" applyAlignment="1">
      <alignment horizontal="center"/>
    </xf>
    <xf fontId="8" fillId="0" borderId="0" numFmtId="0" xfId="0" applyFont="1"/>
    <xf fontId="9" fillId="0" borderId="0" numFmtId="0" xfId="0" applyFont="1"/>
    <xf fontId="10" fillId="5" borderId="1" numFmtId="0" xfId="0" applyFont="1" applyFill="1" applyBorder="1" applyAlignment="1">
      <alignment horizontal="center"/>
    </xf>
    <xf fontId="8" fillId="0" borderId="1" numFmtId="0" xfId="0" applyFont="1" applyBorder="1" applyAlignment="1">
      <alignment horizontal="center"/>
    </xf>
    <xf fontId="8" fillId="0" borderId="1" numFmtId="164" xfId="0" applyNumberFormat="1" applyFont="1" applyBorder="1" applyAlignment="1">
      <alignment horizontal="center"/>
    </xf>
    <xf fontId="10" fillId="12" borderId="1" numFmtId="0" xfId="0" applyFont="1" applyFill="1" applyBorder="1" applyAlignment="1">
      <alignment horizontal="center"/>
    </xf>
    <xf fontId="11" fillId="0" borderId="0" numFmtId="0" xfId="0" applyFont="1"/>
    <xf fontId="10" fillId="13" borderId="1" numFmtId="0" xfId="0" applyFont="1" applyFill="1" applyBorder="1" applyAlignment="1">
      <alignment horizontal="center"/>
    </xf>
    <xf fontId="8" fillId="8" borderId="1" numFmtId="0" xfId="0" applyFont="1" applyFill="1" applyBorder="1" applyAlignment="1">
      <alignment horizontal="center"/>
    </xf>
    <xf fontId="8" fillId="8" borderId="1" numFmtId="1" xfId="0" applyNumberFormat="1" applyFont="1" applyFill="1" applyBorder="1" applyAlignment="1">
      <alignment horizontal="center"/>
    </xf>
    <xf fontId="10" fillId="9" borderId="1" numFmtId="0" xfId="0" applyFont="1" applyFill="1" applyBorder="1" applyAlignment="1">
      <alignment horizontal="center"/>
    </xf>
    <xf fontId="8" fillId="0" borderId="1" numFmtId="2" xfId="0" applyNumberFormat="1" applyFont="1" applyBorder="1" applyAlignment="1">
      <alignment horizontal="center"/>
    </xf>
    <xf fontId="8" fillId="0" borderId="1" numFmtId="3" xfId="1" applyNumberFormat="1" applyFont="1" applyBorder="1" applyAlignment="1">
      <alignment horizontal="center"/>
    </xf>
    <xf fontId="12" fillId="10" borderId="7" numFmtId="0" xfId="0" applyFont="1" applyFill="1" applyBorder="1" applyAlignment="1">
      <alignment horizontal="center"/>
    </xf>
    <xf fontId="12" fillId="10" borderId="8" numFmtId="0" xfId="0" applyFont="1" applyFill="1" applyBorder="1" applyAlignment="1">
      <alignment horizontal="center"/>
    </xf>
    <xf fontId="12" fillId="10" borderId="9" numFmtId="0" xfId="0" applyFont="1" applyFill="1" applyBorder="1" applyAlignment="1">
      <alignment horizontal="center"/>
    </xf>
    <xf fontId="11" fillId="0" borderId="10" numFmtId="0" xfId="0" applyFont="1" applyBorder="1"/>
    <xf fontId="11" fillId="0" borderId="11" numFmtId="0" xfId="0" applyFont="1" applyBorder="1"/>
    <xf fontId="10" fillId="14" borderId="12" numFmtId="0" xfId="0" applyFont="1" applyFill="1" applyBorder="1" applyAlignment="1">
      <alignment horizontal="center"/>
    </xf>
    <xf fontId="10" fillId="14" borderId="1" numFmtId="0" xfId="0" applyFont="1" applyFill="1" applyBorder="1" applyAlignment="1">
      <alignment horizontal="center"/>
    </xf>
    <xf fontId="8" fillId="0" borderId="0" numFmtId="0" xfId="0" applyFont="1" applyAlignment="1">
      <alignment horizontal="center"/>
    </xf>
    <xf fontId="8" fillId="0" borderId="1" numFmtId="3" xfId="0" applyNumberFormat="1" applyFont="1" applyBorder="1" applyAlignment="1">
      <alignment horizontal="center"/>
    </xf>
    <xf fontId="11" fillId="0" borderId="10" numFmtId="0" xfId="0" applyFont="1" applyBorder="1" applyAlignment="1">
      <alignment horizontal="center"/>
    </xf>
    <xf fontId="11" fillId="0" borderId="0" numFmtId="0" xfId="0" applyFont="1" applyAlignment="1">
      <alignment horizontal="center"/>
    </xf>
    <xf fontId="10" fillId="12" borderId="12" numFmtId="0" xfId="0" applyFont="1" applyFill="1" applyBorder="1" applyAlignment="1">
      <alignment horizontal="center"/>
    </xf>
    <xf fontId="8" fillId="0" borderId="1" numFmtId="165" xfId="0" applyNumberFormat="1" applyFont="1" applyBorder="1" applyAlignment="1">
      <alignment horizontal="center"/>
    </xf>
    <xf fontId="11" fillId="0" borderId="13" numFmtId="0" xfId="0" applyFont="1" applyBorder="1"/>
    <xf fontId="11" fillId="0" borderId="14" numFmtId="0" xfId="0" applyFont="1" applyBorder="1"/>
    <xf fontId="11" fillId="0" borderId="15" numFmtId="0" xfId="0" applyFont="1" applyBorder="1"/>
    <xf fontId="12" fillId="15" borderId="7" numFmtId="0" xfId="0" applyFont="1" applyFill="1" applyBorder="1" applyAlignment="1">
      <alignment horizontal="center"/>
    </xf>
    <xf fontId="12" fillId="15" borderId="8" numFmtId="0" xfId="0" applyFont="1" applyFill="1" applyBorder="1" applyAlignment="1">
      <alignment horizontal="center"/>
    </xf>
    <xf fontId="12" fillId="15" borderId="9" numFmtId="0" xfId="0" applyFont="1" applyFill="1" applyBorder="1" applyAlignment="1">
      <alignment horizontal="center"/>
    </xf>
    <xf fontId="10" fillId="16" borderId="12" numFmtId="0" xfId="0" applyFont="1" applyFill="1" applyBorder="1" applyAlignment="1">
      <alignment horizontal="center"/>
    </xf>
    <xf fontId="10" fillId="16" borderId="1" numFmtId="0" xfId="0" applyFont="1" applyFill="1" applyBorder="1" applyAlignment="1">
      <alignment horizontal="center"/>
    </xf>
    <xf fontId="10" fillId="9" borderId="12" numFmtId="0" xfId="0" applyFont="1" applyFill="1" applyBorder="1" applyAlignment="1">
      <alignment horizontal="center"/>
    </xf>
    <xf fontId="12" fillId="4" borderId="7" numFmtId="0" xfId="0" applyFont="1" applyFill="1" applyBorder="1" applyAlignment="1">
      <alignment horizontal="center"/>
    </xf>
    <xf fontId="12" fillId="4" borderId="8" numFmtId="0" xfId="0" applyFont="1" applyFill="1" applyBorder="1" applyAlignment="1">
      <alignment horizontal="center"/>
    </xf>
    <xf fontId="12" fillId="4" borderId="9" numFmtId="0" xfId="0" applyFont="1" applyFill="1" applyBorder="1" applyAlignment="1">
      <alignment horizontal="center"/>
    </xf>
    <xf fontId="13" fillId="13" borderId="12" numFmtId="0" xfId="0" applyFont="1" applyFill="1" applyBorder="1" applyAlignment="1">
      <alignment horizontal="center"/>
    </xf>
    <xf fontId="13" fillId="13" borderId="1" numFmtId="0" xfId="0" applyFont="1" applyFill="1" applyBorder="1" applyAlignment="1">
      <alignment horizontal="center"/>
    </xf>
    <xf fontId="10" fillId="8" borderId="12" numFmtId="0" xfId="0" applyFont="1" applyFill="1" applyBorder="1" applyAlignment="1">
      <alignment horizontal="center"/>
    </xf>
    <xf fontId="10" fillId="8" borderId="1" numFmtId="0" xfId="0" applyFont="1" applyFill="1" applyBorder="1" applyAlignment="1">
      <alignment horizontal="center"/>
    </xf>
    <xf fontId="10" fillId="0" borderId="0" numFmtId="0" xfId="0" applyFont="1"/>
    <xf fontId="10" fillId="8" borderId="1" numFmtId="0" xfId="0" applyFont="1" applyFill="1" applyBorder="1"/>
    <xf fontId="11" fillId="0" borderId="1" numFmtId="0" xfId="0" applyFont="1" applyBorder="1" applyAlignment="1">
      <alignment horizontal="center"/>
    </xf>
    <xf fontId="10" fillId="5" borderId="1" numFmtId="0" xfId="0" applyFont="1" applyFill="1" applyBorder="1"/>
    <xf fontId="10" fillId="17" borderId="1" numFmtId="0" xfId="0" applyFont="1" applyFill="1" applyBorder="1"/>
  </cellXfs>
  <cellStyles count="4">
    <cellStyle name="Accent1 2" xfId="1"/>
    <cellStyle name="Accent2 2" xfId="2"/>
    <cellStyle name="Accent3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sharedStrings" Target="sharedStrings.xml"/><Relationship  Id="rId11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theme" Target="theme/theme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Example 1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tx>
            <c:strRef>
              <c:f>'Creating Graphs in Excel'!$A$6</c:f>
              <c:strCache>
                <c:ptCount val="1"/>
                <c:pt idx="0">
                  <c:v>Volume (V) [gal]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'Creating Graphs in Excel'!$B$5:$H$5</c:f>
              <c:strCach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  <c:pt idx="5">
                  <c:v>55</c:v>
                </c:pt>
                <c:pt idx="6">
                  <c:v>90</c:v>
                </c:pt>
              </c:strCache>
            </c:strRef>
          </c:xVal>
          <c:yVal>
            <c:numRef>
              <c:f>'Creating Graphs in Excel'!$B$6:$H$6</c:f>
              <c:numCache>
                <c:formatCode>0.0</c:formatCode>
                <c:ptCount val="7"/>
                <c:pt idx="0">
                  <c:v>19</c:v>
                </c:pt>
                <c:pt idx="1">
                  <c:v>17</c:v>
                </c:pt>
                <c:pt idx="2">
                  <c:v>15.5</c:v>
                </c:pt>
                <c:pt idx="3">
                  <c:v>11.5</c:v>
                </c:pt>
                <c:pt idx="4">
                  <c:v>10.5</c:v>
                </c:pt>
                <c:pt idx="5">
                  <c:v>9.5</c:v>
                </c:pt>
                <c:pt idx="6">
                  <c:v>8</c:v>
                </c:pt>
              </c:numCache>
            </c:numRef>
          </c:yVal>
        </c:ser>
        <c:axId val="664969027"/>
        <c:axId val="664969028"/>
      </c:scatterChart>
      <c:valAx>
        <c:axId val="66496902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title>
          <c:tx>
            <c:rich>
              <a:bodyPr/>
              <a:p>
                <a:pPr>
                  <a:defRPr/>
                </a:pPr>
                <a:r>
                  <a:rPr/>
                  <a:t>Time(t) [min]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in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28"/>
        <c:crosses val="autoZero"/>
      </c:valAx>
      <c:valAx>
        <c:axId val="6649690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Volume (V)[gal]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2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showDLblsOverMax val="0"/>
  </c:chart>
  <c:spPr bwMode="auto">
    <a:xfrm>
      <a:off x="981074" y="4727574"/>
      <a:ext cx="4467224" cy="31845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/>
            </c:spPr>
          </c:marker>
          <c:xVal>
            <c:numRef>
              <c:f>'Creating Graphs in Excel'!$B$11:$H$11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  <c:pt idx="5">
                  <c:v>55</c:v>
                </c:pt>
                <c:pt idx="6">
                  <c:v>90</c:v>
                </c:pt>
              </c:numCache>
            </c:numRef>
          </c:xVal>
          <c:yVal>
            <c:numRef>
              <c:f>'Creating Graphs in Excel'!$B$12:$H$12</c:f>
              <c:numCache>
                <c:formatCode>0.0</c:formatCode>
                <c:ptCount val="7"/>
                <c:pt idx="0">
                  <c:v>19</c:v>
                </c:pt>
                <c:pt idx="1">
                  <c:v>17</c:v>
                </c:pt>
                <c:pt idx="2">
                  <c:v>15.5</c:v>
                </c:pt>
                <c:pt idx="3">
                  <c:v>11.5</c:v>
                </c:pt>
                <c:pt idx="4">
                  <c:v>10.5</c:v>
                </c:pt>
                <c:pt idx="5">
                  <c:v>9.5</c:v>
                </c:pt>
                <c:pt idx="6">
                  <c:v>8</c:v>
                </c:pt>
              </c:numCache>
            </c:numRef>
          </c:yVal>
          <c:smooth val="1"/>
        </c:ser>
        <c:ser>
          <c:idx val="1"/>
          <c:order val="1"/>
          <c:tx>
            <c:v>Series 2</c:v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/>
            </c:spPr>
          </c:marker>
          <c:xVal>
            <c:numRef>
              <c:f>'Creating Graphs in Excel'!$B$14:$H$14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90</c:v>
                </c:pt>
              </c:numCache>
            </c:numRef>
          </c:xVal>
          <c:yVal>
            <c:numRef>
              <c:f>'Creating Graphs in Excel'!$B$15:$H$15</c:f>
              <c:numCache>
                <c:formatCode>0.0</c:formatCode>
                <c:ptCount val="7"/>
                <c:pt idx="0">
                  <c:v>25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17</c:v>
                </c:pt>
                <c:pt idx="5">
                  <c:v>16</c:v>
                </c:pt>
                <c:pt idx="6">
                  <c:v>14</c:v>
                </c:pt>
              </c:numCache>
            </c:numRef>
          </c:yVal>
          <c:smooth val="1"/>
        </c:ser>
        <c:axId val="664969123"/>
        <c:axId val="664969124"/>
      </c:scatterChart>
      <c:valAx>
        <c:axId val="66496912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9124"/>
        <c:crosses val="autoZero"/>
      </c:valAx>
      <c:valAx>
        <c:axId val="66496912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912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>
        <c:manualLayout/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4587874" y="181292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 cmpd="sng" algn="ctr">
              <a:solidFill>
                <a:srgbClr val="5B9BD5"/>
              </a:solidFill>
              <a:prstDash val="sysDot"/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Trendlines!$B$5:$F$5</c:f>
              <c:numCache>
                <c:formatCode>General</c:formatCode>
                <c:ptCount val="5"/>
                <c:pt idx="0">
                  <c:v>375</c:v>
                </c:pt>
                <c:pt idx="1">
                  <c:v>395</c:v>
                </c:pt>
                <c:pt idx="2">
                  <c:v>420</c:v>
                </c:pt>
                <c:pt idx="3">
                  <c:v>450</c:v>
                </c:pt>
                <c:pt idx="4">
                  <c:v>500</c:v>
                </c:pt>
              </c:numCache>
            </c:numRef>
          </c:xVal>
          <c:yVal>
            <c:numRef>
              <c:f>Trendlines!$B$6:$F$6</c:f>
              <c:numCache>
                <c:formatCode>General</c:formatCode>
                <c:ptCount val="5"/>
                <c:pt idx="0">
                  <c:v>2.2</c:v>
                </c:pt>
                <c:pt idx="1">
                  <c:v>2.3</c:v>
                </c:pt>
                <c:pt idx="2">
                  <c:v>2.5</c:v>
                </c:pt>
                <c:pt idx="3">
                  <c:v>2.6</c:v>
                </c:pt>
                <c:pt idx="4">
                  <c:v>2.9</c:v>
                </c:pt>
              </c:numCache>
            </c:numRef>
          </c:yVal>
          <c:smooth val="0"/>
        </c:ser>
        <c:axId val="664969265"/>
        <c:axId val="664969266"/>
      </c:scatterChart>
      <c:valAx>
        <c:axId val="66496926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266"/>
        <c:crosses val="autoZero"/>
      </c:valAx>
      <c:valAx>
        <c:axId val="66496926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26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5187949" y="393699"/>
      <a:ext cx="4552949" cy="2724149"/>
    </a:xfrm>
    <a:prstGeom prst="rect">
      <a:avLst/>
    </a:prstGeom>
    <a:solidFill>
      <a:schemeClr val="bg1"/>
    </a:solidFill>
    <a:ln w="9525" cap="flat" cmpd="sng" algn="ctr">
      <a:solidFill>
        <a:srgbClr val="D9D9D9"/>
      </a:solidFill>
      <a:prstDash val="sysDot"/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_rels/drawing2.xml.rels><?xml version="1.0" encoding="UTF-8" standalone="yes"?><Relationships xmlns="http://schemas.openxmlformats.org/package/2006/relationships"></Relationships>
</file>

<file path=xl/drawings/_rels/drawing3.xml.rels><?xml version="1.0" encoding="UTF-8" standalone="yes"?><Relationships xmlns="http://schemas.openxmlformats.org/package/2006/relationships"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981074</xdr:colOff>
      <xdr:row>26</xdr:row>
      <xdr:rowOff>92074</xdr:rowOff>
    </xdr:from>
    <xdr:to>
      <xdr:col>6</xdr:col>
      <xdr:colOff>590549</xdr:colOff>
      <xdr:row>44</xdr:row>
      <xdr:rowOff>76199</xdr:rowOff>
    </xdr:to>
    <xdr:graphicFrame>
      <xdr:nvGraphicFramePr>
        <xdr:cNvPr id="1177335259" name=""/>
        <xdr:cNvGraphicFramePr>
          <a:graphicFrameLocks xmlns:a="http://schemas.openxmlformats.org/drawingml/2006/main"/>
        </xdr:cNvGraphicFramePr>
      </xdr:nvGraphicFramePr>
      <xdr:xfrm>
        <a:off x="981074" y="4727574"/>
        <a:ext cx="4467224" cy="31845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339724</xdr:colOff>
      <xdr:row>10</xdr:row>
      <xdr:rowOff>22224</xdr:rowOff>
    </xdr:from>
    <xdr:to>
      <xdr:col>13</xdr:col>
      <xdr:colOff>142874</xdr:colOff>
      <xdr:row>25</xdr:row>
      <xdr:rowOff>79374</xdr:rowOff>
    </xdr:to>
    <xdr:graphicFrame>
      <xdr:nvGraphicFramePr>
        <xdr:cNvPr id="0" name=""/>
        <xdr:cNvGraphicFramePr>
          <a:graphicFrameLocks xmlns:a="http://schemas.openxmlformats.org/drawingml/2006/main"/>
        </xdr:cNvGraphicFramePr>
      </xdr:nvGraphicFramePr>
      <xdr:xfrm>
        <a:off x="4587874" y="181292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107949</xdr:colOff>
      <xdr:row>9</xdr:row>
      <xdr:rowOff>41908</xdr:rowOff>
    </xdr:from>
    <xdr:to>
      <xdr:col>6</xdr:col>
      <xdr:colOff>768349</xdr:colOff>
      <xdr:row>16</xdr:row>
      <xdr:rowOff>158749</xdr:rowOff>
    </xdr:to>
    <xdr:sp>
      <xdr:nvSpPr>
        <xdr:cNvPr id="1195700486" name="TextBox 2"/>
        <xdr:cNvSpPr txBox="1"/>
      </xdr:nvSpPr>
      <xdr:spPr bwMode="auto">
        <a:xfrm>
          <a:off x="107948" y="1756407"/>
          <a:ext cx="5880099" cy="145034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28575" cmpd="sng">
          <a:solidFill>
            <a:sysClr val="windowText" lastClr="000000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t"/>
        <a:lstStyle/>
        <a:p>
          <a:pPr>
            <a:defRPr/>
          </a:pPr>
          <a:r>
            <a:rPr lang="en-US" sz="1000" b="0" i="0">
              <a:solidFill>
                <a:schemeClr val="dk1"/>
              </a:solidFill>
              <a:latin typeface="Franklin Gothic Book"/>
              <a:ea typeface="Arial"/>
              <a:cs typeface="Arial"/>
            </a:rPr>
            <a:t>In researching alternate energies, you find that wind power is calculated by the following equation:</a:t>
          </a:r>
          <a:endParaRPr/>
        </a:p>
        <a:p>
          <a:pPr algn="ctr">
            <a:defRPr/>
          </a:pPr>
          <a:r>
            <a:rPr lang="en-US" sz="1400" b="1" i="0">
              <a:solidFill>
                <a:schemeClr val="accent3"/>
              </a:solidFill>
              <a:latin typeface="Franklin Gothic Book"/>
              <a:ea typeface="Arial"/>
              <a:cs typeface="Arial"/>
            </a:rPr>
            <a:t>P = 1/2 A </a:t>
          </a:r>
          <a:r>
            <a:rPr lang="el-GR" sz="1400" b="1" i="0">
              <a:solidFill>
                <a:schemeClr val="accent3"/>
              </a:solidFill>
              <a:latin typeface="Franklin Gothic Book"/>
              <a:ea typeface="Arial"/>
              <a:cs typeface="Arial"/>
            </a:rPr>
            <a:t>ρ</a:t>
          </a:r>
          <a:r>
            <a:rPr lang="en-US" sz="1400" b="1" i="0">
              <a:solidFill>
                <a:schemeClr val="accent3"/>
              </a:solidFill>
              <a:latin typeface="Franklin Gothic Book"/>
              <a:ea typeface="Arial"/>
              <a:cs typeface="Arial"/>
            </a:rPr>
            <a:t> v</a:t>
          </a:r>
          <a:r>
            <a:rPr lang="en-US" sz="1400" b="1" i="0" baseline="30000">
              <a:solidFill>
                <a:schemeClr val="accent3"/>
              </a:solidFill>
              <a:latin typeface="Franklin Gothic Book"/>
              <a:ea typeface="Arial"/>
              <a:cs typeface="Arial"/>
            </a:rPr>
            <a:t>3</a:t>
          </a:r>
          <a:endParaRPr/>
        </a:p>
        <a:p>
          <a:pPr>
            <a:defRPr/>
          </a:pPr>
          <a:r>
            <a:rPr lang="en-US" sz="1000" b="0" i="0">
              <a:solidFill>
                <a:schemeClr val="dk1"/>
              </a:solidFill>
              <a:latin typeface="Franklin Gothic Book"/>
              <a:ea typeface="Arial"/>
              <a:cs typeface="Arial"/>
            </a:rPr>
            <a:t>where:</a:t>
          </a:r>
          <a:endParaRPr/>
        </a:p>
        <a:p>
          <a:pPr>
            <a:defRPr/>
          </a:pPr>
          <a:r>
            <a:rPr lang="en-US" sz="1000" b="0" i="0">
              <a:solidFill>
                <a:schemeClr val="dk1"/>
              </a:solidFill>
              <a:latin typeface="Franklin Gothic Book"/>
              <a:ea typeface="Arial"/>
              <a:cs typeface="Arial"/>
            </a:rPr>
            <a:t>P = power [watts]</a:t>
          </a:r>
          <a:endParaRPr/>
        </a:p>
        <a:p>
          <a:pPr>
            <a:defRPr/>
          </a:pPr>
          <a:r>
            <a:rPr lang="en-US" sz="1000" b="0" i="0">
              <a:solidFill>
                <a:schemeClr val="dk1"/>
              </a:solidFill>
              <a:latin typeface="Franklin Gothic Book"/>
              <a:ea typeface="Arial"/>
              <a:cs typeface="Arial"/>
            </a:rPr>
            <a:t>A = sweep area (circular) of the blades [square meters]</a:t>
          </a:r>
          <a:endParaRPr/>
        </a:p>
        <a:p>
          <a:pPr>
            <a:defRPr/>
          </a:pPr>
          <a:r>
            <a:rPr lang="en-US" sz="1000" b="0" i="0">
              <a:solidFill>
                <a:schemeClr val="dk1"/>
              </a:solidFill>
              <a:latin typeface="Franklin Gothic Book"/>
              <a:ea typeface="Arial"/>
              <a:cs typeface="Arial"/>
            </a:rPr>
            <a:t>ρ = air density [kilograms per cubic meter]</a:t>
          </a:r>
          <a:endParaRPr/>
        </a:p>
        <a:p>
          <a:pPr>
            <a:defRPr/>
          </a:pPr>
          <a:r>
            <a:rPr lang="en-US" sz="1000" b="0" i="0">
              <a:solidFill>
                <a:schemeClr val="dk1"/>
              </a:solidFill>
              <a:latin typeface="Franklin Gothic Book"/>
              <a:ea typeface="Arial"/>
              <a:cs typeface="Arial"/>
            </a:rPr>
            <a:t>v = velocity [meters per second]</a:t>
          </a:r>
          <a:endParaRPr/>
        </a:p>
        <a:p>
          <a:pPr>
            <a:defRPr/>
          </a:pPr>
          <a:endParaRPr lang="en-US" sz="1000" b="0" i="0">
            <a:solidFill>
              <a:schemeClr val="dk1"/>
            </a:solidFill>
            <a:latin typeface="Franklin Gothic Book"/>
            <a:ea typeface="Arial"/>
            <a:cs typeface="Arial"/>
          </a:endParaRPr>
        </a:p>
        <a:p>
          <a:pPr>
            <a:defRPr/>
          </a:pPr>
          <a:r>
            <a:rPr lang="en-US" sz="1000" b="0" i="0">
              <a:solidFill>
                <a:schemeClr val="dk1"/>
              </a:solidFill>
              <a:latin typeface="Franklin Gothic Book"/>
              <a:ea typeface="Arial"/>
              <a:cs typeface="Arial"/>
            </a:rPr>
            <a:t>The specific gravity of air is 0.00123 and the velocity is typically 15 miles per hour.</a:t>
          </a:r>
          <a:endParaRPr/>
        </a:p>
        <a:p>
          <a:pPr>
            <a:defRPr/>
          </a:pPr>
          <a:endParaRPr lang="en-US" sz="1000" b="0" i="0">
            <a:latin typeface="Franklin Gothic Book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99694</xdr:colOff>
      <xdr:row>2</xdr:row>
      <xdr:rowOff>57150</xdr:rowOff>
    </xdr:from>
    <xdr:to>
      <xdr:col>7</xdr:col>
      <xdr:colOff>505459</xdr:colOff>
      <xdr:row>8</xdr:row>
      <xdr:rowOff>158749</xdr:rowOff>
    </xdr:to>
    <xdr:sp>
      <xdr:nvSpPr>
        <xdr:cNvPr id="1340401869" name="TextBox 12"/>
        <xdr:cNvSpPr txBox="1"/>
      </xdr:nvSpPr>
      <xdr:spPr bwMode="auto">
        <a:xfrm>
          <a:off x="99694" y="438148"/>
          <a:ext cx="6019164" cy="124459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rtlCol="0" anchor="t"/>
        <a:lstStyle/>
        <a:p>
          <a:pPr>
            <a:defRPr/>
          </a:pPr>
          <a:r>
            <a:rPr lang="en-US" sz="1000" b="0" i="0">
              <a:solidFill>
                <a:sysClr val="windowText" lastClr="000000"/>
              </a:solidFill>
            </a:rPr>
            <a:t>A </a:t>
          </a:r>
          <a:r>
            <a:rPr lang="en-US" sz="1000" b="0" i="0">
              <a:solidFill>
                <a:sysClr val="windowText" lastClr="000000"/>
              </a:solidFill>
              <a:latin typeface="Franklin Gothic Book"/>
              <a:ea typeface="Arial"/>
              <a:cs typeface="Arial"/>
            </a:rPr>
            <a:t>weir</a:t>
          </a:r>
          <a:r>
            <a:rPr lang="en-US" sz="1000" b="0" i="0">
              <a:solidFill>
                <a:sysClr val="windowText" lastClr="000000"/>
              </a:solidFill>
            </a:rPr>
            <a:t> is a device used to measure the flow of liquids, usually water, in channels or conduits.  They are classified according to their opening shape (rectangular, triangular, trapezoidal…).  </a:t>
          </a:r>
          <a:r>
            <a:rPr lang="en-US" sz="1000" b="0" i="0">
              <a:solidFill>
                <a:sysClr val="windowText" lastClr="000000"/>
              </a:solidFill>
              <a:latin typeface="Franklin Gothic Book"/>
              <a:ea typeface="Arial"/>
              <a:cs typeface="Arial"/>
            </a:rPr>
            <a:t>You wish to conduct experiments on the weir to determine a mathematical model for the volumetric flowrate (Q).  You determine the following variables may be important in the determination of the flowrate.</a:t>
          </a:r>
          <a:endParaRPr/>
        </a:p>
        <a:p>
          <a:pPr lvl="0">
            <a:defRPr/>
          </a:pPr>
          <a:r>
            <a:rPr lang="en-US" sz="1000" b="0" i="0">
              <a:solidFill>
                <a:sysClr val="windowText" lastClr="000000"/>
              </a:solidFill>
              <a:latin typeface="Franklin Gothic Book"/>
              <a:ea typeface="Arial"/>
              <a:cs typeface="Arial"/>
            </a:rPr>
            <a:t>- Weir height (H)</a:t>
          </a:r>
          <a:endParaRPr/>
        </a:p>
        <a:p>
          <a:pPr lvl="0">
            <a:defRPr/>
          </a:pPr>
          <a:r>
            <a:rPr lang="en-US" sz="1000" b="0" i="0">
              <a:solidFill>
                <a:sysClr val="windowText" lastClr="000000"/>
              </a:solidFill>
              <a:latin typeface="Franklin Gothic Book"/>
              <a:ea typeface="Arial"/>
              <a:cs typeface="Arial"/>
            </a:rPr>
            <a:t>- Weir width (W)</a:t>
          </a:r>
          <a:endParaRPr/>
        </a:p>
        <a:p>
          <a:pPr lvl="0">
            <a:defRPr/>
          </a:pPr>
          <a:r>
            <a:rPr lang="en-US" sz="1000" b="0" i="0">
              <a:solidFill>
                <a:sysClr val="windowText" lastClr="000000"/>
              </a:solidFill>
              <a:latin typeface="Franklin Gothic Book"/>
              <a:ea typeface="Arial"/>
              <a:cs typeface="Arial"/>
            </a:rPr>
            <a:t>- Fluid density (ρ)</a:t>
          </a:r>
          <a:endParaRPr/>
        </a:p>
        <a:p>
          <a:pPr>
            <a:defRPr/>
          </a:pPr>
          <a:r>
            <a:rPr lang="en-US" sz="1000" b="0" i="0">
              <a:solidFill>
                <a:sysClr val="windowText" lastClr="000000"/>
              </a:solidFill>
              <a:latin typeface="Franklin Gothic Book"/>
              <a:ea typeface="Arial"/>
              <a:cs typeface="Arial"/>
            </a:rPr>
            <a:t>You conduct several experiments.  Graph the following data in Excel.</a:t>
          </a:r>
          <a:endParaRPr/>
        </a:p>
        <a:p>
          <a:pPr>
            <a:defRPr/>
          </a:pPr>
          <a:endParaRPr lang="en-US" sz="1000" b="0" i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7</xdr:col>
      <xdr:colOff>368299</xdr:colOff>
      <xdr:row>2</xdr:row>
      <xdr:rowOff>38099</xdr:rowOff>
    </xdr:from>
    <xdr:to>
      <xdr:col>15</xdr:col>
      <xdr:colOff>19049</xdr:colOff>
      <xdr:row>17</xdr:row>
      <xdr:rowOff>95249</xdr:rowOff>
    </xdr:to>
    <xdr:graphicFrame>
      <xdr:nvGraphicFramePr>
        <xdr:cNvPr id="0" name=""/>
        <xdr:cNvGraphicFramePr>
          <a:graphicFrameLocks xmlns:a="http://schemas.openxmlformats.org/drawingml/2006/main"/>
        </xdr:cNvGraphicFramePr>
      </xdr:nvGraphicFramePr>
      <xdr:xfrm>
        <a:off x="5187949" y="39369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ColWidth="10.5" defaultRowHeight="15"/>
  <cols>
    <col customWidth="1" min="1" max="1" width="18.5"/>
    <col customWidth="1" min="2" max="2" width="20.83203125"/>
    <col customWidth="1" min="3" max="7" width="18.5"/>
    <col customWidth="1" min="8" max="8" width="3.33203125"/>
    <col customWidth="1" min="9" max="9" width="2.83203125"/>
  </cols>
  <sheetData>
    <row r="1">
      <c r="A1" s="1">
        <v>45923</v>
      </c>
      <c r="B1" t="s">
        <v>0</v>
      </c>
      <c r="C1" t="s">
        <v>1</v>
      </c>
      <c r="F1" s="2"/>
    </row>
    <row r="5">
      <c r="A5" s="3" t="s">
        <v>2</v>
      </c>
      <c r="B5" s="4">
        <v>8</v>
      </c>
    </row>
    <row r="6">
      <c r="A6" s="3" t="s">
        <v>3</v>
      </c>
      <c r="B6" s="5">
        <f>SQRT(B5)</f>
        <v>2.8284271247461903</v>
      </c>
    </row>
    <row r="9">
      <c r="A9" s="6" t="s">
        <v>4</v>
      </c>
      <c r="B9" s="6" t="s">
        <v>5</v>
      </c>
    </row>
    <row r="10">
      <c r="A10" s="7">
        <v>1</v>
      </c>
      <c r="B10" s="7">
        <f>$A10/$B$5</f>
        <v>0.125</v>
      </c>
    </row>
    <row r="11">
      <c r="A11" s="7">
        <v>2</v>
      </c>
      <c r="B11" s="7">
        <f>$A11/$B$5</f>
        <v>0.25</v>
      </c>
    </row>
    <row r="12">
      <c r="A12" s="7">
        <v>3</v>
      </c>
      <c r="B12" s="7">
        <f>$A12/$B$5</f>
        <v>0.375</v>
      </c>
    </row>
    <row r="13">
      <c r="A13" s="7">
        <v>4</v>
      </c>
      <c r="B13" s="7">
        <f>$A13/$B$5</f>
        <v>0.5</v>
      </c>
    </row>
    <row r="14">
      <c r="A14" s="7">
        <v>5</v>
      </c>
      <c r="B14" s="7">
        <f>$A14/$B$5</f>
        <v>0.625</v>
      </c>
    </row>
    <row r="23">
      <c r="A23" s="8" t="s">
        <v>5</v>
      </c>
      <c r="B23" s="9"/>
      <c r="C23" s="9"/>
      <c r="D23" s="9"/>
      <c r="E23" s="9"/>
      <c r="F23" s="9"/>
      <c r="G23" s="9"/>
    </row>
    <row r="24">
      <c r="A24" s="10" t="s">
        <v>4</v>
      </c>
      <c r="B24" s="11" t="s">
        <v>3</v>
      </c>
      <c r="C24" s="12"/>
      <c r="D24" s="12"/>
      <c r="E24" s="12"/>
      <c r="F24" s="12"/>
      <c r="G24" s="12"/>
    </row>
    <row r="25">
      <c r="A25" s="13"/>
      <c r="B25" s="14">
        <v>1</v>
      </c>
      <c r="C25" s="14">
        <v>1.2</v>
      </c>
      <c r="D25" s="14">
        <v>1.3999999999999999</v>
      </c>
      <c r="E25" s="14">
        <v>1.6000000000000001</v>
      </c>
      <c r="F25" s="14">
        <v>1.8</v>
      </c>
      <c r="G25" s="14">
        <v>2</v>
      </c>
    </row>
    <row r="26">
      <c r="A26" s="15">
        <v>1</v>
      </c>
      <c r="B26" s="7">
        <f>$A26/B$25^3</f>
        <v>1</v>
      </c>
      <c r="C26" s="7">
        <f>$A26/C$25^3</f>
        <v>0.57870370370370383</v>
      </c>
      <c r="D26" s="7">
        <f>$A26/D$25^3</f>
        <v>0.36443148688046656</v>
      </c>
      <c r="E26" s="7">
        <f>$A26/E$25^3</f>
        <v>0.24414062499999994</v>
      </c>
      <c r="F26" s="7">
        <f>$A26/F$25^3</f>
        <v>0.17146776406035663</v>
      </c>
      <c r="G26" s="7">
        <f>$A26/G$25^3</f>
        <v>0.125</v>
      </c>
    </row>
    <row r="27">
      <c r="A27" s="15">
        <v>2</v>
      </c>
      <c r="B27" s="7">
        <f>$A27/B$25^3</f>
        <v>2</v>
      </c>
      <c r="C27" s="7">
        <f>$A27/C$25^3</f>
        <v>1.1574074074074077</v>
      </c>
      <c r="D27" s="7">
        <f>$A27/D$25^3</f>
        <v>0.72886297376093312</v>
      </c>
      <c r="E27" s="7">
        <f>$A27/E$25^3</f>
        <v>0.48828124999999989</v>
      </c>
      <c r="F27" s="7">
        <f>$A27/F$25^3</f>
        <v>0.34293552812071326</v>
      </c>
      <c r="G27" s="7">
        <f>$A27/G$25^3</f>
        <v>0.25</v>
      </c>
    </row>
    <row r="28">
      <c r="A28" s="15">
        <v>3</v>
      </c>
      <c r="B28" s="7">
        <f>$A28/B$25^3</f>
        <v>3</v>
      </c>
      <c r="C28" s="7">
        <f>$A28/C$25^3</f>
        <v>1.7361111111111114</v>
      </c>
      <c r="D28" s="7">
        <f>$A28/D$25^3</f>
        <v>1.0932944606413997</v>
      </c>
      <c r="E28" s="7">
        <f>$A28/E$25^3</f>
        <v>0.73242187499999978</v>
      </c>
      <c r="F28" s="7">
        <f>$A28/F$25^3</f>
        <v>0.51440329218106995</v>
      </c>
      <c r="G28" s="7">
        <f>$A28/G$25^3</f>
        <v>0.375</v>
      </c>
    </row>
    <row r="29">
      <c r="A29" s="15">
        <v>4</v>
      </c>
      <c r="B29" s="7">
        <f>$A29/B$25^3</f>
        <v>4</v>
      </c>
      <c r="C29" s="7">
        <f>$A29/C$25^3</f>
        <v>2.3148148148148153</v>
      </c>
      <c r="D29" s="7">
        <f>$A29/D$25^3</f>
        <v>1.4577259475218662</v>
      </c>
      <c r="E29" s="7">
        <f>$A29/E$25^3</f>
        <v>0.97656249999999978</v>
      </c>
      <c r="F29" s="7">
        <f>$A29/F$25^3</f>
        <v>0.68587105624142652</v>
      </c>
      <c r="G29" s="7">
        <f>$A29/G$25^3</f>
        <v>0.5</v>
      </c>
    </row>
    <row r="30">
      <c r="A30" s="15">
        <v>5</v>
      </c>
      <c r="B30" s="7">
        <f>$A30/B$25^3</f>
        <v>5</v>
      </c>
      <c r="C30" s="7">
        <f>$A30/C$25^3</f>
        <v>2.893518518518519</v>
      </c>
      <c r="D30" s="7">
        <f>$A30/D$25^3</f>
        <v>1.8221574344023328</v>
      </c>
      <c r="E30" s="7">
        <f>$A30/E$25^3</f>
        <v>1.2207031249999998</v>
      </c>
      <c r="F30" s="7">
        <f>$A30/F$25^3</f>
        <v>0.85733882030178321</v>
      </c>
      <c r="G30" s="7">
        <f>$A30/G$25^3</f>
        <v>0.625</v>
      </c>
    </row>
  </sheetData>
  <mergeCells count="3">
    <mergeCell ref="A23:G23"/>
    <mergeCell ref="A24:A25"/>
    <mergeCell ref="B24:G24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>
    <oddHeader>&amp;L&amp;14&amp;F&amp;R&amp;"-,Bold"&amp;K05+000Thinking Like an Engineer 3e</oddHeader>
    <oddFooter>&amp;L&amp;"-,Italic"&amp;9Stephan, Bowman, Park, Sill, Ohland; Copyright 2015 Pearson Prentice-Hall&amp;R&amp;A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7" zoomScale="100" workbookViewId="0">
      <selection activeCell="I1" activeCellId="0" sqref="I1:I2"/>
    </sheetView>
  </sheetViews>
  <sheetFormatPr baseColWidth="10" defaultColWidth="8.83203125" defaultRowHeight="15"/>
  <cols>
    <col customWidth="1" min="1" max="5" width="20.1640625"/>
    <col customWidth="1" min="6" max="6" width="12.5"/>
    <col customWidth="1" min="7" max="8" width="16.1640625"/>
  </cols>
  <sheetData>
    <row r="5">
      <c r="A5" s="16" t="s">
        <v>6</v>
      </c>
      <c r="B5" s="17"/>
      <c r="C5" s="17"/>
    </row>
    <row r="6">
      <c r="A6" s="7">
        <v>1</v>
      </c>
      <c r="B6" s="7" t="s">
        <v>7</v>
      </c>
      <c r="C6" s="7" t="s">
        <v>8</v>
      </c>
    </row>
    <row r="7">
      <c r="A7" s="7">
        <v>2</v>
      </c>
      <c r="B7" s="7" t="s">
        <v>9</v>
      </c>
      <c r="C7" s="7" t="s">
        <v>10</v>
      </c>
    </row>
    <row r="8">
      <c r="A8" s="7">
        <v>3</v>
      </c>
      <c r="B8" s="7" t="s">
        <v>11</v>
      </c>
      <c r="C8" s="7" t="s">
        <v>12</v>
      </c>
    </row>
    <row r="9">
      <c r="A9" s="7">
        <v>4</v>
      </c>
      <c r="B9" s="7" t="s">
        <v>13</v>
      </c>
      <c r="C9" s="7" t="s">
        <v>14</v>
      </c>
    </row>
    <row r="10">
      <c r="A10" s="7">
        <v>5</v>
      </c>
      <c r="B10" s="7" t="s">
        <v>15</v>
      </c>
      <c r="C10" s="7" t="s">
        <v>16</v>
      </c>
    </row>
    <row r="12">
      <c r="A12" s="18" t="s">
        <v>17</v>
      </c>
      <c r="B12" s="19">
        <v>1</v>
      </c>
    </row>
    <row r="13">
      <c r="A13" s="20" t="s">
        <v>18</v>
      </c>
      <c r="B13" s="21" t="str">
        <f>IF(B12=1,C6,IF(B12=2,C7,IF(B12=3,C8,IF(B12=4,C9,IF(B12=5,C9,"not found")))))</f>
        <v>Cheerios</v>
      </c>
    </row>
    <row r="15">
      <c r="A15" s="3" t="s">
        <v>19</v>
      </c>
      <c r="B15" s="22" t="s">
        <v>9</v>
      </c>
    </row>
    <row r="16">
      <c r="A16" s="23" t="s">
        <v>18</v>
      </c>
      <c r="B16" s="15" t="str">
        <f>IF(B15="M",C6,IF(B15="T",C7,IF(B15="W",C8,IF(B15="Th",C9,IF(B15="F",C9,"not found")))))</f>
        <v xml:space="preserve">Cocoa Krispies</v>
      </c>
    </row>
    <row r="17" ht="15">
      <c r="A17" s="1">
        <v>45923</v>
      </c>
      <c r="B17" t="s">
        <v>0</v>
      </c>
      <c r="C17" t="s">
        <v>1</v>
      </c>
    </row>
    <row r="22">
      <c r="A22" s="24" t="s">
        <v>20</v>
      </c>
      <c r="B22" s="25" t="s">
        <v>21</v>
      </c>
      <c r="C22" s="25" t="s">
        <v>22</v>
      </c>
    </row>
    <row r="23">
      <c r="A23" s="16" t="s">
        <v>23</v>
      </c>
      <c r="B23" s="26"/>
      <c r="C23" s="27" t="s">
        <v>6</v>
      </c>
      <c r="D23" s="28"/>
      <c r="E23" s="29"/>
    </row>
    <row r="24">
      <c r="A24" s="30" t="s">
        <v>7</v>
      </c>
      <c r="B24" s="7" t="s">
        <v>24</v>
      </c>
      <c r="C24" s="31">
        <v>1</v>
      </c>
      <c r="D24" s="7" t="s">
        <v>8</v>
      </c>
      <c r="E24" s="7" t="s">
        <v>24</v>
      </c>
    </row>
    <row r="25">
      <c r="A25" s="30" t="s">
        <v>9</v>
      </c>
      <c r="B25" s="7" t="s">
        <v>25</v>
      </c>
      <c r="C25" s="31">
        <v>2</v>
      </c>
      <c r="D25" s="7" t="s">
        <v>16</v>
      </c>
      <c r="E25" s="7" t="s">
        <v>24</v>
      </c>
    </row>
    <row r="26">
      <c r="A26" s="30" t="s">
        <v>11</v>
      </c>
      <c r="B26" s="7" t="s">
        <v>25</v>
      </c>
      <c r="C26" s="31">
        <v>3</v>
      </c>
      <c r="D26" s="7" t="s">
        <v>10</v>
      </c>
      <c r="E26" s="7" t="s">
        <v>25</v>
      </c>
    </row>
    <row r="27">
      <c r="A27" s="30" t="s">
        <v>13</v>
      </c>
      <c r="B27" s="7" t="s">
        <v>25</v>
      </c>
      <c r="C27" s="31">
        <v>4</v>
      </c>
      <c r="D27" s="7" t="s">
        <v>12</v>
      </c>
      <c r="E27" s="7" t="s">
        <v>25</v>
      </c>
    </row>
    <row r="28">
      <c r="A28" s="30" t="s">
        <v>15</v>
      </c>
      <c r="B28" s="7" t="s">
        <v>24</v>
      </c>
      <c r="C28" s="31">
        <v>5</v>
      </c>
      <c r="D28" s="7" t="s">
        <v>14</v>
      </c>
      <c r="E28" s="7" t="s">
        <v>25</v>
      </c>
    </row>
    <row r="30">
      <c r="A30" s="3" t="s">
        <v>26</v>
      </c>
      <c r="B30" s="22" t="s">
        <v>9</v>
      </c>
    </row>
    <row r="31">
      <c r="A31" s="23" t="s">
        <v>27</v>
      </c>
      <c r="B31" s="15" t="str">
        <f>VLOOKUP(B30,A24:B28,2,FALSE)</f>
        <v>S</v>
      </c>
      <c r="C31" s="15" t="str">
        <f>IF(B31="S","Pick 3-5","Pick 1-2")</f>
        <v xml:space="preserve">Pick 3-5</v>
      </c>
      <c r="D31" s="15"/>
    </row>
    <row r="32">
      <c r="A32" s="18" t="s">
        <v>17</v>
      </c>
      <c r="B32" s="19">
        <v>3</v>
      </c>
      <c r="C32" s="32" t="str">
        <f>IF(VLOOKUP(B33,D24:E28,2,FALSE)=B31,"","try again")</f>
        <v/>
      </c>
      <c r="D32" s="32"/>
    </row>
    <row r="33">
      <c r="A33" s="20" t="s">
        <v>18</v>
      </c>
      <c r="B33" s="21" t="str">
        <f>VLOOKUP(B32,C24:D28,2,FALSE)</f>
        <v xml:space="preserve">Cocoa Krispies</v>
      </c>
    </row>
  </sheetData>
  <mergeCells count="5">
    <mergeCell ref="A5:C5"/>
    <mergeCell ref="A23:B23"/>
    <mergeCell ref="C23:E23"/>
    <mergeCell ref="C31:D31"/>
    <mergeCell ref="C32:D3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>
    <oddHeader>&amp;L&amp;14&amp;F&amp;R&amp;"-,Bold"&amp;K05+000Thinking Like an Engineer 3e</oddHeader>
    <oddFooter>&amp;L&amp;"-,Italic"&amp;9Stephan, Bowman, Park, Sill, Ohland; Copyright 2015 Pearson Prentice-Hall&amp;R&amp;A</oddFooter>
  </headerFooter>
  <extLst>
    <ext xmlns:x14="http://schemas.microsoft.com/office/spreadsheetml/2009/9/main" uri="{CCE6A557-97BC-4b89-ADB6-D9C93CAAB3DF}">
      <x14:dataValidations xmlns:xm="http://schemas.microsoft.com/office/excel/2006/main" count="4" disablePrompts="0">
        <x14:dataValidation xr:uid="{00D70002-00F2-49BB-9620-00BF005A0058}" type="list" allowBlank="1" errorStyle="stop" imeMode="noControl" operator="between" promptTitle="" showDropDown="0" showErrorMessage="1" showInputMessage="1">
          <x14:formula1>
            <xm:f>$A$6:$A$10</xm:f>
          </x14:formula1>
          <xm:sqref>B12</xm:sqref>
        </x14:dataValidation>
        <x14:dataValidation xr:uid="{00A9003A-00DC-4311-9278-00FB004C00E8}" type="list" allowBlank="1" errorStyle="stop" imeMode="noControl" operator="between" showDropDown="0" showErrorMessage="1" showInputMessage="1">
          <x14:formula1>
            <xm:f>$B$6:$B$10</xm:f>
          </x14:formula1>
          <xm:sqref>B15</xm:sqref>
        </x14:dataValidation>
        <x14:dataValidation xr:uid="{005400BC-007A-428C-96B4-00660041004B}" type="list" allowBlank="1" errorStyle="stop" imeMode="noControl" operator="between" showDropDown="0" showErrorMessage="1" showInputMessage="1">
          <x14:formula1>
            <xm:f>$A$24:$A$28</xm:f>
          </x14:formula1>
          <xm:sqref>B30</xm:sqref>
        </x14:dataValidation>
        <x14:dataValidation xr:uid="{00EE008E-009F-4F96-B5E6-00AC00C90093}" type="list" allowBlank="1" errorStyle="stop" imeMode="noControl" operator="between" showDropDown="0" showErrorMessage="1" showInputMessage="1">
          <x14:formula1>
            <xm:f>$C$24:$C$28</xm:f>
          </x14:formula1>
          <xm:sqref>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8" zoomScale="100" workbookViewId="0">
      <selection activeCell="A1" activeCellId="0" sqref="A1"/>
    </sheetView>
  </sheetViews>
  <sheetFormatPr baseColWidth="10" defaultColWidth="8.83203125" defaultRowHeight="15"/>
  <cols>
    <col customWidth="1" min="1" max="5" width="20.1640625"/>
    <col customWidth="1" min="6" max="6" width="12.5"/>
    <col customWidth="1" min="7" max="8" width="16.1640625"/>
  </cols>
  <sheetData>
    <row r="5">
      <c r="A5" s="16" t="s">
        <v>6</v>
      </c>
      <c r="B5" s="17"/>
      <c r="C5" s="17"/>
    </row>
    <row r="6">
      <c r="A6" s="7">
        <v>1</v>
      </c>
      <c r="B6" s="7" t="s">
        <v>7</v>
      </c>
      <c r="C6" s="7" t="s">
        <v>8</v>
      </c>
    </row>
    <row r="7">
      <c r="A7" s="7">
        <v>2</v>
      </c>
      <c r="B7" s="7" t="s">
        <v>9</v>
      </c>
      <c r="C7" s="7" t="s">
        <v>10</v>
      </c>
    </row>
    <row r="8">
      <c r="A8" s="7">
        <v>3</v>
      </c>
      <c r="B8" s="7" t="s">
        <v>11</v>
      </c>
      <c r="C8" s="7" t="s">
        <v>12</v>
      </c>
    </row>
    <row r="9">
      <c r="A9" s="7">
        <v>4</v>
      </c>
      <c r="B9" s="7" t="s">
        <v>13</v>
      </c>
      <c r="C9" s="7" t="s">
        <v>14</v>
      </c>
    </row>
    <row r="10">
      <c r="A10" s="7">
        <v>5</v>
      </c>
      <c r="B10" s="7" t="s">
        <v>15</v>
      </c>
      <c r="C10" s="7" t="s">
        <v>16</v>
      </c>
    </row>
    <row r="12">
      <c r="A12" s="18" t="s">
        <v>17</v>
      </c>
      <c r="B12" s="19">
        <v>2</v>
      </c>
    </row>
    <row r="13">
      <c r="A13" s="20" t="s">
        <v>18</v>
      </c>
      <c r="B13" s="21" t="str">
        <f>VLOOKUP(B12,A6:C10,3,FALSE)</f>
        <v xml:space="preserve">Cocoa Krispies</v>
      </c>
    </row>
    <row r="15">
      <c r="A15" s="3" t="s">
        <v>19</v>
      </c>
      <c r="B15" s="22" t="s">
        <v>11</v>
      </c>
    </row>
    <row r="16">
      <c r="A16" s="23" t="s">
        <v>18</v>
      </c>
      <c r="B16" s="15" t="str">
        <f>VLOOKUP(B15,B6:C10,2,FALSE)</f>
        <v xml:space="preserve">Corn Pops</v>
      </c>
    </row>
    <row r="18" ht="15">
      <c r="A18" s="1">
        <v>45925</v>
      </c>
      <c r="B18" t="s">
        <v>0</v>
      </c>
      <c r="C18" t="s">
        <v>1</v>
      </c>
    </row>
    <row r="22">
      <c r="A22" s="24" t="s">
        <v>20</v>
      </c>
      <c r="B22" s="25" t="s">
        <v>21</v>
      </c>
      <c r="C22" s="25" t="s">
        <v>22</v>
      </c>
    </row>
    <row r="23">
      <c r="A23" s="16" t="s">
        <v>23</v>
      </c>
      <c r="B23" s="26"/>
      <c r="C23" s="27" t="s">
        <v>6</v>
      </c>
      <c r="D23" s="28"/>
      <c r="E23" s="29"/>
    </row>
    <row r="24">
      <c r="A24" s="30" t="s">
        <v>7</v>
      </c>
      <c r="B24" s="7" t="s">
        <v>24</v>
      </c>
      <c r="C24" s="31">
        <v>1</v>
      </c>
      <c r="D24" s="7" t="s">
        <v>8</v>
      </c>
      <c r="E24" s="7" t="s">
        <v>24</v>
      </c>
    </row>
    <row r="25">
      <c r="A25" s="30" t="s">
        <v>9</v>
      </c>
      <c r="B25" s="7" t="s">
        <v>25</v>
      </c>
      <c r="C25" s="31">
        <v>2</v>
      </c>
      <c r="D25" s="7" t="s">
        <v>16</v>
      </c>
      <c r="E25" s="7" t="s">
        <v>24</v>
      </c>
    </row>
    <row r="26">
      <c r="A26" s="30" t="s">
        <v>11</v>
      </c>
      <c r="B26" s="7" t="s">
        <v>25</v>
      </c>
      <c r="C26" s="31">
        <v>3</v>
      </c>
      <c r="D26" s="7" t="s">
        <v>10</v>
      </c>
      <c r="E26" s="7" t="s">
        <v>25</v>
      </c>
    </row>
    <row r="27">
      <c r="A27" s="30" t="s">
        <v>13</v>
      </c>
      <c r="B27" s="7" t="s">
        <v>25</v>
      </c>
      <c r="C27" s="31">
        <v>4</v>
      </c>
      <c r="D27" s="7" t="s">
        <v>12</v>
      </c>
      <c r="E27" s="7" t="s">
        <v>25</v>
      </c>
    </row>
    <row r="28">
      <c r="A28" s="30" t="s">
        <v>15</v>
      </c>
      <c r="B28" s="7" t="s">
        <v>24</v>
      </c>
      <c r="C28" s="31">
        <v>5</v>
      </c>
      <c r="D28" s="7" t="s">
        <v>14</v>
      </c>
      <c r="E28" s="7" t="s">
        <v>25</v>
      </c>
    </row>
    <row r="30">
      <c r="A30" s="3" t="s">
        <v>26</v>
      </c>
      <c r="B30" s="22" t="s">
        <v>9</v>
      </c>
    </row>
    <row r="31">
      <c r="A31" s="23" t="s">
        <v>27</v>
      </c>
      <c r="B31" s="15" t="str">
        <f>VLOOKUP(B30,A24:B28,2,FALSE)</f>
        <v>S</v>
      </c>
      <c r="C31" s="15" t="str">
        <f>IF(B31="S","Pick 3-5","Pick 1-2")</f>
        <v xml:space="preserve">Pick 3-5</v>
      </c>
      <c r="D31" s="15"/>
    </row>
    <row r="32">
      <c r="A32" s="18" t="s">
        <v>17</v>
      </c>
      <c r="B32" s="19">
        <v>2</v>
      </c>
      <c r="C32" s="32" t="e">
        <f>IF(VLOOKUP(B33,D24:E28,2,FALSE)=B31,"","try again")</f>
        <v>#NUM!</v>
      </c>
      <c r="D32" s="32"/>
    </row>
    <row r="33" ht="14.75" customHeight="1">
      <c r="A33" s="20" t="s">
        <v>18</v>
      </c>
      <c r="B33" s="21" t="str">
        <f>VLOOKUP(B32,C24:E28,2,FALSE)</f>
        <v xml:space="preserve">Rice Chex</v>
      </c>
    </row>
  </sheetData>
  <mergeCells count="5">
    <mergeCell ref="A5:C5"/>
    <mergeCell ref="A23:B23"/>
    <mergeCell ref="C23:E23"/>
    <mergeCell ref="C31:D31"/>
    <mergeCell ref="C32:D3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>
    <oddHeader>&amp;L&amp;14&amp;F&amp;R&amp;"-,Bold"&amp;K05+000Thinking Like an Engineer 3e</oddHeader>
    <oddFooter>&amp;L&amp;"-,Italic"&amp;8Stephan, Bowman, Park, Sill, Ohland; Copyright 2015 Pearson Prentice-Hall&amp;R&amp;A</oddFooter>
  </headerFooter>
  <extLst>
    <ext xmlns:x14="http://schemas.microsoft.com/office/spreadsheetml/2009/9/main" uri="{CCE6A557-97BC-4b89-ADB6-D9C93CAAB3DF}">
      <x14:dataValidations xmlns:xm="http://schemas.microsoft.com/office/excel/2006/main" count="4" disablePrompts="0">
        <x14:dataValidation xr:uid="{0028008C-0005-4740-B4E8-0003004D00F9}" type="list" allowBlank="1" errorStyle="stop" imeMode="noControl" operator="between" showDropDown="0" showErrorMessage="1" showInputMessage="1">
          <x14:formula1>
            <xm:f>$A$6:$A$10</xm:f>
          </x14:formula1>
          <xm:sqref>B12</xm:sqref>
        </x14:dataValidation>
        <x14:dataValidation xr:uid="{00AF000C-0082-4864-BE44-004800880051}" type="list" allowBlank="1" errorStyle="stop" imeMode="noControl" operator="between" showDropDown="0" showErrorMessage="1" showInputMessage="1">
          <x14:formula1>
            <xm:f>$B$6:$B$10</xm:f>
          </x14:formula1>
          <xm:sqref>B15</xm:sqref>
        </x14:dataValidation>
        <x14:dataValidation xr:uid="{007F00A3-0029-40EC-91E6-006D007200C3}" type="list" allowBlank="1" errorStyle="stop" imeMode="noControl" operator="between" showDropDown="0" showErrorMessage="1" showInputMessage="1">
          <x14:formula1>
            <xm:f>$A$24:$A$28</xm:f>
          </x14:formula1>
          <xm:sqref>B30</xm:sqref>
        </x14:dataValidation>
        <x14:dataValidation xr:uid="{00E80077-00A6-4DEE-B0D0-0018004F00F3}" type="list" allowBlank="1" errorStyle="stop" imeMode="noControl" operator="between" showDropDown="0" showErrorMessage="1" showInputMessage="1">
          <x14:formula1>
            <xm:f>$C$24:$C$28</xm:f>
          </x14:formula1>
          <xm:sqref>B32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1" activeCellId="0" sqref="B31"/>
    </sheetView>
  </sheetViews>
  <sheetFormatPr baseColWidth="10" defaultColWidth="10.5" defaultRowHeight="14.25"/>
  <cols>
    <col customWidth="1" min="1" max="2" style="33" width="24.5"/>
    <col bestFit="1" min="3" max="3" style="33" width="14.90234375"/>
    <col customWidth="1" min="4" max="6" style="33" width="14.5"/>
    <col customWidth="1" min="7" max="8" style="33" width="16.5"/>
    <col customWidth="1" min="9" max="9" style="33" width="11"/>
    <col customWidth="1" min="10" max="10" style="33" width="21.1640625"/>
    <col min="11" max="11" style="33" width="10.5"/>
    <col customWidth="1" min="12" max="12" style="33" width="13.33203125"/>
    <col customWidth="1" min="13" max="13" style="33" width="17.5"/>
    <col min="14" max="16384" style="33" width="10.5"/>
  </cols>
  <sheetData>
    <row r="1" ht="14.25">
      <c r="A1" s="34">
        <v>45925</v>
      </c>
      <c r="B1" s="33" t="s">
        <v>0</v>
      </c>
      <c r="C1" s="33" t="s">
        <v>1</v>
      </c>
    </row>
    <row r="5">
      <c r="A5" s="35" t="s">
        <v>28</v>
      </c>
      <c r="B5" s="5" t="s">
        <v>29</v>
      </c>
      <c r="D5" s="36" t="s">
        <v>30</v>
      </c>
      <c r="E5" s="36" t="s">
        <v>31</v>
      </c>
      <c r="F5" s="36" t="s">
        <v>28</v>
      </c>
      <c r="G5" s="36" t="s">
        <v>32</v>
      </c>
      <c r="H5" s="36" t="s">
        <v>33</v>
      </c>
      <c r="I5" s="36" t="s">
        <v>34</v>
      </c>
      <c r="J5" s="36" t="s">
        <v>35</v>
      </c>
      <c r="L5" s="37" t="s">
        <v>34</v>
      </c>
      <c r="M5" s="38" t="s">
        <v>36</v>
      </c>
    </row>
    <row r="6">
      <c r="A6" s="35" t="s">
        <v>37</v>
      </c>
      <c r="B6" s="5">
        <f>VLOOKUP($B$5,F$6:G$25,2,FALSE)</f>
        <v>10</v>
      </c>
      <c r="D6" s="39" t="s">
        <v>38</v>
      </c>
      <c r="E6" s="39" t="s">
        <v>39</v>
      </c>
      <c r="F6" s="5" t="str">
        <f>_xlfn.CONCAT(D6,"-",E6)</f>
        <v>DSS-101</v>
      </c>
      <c r="G6" s="39">
        <v>12</v>
      </c>
      <c r="H6" s="39">
        <v>4</v>
      </c>
      <c r="I6" s="39" t="s">
        <v>40</v>
      </c>
      <c r="J6" s="39" t="s">
        <v>41</v>
      </c>
      <c r="L6" s="39" t="s">
        <v>42</v>
      </c>
      <c r="M6" s="40">
        <v>2.7000000000000002</v>
      </c>
    </row>
    <row r="7">
      <c r="A7" s="35" t="s">
        <v>43</v>
      </c>
      <c r="B7" s="5">
        <f>VLOOKUP($B$5,F$6:H$25,3,FALSE)</f>
        <v>3</v>
      </c>
      <c r="D7" s="39" t="s">
        <v>38</v>
      </c>
      <c r="E7" s="39" t="s">
        <v>44</v>
      </c>
      <c r="F7" s="5" t="str">
        <f>_xlfn.CONCAT(D7,"-",E7)</f>
        <v>DSS-102</v>
      </c>
      <c r="G7" s="39">
        <v>10</v>
      </c>
      <c r="H7" s="39">
        <v>4</v>
      </c>
      <c r="I7" s="39" t="s">
        <v>40</v>
      </c>
      <c r="J7" s="39" t="s">
        <v>41</v>
      </c>
      <c r="L7" s="39" t="s">
        <v>45</v>
      </c>
      <c r="M7" s="40">
        <v>8.5</v>
      </c>
    </row>
    <row r="8">
      <c r="A8" s="35" t="s">
        <v>46</v>
      </c>
      <c r="B8" s="5">
        <f>PI()*B7^2*B6</f>
        <v>282.74333882308139</v>
      </c>
      <c r="D8" s="39" t="s">
        <v>38</v>
      </c>
      <c r="E8" s="39" t="s">
        <v>47</v>
      </c>
      <c r="F8" s="5" t="str">
        <f>_xlfn.CONCAT(D8,"-",E8)</f>
        <v>DSS-103</v>
      </c>
      <c r="G8" s="39">
        <v>8</v>
      </c>
      <c r="H8" s="39">
        <v>4</v>
      </c>
      <c r="I8" s="39" t="s">
        <v>40</v>
      </c>
      <c r="J8" s="39" t="s">
        <v>41</v>
      </c>
      <c r="L8" s="39" t="s">
        <v>48</v>
      </c>
      <c r="M8" s="40">
        <v>8.9600000000000009</v>
      </c>
    </row>
    <row r="9">
      <c r="A9" s="35" t="s">
        <v>34</v>
      </c>
      <c r="B9" s="5" t="str">
        <f>VLOOKUP($B$5,F$6:I$25,4,FALSE)</f>
        <v>Copper</v>
      </c>
      <c r="D9" s="39" t="s">
        <v>38</v>
      </c>
      <c r="E9" s="39" t="s">
        <v>49</v>
      </c>
      <c r="F9" s="5" t="str">
        <f>_xlfn.CONCAT(D9,"-",E9)</f>
        <v>DSS-104</v>
      </c>
      <c r="G9" s="39">
        <v>6</v>
      </c>
      <c r="H9" s="39">
        <v>5</v>
      </c>
      <c r="I9" s="39" t="s">
        <v>40</v>
      </c>
      <c r="J9" s="39" t="s">
        <v>41</v>
      </c>
      <c r="L9" s="39" t="s">
        <v>50</v>
      </c>
      <c r="M9" s="40">
        <v>5.9100000000000001</v>
      </c>
    </row>
    <row r="10">
      <c r="A10" s="35" t="s">
        <v>36</v>
      </c>
      <c r="B10" s="5">
        <f>VLOOKUP(B9,L6:M14,2,FALSE)</f>
        <v>8.9600000000000009</v>
      </c>
      <c r="D10" s="39" t="s">
        <v>38</v>
      </c>
      <c r="E10" s="39" t="s">
        <v>51</v>
      </c>
      <c r="F10" s="5" t="str">
        <f>_xlfn.CONCAT(D10,"-",E10)</f>
        <v>DSS-105</v>
      </c>
      <c r="G10" s="39">
        <v>4</v>
      </c>
      <c r="H10" s="39">
        <v>5</v>
      </c>
      <c r="I10" s="39" t="s">
        <v>40</v>
      </c>
      <c r="J10" s="39" t="s">
        <v>41</v>
      </c>
      <c r="L10" s="39" t="s">
        <v>52</v>
      </c>
      <c r="M10" s="40">
        <v>19.300000000000001</v>
      </c>
    </row>
    <row r="11">
      <c r="A11" s="35" t="s">
        <v>53</v>
      </c>
      <c r="B11" s="5">
        <f>B10*B8</f>
        <v>2533.3803158548094</v>
      </c>
      <c r="D11" s="39" t="s">
        <v>54</v>
      </c>
      <c r="E11" s="39" t="s">
        <v>39</v>
      </c>
      <c r="F11" s="5" t="str">
        <f>_xlfn.CONCAT(D11,"-",E11)</f>
        <v>EAS-101</v>
      </c>
      <c r="G11" s="39">
        <v>12</v>
      </c>
      <c r="H11" s="39">
        <v>2</v>
      </c>
      <c r="I11" s="39" t="s">
        <v>48</v>
      </c>
      <c r="J11" s="39" t="s">
        <v>55</v>
      </c>
      <c r="L11" s="39" t="s">
        <v>56</v>
      </c>
      <c r="M11" s="40">
        <v>7.8700000000000001</v>
      </c>
    </row>
    <row r="12">
      <c r="A12" s="35" t="s">
        <v>35</v>
      </c>
      <c r="B12" s="5" t="str">
        <f>VLOOKUP($B$5,F$6:J$25,5,FALSE)</f>
        <v xml:space="preserve">Boston, MA</v>
      </c>
      <c r="D12" s="39" t="s">
        <v>54</v>
      </c>
      <c r="E12" s="39" t="s">
        <v>44</v>
      </c>
      <c r="F12" s="5" t="str">
        <f>_xlfn.CONCAT(D12,"-",E12)</f>
        <v>EAS-102</v>
      </c>
      <c r="G12" s="39">
        <v>10</v>
      </c>
      <c r="H12" s="39">
        <v>3</v>
      </c>
      <c r="I12" s="39" t="s">
        <v>48</v>
      </c>
      <c r="J12" s="39" t="s">
        <v>57</v>
      </c>
      <c r="L12" s="39" t="s">
        <v>58</v>
      </c>
      <c r="M12" s="40">
        <v>11.4</v>
      </c>
    </row>
    <row r="13">
      <c r="D13" s="39" t="s">
        <v>54</v>
      </c>
      <c r="E13" s="39" t="s">
        <v>47</v>
      </c>
      <c r="F13" s="5" t="str">
        <f>_xlfn.CONCAT(D13,"-",E13)</f>
        <v>EAS-103</v>
      </c>
      <c r="G13" s="39">
        <v>8</v>
      </c>
      <c r="H13" s="39">
        <v>5</v>
      </c>
      <c r="I13" s="39" t="s">
        <v>48</v>
      </c>
      <c r="J13" s="39" t="s">
        <v>41</v>
      </c>
      <c r="L13" s="39" t="s">
        <v>40</v>
      </c>
      <c r="M13" s="40">
        <v>1.3799999999999999</v>
      </c>
    </row>
    <row r="14">
      <c r="D14" s="39" t="s">
        <v>54</v>
      </c>
      <c r="E14" s="39" t="s">
        <v>49</v>
      </c>
      <c r="F14" s="5" t="str">
        <f>_xlfn.CONCAT(D14,"-",E14)</f>
        <v>EAS-104</v>
      </c>
      <c r="G14" s="39">
        <v>6</v>
      </c>
      <c r="H14" s="39">
        <v>4</v>
      </c>
      <c r="I14" s="39" t="s">
        <v>48</v>
      </c>
      <c r="J14" s="39" t="s">
        <v>41</v>
      </c>
      <c r="L14" s="39" t="s">
        <v>59</v>
      </c>
      <c r="M14" s="40">
        <v>2.3300000000000001</v>
      </c>
    </row>
    <row r="15">
      <c r="D15" s="39" t="s">
        <v>54</v>
      </c>
      <c r="E15" s="39" t="s">
        <v>51</v>
      </c>
      <c r="F15" s="5" t="str">
        <f>_xlfn.CONCAT(D15,"-",E15)</f>
        <v>EAS-105</v>
      </c>
      <c r="G15" s="39">
        <v>4</v>
      </c>
      <c r="H15" s="39">
        <v>3</v>
      </c>
      <c r="I15" s="39" t="s">
        <v>48</v>
      </c>
      <c r="J15" s="39" t="s">
        <v>57</v>
      </c>
    </row>
    <row r="16">
      <c r="D16" s="39" t="s">
        <v>60</v>
      </c>
      <c r="E16" s="39" t="s">
        <v>39</v>
      </c>
      <c r="F16" s="5" t="str">
        <f>_xlfn.CONCAT(D16,"-",E16)</f>
        <v>JBS-101</v>
      </c>
      <c r="G16" s="39">
        <v>12</v>
      </c>
      <c r="H16" s="39">
        <v>1</v>
      </c>
      <c r="I16" s="39" t="s">
        <v>56</v>
      </c>
      <c r="J16" s="39" t="s">
        <v>61</v>
      </c>
      <c r="L16"/>
      <c r="M16"/>
    </row>
    <row r="17">
      <c r="D17" s="39" t="s">
        <v>60</v>
      </c>
      <c r="E17" s="39" t="s">
        <v>44</v>
      </c>
      <c r="F17" s="5" t="str">
        <f>_xlfn.CONCAT(D17,"-",E17)</f>
        <v>JBS-102</v>
      </c>
      <c r="G17" s="39">
        <v>10</v>
      </c>
      <c r="H17" s="39">
        <v>2</v>
      </c>
      <c r="I17" s="39" t="s">
        <v>56</v>
      </c>
      <c r="J17" s="39" t="s">
        <v>55</v>
      </c>
      <c r="L17" t="s">
        <v>62</v>
      </c>
      <c r="M17" s="41">
        <f>AVERAGE(M6:M14)</f>
        <v>7.5944444444444441</v>
      </c>
    </row>
    <row r="18">
      <c r="D18" s="39" t="s">
        <v>60</v>
      </c>
      <c r="E18" s="39" t="s">
        <v>47</v>
      </c>
      <c r="F18" s="5" t="str">
        <f>_xlfn.CONCAT(D18,"-",E18)</f>
        <v>JBS-103</v>
      </c>
      <c r="G18" s="39">
        <v>8</v>
      </c>
      <c r="H18" s="39">
        <v>2</v>
      </c>
      <c r="I18" s="39" t="s">
        <v>56</v>
      </c>
      <c r="J18" s="39" t="s">
        <v>55</v>
      </c>
    </row>
    <row r="19">
      <c r="D19" s="39" t="s">
        <v>60</v>
      </c>
      <c r="E19" s="39" t="s">
        <v>49</v>
      </c>
      <c r="F19" s="5" t="str">
        <f>_xlfn.CONCAT(D19,"-",E19)</f>
        <v>JBS-104</v>
      </c>
      <c r="G19" s="39">
        <v>6</v>
      </c>
      <c r="H19" s="39">
        <v>3</v>
      </c>
      <c r="I19" s="39" t="s">
        <v>56</v>
      </c>
      <c r="J19" s="39" t="s">
        <v>57</v>
      </c>
    </row>
    <row r="20">
      <c r="D20" s="39" t="s">
        <v>60</v>
      </c>
      <c r="E20" s="39" t="s">
        <v>51</v>
      </c>
      <c r="F20" s="5" t="str">
        <f>_xlfn.CONCAT(D20,"-",E20)</f>
        <v>JBS-105</v>
      </c>
      <c r="G20" s="39">
        <v>4</v>
      </c>
      <c r="H20" s="39">
        <v>5</v>
      </c>
      <c r="I20" s="39" t="s">
        <v>56</v>
      </c>
      <c r="J20" s="39" t="s">
        <v>41</v>
      </c>
    </row>
    <row r="21">
      <c r="D21" s="39" t="s">
        <v>63</v>
      </c>
      <c r="E21" s="39" t="s">
        <v>39</v>
      </c>
      <c r="F21" s="5" t="str">
        <f>_xlfn.CONCAT(D21,"-",E21)</f>
        <v>KAS-101</v>
      </c>
      <c r="G21" s="39">
        <v>12</v>
      </c>
      <c r="H21" s="39">
        <v>2</v>
      </c>
      <c r="I21" s="39" t="s">
        <v>42</v>
      </c>
      <c r="J21" s="39" t="s">
        <v>55</v>
      </c>
    </row>
    <row r="22">
      <c r="D22" s="39" t="s">
        <v>63</v>
      </c>
      <c r="E22" s="39" t="s">
        <v>44</v>
      </c>
      <c r="F22" s="5" t="str">
        <f>_xlfn.CONCAT(D22,"-",E22)</f>
        <v>KAS-102</v>
      </c>
      <c r="G22" s="39">
        <v>10</v>
      </c>
      <c r="H22" s="39">
        <v>2</v>
      </c>
      <c r="I22" s="39" t="s">
        <v>42</v>
      </c>
      <c r="J22" s="39" t="s">
        <v>55</v>
      </c>
    </row>
    <row r="23">
      <c r="D23" s="39" t="s">
        <v>63</v>
      </c>
      <c r="E23" s="39" t="s">
        <v>47</v>
      </c>
      <c r="F23" s="5" t="str">
        <f>_xlfn.CONCAT(D23,"-",E23)</f>
        <v>KAS-103</v>
      </c>
      <c r="G23" s="39">
        <v>8</v>
      </c>
      <c r="H23" s="39">
        <v>3</v>
      </c>
      <c r="I23" s="39" t="s">
        <v>42</v>
      </c>
      <c r="J23" s="39" t="s">
        <v>57</v>
      </c>
    </row>
    <row r="24">
      <c r="D24" s="39" t="s">
        <v>63</v>
      </c>
      <c r="E24" s="39" t="s">
        <v>49</v>
      </c>
      <c r="F24" s="5" t="str">
        <f>_xlfn.CONCAT(D24,"-",E24)</f>
        <v>KAS-104</v>
      </c>
      <c r="G24" s="39">
        <v>6</v>
      </c>
      <c r="H24" s="39">
        <v>4</v>
      </c>
      <c r="I24" s="39" t="s">
        <v>42</v>
      </c>
      <c r="J24" s="39" t="s">
        <v>41</v>
      </c>
    </row>
    <row r="25">
      <c r="D25" s="39" t="s">
        <v>63</v>
      </c>
      <c r="E25" s="39" t="s">
        <v>51</v>
      </c>
      <c r="F25" s="5" t="str">
        <f>_xlfn.CONCAT(D25,"-",E25)</f>
        <v>KAS-105</v>
      </c>
      <c r="G25" s="39">
        <v>4</v>
      </c>
      <c r="H25" s="39">
        <v>5</v>
      </c>
      <c r="I25" s="39" t="s">
        <v>42</v>
      </c>
      <c r="J25" s="39" t="s">
        <v>41</v>
      </c>
    </row>
    <row r="28">
      <c r="J28" s="42" t="s">
        <v>41</v>
      </c>
      <c r="K28" s="39">
        <f>COUNTIF($J$6:$J$25,$J28)</f>
        <v>10</v>
      </c>
    </row>
    <row r="29">
      <c r="J29" s="42" t="s">
        <v>55</v>
      </c>
      <c r="K29" s="39">
        <f>COUNTIF($J$6:$J$25,$J29)</f>
        <v>5</v>
      </c>
    </row>
    <row r="30">
      <c r="J30" s="42" t="s">
        <v>57</v>
      </c>
      <c r="K30" s="39">
        <f>COUNTIF($J$6:$J$25,$J30)</f>
        <v>4</v>
      </c>
    </row>
    <row r="31">
      <c r="J31" s="42" t="s">
        <v>61</v>
      </c>
      <c r="K31" s="39">
        <f>COUNTIF($J$6:$J$25,$J31)</f>
        <v>1</v>
      </c>
    </row>
    <row r="32">
      <c r="J32"/>
    </row>
    <row r="33"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>
      <c r="J40"/>
    </row>
    <row r="41">
      <c r="J41"/>
    </row>
    <row r="42">
      <c r="J42"/>
    </row>
    <row r="43">
      <c r="J43"/>
    </row>
    <row r="44">
      <c r="J44"/>
    </row>
    <row r="45">
      <c r="J45"/>
    </row>
    <row r="46">
      <c r="J46"/>
    </row>
    <row r="47">
      <c r="J47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>
    <oddHeader>&amp;L&amp;14&amp;F&amp;R&amp;"-,Bold"&amp;K05+000Thinking Like an Engineer 3e</oddHeader>
    <oddFooter>&amp;L&amp;"-,Italic"&amp;9Stephan, Bowman, Park, Sill, Ohland; Copyright 2015 Pearson Prentice-Hall&amp;R&amp;A</oddFooter>
  </headerFooter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D1005B-0029-4F7F-B055-009D007A00F3}" type="list" allowBlank="1" errorStyle="stop" imeMode="noControl" operator="between" showDropDown="0" showErrorMessage="1" showInputMessage="1">
          <x14:formula1>
            <xm:f>$F$6:$F$25</xm:f>
          </x14:formula1>
          <xm:sqref>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1:1"/>
    </sheetView>
  </sheetViews>
  <sheetFormatPr defaultColWidth="8.77734375" defaultRowHeight="14.25"/>
  <cols>
    <col bestFit="1" customWidth="1" min="1" max="1" width="27.109375"/>
    <col min="2" max="8" style="43" width="9.109375"/>
  </cols>
  <sheetData>
    <row r="1" ht="14.25">
      <c r="A1" s="1">
        <v>45930</v>
      </c>
      <c r="B1" s="43" t="s">
        <v>0</v>
      </c>
      <c r="C1" s="43" t="s">
        <v>1</v>
      </c>
    </row>
    <row r="4" ht="15">
      <c r="A4" s="44" t="s">
        <v>64</v>
      </c>
    </row>
    <row r="5">
      <c r="A5" s="45" t="s">
        <v>65</v>
      </c>
      <c r="B5" s="46">
        <v>5</v>
      </c>
      <c r="C5" s="46">
        <v>10</v>
      </c>
      <c r="D5" s="46">
        <v>15</v>
      </c>
      <c r="E5" s="46">
        <v>20</v>
      </c>
      <c r="F5" s="46">
        <v>40</v>
      </c>
      <c r="G5" s="46">
        <v>55</v>
      </c>
      <c r="H5" s="46">
        <v>90</v>
      </c>
    </row>
    <row r="6">
      <c r="A6" s="45" t="s">
        <v>66</v>
      </c>
      <c r="B6" s="47">
        <v>19</v>
      </c>
      <c r="C6" s="47">
        <v>17</v>
      </c>
      <c r="D6" s="47">
        <v>15.5</v>
      </c>
      <c r="E6" s="47">
        <v>11.5</v>
      </c>
      <c r="F6" s="47">
        <v>10.5</v>
      </c>
      <c r="G6" s="47">
        <v>9.5</v>
      </c>
      <c r="H6" s="47">
        <v>8</v>
      </c>
    </row>
    <row r="10" ht="15">
      <c r="A10" s="44" t="s">
        <v>67</v>
      </c>
    </row>
    <row r="11">
      <c r="A11" s="48" t="s">
        <v>65</v>
      </c>
      <c r="B11" s="46">
        <v>5</v>
      </c>
      <c r="C11" s="46">
        <v>10</v>
      </c>
      <c r="D11" s="46">
        <v>15</v>
      </c>
      <c r="E11" s="46">
        <v>20</v>
      </c>
      <c r="F11" s="46">
        <v>40</v>
      </c>
      <c r="G11" s="46">
        <v>55</v>
      </c>
      <c r="H11" s="46">
        <v>90</v>
      </c>
    </row>
    <row r="12">
      <c r="A12" s="48" t="s">
        <v>68</v>
      </c>
      <c r="B12" s="47">
        <v>19</v>
      </c>
      <c r="C12" s="47">
        <v>17</v>
      </c>
      <c r="D12" s="47">
        <v>15.5</v>
      </c>
      <c r="E12" s="47">
        <v>11.5</v>
      </c>
      <c r="F12" s="47">
        <v>10.5</v>
      </c>
      <c r="G12" s="47">
        <v>9.5</v>
      </c>
      <c r="H12" s="47">
        <v>8</v>
      </c>
    </row>
    <row r="14">
      <c r="A14" s="48" t="s">
        <v>65</v>
      </c>
      <c r="B14" s="46">
        <v>10</v>
      </c>
      <c r="C14" s="46">
        <v>15</v>
      </c>
      <c r="D14" s="46">
        <v>20</v>
      </c>
      <c r="E14" s="46">
        <v>30</v>
      </c>
      <c r="F14" s="46">
        <v>35</v>
      </c>
      <c r="G14" s="46">
        <v>40</v>
      </c>
      <c r="H14" s="46">
        <v>90</v>
      </c>
    </row>
    <row r="15">
      <c r="A15" s="48" t="s">
        <v>69</v>
      </c>
      <c r="B15" s="47">
        <v>25</v>
      </c>
      <c r="C15" s="47">
        <v>21</v>
      </c>
      <c r="D15" s="47">
        <v>20</v>
      </c>
      <c r="E15" s="47">
        <v>19</v>
      </c>
      <c r="F15" s="47">
        <v>17</v>
      </c>
      <c r="G15" s="47">
        <v>16</v>
      </c>
      <c r="H15" s="47">
        <v>14</v>
      </c>
    </row>
    <row r="21" ht="14.25">
      <c r="H21" s="49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1200" verticalDpi="1200" copies="1"/>
  <headerFooter>
    <oddHeader>&amp;L&amp;24&amp;K03+000Graphing in Excel Demo&amp;R&amp;K04+000Thinking Like an Engineer 3e</oddHeader>
    <oddFooter>&amp;L&amp;"-,Italic"&amp;8Stephan, Bowman, Park, Sill, Ohland; Copyright 2015 Pearson Prentice-Hall&amp;R&amp;A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9" activeCellId="0" sqref="B19"/>
    </sheetView>
  </sheetViews>
  <sheetFormatPr defaultColWidth="8.77734375" defaultRowHeight="13"/>
  <cols>
    <col bestFit="1" customWidth="1" min="1" max="1" width="14"/>
    <col customWidth="1" min="4" max="4" width="9.6640625"/>
    <col customWidth="1" min="5" max="9" width="10.6640625"/>
  </cols>
  <sheetData>
    <row r="4" ht="16">
      <c r="A4" s="50" t="s">
        <v>70</v>
      </c>
      <c r="B4" s="50" t="s">
        <v>71</v>
      </c>
      <c r="C4" s="50" t="s">
        <v>72</v>
      </c>
      <c r="D4" s="46">
        <v>0.00123</v>
      </c>
      <c r="E4" s="50" t="s">
        <v>73</v>
      </c>
      <c r="F4" s="50" t="s">
        <v>74</v>
      </c>
      <c r="G4" s="51"/>
    </row>
    <row r="5">
      <c r="A5" s="50" t="s">
        <v>75</v>
      </c>
      <c r="B5" s="50" t="s">
        <v>76</v>
      </c>
      <c r="C5" s="50" t="s">
        <v>77</v>
      </c>
      <c r="D5" s="46">
        <v>15</v>
      </c>
      <c r="E5" s="50" t="s">
        <v>76</v>
      </c>
      <c r="F5" s="50" t="s">
        <v>78</v>
      </c>
      <c r="G5" s="52"/>
    </row>
    <row r="7">
      <c r="A7" s="53" t="s">
        <v>79</v>
      </c>
      <c r="B7" s="54">
        <v>0.5</v>
      </c>
      <c r="C7" s="54">
        <v>0.75</v>
      </c>
      <c r="D7" s="54">
        <v>1</v>
      </c>
      <c r="E7" s="54">
        <v>1.25</v>
      </c>
      <c r="F7" s="54">
        <v>1.5</v>
      </c>
    </row>
    <row r="8">
      <c r="A8" s="53" t="s">
        <v>80</v>
      </c>
      <c r="B8" s="55">
        <v>4560</v>
      </c>
      <c r="C8" s="55">
        <v>10300</v>
      </c>
      <c r="D8" s="55">
        <v>18250</v>
      </c>
      <c r="E8" s="55">
        <v>28500</v>
      </c>
      <c r="F8" s="55">
        <v>41000</v>
      </c>
    </row>
    <row r="19">
      <c r="A19" s="53" t="s">
        <v>79</v>
      </c>
      <c r="B19" s="54"/>
      <c r="C19" s="54"/>
      <c r="D19" s="54"/>
      <c r="E19" s="54"/>
      <c r="F19" s="54"/>
    </row>
    <row r="20">
      <c r="A20" s="53" t="s">
        <v>80</v>
      </c>
      <c r="B20" s="55"/>
      <c r="C20" s="55"/>
      <c r="D20" s="55"/>
      <c r="E20" s="55"/>
      <c r="F20" s="55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>
    <oddHeader>&amp;L&amp;24&amp;K03+000Graphing in Excel Demo&amp;R&amp;K04+000Thinking Like an Engineer 3e</oddHeader>
    <oddFooter>&amp;L&amp;"-,Italic"&amp;8Stephan, Bowman, Park, Sill, Ohland; Copyright 2015 Pearson Prentice-Hall&amp;R&amp;A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54" activeCellId="0" sqref="F54"/>
    </sheetView>
  </sheetViews>
  <sheetFormatPr defaultColWidth="8.77734375" defaultRowHeight="13"/>
  <cols>
    <col customWidth="1" min="1" max="1" width="12.6640625"/>
  </cols>
  <sheetData>
    <row r="1" ht="13"/>
    <row r="2" ht="13"/>
    <row r="3" ht="13"/>
    <row r="4" ht="13"/>
    <row r="5" ht="13"/>
    <row r="6" ht="13"/>
    <row r="7" ht="13"/>
    <row r="8" ht="13"/>
    <row r="9" ht="13"/>
    <row r="10" ht="13"/>
    <row r="11" ht="13">
      <c r="A11" s="56" t="s">
        <v>81</v>
      </c>
      <c r="B11" s="57"/>
      <c r="C11" s="57"/>
      <c r="D11" s="57"/>
      <c r="E11" s="57"/>
      <c r="F11" s="57"/>
      <c r="G11" s="57"/>
      <c r="H11" s="58"/>
    </row>
    <row r="12" ht="13">
      <c r="A12" s="59"/>
      <c r="B12" s="49"/>
      <c r="C12" s="49"/>
      <c r="D12" s="49"/>
      <c r="E12" s="49"/>
      <c r="F12" s="49"/>
      <c r="G12" s="49"/>
      <c r="H12" s="60"/>
    </row>
    <row r="13" ht="13">
      <c r="A13" s="61" t="s">
        <v>82</v>
      </c>
      <c r="B13" s="62" t="s">
        <v>83</v>
      </c>
      <c r="C13" s="62" t="s">
        <v>84</v>
      </c>
      <c r="D13" s="46">
        <v>0.040000000000000001</v>
      </c>
      <c r="E13" s="63"/>
      <c r="F13" s="63"/>
      <c r="G13" s="63"/>
      <c r="H13" s="60"/>
    </row>
    <row r="14" ht="16">
      <c r="A14" s="61" t="s">
        <v>85</v>
      </c>
      <c r="B14" s="62" t="s">
        <v>73</v>
      </c>
      <c r="C14" s="62" t="s">
        <v>86</v>
      </c>
      <c r="D14" s="64">
        <v>1000</v>
      </c>
      <c r="E14" s="63"/>
      <c r="F14" s="63"/>
      <c r="G14" s="63"/>
      <c r="H14" s="60"/>
    </row>
    <row r="15" ht="13">
      <c r="A15" s="65"/>
      <c r="B15" s="66"/>
      <c r="C15" s="66"/>
      <c r="D15" s="63"/>
      <c r="E15" s="63"/>
      <c r="F15" s="63"/>
      <c r="G15" s="63"/>
      <c r="H15" s="60"/>
    </row>
    <row r="16" ht="13">
      <c r="A16" s="67" t="s">
        <v>87</v>
      </c>
      <c r="B16" s="48" t="s">
        <v>88</v>
      </c>
      <c r="C16" s="48" t="s">
        <v>84</v>
      </c>
      <c r="D16" s="46">
        <v>0.40000000000000002</v>
      </c>
      <c r="E16" s="46">
        <v>0.69999999999999996</v>
      </c>
      <c r="F16" s="46">
        <v>1.2</v>
      </c>
      <c r="G16" s="46">
        <v>1.5</v>
      </c>
      <c r="H16" s="60"/>
    </row>
    <row r="17" ht="13">
      <c r="A17" s="67" t="s">
        <v>89</v>
      </c>
      <c r="B17" s="48" t="s">
        <v>90</v>
      </c>
      <c r="C17" s="48" t="s">
        <v>91</v>
      </c>
      <c r="D17" s="68">
        <v>0.015100000000000001</v>
      </c>
      <c r="E17" s="68">
        <v>0.035299999999999998</v>
      </c>
      <c r="F17" s="68">
        <v>0.095000000000000001</v>
      </c>
      <c r="G17" s="68">
        <v>0.14019999999999999</v>
      </c>
      <c r="H17" s="60"/>
    </row>
    <row r="18" ht="13">
      <c r="A18" s="69"/>
      <c r="B18" s="70"/>
      <c r="C18" s="70"/>
      <c r="D18" s="70"/>
      <c r="E18" s="70"/>
      <c r="F18" s="70"/>
      <c r="G18" s="70"/>
      <c r="H18" s="71"/>
    </row>
    <row r="19" ht="13"/>
    <row r="20" ht="13">
      <c r="A20" s="72" t="s">
        <v>92</v>
      </c>
      <c r="B20" s="73"/>
      <c r="C20" s="73"/>
      <c r="D20" s="73"/>
      <c r="E20" s="73"/>
      <c r="F20" s="73"/>
      <c r="G20" s="73"/>
      <c r="H20" s="74"/>
    </row>
    <row r="21" ht="13">
      <c r="A21" s="59"/>
      <c r="B21" s="49"/>
      <c r="C21" s="49"/>
      <c r="D21" s="49"/>
      <c r="E21" s="49"/>
      <c r="F21" s="49"/>
      <c r="G21" s="49"/>
      <c r="H21" s="60"/>
    </row>
    <row r="22" ht="13">
      <c r="A22" s="75" t="s">
        <v>87</v>
      </c>
      <c r="B22" s="76" t="s">
        <v>88</v>
      </c>
      <c r="C22" s="76" t="s">
        <v>84</v>
      </c>
      <c r="D22" s="46">
        <v>0.40000000000000002</v>
      </c>
      <c r="E22" s="63"/>
      <c r="F22" s="63"/>
      <c r="G22" s="63"/>
      <c r="H22" s="60"/>
    </row>
    <row r="23" ht="16">
      <c r="A23" s="75" t="s">
        <v>85</v>
      </c>
      <c r="B23" s="76" t="s">
        <v>73</v>
      </c>
      <c r="C23" s="76" t="s">
        <v>86</v>
      </c>
      <c r="D23" s="64">
        <v>1000</v>
      </c>
      <c r="E23" s="63"/>
      <c r="F23" s="63"/>
      <c r="G23" s="63"/>
      <c r="H23" s="60"/>
    </row>
    <row r="24" ht="13">
      <c r="A24" s="65"/>
      <c r="B24" s="66"/>
      <c r="C24" s="66"/>
      <c r="D24" s="63"/>
      <c r="E24" s="63"/>
      <c r="F24" s="63"/>
      <c r="G24" s="63"/>
      <c r="H24" s="60"/>
    </row>
    <row r="25" ht="13">
      <c r="A25" s="77" t="s">
        <v>82</v>
      </c>
      <c r="B25" s="53" t="s">
        <v>83</v>
      </c>
      <c r="C25" s="53" t="s">
        <v>84</v>
      </c>
      <c r="D25" s="46">
        <v>0.040000000000000001</v>
      </c>
      <c r="E25" s="46">
        <v>0.070000000000000007</v>
      </c>
      <c r="F25" s="46">
        <v>0.12</v>
      </c>
      <c r="G25" s="46">
        <v>0.14999999999999999</v>
      </c>
      <c r="H25" s="60"/>
    </row>
    <row r="26" ht="13">
      <c r="A26" s="77" t="s">
        <v>89</v>
      </c>
      <c r="B26" s="53" t="s">
        <v>90</v>
      </c>
      <c r="C26" s="53" t="s">
        <v>91</v>
      </c>
      <c r="D26" s="68">
        <v>0.017399999999999999</v>
      </c>
      <c r="E26" s="68">
        <v>0.030200000000000001</v>
      </c>
      <c r="F26" s="68">
        <v>0.052299999999999999</v>
      </c>
      <c r="G26" s="68">
        <v>0.065500000000000003</v>
      </c>
      <c r="H26" s="60"/>
    </row>
    <row r="27" ht="13">
      <c r="A27" s="69"/>
      <c r="B27" s="70"/>
      <c r="C27" s="70"/>
      <c r="D27" s="70"/>
      <c r="E27" s="70"/>
      <c r="F27" s="70"/>
      <c r="G27" s="70"/>
      <c r="H27" s="71"/>
    </row>
    <row r="28" ht="13"/>
    <row r="29" ht="13">
      <c r="A29" s="78" t="s">
        <v>93</v>
      </c>
      <c r="B29" s="79"/>
      <c r="C29" s="79"/>
      <c r="D29" s="79"/>
      <c r="E29" s="79"/>
      <c r="F29" s="79"/>
      <c r="G29" s="79"/>
      <c r="H29" s="80"/>
    </row>
    <row r="30" ht="13">
      <c r="A30" s="59"/>
      <c r="B30" s="49"/>
      <c r="C30" s="49"/>
      <c r="D30" s="49"/>
      <c r="E30" s="49"/>
      <c r="F30" s="49"/>
      <c r="G30" s="49"/>
      <c r="H30" s="60"/>
    </row>
    <row r="31" ht="13">
      <c r="A31" s="81" t="s">
        <v>87</v>
      </c>
      <c r="B31" s="82" t="s">
        <v>88</v>
      </c>
      <c r="C31" s="82" t="s">
        <v>84</v>
      </c>
      <c r="D31" s="46">
        <v>0.40000000000000002</v>
      </c>
      <c r="E31" s="63"/>
      <c r="F31" s="63"/>
      <c r="G31" s="63"/>
      <c r="H31" s="60"/>
    </row>
    <row r="32" ht="13">
      <c r="A32" s="81" t="s">
        <v>82</v>
      </c>
      <c r="B32" s="82" t="s">
        <v>83</v>
      </c>
      <c r="C32" s="82" t="s">
        <v>84</v>
      </c>
      <c r="D32" s="46">
        <v>0.040000000000000001</v>
      </c>
      <c r="E32" s="63"/>
      <c r="F32" s="63"/>
      <c r="G32" s="63"/>
      <c r="H32" s="60"/>
    </row>
    <row r="33" ht="13">
      <c r="A33" s="65"/>
      <c r="B33" s="66"/>
      <c r="C33" s="66"/>
      <c r="D33" s="63"/>
      <c r="E33" s="63"/>
      <c r="F33" s="63"/>
      <c r="G33" s="63"/>
      <c r="H33" s="60"/>
    </row>
    <row r="34" ht="16">
      <c r="A34" s="83" t="s">
        <v>85</v>
      </c>
      <c r="B34" s="84" t="s">
        <v>73</v>
      </c>
      <c r="C34" s="84" t="s">
        <v>86</v>
      </c>
      <c r="D34" s="46">
        <v>703</v>
      </c>
      <c r="E34" s="46">
        <v>785</v>
      </c>
      <c r="F34" s="46">
        <v>900</v>
      </c>
      <c r="G34" s="46">
        <v>1000</v>
      </c>
      <c r="H34" s="60"/>
    </row>
    <row r="35" ht="13">
      <c r="A35" s="83" t="s">
        <v>89</v>
      </c>
      <c r="B35" s="84" t="s">
        <v>90</v>
      </c>
      <c r="C35" s="84" t="s">
        <v>91</v>
      </c>
      <c r="D35" s="68">
        <v>0.017000000000000001</v>
      </c>
      <c r="E35" s="68">
        <v>0.0172</v>
      </c>
      <c r="F35" s="46">
        <v>0.017399999999999999</v>
      </c>
      <c r="G35" s="46">
        <v>0.017500000000000002</v>
      </c>
      <c r="H35" s="60"/>
    </row>
    <row r="36" ht="13">
      <c r="A36" s="69"/>
      <c r="B36" s="70"/>
      <c r="C36" s="70"/>
      <c r="D36" s="70"/>
      <c r="E36" s="70"/>
      <c r="F36" s="70"/>
      <c r="G36" s="70"/>
      <c r="H36" s="71"/>
    </row>
  </sheetData>
  <mergeCells count="3">
    <mergeCell ref="A11:H11"/>
    <mergeCell ref="A20:H20"/>
    <mergeCell ref="A29:H29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>
    <oddHeader>&amp;L&amp;14&amp;K03+000&amp;F&amp;R&amp;K04+000Thinking Like an Engineer 3e</oddHeader>
    <oddFooter>&amp;L&amp;"-,Italic"&amp;8Stephan, Bowman, Park, Sill, Ohland; Copyright 2015 Pearson Prentice-Hall&amp;R&amp;A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3"/>
  <cols>
    <col bestFit="1" customWidth="1" min="1" max="1" width="16.234375"/>
    <col min="2" max="9" style="66" width="9.234375"/>
  </cols>
  <sheetData>
    <row r="1" ht="13"/>
    <row r="2" ht="13"/>
    <row r="3" ht="13"/>
    <row r="4" ht="13">
      <c r="A4" s="85" t="s">
        <v>94</v>
      </c>
    </row>
    <row r="5" ht="13">
      <c r="A5" s="86" t="s">
        <v>95</v>
      </c>
      <c r="B5" s="87">
        <v>375</v>
      </c>
      <c r="C5" s="87">
        <v>395</v>
      </c>
      <c r="D5" s="87">
        <v>420</v>
      </c>
      <c r="E5" s="87">
        <v>450</v>
      </c>
      <c r="F5" s="87">
        <v>500</v>
      </c>
    </row>
    <row r="6" ht="13">
      <c r="A6" s="86" t="s">
        <v>96</v>
      </c>
      <c r="B6" s="87">
        <v>2.2000000000000002</v>
      </c>
      <c r="C6" s="87">
        <v>2.2999999999999998</v>
      </c>
      <c r="D6" s="87">
        <v>2.5</v>
      </c>
      <c r="E6" s="87">
        <v>2.6000000000000001</v>
      </c>
      <c r="F6" s="87">
        <v>2.8999999999999999</v>
      </c>
    </row>
    <row r="7" ht="13"/>
    <row r="8" ht="13"/>
    <row r="9" ht="13"/>
    <row r="10" ht="13">
      <c r="A10" s="85" t="s">
        <v>97</v>
      </c>
    </row>
    <row r="11" ht="13">
      <c r="A11" s="88" t="s">
        <v>98</v>
      </c>
      <c r="B11" s="87">
        <v>0.5</v>
      </c>
      <c r="C11" s="87">
        <v>1</v>
      </c>
      <c r="D11" s="87">
        <v>1.25</v>
      </c>
      <c r="E11" s="87">
        <v>1.5</v>
      </c>
      <c r="F11" s="87">
        <v>2</v>
      </c>
    </row>
    <row r="12" ht="13">
      <c r="A12" s="88" t="s">
        <v>99</v>
      </c>
      <c r="B12" s="87">
        <v>3</v>
      </c>
      <c r="C12" s="87">
        <v>13</v>
      </c>
      <c r="D12" s="87">
        <v>20</v>
      </c>
      <c r="E12" s="87">
        <v>28</v>
      </c>
      <c r="F12" s="87">
        <v>50</v>
      </c>
    </row>
    <row r="13" ht="13"/>
    <row r="14" ht="13"/>
    <row r="15" ht="13"/>
    <row r="16" ht="13">
      <c r="A16" s="85" t="s">
        <v>100</v>
      </c>
    </row>
    <row r="17" ht="13">
      <c r="A17" s="89" t="s">
        <v>101</v>
      </c>
      <c r="B17" s="87">
        <v>1</v>
      </c>
      <c r="C17" s="87">
        <v>5</v>
      </c>
      <c r="D17" s="87">
        <v>10</v>
      </c>
      <c r="E17" s="87">
        <v>15</v>
      </c>
      <c r="F17" s="87">
        <v>20</v>
      </c>
      <c r="G17" s="87">
        <v>25</v>
      </c>
      <c r="H17" s="87">
        <v>30</v>
      </c>
    </row>
    <row r="18" ht="13">
      <c r="A18" s="89" t="s">
        <v>102</v>
      </c>
      <c r="B18" s="87">
        <v>18.100000000000001</v>
      </c>
      <c r="C18" s="87">
        <v>12.1</v>
      </c>
      <c r="D18" s="87">
        <v>7.4000000000000004</v>
      </c>
      <c r="E18" s="87">
        <v>4.5</v>
      </c>
      <c r="F18" s="87">
        <v>2.75</v>
      </c>
      <c r="G18" s="87">
        <v>1.6000000000000001</v>
      </c>
      <c r="H18" s="87">
        <v>1</v>
      </c>
    </row>
    <row r="19" ht="13"/>
    <row r="20" ht="13"/>
    <row r="21" ht="13"/>
    <row r="22" ht="13"/>
    <row r="23" ht="13"/>
    <row r="24" ht="13"/>
    <row r="25" ht="13"/>
    <row r="26" s="49" customFormat="1" ht="13">
      <c r="A26"/>
      <c r="B26" s="66"/>
      <c r="C26" s="66"/>
      <c r="D26" s="66"/>
      <c r="E26" s="66"/>
      <c r="F26" s="66"/>
      <c r="G26" s="66"/>
      <c r="H26" s="66"/>
      <c r="I26" s="66"/>
    </row>
    <row r="27" ht="13"/>
    <row r="28" ht="13"/>
    <row r="29" ht="13"/>
    <row r="30" ht="13"/>
    <row r="31" s="49" customFormat="1" ht="13">
      <c r="A31"/>
      <c r="B31" s="66"/>
      <c r="C31" s="66"/>
      <c r="D31" s="66"/>
      <c r="E31" s="66"/>
      <c r="F31" s="66"/>
      <c r="G31" s="66"/>
      <c r="H31" s="66"/>
      <c r="I31" s="66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="49" customFormat="1" ht="13">
      <c r="A32"/>
      <c r="B32" s="66"/>
      <c r="C32" s="66"/>
      <c r="D32" s="66"/>
      <c r="E32" s="66"/>
      <c r="F32" s="66"/>
      <c r="G32" s="66"/>
      <c r="H32" s="66"/>
      <c r="I32" s="66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="49" customFormat="1" ht="13">
      <c r="A33"/>
      <c r="B33" s="66"/>
      <c r="C33" s="66"/>
      <c r="D33" s="66"/>
      <c r="E33" s="66"/>
      <c r="F33" s="66"/>
      <c r="G33" s="66"/>
      <c r="H33" s="66"/>
      <c r="I33" s="66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="49" customFormat="1" ht="13">
      <c r="A34"/>
      <c r="B34" s="66"/>
      <c r="C34" s="66"/>
      <c r="D34" s="66"/>
      <c r="E34" s="66"/>
      <c r="F34" s="66"/>
      <c r="G34" s="66"/>
      <c r="H34" s="66"/>
      <c r="I34" s="66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="49" customFormat="1" ht="13">
      <c r="A35"/>
      <c r="B35" s="66"/>
      <c r="C35" s="66"/>
      <c r="D35" s="66"/>
      <c r="E35" s="66"/>
      <c r="F35" s="66"/>
      <c r="G35" s="66"/>
      <c r="H35" s="66"/>
      <c r="I35" s="66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="49" customFormat="1" ht="13">
      <c r="A36"/>
      <c r="B36" s="66"/>
      <c r="C36" s="66"/>
      <c r="D36" s="66"/>
      <c r="E36" s="66"/>
      <c r="F36" s="66"/>
      <c r="G36" s="66"/>
      <c r="H36" s="66"/>
      <c r="I36" s="6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="49" customFormat="1" ht="13">
      <c r="A37"/>
      <c r="B37" s="66"/>
      <c r="C37" s="66"/>
      <c r="D37" s="66"/>
      <c r="E37" s="66"/>
      <c r="F37" s="66"/>
      <c r="G37" s="66"/>
      <c r="H37" s="66"/>
      <c r="I37" s="66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="49" customFormat="1" ht="13">
      <c r="A38"/>
      <c r="B38" s="66"/>
      <c r="C38" s="66"/>
      <c r="D38" s="66"/>
      <c r="E38" s="66"/>
      <c r="F38" s="66"/>
      <c r="G38" s="66"/>
      <c r="H38" s="66"/>
      <c r="I38" s="66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>
    <oddHeader>&amp;L&amp;"-,Bold"&amp;24&amp;K03+000Trendlines in Excel Demo&amp;R&amp;14&amp;K04+000Thinking Like an Engineer 3e</oddHeader>
    <oddFooter>&amp;L&amp;"-,Italic"&amp;8Stephan, Bowman, Park, Sill, Ohland; Copyright 2015 Pearson Prentice-Hall&amp;R&amp;A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DocSecurity>0</DocSecurity>
  <ScaleCrop>0</ScaleCrop>
  <HeadingPairs>
    <vt:vector size="0" baseType="variant"/>
  </HeadingPairs>
  <TitlesOfParts>
    <vt:vector size="0" baseType="lpstr"/>
  </TitlesOfParts>
  <Company>University of Houston</Company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McCave, Erin J</dc:creator>
  <cp:revision>1</cp:revision>
  <dcterms:created xsi:type="dcterms:W3CDTF">2019-07-26T17:11:59Z</dcterms:created>
  <dcterms:modified xsi:type="dcterms:W3CDTF">2025-09-30T17:42:01Z</dcterms:modified>
</cp:coreProperties>
</file>