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743313bbd8653/Documents/"/>
    </mc:Choice>
  </mc:AlternateContent>
  <xr:revisionPtr revIDLastSave="659" documentId="8_{05C0D36E-2164-4678-9E95-B0BD2A5937CB}" xr6:coauthVersionLast="47" xr6:coauthVersionMax="47" xr10:uidLastSave="{C1B679C1-6A06-49BB-88E9-DD7233464E6C}"/>
  <bookViews>
    <workbookView xWindow="825" yWindow="3720" windowWidth="21600" windowHeight="11385" xr2:uid="{FDD613C3-CE9D-4E41-B4EF-D955FC337633}"/>
  </bookViews>
  <sheets>
    <sheet name="q4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L3" i="2" s="1"/>
  <c r="F4" i="2"/>
  <c r="K4" i="2" s="1"/>
  <c r="F5" i="2"/>
  <c r="L5" i="2" s="1"/>
  <c r="F8" i="2"/>
  <c r="K8" i="2" s="1"/>
  <c r="F9" i="2"/>
  <c r="L9" i="2" s="1"/>
  <c r="F10" i="2"/>
  <c r="K10" i="2" s="1"/>
  <c r="F2" i="2"/>
  <c r="K2" i="2" s="1"/>
  <c r="AI3" i="1"/>
  <c r="AI4" i="1"/>
  <c r="AI5" i="1"/>
  <c r="AI6" i="1"/>
  <c r="AI7" i="1"/>
  <c r="AI8" i="1"/>
  <c r="AI9" i="1"/>
  <c r="AI10" i="1"/>
  <c r="AI11" i="1"/>
  <c r="AI12" i="1"/>
  <c r="AI13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" i="1"/>
  <c r="AC4" i="1"/>
  <c r="AG4" i="1" s="1"/>
  <c r="AB4" i="1"/>
  <c r="AB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" i="1"/>
  <c r="AC3" i="1"/>
  <c r="AG3" i="1" s="1"/>
  <c r="AC5" i="1"/>
  <c r="AG5" i="1" s="1"/>
  <c r="AC6" i="1"/>
  <c r="AG6" i="1" s="1"/>
  <c r="AC7" i="1"/>
  <c r="AG7" i="1" s="1"/>
  <c r="AC8" i="1"/>
  <c r="AG8" i="1" s="1"/>
  <c r="AC9" i="1"/>
  <c r="AC10" i="1"/>
  <c r="AG10" i="1" s="1"/>
  <c r="AC11" i="1"/>
  <c r="AG11" i="1" s="1"/>
  <c r="AC12" i="1"/>
  <c r="AC13" i="1"/>
  <c r="AG13" i="1" s="1"/>
  <c r="AC16" i="1"/>
  <c r="AG16" i="1" s="1"/>
  <c r="AC2" i="1"/>
  <c r="AG2" i="1" s="1"/>
  <c r="AB3" i="1"/>
  <c r="AB5" i="1"/>
  <c r="AB6" i="1"/>
  <c r="AB7" i="1"/>
  <c r="AB8" i="1"/>
  <c r="AB9" i="1"/>
  <c r="AB10" i="1"/>
  <c r="AB11" i="1"/>
  <c r="AB12" i="1"/>
  <c r="AB13" i="1"/>
  <c r="AB15" i="1"/>
  <c r="AB16" i="1"/>
  <c r="AA14" i="1"/>
  <c r="AC14" i="1" s="1"/>
  <c r="AG14" i="1" s="1"/>
  <c r="AC15" i="1"/>
  <c r="AG15" i="1" s="1"/>
  <c r="AC17" i="1"/>
  <c r="AG17" i="1" s="1"/>
  <c r="AC18" i="1"/>
  <c r="AG18" i="1" s="1"/>
  <c r="AC19" i="1"/>
  <c r="AG19" i="1" s="1"/>
  <c r="AB14" i="1"/>
  <c r="AB17" i="1"/>
  <c r="AB18" i="1"/>
  <c r="AB19" i="1"/>
  <c r="S4" i="1"/>
  <c r="S5" i="1"/>
  <c r="S6" i="1"/>
  <c r="S7" i="1"/>
  <c r="S8" i="1"/>
  <c r="S9" i="1"/>
  <c r="S10" i="1"/>
  <c r="S11" i="1"/>
  <c r="S3" i="1"/>
  <c r="M14" i="1"/>
  <c r="M13" i="1"/>
  <c r="M12" i="1"/>
  <c r="M11" i="1"/>
  <c r="M10" i="1"/>
  <c r="M9" i="1"/>
  <c r="AG9" i="1" s="1"/>
  <c r="M8" i="1"/>
  <c r="M7" i="1"/>
  <c r="M6" i="1"/>
  <c r="M5" i="1"/>
  <c r="M4" i="1"/>
  <c r="M3" i="1"/>
  <c r="AG12" i="1" s="1"/>
  <c r="G4" i="1"/>
  <c r="G5" i="1"/>
  <c r="G6" i="1"/>
  <c r="G7" i="1"/>
  <c r="G8" i="1"/>
  <c r="G9" i="1"/>
  <c r="G10" i="1"/>
  <c r="G11" i="1"/>
  <c r="G12" i="1"/>
  <c r="G13" i="1"/>
  <c r="G14" i="1"/>
  <c r="G3" i="1"/>
  <c r="U11" i="1"/>
  <c r="U10" i="1"/>
  <c r="U9" i="1"/>
  <c r="U8" i="1"/>
  <c r="U7" i="1"/>
  <c r="U6" i="1"/>
  <c r="U5" i="1"/>
  <c r="U4" i="1"/>
  <c r="U3" i="1"/>
  <c r="O14" i="1"/>
  <c r="O13" i="1"/>
  <c r="O12" i="1"/>
  <c r="O11" i="1"/>
  <c r="O10" i="1"/>
  <c r="O9" i="1"/>
  <c r="O8" i="1"/>
  <c r="O7" i="1"/>
  <c r="O6" i="1"/>
  <c r="O5" i="1"/>
  <c r="O4" i="1"/>
  <c r="O3" i="1"/>
  <c r="I4" i="1"/>
  <c r="I5" i="1"/>
  <c r="I6" i="1"/>
  <c r="I7" i="1"/>
  <c r="I8" i="1"/>
  <c r="I9" i="1"/>
  <c r="I10" i="1"/>
  <c r="I11" i="1"/>
  <c r="I12" i="1"/>
  <c r="I13" i="1"/>
  <c r="I14" i="1"/>
  <c r="I3" i="1"/>
  <c r="B6" i="1"/>
  <c r="C4" i="1" s="1"/>
  <c r="AE19" i="1" s="1"/>
  <c r="L4" i="2" l="1"/>
  <c r="I2" i="2"/>
  <c r="J3" i="2"/>
  <c r="I4" i="2"/>
  <c r="I5" i="2"/>
  <c r="L8" i="2"/>
  <c r="I10" i="2"/>
  <c r="L2" i="2"/>
  <c r="J10" i="2"/>
  <c r="I3" i="2"/>
  <c r="L10" i="2"/>
  <c r="I9" i="2"/>
  <c r="J5" i="2"/>
  <c r="J9" i="2"/>
  <c r="K3" i="2"/>
  <c r="K5" i="2"/>
  <c r="K9" i="2"/>
  <c r="I8" i="2"/>
  <c r="J2" i="2"/>
  <c r="J4" i="2"/>
  <c r="J8" i="2"/>
  <c r="AF18" i="1"/>
  <c r="AI18" i="1" s="1"/>
  <c r="AF17" i="1"/>
  <c r="AI17" i="1" s="1"/>
  <c r="AF15" i="1"/>
  <c r="AI15" i="1" s="1"/>
  <c r="AF14" i="1"/>
  <c r="AI14" i="1" s="1"/>
  <c r="AF19" i="1"/>
  <c r="AI19" i="1" s="1"/>
  <c r="AF16" i="1"/>
  <c r="AI16" i="1" s="1"/>
  <c r="AF7" i="1"/>
  <c r="AF6" i="1"/>
  <c r="AF13" i="1"/>
  <c r="AF12" i="1"/>
  <c r="AF3" i="1"/>
  <c r="AF11" i="1"/>
  <c r="AF10" i="1"/>
  <c r="AF5" i="1"/>
  <c r="AF9" i="1"/>
  <c r="AF4" i="1"/>
  <c r="AF8" i="1"/>
  <c r="AF2" i="1"/>
  <c r="AE10" i="1"/>
  <c r="AE16" i="1"/>
  <c r="AE7" i="1"/>
  <c r="AE13" i="1"/>
  <c r="AE4" i="1"/>
  <c r="C3" i="1"/>
  <c r="C5" i="1"/>
  <c r="AE3" i="1" l="1"/>
  <c r="AE12" i="1"/>
  <c r="AE6" i="1"/>
  <c r="AE15" i="1"/>
  <c r="AE18" i="1"/>
  <c r="AE9" i="1"/>
  <c r="AE11" i="1"/>
  <c r="AE2" i="1"/>
  <c r="AE5" i="1"/>
  <c r="AE14" i="1"/>
  <c r="AE8" i="1"/>
  <c r="AE17" i="1"/>
  <c r="C6" i="1"/>
</calcChain>
</file>

<file path=xl/sharedStrings.xml><?xml version="1.0" encoding="utf-8"?>
<sst xmlns="http://schemas.openxmlformats.org/spreadsheetml/2006/main" count="184" uniqueCount="48">
  <si>
    <t>IOB</t>
  </si>
  <si>
    <t>Prob</t>
  </si>
  <si>
    <t>B</t>
  </si>
  <si>
    <t>I</t>
  </si>
  <si>
    <t>O</t>
  </si>
  <si>
    <t>Total:</t>
  </si>
  <si>
    <t>St</t>
  </si>
  <si>
    <t>#</t>
  </si>
  <si>
    <t>Prev IOB</t>
  </si>
  <si>
    <t>Prev IOB Table</t>
  </si>
  <si>
    <t>IOB Table</t>
  </si>
  <si>
    <t>POS Table</t>
  </si>
  <si>
    <t>Prev POS</t>
  </si>
  <si>
    <t>Prev POS Table</t>
  </si>
  <si>
    <t>POS</t>
  </si>
  <si>
    <t>Letter</t>
  </si>
  <si>
    <t>Tag</t>
  </si>
  <si>
    <t>P(IOB)</t>
  </si>
  <si>
    <t>P(Prev IOB | IOB)</t>
  </si>
  <si>
    <t>P(Prev POS | IOB)</t>
  </si>
  <si>
    <t>R</t>
  </si>
  <si>
    <t>P</t>
  </si>
  <si>
    <t>S</t>
  </si>
  <si>
    <t>Q</t>
  </si>
  <si>
    <t>IOB Code</t>
  </si>
  <si>
    <t>POS Code</t>
  </si>
  <si>
    <t>pPOS Code</t>
  </si>
  <si>
    <t>P(POS | IOB)</t>
  </si>
  <si>
    <t>Product of probs</t>
  </si>
  <si>
    <t>Example calculation for the second letter:</t>
  </si>
  <si>
    <t>P(B | prev IOB = O, prev POS = 1, POS = 2)</t>
  </si>
  <si>
    <r>
      <t xml:space="preserve">= 0.2222 * 0.6667 * 0.5000 * 0.5000 = </t>
    </r>
    <r>
      <rPr>
        <b/>
        <sz val="11"/>
        <color theme="1"/>
        <rFont val="Calibri"/>
        <family val="2"/>
        <scheme val="minor"/>
      </rPr>
      <t>0.0370</t>
    </r>
  </si>
  <si>
    <t>is proportional to P(B) * P(prev IOB = O | B) * P(prev POS = 1 | B) * P(POS = 2 | B)</t>
  </si>
  <si>
    <t>D</t>
  </si>
  <si>
    <t>C</t>
  </si>
  <si>
    <t>A</t>
  </si>
  <si>
    <t>E</t>
  </si>
  <si>
    <t>&lt;</t>
  </si>
  <si>
    <t>&gt;</t>
  </si>
  <si>
    <t>T</t>
  </si>
  <si>
    <t>A^</t>
  </si>
  <si>
    <t>Sentence 1</t>
  </si>
  <si>
    <t>maxProb</t>
  </si>
  <si>
    <t>choice</t>
  </si>
  <si>
    <t>Sentence 2</t>
  </si>
  <si>
    <t>Sentence 3</t>
  </si>
  <si>
    <t>B -&gt;</t>
  </si>
  <si>
    <t>C^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</si>
</sst>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70" formatCode="_(* #,##0_);_(* \(#,##0\);_(* &quot;-&quot;??_);_(@_)"/>
    <numFmt numFmtId="172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0" xfId="0" applyFill="1" applyBorder="1"/>
    <xf numFmtId="164" fontId="0" fillId="0" borderId="8" xfId="0" applyNumberFormat="1" applyBorder="1"/>
    <xf numFmtId="164" fontId="0" fillId="0" borderId="6" xfId="0" applyNumberFormat="1" applyBorder="1"/>
    <xf numFmtId="164" fontId="0" fillId="0" borderId="8" xfId="0" applyNumberFormat="1" applyBorder="1" applyAlignment="1">
      <alignment horizontal="left" indent="1"/>
    </xf>
    <xf numFmtId="164" fontId="0" fillId="0" borderId="6" xfId="0" applyNumberFormat="1" applyBorder="1" applyAlignment="1">
      <alignment horizontal="left" inden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7" xfId="0" applyFont="1" applyFill="1" applyBorder="1" applyAlignment="1"/>
    <xf numFmtId="0" fontId="2" fillId="2" borderId="0" xfId="0" applyFont="1" applyFill="1" applyBorder="1" applyAlignment="1"/>
    <xf numFmtId="0" fontId="0" fillId="0" borderId="3" xfId="0" applyBorder="1" applyAlignment="1">
      <alignment horizontal="left"/>
    </xf>
    <xf numFmtId="0" fontId="0" fillId="3" borderId="0" xfId="0" applyFill="1" applyBorder="1"/>
    <xf numFmtId="0" fontId="0" fillId="3" borderId="3" xfId="0" applyFill="1" applyBorder="1"/>
    <xf numFmtId="0" fontId="0" fillId="3" borderId="1" xfId="0" applyFill="1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3" borderId="7" xfId="0" applyFill="1" applyBorder="1"/>
    <xf numFmtId="0" fontId="0" fillId="3" borderId="0" xfId="0" applyFill="1" applyBorder="1" applyAlignment="1">
      <alignment horizontal="left"/>
    </xf>
    <xf numFmtId="164" fontId="0" fillId="3" borderId="0" xfId="0" applyNumberFormat="1" applyFill="1" applyBorder="1"/>
    <xf numFmtId="164" fontId="0" fillId="3" borderId="8" xfId="0" applyNumberFormat="1" applyFill="1" applyBorder="1"/>
    <xf numFmtId="0" fontId="0" fillId="3" borderId="2" xfId="0" applyFill="1" applyBorder="1"/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4" xfId="0" applyNumberFormat="1" applyBorder="1"/>
    <xf numFmtId="0" fontId="0" fillId="3" borderId="5" xfId="0" applyFill="1" applyBorder="1"/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/>
    <xf numFmtId="164" fontId="0" fillId="3" borderId="6" xfId="0" applyNumberFormat="1" applyFill="1" applyBorder="1"/>
    <xf numFmtId="0" fontId="0" fillId="0" borderId="0" xfId="0" quotePrefix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170" fontId="0" fillId="0" borderId="3" xfId="1" applyNumberFormat="1" applyFont="1" applyBorder="1"/>
    <xf numFmtId="170" fontId="0" fillId="0" borderId="4" xfId="1" applyNumberFormat="1" applyFont="1" applyBorder="1"/>
    <xf numFmtId="170" fontId="0" fillId="0" borderId="0" xfId="1" applyNumberFormat="1" applyFont="1" applyBorder="1"/>
    <xf numFmtId="170" fontId="0" fillId="0" borderId="8" xfId="1" applyNumberFormat="1" applyFont="1" applyBorder="1"/>
    <xf numFmtId="170" fontId="0" fillId="0" borderId="1" xfId="1" applyNumberFormat="1" applyFont="1" applyBorder="1"/>
    <xf numFmtId="170" fontId="0" fillId="0" borderId="6" xfId="1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2" fontId="0" fillId="0" borderId="3" xfId="0" applyNumberFormat="1" applyBorder="1"/>
    <xf numFmtId="172" fontId="0" fillId="0" borderId="4" xfId="0" applyNumberFormat="1" applyBorder="1"/>
    <xf numFmtId="172" fontId="0" fillId="0" borderId="0" xfId="0" applyNumberFormat="1" applyBorder="1"/>
    <xf numFmtId="172" fontId="0" fillId="0" borderId="8" xfId="0" applyNumberFormat="1" applyBorder="1"/>
    <xf numFmtId="172" fontId="0" fillId="0" borderId="1" xfId="0" applyNumberFormat="1" applyBorder="1"/>
    <xf numFmtId="172" fontId="0" fillId="0" borderId="6" xfId="0" applyNumberFormat="1" applyBorder="1"/>
    <xf numFmtId="164" fontId="0" fillId="0" borderId="0" xfId="0" applyNumberFormat="1" applyFont="1"/>
    <xf numFmtId="172" fontId="0" fillId="5" borderId="0" xfId="0" applyNumberFormat="1" applyFill="1" applyBorder="1"/>
    <xf numFmtId="172" fontId="0" fillId="5" borderId="3" xfId="0" applyNumberFormat="1" applyFill="1" applyBorder="1"/>
    <xf numFmtId="172" fontId="0" fillId="5" borderId="1" xfId="0" applyNumberFormat="1" applyFill="1" applyBorder="1"/>
    <xf numFmtId="172" fontId="0" fillId="5" borderId="4" xfId="0" applyNumberFormat="1" applyFill="1" applyBorder="1"/>
    <xf numFmtId="172" fontId="0" fillId="5" borderId="6" xfId="0" applyNumberFormat="1" applyFill="1" applyBorder="1"/>
    <xf numFmtId="172" fontId="0" fillId="5" borderId="8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85725</xdr:rowOff>
    </xdr:from>
    <xdr:to>
      <xdr:col>21</xdr:col>
      <xdr:colOff>9525</xdr:colOff>
      <xdr:row>30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237C62-F257-47A5-81CB-71E5B04E4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"/>
          <a:ext cx="695325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35</xdr:col>
      <xdr:colOff>9525</xdr:colOff>
      <xdr:row>24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B8B517-4583-4B18-9397-149DAD0D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0"/>
          <a:ext cx="6200775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18</xdr:row>
      <xdr:rowOff>142875</xdr:rowOff>
    </xdr:from>
    <xdr:to>
      <xdr:col>10</xdr:col>
      <xdr:colOff>352425</xdr:colOff>
      <xdr:row>29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4BD553-BA20-43F6-B281-E6B9067A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362325"/>
          <a:ext cx="21145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20</xdr:col>
      <xdr:colOff>9525</xdr:colOff>
      <xdr:row>64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4629AE-8928-4CBF-A46A-A1552812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6162675"/>
          <a:ext cx="3790950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14</xdr:row>
      <xdr:rowOff>133350</xdr:rowOff>
    </xdr:from>
    <xdr:to>
      <xdr:col>26</xdr:col>
      <xdr:colOff>123825</xdr:colOff>
      <xdr:row>25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161C54-C463-4D0F-BDBF-9AD2BAB23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2695575"/>
          <a:ext cx="20002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11AB-C0B3-4515-AE7F-F51349ED6F8C}">
  <dimension ref="A1:AI24"/>
  <sheetViews>
    <sheetView tabSelected="1" topLeftCell="H10" zoomScaleNormal="100" workbookViewId="0">
      <selection activeCell="W1" sqref="W1:AI24"/>
    </sheetView>
  </sheetViews>
  <sheetFormatPr defaultRowHeight="15" x14ac:dyDescent="0.25"/>
  <cols>
    <col min="1" max="1" width="5.7109375" bestFit="1" customWidth="1"/>
    <col min="2" max="2" width="3" bestFit="1" customWidth="1"/>
    <col min="3" max="3" width="7.85546875" bestFit="1" customWidth="1"/>
    <col min="4" max="4" width="2.28515625" customWidth="1"/>
    <col min="5" max="5" width="4" bestFit="1" customWidth="1"/>
    <col min="6" max="6" width="8" bestFit="1" customWidth="1"/>
    <col min="7" max="7" width="8.7109375" hidden="1" customWidth="1"/>
    <col min="8" max="8" width="2" bestFit="1" customWidth="1"/>
    <col min="9" max="9" width="7.85546875" bestFit="1" customWidth="1"/>
    <col min="10" max="10" width="2.28515625" customWidth="1"/>
    <col min="13" max="13" width="0" hidden="1" customWidth="1"/>
    <col min="14" max="14" width="2" bestFit="1" customWidth="1"/>
    <col min="16" max="16" width="2.28515625" customWidth="1"/>
    <col min="19" max="19" width="0" hidden="1" customWidth="1"/>
    <col min="20" max="20" width="2" bestFit="1" customWidth="1"/>
    <col min="22" max="22" width="2.28515625" customWidth="1"/>
    <col min="23" max="23" width="5.85546875" bestFit="1" customWidth="1"/>
    <col min="24" max="24" width="4" bestFit="1" customWidth="1"/>
    <col min="25" max="25" width="3.85546875" style="38" bestFit="1" customWidth="1"/>
    <col min="26" max="26" width="8" bestFit="1" customWidth="1"/>
    <col min="27" max="27" width="8.28515625" bestFit="1" customWidth="1"/>
    <col min="28" max="28" width="8.7109375" hidden="1" customWidth="1"/>
    <col min="29" max="29" width="9.85546875" hidden="1" customWidth="1"/>
    <col min="30" max="30" width="8.85546875" hidden="1" customWidth="1"/>
    <col min="31" max="31" width="6.5703125" bestFit="1" customWidth="1"/>
    <col min="32" max="32" width="15" bestFit="1" customWidth="1"/>
    <col min="33" max="33" width="15.28515625" bestFit="1" customWidth="1"/>
    <col min="34" max="34" width="11.140625" bestFit="1" customWidth="1"/>
    <col min="35" max="35" width="14.85546875" style="2" bestFit="1" customWidth="1"/>
  </cols>
  <sheetData>
    <row r="1" spans="1:35" x14ac:dyDescent="0.25">
      <c r="A1" s="9" t="s">
        <v>10</v>
      </c>
      <c r="B1" s="10"/>
      <c r="C1" s="11"/>
      <c r="E1" s="29" t="s">
        <v>9</v>
      </c>
      <c r="F1" s="30"/>
      <c r="G1" s="30"/>
      <c r="H1" s="30"/>
      <c r="I1" s="30"/>
      <c r="K1" s="29" t="s">
        <v>13</v>
      </c>
      <c r="L1" s="30"/>
      <c r="M1" s="30"/>
      <c r="N1" s="30"/>
      <c r="O1" s="30"/>
      <c r="Q1" s="29" t="s">
        <v>11</v>
      </c>
      <c r="R1" s="30"/>
      <c r="S1" s="30"/>
      <c r="T1" s="30"/>
      <c r="U1" s="30"/>
      <c r="W1" s="26" t="s">
        <v>15</v>
      </c>
      <c r="X1" s="27" t="s">
        <v>0</v>
      </c>
      <c r="Y1" s="46" t="s">
        <v>16</v>
      </c>
      <c r="Z1" s="27" t="s">
        <v>8</v>
      </c>
      <c r="AA1" s="28" t="s">
        <v>12</v>
      </c>
      <c r="AB1" s="27" t="s">
        <v>24</v>
      </c>
      <c r="AC1" s="27" t="s">
        <v>26</v>
      </c>
      <c r="AD1" s="27" t="s">
        <v>25</v>
      </c>
      <c r="AE1" s="27" t="s">
        <v>17</v>
      </c>
      <c r="AF1" s="27" t="s">
        <v>18</v>
      </c>
      <c r="AG1" s="27" t="s">
        <v>19</v>
      </c>
      <c r="AH1" s="5" t="s">
        <v>27</v>
      </c>
      <c r="AI1" s="5" t="s">
        <v>28</v>
      </c>
    </row>
    <row r="2" spans="1:35" x14ac:dyDescent="0.25">
      <c r="A2" s="4" t="s">
        <v>0</v>
      </c>
      <c r="B2" s="1" t="s">
        <v>7</v>
      </c>
      <c r="C2" s="5" t="s">
        <v>1</v>
      </c>
      <c r="E2" s="4" t="s">
        <v>0</v>
      </c>
      <c r="F2" s="1" t="s">
        <v>8</v>
      </c>
      <c r="G2" s="1" t="s">
        <v>24</v>
      </c>
      <c r="H2" s="1" t="s">
        <v>7</v>
      </c>
      <c r="I2" s="5" t="s">
        <v>1</v>
      </c>
      <c r="K2" s="4" t="s">
        <v>0</v>
      </c>
      <c r="L2" s="1" t="s">
        <v>12</v>
      </c>
      <c r="M2" s="1" t="s">
        <v>25</v>
      </c>
      <c r="N2" s="1" t="s">
        <v>7</v>
      </c>
      <c r="O2" s="5" t="s">
        <v>1</v>
      </c>
      <c r="Q2" s="4" t="s">
        <v>0</v>
      </c>
      <c r="R2" s="1" t="s">
        <v>14</v>
      </c>
      <c r="S2" s="1" t="s">
        <v>25</v>
      </c>
      <c r="T2" s="1" t="s">
        <v>7</v>
      </c>
      <c r="U2" s="5" t="s">
        <v>1</v>
      </c>
      <c r="W2" s="23" t="s">
        <v>20</v>
      </c>
      <c r="X2" s="24" t="s">
        <v>2</v>
      </c>
      <c r="Y2" s="47">
        <v>1</v>
      </c>
      <c r="Z2" s="24" t="s">
        <v>6</v>
      </c>
      <c r="AA2" s="25" t="s">
        <v>6</v>
      </c>
      <c r="AB2" s="24" t="str">
        <f>TEXT(_xlfn.CONCAT(X2,Z2), "")</f>
        <v>BSt</v>
      </c>
      <c r="AC2" s="24" t="str">
        <f>_xlfn.CONCAT(X2,AA2)</f>
        <v>BSt</v>
      </c>
      <c r="AD2" s="24" t="str">
        <f>_xlfn.CONCAT(X2:Y2)</f>
        <v>B1</v>
      </c>
      <c r="AE2" s="35">
        <f t="shared" ref="AE2:AE19" si="0">VLOOKUP(X2,$A$3:$C$5,3)</f>
        <v>0.22222222222222221</v>
      </c>
      <c r="AF2" s="35">
        <f>VLOOKUP(AB2,$G$3:$I$14,3,FALSE )</f>
        <v>0.16666666666666666</v>
      </c>
      <c r="AG2" s="35">
        <f>VLOOKUP(AC2,$M$3:$O$14,3,FALSE )</f>
        <v>0.16666666666666666</v>
      </c>
      <c r="AH2" s="52">
        <f>VLOOKUP(AD2,$S$3:$U$11,3,FALSE )</f>
        <v>0.33333333333333331</v>
      </c>
      <c r="AI2" s="13">
        <f>PRODUCT(AE2:AH2)</f>
        <v>2.0576131687242796E-3</v>
      </c>
    </row>
    <row r="3" spans="1:35" x14ac:dyDescent="0.25">
      <c r="A3" s="6" t="s">
        <v>2</v>
      </c>
      <c r="B3" s="2">
        <v>6</v>
      </c>
      <c r="C3" s="15">
        <f>B3/B$6</f>
        <v>0.22222222222222221</v>
      </c>
      <c r="E3" s="6" t="s">
        <v>2</v>
      </c>
      <c r="F3" s="2" t="s">
        <v>6</v>
      </c>
      <c r="G3" s="2" t="str">
        <f>_xlfn.CONCAT(E3:F3)</f>
        <v>BSt</v>
      </c>
      <c r="H3" s="2">
        <v>1</v>
      </c>
      <c r="I3" s="15">
        <f t="shared" ref="I3:I14" si="1">H3/VLOOKUP(E3,$A$3:$B$5,2)</f>
        <v>0.16666666666666666</v>
      </c>
      <c r="J3" s="20"/>
      <c r="K3" s="6" t="s">
        <v>2</v>
      </c>
      <c r="L3" s="17" t="s">
        <v>6</v>
      </c>
      <c r="M3" s="2" t="str">
        <f>_xlfn.CONCAT(K3:L3)</f>
        <v>BSt</v>
      </c>
      <c r="N3" s="2">
        <v>1</v>
      </c>
      <c r="O3" s="15">
        <f>N3/VLOOKUP(K3,$A$3:$B$5,2)</f>
        <v>0.16666666666666666</v>
      </c>
      <c r="P3" s="20"/>
      <c r="Q3" s="6" t="s">
        <v>2</v>
      </c>
      <c r="R3" s="17">
        <v>1</v>
      </c>
      <c r="S3" s="2" t="str">
        <f>_xlfn.CONCAT(Q3:R3)</f>
        <v>B1</v>
      </c>
      <c r="T3" s="2">
        <v>2</v>
      </c>
      <c r="U3" s="15">
        <f t="shared" ref="U3:U11" si="2">T3/VLOOKUP(Q3,$A$3:$B$5,2)</f>
        <v>0.33333333333333331</v>
      </c>
      <c r="V3" s="20"/>
      <c r="W3" s="39" t="s">
        <v>20</v>
      </c>
      <c r="X3" s="32" t="s">
        <v>4</v>
      </c>
      <c r="Y3" s="48">
        <v>1</v>
      </c>
      <c r="Z3" s="32" t="s">
        <v>6</v>
      </c>
      <c r="AA3" s="48" t="s">
        <v>6</v>
      </c>
      <c r="AB3" s="40" t="str">
        <f t="shared" ref="AB3:AB19" si="3">_xlfn.CONCAT(X3,Z3)</f>
        <v>OSt</v>
      </c>
      <c r="AC3" s="40" t="str">
        <f t="shared" ref="AC3:AC19" si="4">_xlfn.CONCAT(X3,AA3)</f>
        <v>OSt</v>
      </c>
      <c r="AD3" s="40" t="str">
        <f t="shared" ref="AD3:AD19" si="5">_xlfn.CONCAT(X3:Y3)</f>
        <v>O1</v>
      </c>
      <c r="AE3" s="41">
        <f t="shared" si="0"/>
        <v>0.33333333333333331</v>
      </c>
      <c r="AF3" s="41">
        <f t="shared" ref="AF3:AF19" si="6">VLOOKUP(AB3,$G$3:$I$14,3, FALSE)</f>
        <v>0.33333333333333331</v>
      </c>
      <c r="AG3" s="41">
        <f t="shared" ref="AG3:AG19" si="7">VLOOKUP(AC3,$M$3:$O$14,3,FALSE )</f>
        <v>0.33333333333333331</v>
      </c>
      <c r="AH3" s="42">
        <f t="shared" ref="AH3:AH19" si="8">VLOOKUP(AD3,$S$3:$U$11,3,FALSE )</f>
        <v>0.33333333333333331</v>
      </c>
      <c r="AI3" s="42">
        <f t="shared" ref="AI3:AI19" si="9">PRODUCT(AE3:AH3)</f>
        <v>1.2345679012345678E-2</v>
      </c>
    </row>
    <row r="4" spans="1:35" x14ac:dyDescent="0.25">
      <c r="A4" s="6" t="s">
        <v>3</v>
      </c>
      <c r="B4" s="2">
        <v>12</v>
      </c>
      <c r="C4" s="15">
        <f t="shared" ref="C4:C5" si="10">B4/B$6</f>
        <v>0.44444444444444442</v>
      </c>
      <c r="E4" s="6" t="s">
        <v>2</v>
      </c>
      <c r="F4" s="2" t="s">
        <v>2</v>
      </c>
      <c r="G4" s="2" t="str">
        <f t="shared" ref="G4:G14" si="11">_xlfn.CONCAT(E4:F4)</f>
        <v>BB</v>
      </c>
      <c r="H4" s="2">
        <v>0</v>
      </c>
      <c r="I4" s="15">
        <f t="shared" si="1"/>
        <v>0</v>
      </c>
      <c r="K4" s="6" t="s">
        <v>2</v>
      </c>
      <c r="L4" s="17">
        <v>1</v>
      </c>
      <c r="M4" s="2" t="str">
        <f t="shared" ref="M4:M14" si="12">_xlfn.CONCAT(K4:L4)</f>
        <v>B1</v>
      </c>
      <c r="N4" s="2">
        <v>3</v>
      </c>
      <c r="O4" s="15">
        <f t="shared" ref="O4:O14" si="13">N4/VLOOKUP(K4,$A$3:$B$5,2)</f>
        <v>0.5</v>
      </c>
      <c r="Q4" s="6" t="s">
        <v>2</v>
      </c>
      <c r="R4" s="18">
        <v>2</v>
      </c>
      <c r="S4" s="18" t="str">
        <f t="shared" ref="S4:S11" si="14">_xlfn.CONCAT(Q4:R4)</f>
        <v>B2</v>
      </c>
      <c r="T4" s="2">
        <v>3</v>
      </c>
      <c r="U4" s="15">
        <f t="shared" si="2"/>
        <v>0.5</v>
      </c>
      <c r="W4" s="4" t="s">
        <v>20</v>
      </c>
      <c r="X4" s="1" t="s">
        <v>3</v>
      </c>
      <c r="Y4" s="49">
        <v>1</v>
      </c>
      <c r="Z4" s="1" t="s">
        <v>6</v>
      </c>
      <c r="AA4" s="49" t="s">
        <v>6</v>
      </c>
      <c r="AB4" s="19" t="str">
        <f t="shared" si="3"/>
        <v>ISt</v>
      </c>
      <c r="AC4" s="19" t="str">
        <f t="shared" si="4"/>
        <v>ISt</v>
      </c>
      <c r="AD4" s="19" t="str">
        <f t="shared" si="5"/>
        <v>I1</v>
      </c>
      <c r="AE4" s="37">
        <f t="shared" si="0"/>
        <v>0.44444444444444442</v>
      </c>
      <c r="AF4" s="37">
        <f t="shared" si="6"/>
        <v>0</v>
      </c>
      <c r="AG4" s="37">
        <f t="shared" si="7"/>
        <v>0</v>
      </c>
      <c r="AH4" s="14">
        <f t="shared" si="8"/>
        <v>0.33333333333333331</v>
      </c>
      <c r="AI4" s="14">
        <f t="shared" si="9"/>
        <v>0</v>
      </c>
    </row>
    <row r="5" spans="1:35" x14ac:dyDescent="0.25">
      <c r="A5" s="4" t="s">
        <v>4</v>
      </c>
      <c r="B5" s="1">
        <v>9</v>
      </c>
      <c r="C5" s="16">
        <f t="shared" si="10"/>
        <v>0.33333333333333331</v>
      </c>
      <c r="E5" s="6" t="s">
        <v>2</v>
      </c>
      <c r="F5" s="12" t="s">
        <v>3</v>
      </c>
      <c r="G5" s="12" t="str">
        <f t="shared" si="11"/>
        <v>BI</v>
      </c>
      <c r="H5" s="2">
        <v>1</v>
      </c>
      <c r="I5" s="15">
        <f t="shared" si="1"/>
        <v>0.16666666666666666</v>
      </c>
      <c r="K5" s="6" t="s">
        <v>2</v>
      </c>
      <c r="L5" s="18">
        <v>2</v>
      </c>
      <c r="M5" s="12" t="str">
        <f t="shared" si="12"/>
        <v>B2</v>
      </c>
      <c r="N5" s="2">
        <v>2</v>
      </c>
      <c r="O5" s="15">
        <f t="shared" si="13"/>
        <v>0.33333333333333331</v>
      </c>
      <c r="Q5" s="4" t="s">
        <v>2</v>
      </c>
      <c r="R5" s="22">
        <v>3</v>
      </c>
      <c r="S5" s="22" t="str">
        <f t="shared" si="14"/>
        <v>B3</v>
      </c>
      <c r="T5" s="21">
        <v>1</v>
      </c>
      <c r="U5" s="16">
        <f t="shared" si="2"/>
        <v>0.16666666666666666</v>
      </c>
      <c r="W5" s="43" t="s">
        <v>21</v>
      </c>
      <c r="X5" s="33" t="s">
        <v>2</v>
      </c>
      <c r="Y5" s="50">
        <v>2</v>
      </c>
      <c r="Z5" s="33" t="s">
        <v>4</v>
      </c>
      <c r="AA5" s="50">
        <v>1</v>
      </c>
      <c r="AB5" s="44" t="str">
        <f t="shared" si="3"/>
        <v>BO</v>
      </c>
      <c r="AC5" s="44" t="str">
        <f t="shared" si="4"/>
        <v>B1</v>
      </c>
      <c r="AD5" s="44" t="str">
        <f t="shared" si="5"/>
        <v>B2</v>
      </c>
      <c r="AE5" s="45">
        <f t="shared" si="0"/>
        <v>0.22222222222222221</v>
      </c>
      <c r="AF5" s="45">
        <f t="shared" si="6"/>
        <v>0.66666666666666663</v>
      </c>
      <c r="AG5" s="45">
        <f t="shared" si="7"/>
        <v>0.5</v>
      </c>
      <c r="AH5" s="42">
        <f t="shared" si="8"/>
        <v>0.5</v>
      </c>
      <c r="AI5" s="42">
        <f t="shared" si="9"/>
        <v>3.7037037037037035E-2</v>
      </c>
    </row>
    <row r="6" spans="1:35" x14ac:dyDescent="0.25">
      <c r="A6" s="7" t="s">
        <v>5</v>
      </c>
      <c r="B6" s="3">
        <f>SUM(B3:B5)</f>
        <v>27</v>
      </c>
      <c r="C6" s="8">
        <f>SUM(C3:C5)</f>
        <v>1</v>
      </c>
      <c r="E6" s="4" t="s">
        <v>2</v>
      </c>
      <c r="F6" s="21" t="s">
        <v>4</v>
      </c>
      <c r="G6" s="21" t="str">
        <f t="shared" si="11"/>
        <v>BO</v>
      </c>
      <c r="H6" s="21">
        <v>4</v>
      </c>
      <c r="I6" s="16">
        <f t="shared" si="1"/>
        <v>0.66666666666666663</v>
      </c>
      <c r="K6" s="4" t="s">
        <v>2</v>
      </c>
      <c r="L6" s="22">
        <v>3</v>
      </c>
      <c r="M6" s="21" t="str">
        <f t="shared" si="12"/>
        <v>B3</v>
      </c>
      <c r="N6" s="21">
        <v>0</v>
      </c>
      <c r="O6" s="16">
        <f t="shared" si="13"/>
        <v>0</v>
      </c>
      <c r="Q6" s="6" t="s">
        <v>3</v>
      </c>
      <c r="R6" s="18">
        <v>1</v>
      </c>
      <c r="S6" s="18" t="str">
        <f t="shared" si="14"/>
        <v>I1</v>
      </c>
      <c r="T6" s="12">
        <v>4</v>
      </c>
      <c r="U6" s="15">
        <f t="shared" si="2"/>
        <v>0.33333333333333331</v>
      </c>
      <c r="V6" s="20"/>
      <c r="W6" s="6" t="s">
        <v>21</v>
      </c>
      <c r="X6" s="2" t="s">
        <v>4</v>
      </c>
      <c r="Y6" s="51">
        <v>2</v>
      </c>
      <c r="Z6" s="2" t="s">
        <v>4</v>
      </c>
      <c r="AA6" s="51">
        <v>1</v>
      </c>
      <c r="AB6" s="17" t="str">
        <f t="shared" si="3"/>
        <v>OO</v>
      </c>
      <c r="AC6" s="17" t="str">
        <f t="shared" si="4"/>
        <v>O1</v>
      </c>
      <c r="AD6" s="17" t="str">
        <f t="shared" si="5"/>
        <v>O2</v>
      </c>
      <c r="AE6" s="36">
        <f t="shared" si="0"/>
        <v>0.33333333333333331</v>
      </c>
      <c r="AF6" s="36">
        <f t="shared" si="6"/>
        <v>0.33333333333333331</v>
      </c>
      <c r="AG6" s="36">
        <f t="shared" si="7"/>
        <v>0.1111111111111111</v>
      </c>
      <c r="AH6" s="13">
        <f t="shared" si="8"/>
        <v>0.44444444444444442</v>
      </c>
      <c r="AI6" s="13">
        <f t="shared" si="9"/>
        <v>5.4869684499314125E-3</v>
      </c>
    </row>
    <row r="7" spans="1:35" x14ac:dyDescent="0.25">
      <c r="E7" s="6" t="s">
        <v>3</v>
      </c>
      <c r="F7" s="12" t="s">
        <v>6</v>
      </c>
      <c r="G7" s="12" t="str">
        <f t="shared" si="11"/>
        <v>ISt</v>
      </c>
      <c r="H7" s="12">
        <v>0</v>
      </c>
      <c r="I7" s="15">
        <f t="shared" si="1"/>
        <v>0</v>
      </c>
      <c r="J7" s="20"/>
      <c r="K7" s="6" t="s">
        <v>3</v>
      </c>
      <c r="L7" s="17" t="s">
        <v>6</v>
      </c>
      <c r="M7" s="12" t="str">
        <f t="shared" si="12"/>
        <v>ISt</v>
      </c>
      <c r="N7" s="12">
        <v>0</v>
      </c>
      <c r="O7" s="15">
        <f t="shared" si="13"/>
        <v>0</v>
      </c>
      <c r="P7" s="20"/>
      <c r="Q7" s="6" t="s">
        <v>3</v>
      </c>
      <c r="R7" s="18">
        <v>2</v>
      </c>
      <c r="S7" s="18" t="str">
        <f t="shared" si="14"/>
        <v>I2</v>
      </c>
      <c r="T7" s="12">
        <v>2</v>
      </c>
      <c r="U7" s="15">
        <f t="shared" si="2"/>
        <v>0.16666666666666666</v>
      </c>
      <c r="V7" s="20"/>
      <c r="W7" s="4" t="s">
        <v>21</v>
      </c>
      <c r="X7" s="1" t="s">
        <v>3</v>
      </c>
      <c r="Y7" s="49">
        <v>2</v>
      </c>
      <c r="Z7" s="1" t="s">
        <v>4</v>
      </c>
      <c r="AA7" s="49">
        <v>1</v>
      </c>
      <c r="AB7" s="19" t="str">
        <f t="shared" si="3"/>
        <v>IO</v>
      </c>
      <c r="AC7" s="19" t="str">
        <f t="shared" si="4"/>
        <v>I1</v>
      </c>
      <c r="AD7" s="19" t="str">
        <f t="shared" si="5"/>
        <v>I2</v>
      </c>
      <c r="AE7" s="37">
        <f t="shared" si="0"/>
        <v>0.44444444444444442</v>
      </c>
      <c r="AF7" s="37">
        <f t="shared" si="6"/>
        <v>0</v>
      </c>
      <c r="AG7" s="37">
        <f t="shared" si="7"/>
        <v>0.25</v>
      </c>
      <c r="AH7" s="14">
        <f t="shared" si="8"/>
        <v>0.16666666666666666</v>
      </c>
      <c r="AI7" s="14">
        <f t="shared" si="9"/>
        <v>0</v>
      </c>
    </row>
    <row r="8" spans="1:35" x14ac:dyDescent="0.25">
      <c r="E8" s="6" t="s">
        <v>3</v>
      </c>
      <c r="F8" s="12" t="s">
        <v>2</v>
      </c>
      <c r="G8" s="12" t="str">
        <f t="shared" si="11"/>
        <v>IB</v>
      </c>
      <c r="H8" s="12">
        <v>6</v>
      </c>
      <c r="I8" s="15">
        <f t="shared" si="1"/>
        <v>0.5</v>
      </c>
      <c r="K8" s="6" t="s">
        <v>3</v>
      </c>
      <c r="L8" s="18">
        <v>1</v>
      </c>
      <c r="M8" s="12" t="str">
        <f t="shared" si="12"/>
        <v>I1</v>
      </c>
      <c r="N8" s="12">
        <v>3</v>
      </c>
      <c r="O8" s="15">
        <f t="shared" si="13"/>
        <v>0.25</v>
      </c>
      <c r="Q8" s="4" t="s">
        <v>3</v>
      </c>
      <c r="R8" s="22">
        <v>3</v>
      </c>
      <c r="S8" s="22" t="str">
        <f t="shared" si="14"/>
        <v>I3</v>
      </c>
      <c r="T8" s="21">
        <v>6</v>
      </c>
      <c r="U8" s="16">
        <f t="shared" si="2"/>
        <v>0.5</v>
      </c>
      <c r="W8" s="23" t="s">
        <v>22</v>
      </c>
      <c r="X8" s="24" t="s">
        <v>2</v>
      </c>
      <c r="Y8" s="47">
        <v>3</v>
      </c>
      <c r="Z8" s="24" t="s">
        <v>2</v>
      </c>
      <c r="AA8" s="47">
        <v>2</v>
      </c>
      <c r="AB8" s="31" t="str">
        <f t="shared" si="3"/>
        <v>BB</v>
      </c>
      <c r="AC8" s="31" t="str">
        <f t="shared" si="4"/>
        <v>B2</v>
      </c>
      <c r="AD8" s="31" t="str">
        <f t="shared" si="5"/>
        <v>B3</v>
      </c>
      <c r="AE8" s="35">
        <f t="shared" si="0"/>
        <v>0.22222222222222221</v>
      </c>
      <c r="AF8" s="35">
        <f t="shared" si="6"/>
        <v>0</v>
      </c>
      <c r="AG8" s="35">
        <f t="shared" si="7"/>
        <v>0.33333333333333331</v>
      </c>
      <c r="AH8" s="13">
        <f t="shared" si="8"/>
        <v>0.16666666666666666</v>
      </c>
      <c r="AI8" s="13">
        <f t="shared" si="9"/>
        <v>0</v>
      </c>
    </row>
    <row r="9" spans="1:35" x14ac:dyDescent="0.25">
      <c r="E9" s="6" t="s">
        <v>3</v>
      </c>
      <c r="F9" s="12" t="s">
        <v>3</v>
      </c>
      <c r="G9" s="12" t="str">
        <f t="shared" si="11"/>
        <v>II</v>
      </c>
      <c r="H9" s="12">
        <v>6</v>
      </c>
      <c r="I9" s="15">
        <f t="shared" si="1"/>
        <v>0.5</v>
      </c>
      <c r="K9" s="6" t="s">
        <v>3</v>
      </c>
      <c r="L9" s="18">
        <v>2</v>
      </c>
      <c r="M9" s="12" t="str">
        <f t="shared" si="12"/>
        <v>I2</v>
      </c>
      <c r="N9" s="12">
        <v>4</v>
      </c>
      <c r="O9" s="15">
        <f t="shared" si="13"/>
        <v>0.33333333333333331</v>
      </c>
      <c r="Q9" s="6" t="s">
        <v>4</v>
      </c>
      <c r="R9" s="18">
        <v>1</v>
      </c>
      <c r="S9" s="18" t="str">
        <f t="shared" si="14"/>
        <v>O1</v>
      </c>
      <c r="T9" s="12">
        <v>3</v>
      </c>
      <c r="U9" s="15">
        <f t="shared" si="2"/>
        <v>0.33333333333333331</v>
      </c>
      <c r="V9" s="20"/>
      <c r="W9" s="6" t="s">
        <v>22</v>
      </c>
      <c r="X9" s="2" t="s">
        <v>4</v>
      </c>
      <c r="Y9" s="51">
        <v>3</v>
      </c>
      <c r="Z9" s="2" t="s">
        <v>2</v>
      </c>
      <c r="AA9" s="51">
        <v>2</v>
      </c>
      <c r="AB9" s="17" t="str">
        <f t="shared" si="3"/>
        <v>OB</v>
      </c>
      <c r="AC9" s="17" t="str">
        <f t="shared" si="4"/>
        <v>O2</v>
      </c>
      <c r="AD9" s="17" t="str">
        <f t="shared" si="5"/>
        <v>O3</v>
      </c>
      <c r="AE9" s="36">
        <f t="shared" si="0"/>
        <v>0.33333333333333331</v>
      </c>
      <c r="AF9" s="36">
        <f t="shared" si="6"/>
        <v>0</v>
      </c>
      <c r="AG9" s="36">
        <f t="shared" si="7"/>
        <v>0.1111111111111111</v>
      </c>
      <c r="AH9" s="13">
        <f t="shared" si="8"/>
        <v>0.22222222222222221</v>
      </c>
      <c r="AI9" s="13">
        <f t="shared" si="9"/>
        <v>0</v>
      </c>
    </row>
    <row r="10" spans="1:35" x14ac:dyDescent="0.25">
      <c r="E10" s="4" t="s">
        <v>3</v>
      </c>
      <c r="F10" s="21" t="s">
        <v>4</v>
      </c>
      <c r="G10" s="21" t="str">
        <f t="shared" si="11"/>
        <v>IO</v>
      </c>
      <c r="H10" s="21">
        <v>0</v>
      </c>
      <c r="I10" s="16">
        <f t="shared" si="1"/>
        <v>0</v>
      </c>
      <c r="K10" s="4" t="s">
        <v>3</v>
      </c>
      <c r="L10" s="22">
        <v>3</v>
      </c>
      <c r="M10" s="21" t="str">
        <f t="shared" si="12"/>
        <v>I3</v>
      </c>
      <c r="N10" s="21">
        <v>5</v>
      </c>
      <c r="O10" s="16">
        <f t="shared" si="13"/>
        <v>0.41666666666666669</v>
      </c>
      <c r="Q10" s="6" t="s">
        <v>4</v>
      </c>
      <c r="R10" s="18">
        <v>2</v>
      </c>
      <c r="S10" s="18" t="str">
        <f t="shared" si="14"/>
        <v>O2</v>
      </c>
      <c r="T10" s="12">
        <v>4</v>
      </c>
      <c r="U10" s="15">
        <f t="shared" si="2"/>
        <v>0.44444444444444442</v>
      </c>
      <c r="W10" s="53" t="s">
        <v>22</v>
      </c>
      <c r="X10" s="34" t="s">
        <v>3</v>
      </c>
      <c r="Y10" s="54">
        <v>3</v>
      </c>
      <c r="Z10" s="34" t="s">
        <v>2</v>
      </c>
      <c r="AA10" s="54">
        <v>2</v>
      </c>
      <c r="AB10" s="55" t="str">
        <f t="shared" si="3"/>
        <v>IB</v>
      </c>
      <c r="AC10" s="55" t="str">
        <f t="shared" si="4"/>
        <v>I2</v>
      </c>
      <c r="AD10" s="55" t="str">
        <f t="shared" si="5"/>
        <v>I3</v>
      </c>
      <c r="AE10" s="56">
        <f t="shared" si="0"/>
        <v>0.44444444444444442</v>
      </c>
      <c r="AF10" s="56">
        <f t="shared" si="6"/>
        <v>0.5</v>
      </c>
      <c r="AG10" s="56">
        <f t="shared" si="7"/>
        <v>0.33333333333333331</v>
      </c>
      <c r="AH10" s="57">
        <f t="shared" si="8"/>
        <v>0.5</v>
      </c>
      <c r="AI10" s="57">
        <f t="shared" si="9"/>
        <v>3.7037037037037035E-2</v>
      </c>
    </row>
    <row r="11" spans="1:35" x14ac:dyDescent="0.25">
      <c r="E11" s="6" t="s">
        <v>4</v>
      </c>
      <c r="F11" s="12" t="s">
        <v>6</v>
      </c>
      <c r="G11" s="12" t="str">
        <f t="shared" si="11"/>
        <v>OSt</v>
      </c>
      <c r="H11" s="12">
        <v>3</v>
      </c>
      <c r="I11" s="15">
        <f t="shared" si="1"/>
        <v>0.33333333333333331</v>
      </c>
      <c r="J11" s="20"/>
      <c r="K11" s="6" t="s">
        <v>4</v>
      </c>
      <c r="L11" s="18" t="s">
        <v>6</v>
      </c>
      <c r="M11" s="12" t="str">
        <f t="shared" si="12"/>
        <v>OSt</v>
      </c>
      <c r="N11" s="12">
        <v>3</v>
      </c>
      <c r="O11" s="15">
        <f t="shared" si="13"/>
        <v>0.33333333333333331</v>
      </c>
      <c r="P11" s="20"/>
      <c r="Q11" s="4" t="s">
        <v>4</v>
      </c>
      <c r="R11" s="19">
        <v>3</v>
      </c>
      <c r="S11" s="19" t="str">
        <f t="shared" si="14"/>
        <v>O3</v>
      </c>
      <c r="T11" s="1">
        <v>2</v>
      </c>
      <c r="U11" s="16">
        <f t="shared" si="2"/>
        <v>0.22222222222222221</v>
      </c>
      <c r="V11" s="20"/>
      <c r="W11" s="23" t="s">
        <v>22</v>
      </c>
      <c r="X11" s="24" t="s">
        <v>2</v>
      </c>
      <c r="Y11" s="47">
        <v>2</v>
      </c>
      <c r="Z11" s="24" t="s">
        <v>3</v>
      </c>
      <c r="AA11" s="47">
        <v>3</v>
      </c>
      <c r="AB11" s="31" t="str">
        <f t="shared" si="3"/>
        <v>BI</v>
      </c>
      <c r="AC11" s="31" t="str">
        <f t="shared" si="4"/>
        <v>B3</v>
      </c>
      <c r="AD11" s="31" t="str">
        <f t="shared" si="5"/>
        <v>B2</v>
      </c>
      <c r="AE11" s="35">
        <f t="shared" si="0"/>
        <v>0.22222222222222221</v>
      </c>
      <c r="AF11" s="35">
        <f t="shared" si="6"/>
        <v>0.16666666666666666</v>
      </c>
      <c r="AG11" s="35">
        <f t="shared" si="7"/>
        <v>0</v>
      </c>
      <c r="AH11" s="13">
        <f t="shared" si="8"/>
        <v>0.5</v>
      </c>
      <c r="AI11" s="13">
        <f t="shared" si="9"/>
        <v>0</v>
      </c>
    </row>
    <row r="12" spans="1:35" x14ac:dyDescent="0.25">
      <c r="E12" s="6" t="s">
        <v>4</v>
      </c>
      <c r="F12" s="12" t="s">
        <v>2</v>
      </c>
      <c r="G12" s="12" t="str">
        <f t="shared" si="11"/>
        <v>OB</v>
      </c>
      <c r="H12" s="12">
        <v>0</v>
      </c>
      <c r="I12" s="15">
        <f t="shared" si="1"/>
        <v>0</v>
      </c>
      <c r="K12" s="6" t="s">
        <v>4</v>
      </c>
      <c r="L12" s="18">
        <v>1</v>
      </c>
      <c r="M12" s="12" t="str">
        <f t="shared" si="12"/>
        <v>O1</v>
      </c>
      <c r="N12" s="12">
        <v>1</v>
      </c>
      <c r="O12" s="15">
        <f t="shared" si="13"/>
        <v>0.1111111111111111</v>
      </c>
      <c r="W12" s="39" t="s">
        <v>22</v>
      </c>
      <c r="X12" s="32" t="s">
        <v>4</v>
      </c>
      <c r="Y12" s="48">
        <v>2</v>
      </c>
      <c r="Z12" s="32" t="s">
        <v>3</v>
      </c>
      <c r="AA12" s="48">
        <v>3</v>
      </c>
      <c r="AB12" s="40" t="str">
        <f t="shared" si="3"/>
        <v>OI</v>
      </c>
      <c r="AC12" s="40" t="str">
        <f t="shared" si="4"/>
        <v>O3</v>
      </c>
      <c r="AD12" s="40" t="str">
        <f t="shared" si="5"/>
        <v>O2</v>
      </c>
      <c r="AE12" s="41">
        <f t="shared" si="0"/>
        <v>0.33333333333333331</v>
      </c>
      <c r="AF12" s="41">
        <f t="shared" si="6"/>
        <v>0.33333333333333331</v>
      </c>
      <c r="AG12" s="41">
        <f t="shared" si="7"/>
        <v>0.44444444444444442</v>
      </c>
      <c r="AH12" s="42">
        <f t="shared" si="8"/>
        <v>0.44444444444444442</v>
      </c>
      <c r="AI12" s="42">
        <f t="shared" si="9"/>
        <v>2.194787379972565E-2</v>
      </c>
    </row>
    <row r="13" spans="1:35" x14ac:dyDescent="0.25">
      <c r="E13" s="6" t="s">
        <v>4</v>
      </c>
      <c r="F13" s="12" t="s">
        <v>3</v>
      </c>
      <c r="G13" s="12" t="str">
        <f t="shared" si="11"/>
        <v>OI</v>
      </c>
      <c r="H13" s="12">
        <v>3</v>
      </c>
      <c r="I13" s="15">
        <f t="shared" si="1"/>
        <v>0.33333333333333331</v>
      </c>
      <c r="K13" s="6" t="s">
        <v>4</v>
      </c>
      <c r="L13" s="18">
        <v>2</v>
      </c>
      <c r="M13" s="12" t="str">
        <f t="shared" si="12"/>
        <v>O2</v>
      </c>
      <c r="N13" s="12">
        <v>1</v>
      </c>
      <c r="O13" s="15">
        <f t="shared" si="13"/>
        <v>0.1111111111111111</v>
      </c>
      <c r="W13" s="4" t="s">
        <v>22</v>
      </c>
      <c r="X13" s="21" t="s">
        <v>3</v>
      </c>
      <c r="Y13" s="49">
        <v>2</v>
      </c>
      <c r="Z13" s="1" t="s">
        <v>3</v>
      </c>
      <c r="AA13" s="49">
        <v>3</v>
      </c>
      <c r="AB13" s="19" t="str">
        <f t="shared" si="3"/>
        <v>II</v>
      </c>
      <c r="AC13" s="19" t="str">
        <f t="shared" si="4"/>
        <v>I3</v>
      </c>
      <c r="AD13" s="19" t="str">
        <f t="shared" si="5"/>
        <v>I2</v>
      </c>
      <c r="AE13" s="37">
        <f t="shared" si="0"/>
        <v>0.44444444444444442</v>
      </c>
      <c r="AF13" s="37">
        <f t="shared" si="6"/>
        <v>0.5</v>
      </c>
      <c r="AG13" s="37">
        <f t="shared" si="7"/>
        <v>0.41666666666666669</v>
      </c>
      <c r="AH13" s="14">
        <f t="shared" si="8"/>
        <v>0.16666666666666666</v>
      </c>
      <c r="AI13" s="14">
        <f t="shared" si="9"/>
        <v>1.5432098765432098E-2</v>
      </c>
    </row>
    <row r="14" spans="1:35" x14ac:dyDescent="0.25">
      <c r="E14" s="4" t="s">
        <v>4</v>
      </c>
      <c r="F14" s="1" t="s">
        <v>4</v>
      </c>
      <c r="G14" s="1" t="str">
        <f t="shared" si="11"/>
        <v>OO</v>
      </c>
      <c r="H14" s="1">
        <v>3</v>
      </c>
      <c r="I14" s="16">
        <f t="shared" si="1"/>
        <v>0.33333333333333331</v>
      </c>
      <c r="K14" s="4" t="s">
        <v>4</v>
      </c>
      <c r="L14" s="19">
        <v>3</v>
      </c>
      <c r="M14" s="1" t="str">
        <f t="shared" si="12"/>
        <v>O3</v>
      </c>
      <c r="N14" s="1">
        <v>4</v>
      </c>
      <c r="O14" s="16">
        <f t="shared" si="13"/>
        <v>0.44444444444444442</v>
      </c>
      <c r="W14" s="43" t="s">
        <v>23</v>
      </c>
      <c r="X14" s="33" t="s">
        <v>2</v>
      </c>
      <c r="Y14" s="50">
        <v>3</v>
      </c>
      <c r="Z14" s="33" t="s">
        <v>4</v>
      </c>
      <c r="AA14" s="50">
        <f t="shared" ref="AA14" si="15">Y13</f>
        <v>2</v>
      </c>
      <c r="AB14" s="44" t="str">
        <f t="shared" si="3"/>
        <v>BO</v>
      </c>
      <c r="AC14" s="44" t="str">
        <f t="shared" si="4"/>
        <v>B2</v>
      </c>
      <c r="AD14" s="44" t="str">
        <f t="shared" si="5"/>
        <v>B3</v>
      </c>
      <c r="AE14" s="45">
        <f t="shared" si="0"/>
        <v>0.22222222222222221</v>
      </c>
      <c r="AF14" s="45">
        <f t="shared" si="6"/>
        <v>0.66666666666666663</v>
      </c>
      <c r="AG14" s="45">
        <f t="shared" si="7"/>
        <v>0.33333333333333331</v>
      </c>
      <c r="AH14" s="42">
        <f t="shared" si="8"/>
        <v>0.16666666666666666</v>
      </c>
      <c r="AI14" s="42">
        <f t="shared" si="9"/>
        <v>8.2304526748971183E-3</v>
      </c>
    </row>
    <row r="15" spans="1:35" x14ac:dyDescent="0.25">
      <c r="W15" s="6" t="s">
        <v>23</v>
      </c>
      <c r="X15" s="2" t="s">
        <v>4</v>
      </c>
      <c r="Y15" s="51">
        <v>3</v>
      </c>
      <c r="Z15" s="2" t="s">
        <v>4</v>
      </c>
      <c r="AA15" s="51">
        <v>2</v>
      </c>
      <c r="AB15" s="17" t="str">
        <f t="shared" si="3"/>
        <v>OO</v>
      </c>
      <c r="AC15" s="17" t="str">
        <f t="shared" si="4"/>
        <v>O2</v>
      </c>
      <c r="AD15" s="17" t="str">
        <f t="shared" si="5"/>
        <v>O3</v>
      </c>
      <c r="AE15" s="36">
        <f t="shared" si="0"/>
        <v>0.33333333333333331</v>
      </c>
      <c r="AF15" s="36">
        <f t="shared" si="6"/>
        <v>0.33333333333333331</v>
      </c>
      <c r="AG15" s="36">
        <f t="shared" si="7"/>
        <v>0.1111111111111111</v>
      </c>
      <c r="AH15" s="13">
        <f t="shared" si="8"/>
        <v>0.22222222222222221</v>
      </c>
      <c r="AI15" s="13">
        <f t="shared" si="9"/>
        <v>2.7434842249657062E-3</v>
      </c>
    </row>
    <row r="16" spans="1:35" x14ac:dyDescent="0.25">
      <c r="W16" s="4" t="s">
        <v>23</v>
      </c>
      <c r="X16" s="21" t="s">
        <v>3</v>
      </c>
      <c r="Y16" s="49">
        <v>3</v>
      </c>
      <c r="Z16" s="1" t="s">
        <v>4</v>
      </c>
      <c r="AA16" s="49">
        <v>2</v>
      </c>
      <c r="AB16" s="19" t="str">
        <f t="shared" si="3"/>
        <v>IO</v>
      </c>
      <c r="AC16" s="19" t="str">
        <f t="shared" si="4"/>
        <v>I2</v>
      </c>
      <c r="AD16" s="19" t="str">
        <f t="shared" si="5"/>
        <v>I3</v>
      </c>
      <c r="AE16" s="37">
        <f t="shared" si="0"/>
        <v>0.44444444444444442</v>
      </c>
      <c r="AF16" s="37">
        <f t="shared" si="6"/>
        <v>0</v>
      </c>
      <c r="AG16" s="37">
        <f t="shared" si="7"/>
        <v>0.33333333333333331</v>
      </c>
      <c r="AH16" s="14">
        <f t="shared" si="8"/>
        <v>0.5</v>
      </c>
      <c r="AI16" s="14">
        <f t="shared" si="9"/>
        <v>0</v>
      </c>
    </row>
    <row r="17" spans="23:35" x14ac:dyDescent="0.25">
      <c r="W17" s="23" t="s">
        <v>22</v>
      </c>
      <c r="X17" s="24" t="s">
        <v>2</v>
      </c>
      <c r="Y17" s="47">
        <v>1</v>
      </c>
      <c r="Z17" s="24" t="s">
        <v>2</v>
      </c>
      <c r="AA17" s="47">
        <v>3</v>
      </c>
      <c r="AB17" s="31" t="str">
        <f t="shared" si="3"/>
        <v>BB</v>
      </c>
      <c r="AC17" s="31" t="str">
        <f t="shared" si="4"/>
        <v>B3</v>
      </c>
      <c r="AD17" s="31" t="str">
        <f t="shared" si="5"/>
        <v>B1</v>
      </c>
      <c r="AE17" s="35">
        <f t="shared" si="0"/>
        <v>0.22222222222222221</v>
      </c>
      <c r="AF17" s="35">
        <f t="shared" si="6"/>
        <v>0</v>
      </c>
      <c r="AG17" s="35">
        <f t="shared" si="7"/>
        <v>0</v>
      </c>
      <c r="AH17" s="13">
        <f t="shared" si="8"/>
        <v>0.33333333333333331</v>
      </c>
      <c r="AI17" s="13">
        <f t="shared" si="9"/>
        <v>0</v>
      </c>
    </row>
    <row r="18" spans="23:35" x14ac:dyDescent="0.25">
      <c r="W18" s="6" t="s">
        <v>22</v>
      </c>
      <c r="X18" s="2" t="s">
        <v>4</v>
      </c>
      <c r="Y18" s="51">
        <v>1</v>
      </c>
      <c r="Z18" s="2" t="s">
        <v>2</v>
      </c>
      <c r="AA18" s="51">
        <v>3</v>
      </c>
      <c r="AB18" s="17" t="str">
        <f t="shared" si="3"/>
        <v>OB</v>
      </c>
      <c r="AC18" s="17" t="str">
        <f t="shared" si="4"/>
        <v>O3</v>
      </c>
      <c r="AD18" s="17" t="str">
        <f t="shared" si="5"/>
        <v>O1</v>
      </c>
      <c r="AE18" s="36">
        <f t="shared" si="0"/>
        <v>0.33333333333333331</v>
      </c>
      <c r="AF18" s="36">
        <f t="shared" si="6"/>
        <v>0</v>
      </c>
      <c r="AG18" s="36">
        <f t="shared" si="7"/>
        <v>0.44444444444444442</v>
      </c>
      <c r="AH18" s="13">
        <f t="shared" si="8"/>
        <v>0.33333333333333331</v>
      </c>
      <c r="AI18" s="13">
        <f t="shared" si="9"/>
        <v>0</v>
      </c>
    </row>
    <row r="19" spans="23:35" x14ac:dyDescent="0.25">
      <c r="W19" s="53" t="s">
        <v>22</v>
      </c>
      <c r="X19" s="34" t="s">
        <v>3</v>
      </c>
      <c r="Y19" s="54">
        <v>1</v>
      </c>
      <c r="Z19" s="34" t="s">
        <v>2</v>
      </c>
      <c r="AA19" s="54">
        <v>3</v>
      </c>
      <c r="AB19" s="55" t="str">
        <f t="shared" si="3"/>
        <v>IB</v>
      </c>
      <c r="AC19" s="55" t="str">
        <f t="shared" si="4"/>
        <v>I3</v>
      </c>
      <c r="AD19" s="55" t="str">
        <f t="shared" si="5"/>
        <v>I1</v>
      </c>
      <c r="AE19" s="56">
        <f t="shared" si="0"/>
        <v>0.44444444444444442</v>
      </c>
      <c r="AF19" s="56">
        <f t="shared" si="6"/>
        <v>0.5</v>
      </c>
      <c r="AG19" s="56">
        <f t="shared" si="7"/>
        <v>0.41666666666666669</v>
      </c>
      <c r="AH19" s="57">
        <f t="shared" si="8"/>
        <v>0.33333333333333331</v>
      </c>
      <c r="AI19" s="57">
        <f t="shared" si="9"/>
        <v>3.0864197530864196E-2</v>
      </c>
    </row>
    <row r="21" spans="23:35" x14ac:dyDescent="0.25">
      <c r="X21" t="s">
        <v>29</v>
      </c>
    </row>
    <row r="22" spans="23:35" x14ac:dyDescent="0.25">
      <c r="X22" t="s">
        <v>30</v>
      </c>
    </row>
    <row r="23" spans="23:35" x14ac:dyDescent="0.25">
      <c r="X23" t="s">
        <v>32</v>
      </c>
    </row>
    <row r="24" spans="23:35" x14ac:dyDescent="0.25">
      <c r="X24" s="58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538A-7877-4592-B4A9-9C732DC82830}">
  <dimension ref="A1:AA32"/>
  <sheetViews>
    <sheetView topLeftCell="I1" zoomScaleNormal="100" workbookViewId="0">
      <selection activeCell="W19" sqref="W19"/>
    </sheetView>
  </sheetViews>
  <sheetFormatPr defaultColWidth="5.28515625" defaultRowHeight="15" x14ac:dyDescent="0.25"/>
  <cols>
    <col min="9" max="12" width="6.5703125" bestFit="1" customWidth="1"/>
    <col min="15" max="20" width="8.5703125" bestFit="1" customWidth="1"/>
    <col min="23" max="23" width="3.5703125" customWidth="1"/>
    <col min="24" max="27" width="6.5703125" bestFit="1" customWidth="1"/>
  </cols>
  <sheetData>
    <row r="1" spans="1:27" x14ac:dyDescent="0.25">
      <c r="A1" s="60" t="s">
        <v>39</v>
      </c>
      <c r="B1" s="60">
        <v>1</v>
      </c>
      <c r="C1" s="60">
        <v>2</v>
      </c>
      <c r="D1" s="60">
        <v>3</v>
      </c>
      <c r="E1" s="60" t="s">
        <v>38</v>
      </c>
      <c r="H1" s="61" t="s">
        <v>39</v>
      </c>
      <c r="I1" s="59">
        <v>1</v>
      </c>
      <c r="J1" s="59">
        <v>2</v>
      </c>
      <c r="K1" s="59">
        <v>3</v>
      </c>
      <c r="L1" s="59" t="s">
        <v>38</v>
      </c>
      <c r="N1" s="62" t="s">
        <v>41</v>
      </c>
      <c r="W1" s="61" t="s">
        <v>39</v>
      </c>
      <c r="X1" s="59">
        <v>1</v>
      </c>
      <c r="Y1" s="59">
        <v>2</v>
      </c>
      <c r="Z1" s="59">
        <v>3</v>
      </c>
      <c r="AA1" s="59" t="s">
        <v>38</v>
      </c>
    </row>
    <row r="2" spans="1:27" x14ac:dyDescent="0.25">
      <c r="A2" s="60" t="s">
        <v>37</v>
      </c>
      <c r="B2">
        <v>1</v>
      </c>
      <c r="C2">
        <v>1</v>
      </c>
      <c r="D2">
        <v>1</v>
      </c>
      <c r="E2">
        <v>0</v>
      </c>
      <c r="F2">
        <f>SUM(B2:E2)</f>
        <v>3</v>
      </c>
      <c r="H2" s="59" t="s">
        <v>37</v>
      </c>
      <c r="I2" s="20">
        <f>B2/$F2</f>
        <v>0.33333333333333331</v>
      </c>
      <c r="J2" s="20">
        <f t="shared" ref="J2:J5" si="0">C2/$F2</f>
        <v>0.33333333333333331</v>
      </c>
      <c r="K2" s="20">
        <f t="shared" ref="K2:K5" si="1">D2/$F2</f>
        <v>0.33333333333333331</v>
      </c>
      <c r="L2" s="20">
        <f t="shared" ref="L2:L5" si="2">E2/$F2</f>
        <v>0</v>
      </c>
      <c r="N2" s="69" t="s">
        <v>42</v>
      </c>
      <c r="O2" s="24"/>
      <c r="P2" s="24"/>
      <c r="Q2" s="24"/>
      <c r="R2" s="24"/>
      <c r="S2" s="24"/>
      <c r="T2" s="25"/>
      <c r="W2" s="59" t="s">
        <v>37</v>
      </c>
      <c r="X2" s="20">
        <v>0.33333333333333298</v>
      </c>
      <c r="Y2" s="78">
        <v>0.33333333333333298</v>
      </c>
      <c r="Z2" s="78">
        <v>0.33333333333333298</v>
      </c>
      <c r="AA2" s="78">
        <v>0</v>
      </c>
    </row>
    <row r="3" spans="1:27" x14ac:dyDescent="0.25">
      <c r="A3" s="60">
        <v>1</v>
      </c>
      <c r="B3">
        <v>0</v>
      </c>
      <c r="C3">
        <v>1</v>
      </c>
      <c r="D3">
        <v>2</v>
      </c>
      <c r="E3">
        <v>1</v>
      </c>
      <c r="F3">
        <f t="shared" ref="F3:F10" si="3">SUM(B3:E3)</f>
        <v>4</v>
      </c>
      <c r="H3" s="59">
        <v>1</v>
      </c>
      <c r="I3" s="20">
        <f t="shared" ref="I3:I5" si="4">B3/$F3</f>
        <v>0</v>
      </c>
      <c r="J3" s="20">
        <f t="shared" si="0"/>
        <v>0.25</v>
      </c>
      <c r="K3" s="20">
        <f t="shared" si="1"/>
        <v>0.5</v>
      </c>
      <c r="L3" s="20">
        <f t="shared" si="2"/>
        <v>0.25</v>
      </c>
      <c r="N3" s="69">
        <v>1</v>
      </c>
      <c r="O3" s="72">
        <v>8.3333000000000004E-2</v>
      </c>
      <c r="P3" s="72">
        <v>0</v>
      </c>
      <c r="Q3" s="80">
        <v>5.9259999999999998E-3</v>
      </c>
      <c r="R3" s="72">
        <v>8.2000000000000001E-5</v>
      </c>
      <c r="S3" s="72">
        <v>8.2000000000000001E-5</v>
      </c>
      <c r="T3" s="82">
        <v>9.0000000000000002E-6</v>
      </c>
      <c r="W3" s="59">
        <v>1</v>
      </c>
      <c r="X3" s="20">
        <v>0</v>
      </c>
      <c r="Y3" s="20">
        <v>0</v>
      </c>
      <c r="Z3" s="20">
        <v>0.75</v>
      </c>
      <c r="AA3" s="20">
        <v>0.25</v>
      </c>
    </row>
    <row r="4" spans="1:27" x14ac:dyDescent="0.25">
      <c r="A4" s="60">
        <v>2</v>
      </c>
      <c r="B4">
        <v>2</v>
      </c>
      <c r="C4">
        <v>1</v>
      </c>
      <c r="D4">
        <v>1</v>
      </c>
      <c r="E4">
        <v>1</v>
      </c>
      <c r="F4">
        <f t="shared" si="3"/>
        <v>5</v>
      </c>
      <c r="H4" s="59">
        <v>2</v>
      </c>
      <c r="I4" s="20">
        <f t="shared" si="4"/>
        <v>0.4</v>
      </c>
      <c r="J4" s="20">
        <f t="shared" si="0"/>
        <v>0.2</v>
      </c>
      <c r="K4" s="20">
        <f t="shared" si="1"/>
        <v>0.2</v>
      </c>
      <c r="L4" s="20">
        <f t="shared" si="2"/>
        <v>0.2</v>
      </c>
      <c r="N4" s="70">
        <v>2</v>
      </c>
      <c r="O4" s="74">
        <v>6.6667000000000004E-2</v>
      </c>
      <c r="P4" s="79">
        <v>2.963E-2</v>
      </c>
      <c r="Q4" s="74">
        <v>0</v>
      </c>
      <c r="R4" s="74">
        <v>2.9599999999999998E-4</v>
      </c>
      <c r="S4" s="74">
        <v>1.3200000000000001E-4</v>
      </c>
      <c r="T4" s="75">
        <v>0</v>
      </c>
      <c r="W4" s="59">
        <v>2</v>
      </c>
      <c r="X4" s="20">
        <v>0.5</v>
      </c>
      <c r="Y4" s="20">
        <v>0.25</v>
      </c>
      <c r="Z4" s="20">
        <v>0</v>
      </c>
      <c r="AA4" s="20">
        <v>0.25</v>
      </c>
    </row>
    <row r="5" spans="1:27" x14ac:dyDescent="0.25">
      <c r="A5" s="60">
        <v>3</v>
      </c>
      <c r="B5">
        <v>1</v>
      </c>
      <c r="C5">
        <v>2</v>
      </c>
      <c r="D5">
        <v>2</v>
      </c>
      <c r="E5">
        <v>1</v>
      </c>
      <c r="F5">
        <f t="shared" si="3"/>
        <v>6</v>
      </c>
      <c r="H5" s="59">
        <v>3</v>
      </c>
      <c r="I5" s="20">
        <f t="shared" si="4"/>
        <v>0.16666666666666666</v>
      </c>
      <c r="J5" s="20">
        <f t="shared" si="0"/>
        <v>0.33333333333333331</v>
      </c>
      <c r="K5" s="20">
        <f t="shared" si="1"/>
        <v>0.33333333333333331</v>
      </c>
      <c r="L5" s="20">
        <f t="shared" si="2"/>
        <v>0.16666666666666666</v>
      </c>
      <c r="N5" s="71">
        <v>3</v>
      </c>
      <c r="O5" s="81">
        <v>0.222222</v>
      </c>
      <c r="P5" s="76">
        <v>0</v>
      </c>
      <c r="Q5" s="76">
        <v>1.9750000000000002E-3</v>
      </c>
      <c r="R5" s="81">
        <v>1.9750000000000002E-3</v>
      </c>
      <c r="S5" s="81">
        <v>4.3899999999999999E-4</v>
      </c>
      <c r="T5" s="77">
        <v>7.9999999999999996E-6</v>
      </c>
      <c r="W5" s="59">
        <v>3</v>
      </c>
      <c r="X5" s="20">
        <v>0.14285714285714199</v>
      </c>
      <c r="Y5" s="20">
        <v>0.28571428571428498</v>
      </c>
      <c r="Z5" s="20">
        <v>0.42857142857142799</v>
      </c>
      <c r="AA5" s="20">
        <v>0.14285714285714199</v>
      </c>
    </row>
    <row r="7" spans="1:27" x14ac:dyDescent="0.25">
      <c r="A7" s="60" t="s">
        <v>36</v>
      </c>
      <c r="B7" s="60" t="s">
        <v>35</v>
      </c>
      <c r="C7" s="60" t="s">
        <v>2</v>
      </c>
      <c r="D7" s="60" t="s">
        <v>34</v>
      </c>
      <c r="E7" s="60" t="s">
        <v>33</v>
      </c>
      <c r="H7" s="61" t="s">
        <v>36</v>
      </c>
      <c r="I7" s="59" t="s">
        <v>35</v>
      </c>
      <c r="J7" s="59" t="s">
        <v>2</v>
      </c>
      <c r="K7" s="59" t="s">
        <v>34</v>
      </c>
      <c r="L7" s="59" t="s">
        <v>33</v>
      </c>
      <c r="N7" s="23" t="s">
        <v>43</v>
      </c>
      <c r="O7" s="24"/>
      <c r="P7" s="24"/>
      <c r="Q7" s="24"/>
      <c r="R7" s="24"/>
      <c r="S7" s="24"/>
      <c r="T7" s="25"/>
      <c r="W7" s="61" t="s">
        <v>36</v>
      </c>
      <c r="X7" s="59" t="s">
        <v>35</v>
      </c>
      <c r="Y7" s="59" t="s">
        <v>2</v>
      </c>
      <c r="Z7" s="59" t="s">
        <v>34</v>
      </c>
      <c r="AA7" s="59" t="s">
        <v>33</v>
      </c>
    </row>
    <row r="8" spans="1:27" x14ac:dyDescent="0.25">
      <c r="A8" s="60">
        <v>1</v>
      </c>
      <c r="B8">
        <v>1</v>
      </c>
      <c r="C8">
        <v>1</v>
      </c>
      <c r="D8">
        <v>0</v>
      </c>
      <c r="E8">
        <v>2</v>
      </c>
      <c r="F8">
        <f t="shared" si="3"/>
        <v>4</v>
      </c>
      <c r="H8" s="59">
        <v>1</v>
      </c>
      <c r="I8" s="20">
        <f t="shared" ref="I8:I10" si="5">B8/$F8</f>
        <v>0.25</v>
      </c>
      <c r="J8" s="20">
        <f t="shared" ref="J8:J10" si="6">C8/$F8</f>
        <v>0.25</v>
      </c>
      <c r="K8" s="20">
        <f t="shared" ref="K8:K10" si="7">D8/$F8</f>
        <v>0</v>
      </c>
      <c r="L8" s="20">
        <f t="shared" ref="L8:L10" si="8">E8/$F8</f>
        <v>0.5</v>
      </c>
      <c r="N8" s="69">
        <v>1</v>
      </c>
      <c r="O8" s="63">
        <v>0</v>
      </c>
      <c r="P8" s="63">
        <v>0</v>
      </c>
      <c r="Q8" s="63">
        <v>2</v>
      </c>
      <c r="R8" s="63">
        <v>3</v>
      </c>
      <c r="S8" s="63">
        <v>3</v>
      </c>
      <c r="T8" s="64">
        <v>3</v>
      </c>
      <c r="W8" s="59">
        <v>1</v>
      </c>
      <c r="X8" s="20">
        <v>0</v>
      </c>
      <c r="Y8" s="20">
        <v>0.25</v>
      </c>
      <c r="Z8" s="20">
        <v>0</v>
      </c>
      <c r="AA8" s="20">
        <v>0.75</v>
      </c>
    </row>
    <row r="9" spans="1:27" x14ac:dyDescent="0.25">
      <c r="A9" s="60">
        <v>2</v>
      </c>
      <c r="B9">
        <v>1</v>
      </c>
      <c r="C9">
        <v>2</v>
      </c>
      <c r="D9">
        <v>2</v>
      </c>
      <c r="E9">
        <v>0</v>
      </c>
      <c r="F9">
        <f t="shared" si="3"/>
        <v>5</v>
      </c>
      <c r="H9" s="59">
        <v>2</v>
      </c>
      <c r="I9" s="20">
        <f t="shared" si="5"/>
        <v>0.2</v>
      </c>
      <c r="J9" s="20">
        <f t="shared" si="6"/>
        <v>0.4</v>
      </c>
      <c r="K9" s="20">
        <f t="shared" si="7"/>
        <v>0.4</v>
      </c>
      <c r="L9" s="20">
        <f t="shared" si="8"/>
        <v>0</v>
      </c>
      <c r="N9" s="70">
        <v>2</v>
      </c>
      <c r="O9" s="65">
        <v>0</v>
      </c>
      <c r="P9" s="65">
        <v>3</v>
      </c>
      <c r="Q9" s="65">
        <v>0</v>
      </c>
      <c r="R9" s="65">
        <v>1</v>
      </c>
      <c r="S9" s="65">
        <v>3</v>
      </c>
      <c r="T9" s="66">
        <v>0</v>
      </c>
      <c r="W9" s="59">
        <v>2</v>
      </c>
      <c r="X9" s="20">
        <v>0</v>
      </c>
      <c r="Y9" s="20">
        <v>0.5</v>
      </c>
      <c r="Z9" s="20">
        <v>0.5</v>
      </c>
      <c r="AA9" s="20">
        <v>0</v>
      </c>
    </row>
    <row r="10" spans="1:27" x14ac:dyDescent="0.25">
      <c r="A10" s="60">
        <v>3</v>
      </c>
      <c r="B10">
        <v>4</v>
      </c>
      <c r="C10">
        <v>0</v>
      </c>
      <c r="D10">
        <v>0</v>
      </c>
      <c r="E10">
        <v>2</v>
      </c>
      <c r="F10">
        <f t="shared" si="3"/>
        <v>6</v>
      </c>
      <c r="H10" s="59">
        <v>3</v>
      </c>
      <c r="I10" s="20">
        <f t="shared" si="5"/>
        <v>0.66666666666666663</v>
      </c>
      <c r="J10" s="20">
        <f t="shared" si="6"/>
        <v>0</v>
      </c>
      <c r="K10" s="20">
        <f t="shared" si="7"/>
        <v>0</v>
      </c>
      <c r="L10" s="20">
        <f t="shared" si="8"/>
        <v>0.33333333333333331</v>
      </c>
      <c r="N10" s="71">
        <v>3</v>
      </c>
      <c r="O10" s="67">
        <v>0</v>
      </c>
      <c r="P10" s="67">
        <v>0</v>
      </c>
      <c r="Q10" s="67">
        <v>2</v>
      </c>
      <c r="R10" s="67">
        <v>1</v>
      </c>
      <c r="S10" s="67">
        <v>3</v>
      </c>
      <c r="T10" s="68">
        <v>3</v>
      </c>
      <c r="W10" s="59">
        <v>3</v>
      </c>
      <c r="X10" s="20">
        <v>0.85714285714285698</v>
      </c>
      <c r="Y10" s="20">
        <v>0</v>
      </c>
      <c r="Z10" s="20">
        <v>0</v>
      </c>
      <c r="AA10" s="20">
        <v>0.14285714285714199</v>
      </c>
    </row>
    <row r="11" spans="1:27" ht="6.75" customHeight="1" x14ac:dyDescent="0.25"/>
    <row r="12" spans="1:27" x14ac:dyDescent="0.25">
      <c r="H12" t="s">
        <v>40</v>
      </c>
      <c r="N12" s="62" t="s">
        <v>44</v>
      </c>
    </row>
    <row r="13" spans="1:27" x14ac:dyDescent="0.25">
      <c r="N13" s="23" t="s">
        <v>42</v>
      </c>
      <c r="O13" s="24"/>
      <c r="P13" s="24"/>
      <c r="Q13" s="24"/>
      <c r="R13" s="24"/>
      <c r="S13" s="25"/>
      <c r="X13" t="s">
        <v>47</v>
      </c>
    </row>
    <row r="14" spans="1:27" x14ac:dyDescent="0.25">
      <c r="K14" t="s">
        <v>46</v>
      </c>
      <c r="N14" s="69">
        <v>1</v>
      </c>
      <c r="O14" s="72">
        <v>8.3333000000000004E-2</v>
      </c>
      <c r="P14" s="72">
        <v>0</v>
      </c>
      <c r="Q14" s="80">
        <v>1.067E-3</v>
      </c>
      <c r="R14" s="72">
        <v>8.5000000000000006E-5</v>
      </c>
      <c r="S14" s="73">
        <v>3.9999999999999998E-6</v>
      </c>
    </row>
    <row r="15" spans="1:27" x14ac:dyDescent="0.25">
      <c r="N15" s="70">
        <v>2</v>
      </c>
      <c r="O15" s="79">
        <v>0.13333300000000001</v>
      </c>
      <c r="P15" s="79">
        <v>1.0666999999999999E-2</v>
      </c>
      <c r="Q15" s="74">
        <v>8.5300000000000003E-4</v>
      </c>
      <c r="R15" s="74">
        <v>5.3000000000000001E-5</v>
      </c>
      <c r="S15" s="75">
        <v>5.0000000000000004E-6</v>
      </c>
    </row>
    <row r="16" spans="1:27" x14ac:dyDescent="0.25">
      <c r="N16" s="71">
        <v>3</v>
      </c>
      <c r="O16" s="76">
        <v>0</v>
      </c>
      <c r="P16" s="76">
        <v>0</v>
      </c>
      <c r="Q16" s="76">
        <v>0</v>
      </c>
      <c r="R16" s="81">
        <v>3.5599999999999998E-4</v>
      </c>
      <c r="S16" s="83">
        <v>1.2999999999999999E-5</v>
      </c>
    </row>
    <row r="17" spans="14:19" ht="6.75" customHeight="1" x14ac:dyDescent="0.25"/>
    <row r="18" spans="14:19" x14ac:dyDescent="0.25">
      <c r="N18" t="s">
        <v>43</v>
      </c>
    </row>
    <row r="19" spans="14:19" x14ac:dyDescent="0.25">
      <c r="N19" s="23">
        <v>1</v>
      </c>
      <c r="O19" s="63">
        <v>0</v>
      </c>
      <c r="P19" s="63">
        <v>0</v>
      </c>
      <c r="Q19" s="63">
        <v>2</v>
      </c>
      <c r="R19" s="63">
        <v>2</v>
      </c>
      <c r="S19" s="64">
        <v>3</v>
      </c>
    </row>
    <row r="20" spans="14:19" x14ac:dyDescent="0.25">
      <c r="N20" s="6">
        <v>2</v>
      </c>
      <c r="O20" s="65">
        <v>0</v>
      </c>
      <c r="P20" s="65">
        <v>2</v>
      </c>
      <c r="Q20" s="65">
        <v>2</v>
      </c>
      <c r="R20" s="65">
        <v>1</v>
      </c>
      <c r="S20" s="66">
        <v>3</v>
      </c>
    </row>
    <row r="21" spans="14:19" x14ac:dyDescent="0.25">
      <c r="N21" s="4">
        <v>3</v>
      </c>
      <c r="O21" s="67">
        <v>0</v>
      </c>
      <c r="P21" s="67">
        <v>0</v>
      </c>
      <c r="Q21" s="67">
        <v>0</v>
      </c>
      <c r="R21" s="67">
        <v>1</v>
      </c>
      <c r="S21" s="68">
        <v>3</v>
      </c>
    </row>
    <row r="22" spans="14:19" ht="6.75" customHeight="1" x14ac:dyDescent="0.25"/>
    <row r="23" spans="14:19" x14ac:dyDescent="0.25">
      <c r="N23" s="62" t="s">
        <v>45</v>
      </c>
    </row>
    <row r="24" spans="14:19" x14ac:dyDescent="0.25">
      <c r="N24" s="23" t="s">
        <v>42</v>
      </c>
      <c r="O24" s="24"/>
      <c r="P24" s="24"/>
      <c r="Q24" s="24"/>
      <c r="R24" s="25"/>
    </row>
    <row r="25" spans="14:19" x14ac:dyDescent="0.25">
      <c r="N25" s="69">
        <v>1</v>
      </c>
      <c r="O25" s="80">
        <v>0.16666700000000001</v>
      </c>
      <c r="P25" s="72">
        <v>9.2589999999999999E-3</v>
      </c>
      <c r="Q25" s="72">
        <v>1.157E-3</v>
      </c>
      <c r="R25" s="73">
        <v>6.3999999999999997E-5</v>
      </c>
    </row>
    <row r="26" spans="14:19" x14ac:dyDescent="0.25">
      <c r="N26" s="70">
        <v>2</v>
      </c>
      <c r="O26" s="74">
        <v>0</v>
      </c>
      <c r="P26" s="74">
        <v>0</v>
      </c>
      <c r="Q26" s="74">
        <v>1.8519999999999999E-3</v>
      </c>
      <c r="R26" s="84">
        <v>1.65E-4</v>
      </c>
    </row>
    <row r="27" spans="14:19" x14ac:dyDescent="0.25">
      <c r="N27" s="71">
        <v>3</v>
      </c>
      <c r="O27" s="76">
        <v>0.111111</v>
      </c>
      <c r="P27" s="81">
        <v>2.7778000000000001E-2</v>
      </c>
      <c r="Q27" s="81">
        <v>6.1729999999999997E-3</v>
      </c>
      <c r="R27" s="77">
        <v>0</v>
      </c>
    </row>
    <row r="29" spans="14:19" x14ac:dyDescent="0.25">
      <c r="N29" s="23" t="s">
        <v>43</v>
      </c>
      <c r="O29" s="24"/>
      <c r="P29" s="24"/>
      <c r="Q29" s="24"/>
      <c r="R29" s="25"/>
    </row>
    <row r="30" spans="14:19" x14ac:dyDescent="0.25">
      <c r="N30" s="69">
        <v>1</v>
      </c>
      <c r="O30" s="63">
        <v>0</v>
      </c>
      <c r="P30" s="63">
        <v>3</v>
      </c>
      <c r="Q30" s="63">
        <v>3</v>
      </c>
      <c r="R30" s="64">
        <v>3</v>
      </c>
    </row>
    <row r="31" spans="14:19" x14ac:dyDescent="0.25">
      <c r="N31" s="70">
        <v>2</v>
      </c>
      <c r="O31" s="65">
        <v>0</v>
      </c>
      <c r="P31" s="65">
        <v>0</v>
      </c>
      <c r="Q31" s="65">
        <v>3</v>
      </c>
      <c r="R31" s="66">
        <v>3</v>
      </c>
    </row>
    <row r="32" spans="14:19" x14ac:dyDescent="0.25">
      <c r="N32" s="71">
        <v>3</v>
      </c>
      <c r="O32" s="67">
        <v>0</v>
      </c>
      <c r="P32" s="67">
        <v>1</v>
      </c>
      <c r="Q32" s="67">
        <v>3</v>
      </c>
      <c r="R32" s="68">
        <v>0</v>
      </c>
    </row>
  </sheetData>
  <pageMargins left="0.7" right="0.7" top="0.75" bottom="0.75" header="0.3" footer="0.3"/>
  <ignoredErrors>
    <ignoredError sqref="F3:F1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q4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 Center</cp:lastModifiedBy>
  <dcterms:created xsi:type="dcterms:W3CDTF">2022-04-21T01:38:31Z</dcterms:created>
  <dcterms:modified xsi:type="dcterms:W3CDTF">2022-04-22T01:47:50Z</dcterms:modified>
</cp:coreProperties>
</file>