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"/>
    </mc:Choice>
  </mc:AlternateContent>
  <xr:revisionPtr revIDLastSave="0" documentId="13_ncr:1_{3C0726E7-06FB-4E65-B18A-53F2E26ACF3A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Parent Category" sheetId="2" r:id="rId1"/>
    <sheet name="Sub Category" sheetId="3" r:id="rId2"/>
    <sheet name="Month" sheetId="4" r:id="rId3"/>
    <sheet name="Crowdfunding" sheetId="1" r:id="rId4"/>
    <sheet name="Goal Amount" sheetId="5" r:id="rId5"/>
  </sheets>
  <calcPr calcId="191029"/>
  <pivotCaches>
    <pivotCache cacheId="1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B2" i="5"/>
  <c r="E3" i="5"/>
  <c r="G3" i="5" s="1"/>
  <c r="E4" i="5"/>
  <c r="E5" i="5"/>
  <c r="E6" i="5"/>
  <c r="G6" i="5" s="1"/>
  <c r="E7" i="5"/>
  <c r="G7" i="5" s="1"/>
  <c r="E8" i="5"/>
  <c r="E9" i="5"/>
  <c r="E10" i="5"/>
  <c r="E11" i="5"/>
  <c r="E12" i="5"/>
  <c r="E13" i="5"/>
  <c r="H3" i="5"/>
  <c r="H4" i="5"/>
  <c r="H5" i="5"/>
  <c r="H6" i="5"/>
  <c r="H7" i="5"/>
  <c r="H8" i="5"/>
  <c r="H9" i="5"/>
  <c r="H10" i="5"/>
  <c r="H11" i="5"/>
  <c r="H12" i="5"/>
  <c r="H13" i="5"/>
  <c r="G4" i="5"/>
  <c r="G5" i="5"/>
  <c r="D12" i="5"/>
  <c r="D11" i="5"/>
  <c r="D10" i="5"/>
  <c r="D9" i="5"/>
  <c r="D8" i="5"/>
  <c r="D7" i="5"/>
  <c r="D6" i="5"/>
  <c r="C6" i="5"/>
  <c r="D5" i="5"/>
  <c r="C5" i="5"/>
  <c r="D4" i="5"/>
  <c r="D3" i="5"/>
  <c r="C4" i="5"/>
  <c r="C3" i="5"/>
  <c r="D13" i="5"/>
  <c r="C13" i="5"/>
  <c r="B13" i="5"/>
  <c r="C12" i="5"/>
  <c r="B12" i="5"/>
  <c r="C11" i="5"/>
  <c r="B11" i="5"/>
  <c r="C10" i="5"/>
  <c r="C9" i="5"/>
  <c r="C8" i="5"/>
  <c r="C7" i="5"/>
  <c r="B3" i="5"/>
  <c r="B4" i="5"/>
  <c r="B5" i="5"/>
  <c r="B6" i="5"/>
  <c r="B7" i="5"/>
  <c r="B8" i="5"/>
  <c r="B9" i="5"/>
  <c r="B10" i="5"/>
  <c r="G13" i="5" l="1"/>
  <c r="G12" i="5"/>
  <c r="G11" i="5"/>
  <c r="G10" i="5"/>
  <c r="G9" i="5"/>
  <c r="G8" i="5"/>
  <c r="C2" i="5"/>
  <c r="D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G2" i="5" l="1"/>
  <c r="F2" i="5"/>
  <c r="H2" i="5"/>
</calcChain>
</file>

<file path=xl/sharedStrings.xml><?xml version="1.0" encoding="utf-8"?>
<sst xmlns="http://schemas.openxmlformats.org/spreadsheetml/2006/main" count="7121" uniqueCount="2082">
  <si>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</si>
  <si>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</si>
  <si>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</si>
  <si>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</si>
  <si>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</si>
  <si>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</si>
  <si>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</si>
  <si>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</si>
  <si>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</si>
  <si>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</si>
  <si>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</si>
  <si>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</si>
  <si>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</si>
  <si>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</si>
  <si>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</si>
  <si>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</si>
  <si>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</si>
  <si>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</si>
  <si>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</si>
  <si>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</si>
  <si>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</si>
  <si>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</si>
  <si>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</si>
  <si>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</si>
  <si>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</si>
  <si>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</si>
  <si>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</si>
  <si>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</si>
  <si>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</si>
  <si>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</si>
  <si>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</si>
  <si>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</si>
  <si>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</si>
  <si>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</si>
  <si>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</si>
  <si>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</si>
  <si>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</si>
  <si>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</si>
  <si>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</si>
  <si>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</si>
  <si>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</si>
  <si>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</si>
  <si>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</si>
  <si>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</si>
  <si>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</si>
  <si>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</si>
  <si>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</si>
  <si>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</si>
  <si>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</si>
  <si>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</si>
  <si>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</si>
  <si>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</si>
  <si>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</si>
  <si>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</si>
  <si>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</si>
  <si>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</si>
  <si>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</si>
  <si>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</si>
  <si>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</si>
  <si>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</si>
  <si>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</si>
  <si>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</si>
  <si>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</si>
  <si>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</si>
  <si>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</si>
  <si>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</si>
  <si>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</si>
  <si>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</si>
  <si>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</si>
  <si>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</si>
  <si>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</si>
  <si>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</si>
  <si>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</si>
  <si>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</si>
  <si>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</si>
  <si>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</si>
  <si>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</si>
  <si>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</si>
  <si>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</si>
  <si>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</si>
  <si>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</si>
  <si>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</si>
  <si>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</si>
  <si>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</si>
  <si>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</si>
  <si>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</si>
  <si>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</si>
  <si>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</si>
  <si>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</si>
  <si>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</si>
  <si>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</si>
  <si>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</si>
  <si>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</si>
  <si>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</si>
  <si>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</si>
  <si>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</si>
  <si>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</si>
  <si>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</si>
  <si>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</si>
  <si>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</si>
  <si>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</si>
  <si>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</si>
  <si>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</si>
  <si>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</si>
  <si>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</si>
  <si>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</si>
  <si>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</si>
  <si>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</si>
  <si>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</si>
  <si>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</si>
  <si>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</si>
  <si>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</si>
  <si>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</si>
  <si>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</si>
  <si>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</si>
  <si>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</si>
  <si>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</si>
  <si>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</si>
  <si>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</si>
  <si>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</si>
  <si>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</si>
  <si>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</si>
  <si>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</si>
  <si>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</si>
  <si>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</si>
  <si>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</si>
  <si>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</si>
  <si>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</si>
  <si>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</si>
  <si>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</si>
  <si>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</si>
  <si>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</si>
  <si>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</si>
  <si>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</si>
  <si>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</si>
  <si>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</si>
  <si>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</si>
  <si>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</si>
  <si>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</si>
  <si>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</si>
  <si>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</si>
  <si>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</si>
  <si>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</si>
  <si>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</si>
  <si>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</si>
  <si>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</si>
  <si>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</si>
  <si>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</si>
  <si>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</si>
  <si>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</si>
  <si>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</si>
  <si>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</si>
  <si>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</si>
  <si>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</si>
  <si>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</si>
  <si>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</si>
  <si>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</si>
  <si>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</si>
  <si>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</si>
  <si>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</si>
  <si>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</si>
  <si>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</si>
  <si>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</si>
  <si>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</si>
  <si>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</si>
  <si>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</si>
  <si>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</si>
  <si>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</si>
  <si>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</si>
  <si>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</si>
  <si>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</si>
  <si>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</si>
  <si>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</si>
  <si>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</si>
  <si>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</si>
  <si>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</si>
  <si>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</si>
  <si>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</si>
  <si>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</si>
  <si>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</si>
  <si>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</si>
  <si>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</si>
  <si>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</si>
  <si>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</si>
  <si>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</si>
  <si>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</si>
  <si>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</si>
  <si>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</si>
  <si>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</si>
  <si>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</si>
  <si>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</si>
  <si>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</si>
  <si>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</si>
  <si>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</si>
  <si>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</si>
  <si>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</si>
  <si>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</si>
  <si>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</si>
  <si>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</si>
  <si>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</si>
  <si>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</si>
  <si>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</si>
  <si>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</si>
  <si>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</si>
  <si>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</si>
  <si>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</si>
  <si>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</si>
  <si>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</si>
  <si>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</si>
  <si>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</si>
  <si>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</si>
  <si>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</si>
  <si>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</si>
  <si>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</si>
  <si>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</si>
  <si>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</si>
  <si>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</si>
  <si>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</si>
  <si>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</si>
  <si>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</si>
  <si>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</si>
  <si>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</si>
  <si>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</si>
  <si>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</si>
  <si>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</si>
  <si>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</si>
  <si>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</si>
  <si>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</si>
  <si>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</si>
  <si>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</si>
  <si>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</si>
  <si>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</si>
  <si>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</si>
  <si>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</si>
  <si>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</si>
  <si>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</si>
  <si>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</si>
  <si>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</si>
  <si>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</si>
  <si>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</si>
  <si>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</si>
  <si>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</si>
  <si>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</si>
  <si>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</si>
  <si>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</si>
  <si>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</si>
  <si>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</si>
  <si>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</si>
  <si>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</si>
  <si>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</si>
  <si>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</si>
  <si>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</si>
  <si>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</si>
  <si>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</si>
  <si>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</si>
  <si>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</si>
  <si>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</si>
  <si>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</si>
  <si>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</si>
  <si>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</si>
  <si>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</si>
  <si>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</si>
  <si>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</si>
  <si>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</si>
  <si>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</si>
  <si>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</si>
  <si>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</si>
  <si>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</si>
  <si>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</si>
  <si>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</si>
  <si>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</si>
  <si>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</si>
  <si>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</si>
  <si>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</si>
  <si>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</si>
  <si>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</si>
  <si>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</si>
  <si>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</si>
  <si>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</si>
  <si>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</si>
  <si>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</si>
  <si>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</si>
  <si>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</si>
  <si>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</si>
  <si>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</si>
  <si>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</si>
  <si>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</si>
  <si>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</si>
  <si>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</si>
  <si>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</si>
  <si>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</si>
  <si>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</si>
  <si>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</si>
  <si>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</si>
  <si>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</si>
  <si>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</si>
  <si>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</si>
  <si>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</si>
  <si>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</si>
  <si>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</si>
  <si>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</si>
  <si>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</si>
  <si>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</si>
  <si>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</si>
  <si>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</si>
  <si>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</si>
  <si>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</si>
  <si>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</si>
  <si>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</si>
  <si>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</si>
  <si>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</si>
  <si>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</si>
  <si>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</si>
  <si>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</si>
  <si>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</si>
  <si>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</si>
  <si>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</si>
  <si>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</si>
  <si>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</si>
  <si>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</si>
  <si>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</si>
  <si>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</si>
  <si>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</si>
  <si>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</si>
  <si>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</si>
  <si>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</si>
  <si>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</si>
  <si>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</si>
  <si>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</si>
  <si>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</si>
  <si>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</si>
  <si>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</si>
  <si>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</si>
  <si>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</si>
  <si>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</si>
  <si>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</si>
  <si>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</si>
  <si>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</si>
  <si>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</si>
  <si>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</si>
  <si>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</si>
  <si>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</si>
  <si>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</si>
  <si>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</si>
  <si>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</si>
  <si>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</si>
  <si>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</si>
  <si>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</si>
  <si>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</si>
  <si>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</si>
  <si>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</si>
  <si>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</si>
  <si>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</si>
  <si>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</si>
  <si>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</si>
  <si>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</si>
  <si>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</si>
  <si>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</si>
  <si>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</si>
  <si>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</si>
  <si>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</si>
  <si>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</si>
  <si>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</si>
  <si>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</si>
  <si>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</si>
  <si>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</si>
  <si>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</si>
  <si>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</si>
  <si>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</si>
  <si>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</si>
  <si>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</si>
  <si>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</si>
  <si>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</si>
  <si>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</si>
  <si>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</si>
  <si>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</si>
  <si>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</si>
  <si>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</si>
  <si>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</si>
  <si>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</si>
  <si>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</si>
  <si>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</si>
  <si>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</si>
  <si>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</si>
  <si>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</si>
  <si>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</si>
  <si>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</si>
  <si>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</si>
  <si>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</si>
  <si>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</si>
  <si>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</si>
  <si>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</si>
  <si>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</si>
  <si>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</si>
  <si>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</si>
  <si>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</si>
  <si>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</si>
  <si>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</si>
  <si>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</si>
  <si>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</si>
  <si>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</si>
  <si>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</si>
  <si>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</si>
  <si>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</si>
  <si>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</si>
  <si>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</si>
  <si>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</si>
  <si>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</si>
  <si>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</si>
  <si>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</si>
  <si>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</si>
  <si>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</si>
  <si>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</si>
  <si>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</si>
  <si>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</si>
  <si>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</si>
  <si>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</si>
  <si>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</si>
  <si>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</si>
  <si>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</si>
  <si>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</si>
  <si>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</si>
  <si>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</si>
  <si>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</si>
  <si>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</si>
  <si>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</si>
  <si>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</si>
  <si>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</si>
  <si>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</si>
  <si>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</si>
  <si>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</si>
  <si>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</si>
  <si>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</si>
  <si>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</si>
  <si>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</si>
  <si>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</si>
  <si>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</si>
  <si>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</si>
  <si>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</si>
  <si>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</si>
  <si>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</si>
  <si>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</si>
  <si>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</si>
  <si>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</si>
  <si>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</si>
  <si>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</si>
  <si>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</si>
  <si>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</si>
  <si>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</si>
  <si>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</si>
  <si>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</si>
  <si>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</si>
  <si>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</si>
  <si>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</si>
  <si>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</si>
  <si>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</si>
  <si>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</si>
  <si>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</si>
  <si>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</si>
  <si>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</si>
  <si>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</si>
  <si>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</si>
  <si>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</si>
  <si>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</si>
  <si>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</si>
  <si>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</si>
  <si>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</si>
  <si>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</si>
  <si>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</si>
  <si>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</si>
  <si>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</si>
  <si>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</si>
  <si>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</si>
  <si>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</si>
  <si>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</si>
  <si>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</si>
  <si>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</si>
  <si>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</si>
  <si>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</si>
  <si>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</si>
  <si>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</si>
  <si>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</si>
  <si>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</si>
  <si>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</si>
  <si>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</si>
  <si>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</si>
  <si>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</si>
  <si>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</si>
  <si>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</si>
  <si>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</si>
  <si>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</si>
  <si>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</si>
  <si>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</si>
  <si>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</si>
  <si>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</si>
  <si>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</si>
  <si>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</si>
  <si>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</si>
  <si>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</si>
  <si>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</si>
  <si>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</si>
  <si>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</si>
  <si>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</si>
  <si>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</si>
  <si>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</si>
  <si>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</si>
  <si>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</si>
  <si>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</si>
  <si>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</si>
  <si>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</si>
  <si>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</si>
  <si>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</si>
  <si>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</si>
  <si>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</si>
  <si>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</si>
  <si>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</si>
  <si>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</si>
  <si>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</si>
  <si>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</si>
  <si>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</si>
  <si>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</si>
  <si>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</si>
  <si>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</si>
  <si>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</si>
  <si>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</si>
  <si>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</si>
  <si>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</si>
  <si>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</si>
  <si>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</si>
  <si>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</si>
  <si>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</si>
  <si>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</si>
  <si>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</si>
  <si>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</si>
  <si>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</si>
  <si>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</si>
  <si>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</si>
  <si>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</si>
  <si>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</si>
  <si>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</si>
  <si>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</si>
  <si>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</si>
  <si>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</si>
  <si>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</si>
  <si>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</si>
  <si>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</si>
  <si>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</si>
  <si>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</si>
  <si>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</si>
  <si>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</si>
  <si>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</si>
  <si>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</si>
  <si>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</si>
  <si>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</si>
  <si>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</si>
  <si>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</si>
  <si>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</si>
  <si>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</si>
  <si>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</si>
  <si>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</si>
  <si>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</si>
  <si>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</si>
  <si>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</si>
  <si>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</si>
  <si>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</si>
  <si>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</si>
  <si>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</si>
  <si>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</si>
  <si>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</si>
  <si>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</si>
  <si>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</si>
  <si>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</si>
  <si>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</si>
  <si>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</si>
  <si>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</si>
  <si>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</si>
  <si>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</si>
  <si>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</si>
  <si>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</si>
  <si>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</si>
  <si>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</si>
  <si>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</si>
  <si>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</si>
  <si>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</si>
  <si>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</si>
  <si>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</si>
  <si>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</si>
  <si>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</si>
  <si>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</si>
  <si>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</si>
  <si>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</si>
  <si>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</si>
  <si>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</si>
  <si>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</si>
  <si>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</si>
  <si>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</si>
  <si>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</si>
  <si>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</si>
  <si>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</si>
  <si>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</si>
  <si>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</si>
  <si>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</si>
  <si>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</si>
  <si>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</si>
  <si>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</si>
  <si>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</si>
  <si>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</si>
  <si>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</si>
  <si>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</si>
  <si>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</si>
  <si>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</si>
  <si>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</si>
  <si>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</si>
  <si>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</si>
  <si>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</si>
  <si>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</si>
  <si>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</si>
  <si>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</si>
  <si>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</si>
  <si>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</si>
  <si>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</si>
  <si>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</si>
  <si>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</si>
  <si>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</si>
  <si>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</si>
  <si>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</si>
  <si>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</si>
  <si>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</si>
  <si>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</si>
  <si>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</si>
  <si>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</si>
  <si>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</si>
  <si>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</si>
  <si>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</si>
  <si>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</si>
  <si>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</si>
  <si>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</si>
  <si>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</si>
  <si>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</si>
  <si>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</si>
  <si>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</si>
  <si>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</si>
  <si>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</si>
  <si>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</si>
  <si>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</si>
  <si>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</si>
  <si>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</si>
  <si>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</si>
  <si>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</si>
  <si>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</si>
  <si>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</si>
  <si>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</si>
  <si>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</si>
  <si>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</si>
  <si>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</si>
  <si>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</si>
  <si>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</si>
  <si>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</si>
  <si>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</si>
  <si>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</si>
  <si>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</si>
  <si>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</si>
  <si>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</si>
  <si>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</si>
  <si>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</si>
  <si>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</si>
  <si>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</si>
  <si>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</si>
  <si>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</si>
  <si>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</si>
  <si>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</si>
  <si>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</si>
  <si>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</si>
  <si>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</si>
  <si>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</si>
  <si>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</si>
  <si>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</si>
  <si>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</si>
  <si>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</si>
  <si>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</si>
  <si>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</si>
  <si>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</si>
  <si>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</si>
  <si>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</si>
  <si>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</si>
  <si>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</si>
  <si>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</si>
  <si>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</si>
  <si>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</si>
  <si>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</si>
  <si>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</si>
  <si>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</si>
  <si>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</si>
  <si>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</si>
  <si>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</si>
  <si>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</si>
  <si>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</si>
  <si>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</si>
  <si>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</si>
  <si>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</si>
  <si>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</si>
  <si>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</si>
  <si>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</si>
  <si>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</si>
  <si>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</si>
  <si>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</si>
  <si>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</si>
  <si>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</si>
  <si>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</si>
  <si>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</si>
  <si>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</si>
  <si>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</si>
  <si>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</si>
  <si>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</si>
  <si>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</si>
  <si>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</si>
  <si>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</si>
  <si>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</si>
  <si>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</si>
  <si>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</si>
  <si>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</si>
  <si>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</si>
  <si>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</si>
  <si>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</si>
  <si>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</si>
  <si>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</si>
  <si>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</si>
  <si>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</si>
  <si>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</si>
  <si>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</si>
  <si>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</si>
  <si>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</si>
  <si>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</si>
  <si>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</si>
  <si>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</si>
  <si>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</si>
  <si>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</si>
  <si>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</si>
  <si>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</si>
  <si>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</si>
  <si>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</si>
  <si>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</si>
  <si>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</si>
  <si>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</si>
  <si>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</si>
  <si>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</si>
  <si>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</si>
  <si>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</si>
  <si>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</si>
  <si>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</si>
  <si>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</si>
  <si>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</si>
  <si>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</si>
  <si>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</si>
  <si>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</si>
  <si>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</si>
  <si>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</si>
  <si>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</si>
  <si>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</si>
  <si>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</si>
  <si>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</si>
  <si>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</si>
  <si>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</si>
  <si>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</si>
  <si>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</si>
  <si>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</si>
  <si>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</si>
  <si>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</si>
  <si>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</si>
  <si>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</si>
  <si>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</si>
  <si>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</si>
  <si>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</si>
  <si>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</si>
  <si>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</si>
  <si>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</si>
  <si>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</si>
  <si>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</si>
  <si>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</si>
  <si>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</si>
  <si>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</si>
  <si>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</si>
  <si>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</si>
  <si>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</si>
  <si>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</si>
  <si>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</si>
  <si>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</si>
  <si>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</si>
  <si>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</si>
  <si>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</si>
  <si>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</si>
  <si>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</si>
  <si>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</si>
  <si>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</si>
  <si>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</si>
  <si>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</si>
  <si>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</si>
  <si>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</si>
  <si>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</si>
  <si>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</si>
  <si>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</si>
  <si>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</si>
  <si>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</si>
  <si>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</si>
  <si>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</si>
  <si>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</si>
  <si>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</si>
  <si>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</si>
  <si>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</si>
  <si>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</si>
  <si>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</si>
  <si>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</si>
  <si>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</si>
  <si>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</si>
  <si>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</si>
  <si>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</si>
  <si>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</si>
  <si>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</si>
  <si>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</si>
  <si>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</si>
  <si>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</si>
  <si>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</si>
  <si>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</si>
  <si>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</si>
  <si>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</si>
  <si>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</si>
  <si>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</si>
  <si>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</si>
  <si>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</si>
  <si>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</si>
  <si>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</si>
  <si>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</si>
  <si>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</si>
  <si>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</si>
  <si>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</si>
  <si>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</si>
  <si>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</si>
  <si>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</si>
  <si>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</si>
  <si>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</si>
  <si>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</si>
  <si>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</si>
  <si>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</si>
  <si>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</si>
  <si>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</si>
  <si>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</si>
  <si>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</si>
  <si>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</si>
  <si>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</si>
  <si>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</si>
  <si>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</si>
  <si>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</si>
  <si>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</si>
  <si>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</si>
  <si>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</si>
  <si>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</si>
  <si>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</si>
  <si>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</si>
  <si>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</si>
  <si>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</si>
  <si>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</si>
  <si>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</si>
  <si>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</si>
  <si>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</si>
  <si>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</si>
  <si>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</si>
  <si>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</si>
  <si>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</si>
  <si>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</si>
  <si>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</si>
  <si>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</si>
  <si>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</si>
  <si>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</si>
  <si>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</si>
  <si>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</si>
  <si>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</si>
  <si>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</si>
  <si>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</si>
  <si>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</si>
  <si>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</si>
  <si>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</si>
  <si>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</si>
  <si>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</si>
  <si>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</si>
  <si>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</si>
  <si>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</si>
  <si>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</si>
  <si>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</si>
  <si>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</si>
  <si>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</si>
  <si>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</si>
  <si>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</si>
  <si>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</si>
  <si>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</si>
  <si>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</si>
  <si>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</si>
  <si>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</si>
  <si>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</si>
  <si>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</si>
  <si>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</si>
  <si>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</si>
  <si>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</si>
  <si>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</si>
  <si>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</si>
  <si>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</si>
  <si>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</si>
  <si>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</si>
  <si>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</si>
  <si>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</si>
  <si>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</si>
  <si>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</si>
  <si>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</si>
  <si>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</si>
  <si>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</si>
  <si>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</si>
  <si>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</si>
  <si>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</si>
  <si>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</si>
  <si>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</si>
  <si>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</si>
  <si>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</si>
  <si>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</si>
  <si>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</si>
  <si>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</si>
  <si>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</si>
  <si>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</si>
  <si>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</si>
  <si>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</si>
  <si>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</si>
  <si>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</si>
  <si>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</si>
  <si>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</si>
  <si>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</si>
  <si>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</si>
  <si>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</si>
  <si>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</si>
  <si>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</si>
  <si>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</si>
  <si>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</si>
  <si>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</si>
  <si>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</si>
  <si>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</si>
  <si>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</si>
  <si>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</si>
  <si>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</si>
  <si>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</si>
  <si>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</si>
  <si>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</si>
  <si>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</si>
  <si>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</si>
  <si>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</si>
  <si>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</si>
  <si>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</si>
  <si>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</si>
  <si>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</si>
  <si>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</si>
  <si>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</si>
  <si>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</si>
  <si>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</si>
  <si>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</si>
  <si>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</si>
  <si>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</si>
  <si>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</si>
  <si>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</si>
  <si>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</si>
  <si>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</si>
  <si>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</si>
  <si>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</si>
  <si>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</si>
  <si>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</si>
  <si>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</si>
  <si>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</si>
  <si>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</si>
  <si>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</si>
  <si>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</si>
  <si>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</si>
  <si>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</si>
  <si>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</si>
  <si>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</si>
  <si>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</si>
  <si>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</si>
  <si>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</si>
  <si>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</si>
  <si>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</si>
  <si>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</si>
  <si>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</si>
  <si>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</si>
  <si>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</si>
  <si>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</si>
  <si>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</si>
  <si>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</si>
  <si>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</si>
  <si>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</si>
  <si>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</si>
  <si>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</si>
  <si>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</si>
  <si>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</si>
  <si>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</si>
  <si>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</si>
  <si>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</si>
  <si>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</si>
  <si>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</si>
  <si>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</si>
  <si>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</si>
  <si>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</si>
  <si>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</si>
  <si>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</si>
  <si>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</si>
  <si>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</si>
  <si>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</si>
  <si>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</si>
  <si>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</si>
  <si>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</si>
  <si>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</si>
  <si>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</si>
  <si>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</si>
  <si>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</si>
  <si>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</si>
  <si>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</si>
  <si>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</si>
  <si>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</si>
  <si>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</si>
  <si>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</si>
  <si>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</si>
  <si>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</si>
  <si>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</si>
  <si>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</si>
  <si>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</si>
  <si>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</si>
  <si>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</si>
  <si>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</si>
  <si>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</si>
  <si>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</si>
  <si>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</si>
  <si>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</si>
  <si>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</si>
  <si>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</si>
  <si>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</si>
  <si>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</si>
  <si>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</si>
  <si>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</si>
  <si>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</si>
  <si>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</si>
  <si>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</si>
  <si>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</si>
  <si>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</si>
  <si>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</si>
  <si>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</si>
  <si>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</si>
  <si>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</si>
  <si>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</si>
  <si>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</si>
  <si>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</si>
  <si>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</si>
  <si>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</si>
  <si>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</si>
  <si>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</si>
  <si>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</si>
  <si>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</si>
  <si>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</si>
  <si>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</si>
  <si>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</si>
  <si>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</si>
  <si>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</si>
  <si>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</si>
  <si>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</si>
  <si>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</si>
  <si>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</si>
  <si>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</si>
  <si>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</si>
  <si>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</si>
  <si>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</si>
  <si>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</si>
  <si>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</si>
  <si>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</si>
  <si>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</si>
  <si>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</si>
  <si>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</si>
  <si>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</si>
  <si>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</si>
  <si>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</si>
  <si>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</si>
  <si>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</si>
  <si>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</si>
  <si>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</si>
  <si>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</si>
  <si>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</si>
  <si>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</si>
  <si>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</si>
  <si>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</si>
  <si>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</si>
  <si>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</si>
  <si>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</si>
  <si>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</si>
  <si>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</si>
  <si>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</si>
  <si>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</si>
  <si>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</si>
  <si>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</si>
  <si>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</si>
  <si>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</si>
  <si>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</si>
  <si>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</si>
  <si>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</si>
  <si>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</si>
  <si>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</si>
  <si>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</si>
  <si>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</si>
  <si>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</si>
  <si>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</si>
  <si>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</si>
  <si>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</si>
  <si>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</si>
  <si>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</si>
  <si>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</si>
  <si>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</si>
  <si>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</si>
  <si>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</si>
  <si>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</si>
  <si>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</si>
  <si>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</si>
  <si>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</si>
  <si>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</si>
  <si>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</si>
  <si>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</si>
  <si>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</si>
  <si>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</si>
  <si>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</si>
  <si>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</si>
  <si>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</si>
  <si>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</si>
  <si>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</si>
  <si>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</si>
  <si>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</si>
  <si>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</si>
  <si>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</si>
  <si>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</si>
  <si>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</si>
  <si>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</si>
  <si>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</si>
  <si>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</si>
  <si>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</si>
  <si>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</si>
  <si>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</si>
  <si>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</si>
  <si>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</si>
  <si>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</si>
  <si>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</si>
  <si>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</si>
  <si>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</si>
  <si>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</si>
  <si>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</si>
  <si>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</si>
  <si>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</si>
  <si>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</si>
  <si>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</si>
  <si>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</si>
  <si>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</si>
  <si>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</si>
  <si>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</si>
  <si>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</si>
  <si>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</si>
  <si>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</si>
  <si>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</si>
  <si>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</si>
  <si>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</si>
  <si>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</si>
  <si>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</si>
  <si>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</si>
  <si>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</si>
  <si>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</si>
  <si>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</si>
  <si>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</si>
  <si>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</si>
  <si>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</si>
  <si>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</si>
  <si>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</si>
  <si>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</si>
  <si>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</si>
  <si>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</si>
  <si>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</si>
  <si>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</si>
  <si>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</si>
  <si>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</si>
  <si>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</si>
  <si>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</si>
  <si>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</si>
  <si>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</si>
  <si>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</si>
  <si>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</si>
  <si>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</si>
  <si>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</si>
  <si>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</si>
  <si>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</si>
  <si>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</si>
  <si>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</si>
  <si>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</si>
  <si>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</si>
  <si>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</si>
  <si>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</si>
  <si>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</si>
  <si>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</si>
  <si>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</si>
  <si>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</si>
  <si>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</si>
  <si>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</si>
  <si>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</si>
  <si>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</si>
  <si>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</si>
  <si>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</si>
  <si>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</si>
  <si>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</si>
  <si>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</si>
  <si>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</si>
  <si>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</si>
  <si>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</si>
  <si>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</si>
  <si>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</si>
  <si>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</si>
  <si>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</si>
  <si>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</si>
  <si>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</si>
  <si>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</si>
  <si>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</si>
  <si>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</si>
  <si>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</si>
  <si>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</si>
  <si>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</si>
  <si>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</si>
  <si>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</si>
  <si>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</si>
  <si>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</si>
  <si>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</si>
  <si>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</si>
  <si>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</si>
  <si>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</si>
  <si>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</si>
  <si>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</si>
  <si>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</si>
  <si>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</si>
  <si>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</si>
  <si>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</si>
  <si>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</si>
  <si>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</si>
  <si>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</si>
  <si>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</si>
  <si>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</si>
  <si>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</si>
  <si>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</si>
  <si>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</si>
  <si>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</si>
  <si>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</si>
  <si>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</si>
  <si>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</si>
  <si>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</si>
  <si>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</si>
  <si>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</si>
  <si>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</si>
  <si>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</si>
  <si>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</si>
  <si>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</si>
  <si>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</si>
  <si>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</si>
  <si>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</si>
  <si>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</si>
  <si>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</si>
  <si>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</si>
  <si>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</si>
  <si>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</si>
  <si>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</si>
  <si>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</si>
  <si>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</si>
  <si>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</si>
  <si>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</si>
  <si>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</si>
  <si>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</si>
  <si>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</si>
  <si>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</si>
  <si>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</si>
  <si>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</si>
  <si>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</si>
  <si>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</si>
  <si>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</si>
  <si>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</si>
  <si>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</si>
  <si>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</si>
  <si>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</si>
  <si>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</si>
  <si>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</si>
  <si>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</si>
  <si>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</si>
  <si>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</si>
  <si>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</si>
  <si>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</si>
  <si>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</si>
  <si>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</si>
  <si>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</si>
  <si>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</si>
  <si>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</si>
  <si>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</si>
  <si>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</si>
  <si>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</si>
  <si>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</si>
  <si>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</si>
  <si>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</si>
  <si>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</si>
  <si>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</si>
  <si>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</si>
  <si>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</si>
  <si>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</si>
  <si>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</si>
  <si>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</si>
  <si>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</si>
  <si>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</si>
  <si>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</si>
  <si>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</si>
  <si>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</si>
  <si>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</si>
  <si>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</si>
  <si>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</si>
  <si>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</si>
  <si>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</si>
  <si>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</si>
  <si>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</si>
  <si>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</si>
  <si>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</si>
  <si>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</si>
  <si>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</si>
  <si>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</si>
  <si>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</si>
  <si>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</si>
  <si>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</si>
  <si>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</si>
  <si>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</si>
  <si>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</si>
  <si>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</si>
  <si>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</si>
  <si>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</si>
  <si>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</si>
  <si>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</si>
  <si>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</si>
  <si>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</si>
  <si>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</si>
  <si>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</si>
  <si>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</si>
  <si>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</si>
  <si>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</si>
  <si>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</si>
  <si>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</si>
  <si>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</si>
  <si>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</si>
  <si>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</si>
  <si>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</si>
  <si>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</si>
  <si>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</si>
  <si>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</si>
  <si>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</si>
  <si>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</si>
  <si>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</si>
  <si>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</si>
  <si>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</si>
  <si>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</si>
  <si>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</si>
  <si>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</si>
  <si>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</si>
  <si>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</si>
  <si>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</si>
  <si>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</si>
  <si>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</si>
  <si>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</si>
  <si>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</si>
  <si>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</si>
  <si>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</si>
  <si>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</si>
  <si>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</si>
  <si>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</si>
  <si>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</si>
  <si>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</si>
  <si>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</si>
  <si>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</si>
  <si>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</si>
  <si>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</si>
  <si>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</si>
  <si>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</si>
  <si>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</si>
  <si>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</si>
  <si>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</si>
  <si>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</si>
  <si>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</si>
  <si>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</si>
  <si>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</si>
  <si>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</si>
  <si>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</si>
  <si>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</si>
  <si>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</si>
  <si>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</si>
  <si>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</si>
  <si>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</si>
  <si>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</si>
  <si>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</si>
  <si>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</si>
  <si>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</si>
  <si>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</si>
  <si>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</si>
  <si>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</si>
  <si>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</si>
  <si>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</si>
  <si>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</si>
  <si>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</si>
  <si>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</si>
  <si>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</si>
  <si>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</si>
  <si>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</si>
  <si>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</si>
  <si>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</si>
  <si>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</si>
  <si>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</si>
  <si>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</si>
  <si>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</si>
  <si>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</si>
  <si>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</si>
  <si>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</si>
  <si>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</si>
  <si>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</si>
  <si>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</si>
  <si>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</si>
  <si>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</si>
  <si>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</si>
  <si>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</si>
  <si>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</si>
  <si>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</si>
  <si>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</si>
  <si>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</si>
  <si>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</si>
  <si>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</si>
  <si>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</si>
  <si>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</si>
  <si>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</si>
  <si>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</si>
  <si>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</si>
  <si>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</si>
  <si>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</si>
  <si>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</si>
  <si>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</si>
  <si>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</si>
  <si>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</si>
  <si>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</si>
  <si>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</si>
  <si>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</si>
  <si>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</si>
  <si>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</si>
  <si>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</si>
  <si>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</si>
  <si>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</si>
  <si>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</si>
  <si>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</si>
  <si>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</si>
  <si>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</si>
  <si>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</si>
  <si>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</si>
  <si>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</si>
  <si>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</si>
  <si>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</si>
  <si>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</si>
  <si>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</si>
  <si>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</si>
  <si>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</si>
  <si>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</si>
  <si>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</si>
  <si>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</si>
  <si>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</si>
  <si>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</si>
  <si>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</si>
  <si>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</si>
  <si>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</si>
  <si>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</si>
  <si>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</si>
  <si>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</si>
  <si>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</si>
  <si>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</si>
  <si>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</si>
  <si>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</si>
  <si>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</si>
  <si>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</si>
  <si>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</si>
  <si>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</si>
  <si>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</si>
  <si>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</si>
  <si>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</si>
  <si>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</si>
  <si>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</si>
  <si>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</si>
  <si>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</si>
  <si>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</si>
  <si>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</si>
  <si>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</si>
  <si>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</si>
  <si>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</si>
  <si>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</si>
  <si>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</si>
  <si>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</si>
  <si>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</si>
  <si>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</si>
  <si>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</si>
  <si>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</si>
  <si>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</si>
  <si>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</si>
  <si>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</si>
  <si>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</si>
  <si>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</si>
  <si>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</si>
  <si>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</si>
  <si>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</si>
  <si>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</si>
  <si>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</si>
  <si>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</si>
  <si>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</si>
  <si>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</si>
  <si>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</si>
  <si>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</si>
  <si>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</si>
  <si>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</si>
  <si>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</si>
  <si>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</si>
  <si>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</si>
  <si>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</si>
  <si>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</si>
  <si>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</si>
  <si>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</si>
  <si>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</si>
  <si>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</si>
  <si>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</si>
  <si>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</si>
  <si>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</si>
  <si>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</si>
  <si>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</si>
  <si>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</si>
  <si>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</si>
  <si>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</si>
  <si>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</si>
  <si>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</si>
  <si>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</si>
  <si>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</si>
  <si>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</si>
  <si>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</si>
  <si>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</si>
  <si>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</si>
  <si>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</si>
  <si>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</si>
  <si>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</si>
  <si>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</si>
  <si>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</si>
  <si>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</si>
  <si>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</si>
  <si>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</si>
  <si>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</si>
  <si>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</si>
  <si>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</si>
  <si>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</si>
  <si>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</si>
  <si>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</si>
  <si>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</si>
  <si>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</si>
  <si>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</si>
  <si>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</si>
  <si>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</si>
  <si>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</si>
  <si>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</si>
  <si>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</si>
  <si>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</si>
  <si>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</si>
  <si>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</si>
  <si>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</si>
  <si>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</si>
  <si>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</si>
  <si>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</si>
  <si>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</si>
  <si>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</si>
  <si>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</si>
  <si>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</si>
  <si>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</si>
  <si>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</si>
  <si>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</si>
  <si>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</si>
  <si>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</si>
  <si>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</si>
  <si>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</si>
  <si>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</si>
  <si>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</si>
  <si>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</si>
  <si>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</si>
  <si>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</si>
  <si>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</si>
  <si>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</si>
  <si>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</si>
  <si>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</si>
  <si>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</si>
  <si>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</si>
  <si>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</si>
  <si>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</si>
  <si>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</si>
  <si>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</si>
  <si>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</si>
  <si>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</si>
  <si>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</si>
  <si>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</si>
  <si>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</si>
  <si>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</si>
  <si>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</si>
  <si>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</si>
  <si>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</si>
  <si>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</si>
  <si>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</si>
  <si>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</si>
  <si>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</si>
  <si>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</si>
  <si>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</si>
  <si>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</si>
  <si>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</si>
  <si>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</si>
  <si>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</si>
  <si>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</si>
  <si>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</si>
  <si>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</si>
  <si>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</si>
  <si>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</si>
  <si>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</si>
  <si>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</si>
  <si>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</si>
  <si>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</si>
  <si>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</si>
  <si>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</si>
  <si>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</si>
  <si>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</si>
  <si>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</si>
  <si>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</si>
  <si>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</si>
  <si>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</si>
  <si>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</si>
  <si>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</si>
  <si>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</si>
  <si>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</si>
  <si>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</si>
  <si>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</si>
  <si>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</si>
  <si>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</si>
  <si>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</si>
  <si>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</si>
  <si>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</si>
  <si>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</si>
  <si>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</si>
  <si>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</si>
  <si>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</si>
  <si>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</si>
  <si>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</si>
  <si>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</si>
  <si>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</si>
  <si>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</si>
  <si>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</si>
  <si>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</si>
  <si>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</si>
  <si>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</si>
  <si>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</si>
  <si>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</si>
  <si>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</si>
  <si>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</si>
  <si>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</si>
  <si>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</si>
  <si>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</si>
  <si>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</si>
  <si>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</si>
  <si>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</si>
  <si>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</si>
  <si>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</si>
  <si>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</si>
  <si>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</si>
  <si>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</si>
  <si>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</si>
  <si>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</si>
  <si>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</si>
  <si>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</si>
  <si>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</si>
  <si>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</si>
  <si>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</si>
  <si>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</si>
  <si>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</si>
  <si>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</si>
  <si>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</si>
  <si>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</si>
  <si>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</si>
  <si>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</si>
  <si>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</si>
  <si>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</si>
  <si>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</si>
  <si>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</si>
  <si>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</si>
  <si>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</si>
  <si>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</si>
  <si>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</si>
  <si>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</si>
  <si>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</si>
  <si>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</si>
  <si>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</si>
  <si>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</si>
  <si>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</si>
  <si>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</si>
  <si>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</si>
  <si>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</si>
  <si>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</si>
  <si>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</si>
  <si>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</si>
  <si>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</si>
  <si>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</si>
  <si>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</si>
  <si>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</si>
  <si>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</si>
  <si>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</si>
  <si>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</si>
  <si>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</si>
  <si>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</si>
  <si>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</si>
  <si>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</si>
  <si>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</si>
  <si>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</si>
  <si>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</si>
  <si>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</si>
  <si>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</si>
  <si>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</si>
  <si>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</si>
  <si>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</si>
  <si>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</si>
  <si>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</si>
  <si>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</si>
  <si>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</si>
  <si>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</si>
  <si>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</si>
  <si>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</si>
  <si>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</si>
  <si>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</si>
  <si>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</si>
  <si>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</si>
  <si>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</si>
  <si>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</si>
  <si>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</si>
  <si>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</si>
  <si>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</si>
  <si>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</si>
  <si>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</si>
  <si>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</si>
  <si>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</si>
  <si>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</si>
  <si>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</si>
  <si>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</si>
  <si>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</si>
  <si>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</si>
  <si>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</si>
  <si>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</si>
  <si>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</si>
  <si>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</si>
  <si>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</si>
  <si>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</si>
  <si>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</si>
  <si>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</si>
  <si>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</si>
  <si>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</si>
  <si>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</si>
  <si>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</si>
  <si>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</si>
  <si>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</si>
  <si>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</si>
  <si>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</si>
  <si>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</si>
  <si>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</si>
  <si>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</si>
  <si>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</si>
  <si>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</si>
  <si>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</si>
  <si>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</si>
  <si>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</si>
  <si>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</si>
  <si>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</si>
  <si>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</si>
  <si>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</si>
  <si>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</si>
  <si>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</si>
  <si>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</si>
  <si>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</si>
  <si>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</si>
  <si>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</si>
  <si>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</si>
  <si>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</si>
  <si>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</si>
  <si>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</si>
  <si>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</si>
  <si>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</si>
  <si>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</si>
  <si>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</si>
  <si>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</si>
  <si>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</si>
  <si>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</si>
  <si>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</si>
  <si>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</si>
  <si>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</si>
  <si>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</si>
  <si>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</si>
  <si>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</si>
  <si>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</si>
  <si>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</si>
  <si>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</si>
  <si>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</si>
  <si>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</si>
  <si>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</si>
  <si>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</si>
  <si>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</si>
  <si>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</si>
  <si>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</si>
  <si>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</si>
  <si>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</si>
  <si>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</si>
  <si>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</si>
  <si>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</si>
  <si>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</si>
  <si>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</si>
  <si>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</si>
  <si>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</si>
  <si>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</si>
  <si>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</si>
  <si>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</si>
  <si>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</si>
  <si>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</si>
  <si>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</si>
  <si>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</si>
  <si>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</si>
  <si>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</si>
  <si>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</si>
  <si>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</si>
  <si>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</si>
  <si>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</si>
  <si>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</si>
  <si>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</si>
  <si>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</si>
  <si>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</si>
  <si>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</si>
  <si>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</si>
  <si>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</si>
  <si>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</si>
  <si>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</si>
  <si>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</si>
  <si>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</si>
  <si>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</si>
  <si>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</si>
  <si>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</si>
  <si>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</si>
  <si>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</si>
  <si>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</si>
  <si>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</si>
  <si>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</si>
  <si>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</si>
  <si>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</si>
  <si>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</si>
  <si>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</si>
  <si>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</si>
  <si>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</si>
  <si>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</si>
  <si>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</si>
  <si>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</si>
  <si>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</si>
  <si>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</si>
  <si>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</si>
  <si>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</si>
  <si>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</si>
  <si>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</si>
  <si>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</si>
  <si>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</si>
  <si>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</si>
  <si>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</si>
  <si>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</si>
  <si>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</si>
  <si>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</si>
  <si>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</si>
  <si>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</si>
  <si>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</si>
  <si>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</si>
  <si>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</si>
  <si>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</si>
  <si>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</si>
  <si>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</si>
  <si>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</si>
  <si>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</si>
  <si>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</si>
  <si>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</si>
  <si>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</si>
  <si>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</si>
  <si>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</si>
  <si>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</si>
  <si>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</si>
  <si>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</si>
  <si>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</si>
  <si>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</si>
  <si>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</si>
  <si>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</si>
  <si>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</si>
  <si>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</si>
  <si>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</si>
  <si>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</si>
  <si>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</si>
  <si>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</si>
  <si>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</si>
  <si>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</si>
  <si>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</si>
  <si>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</si>
  <si>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</si>
  <si>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</si>
  <si>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</si>
  <si>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</si>
  <si>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</si>
  <si>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</si>
  <si>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</si>
  <si>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</si>
  <si>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</si>
  <si>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</si>
  <si>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</si>
  <si>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</si>
  <si>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</si>
  <si>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</si>
  <si>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</si>
  <si>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</si>
  <si>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</si>
  <si>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</si>
  <si>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</si>
  <si>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</si>
  <si>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</si>
  <si>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</si>
  <si>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</si>
  <si>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</si>
  <si>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</si>
  <si>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</si>
  <si>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</si>
  <si>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</si>
  <si>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</si>
  <si>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</si>
  <si>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</si>
  <si>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</si>
  <si>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</si>
  <si>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</si>
  <si>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</si>
  <si>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</si>
  <si>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</si>
  <si>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</si>
  <si>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</si>
  <si>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</si>
  <si>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</si>
  <si>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</si>
  <si>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</si>
  <si>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</si>
  <si>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</si>
  <si>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</si>
  <si>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</si>
  <si>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</si>
  <si>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</si>
  <si>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</si>
  <si>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</si>
  <si>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</si>
  <si>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</si>
  <si>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</si>
  <si>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</si>
  <si>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</si>
  <si>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</si>
  <si>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</si>
  <si>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</si>
  <si>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</si>
  <si>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</si>
  <si>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</si>
  <si>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</si>
  <si>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</si>
  <si>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</si>
  <si>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</si>
  <si>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</si>
  <si>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</si>
  <si>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</si>
  <si>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</si>
  <si>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</si>
  <si>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</si>
  <si>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</si>
  <si>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</si>
  <si>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</si>
  <si>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</si>
  <si>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</si>
  <si>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</si>
  <si>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</si>
  <si>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</si>
  <si>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</si>
  <si>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</si>
  <si>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</si>
  <si>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</si>
  <si>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</si>
  <si>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</si>
  <si>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</si>
  <si>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</si>
  <si>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</si>
  <si>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</si>
  <si>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</si>
  <si>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</si>
  <si>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</si>
  <si>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</si>
  <si>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</si>
  <si>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 xml:space="preserve">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</si>
  <si>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</si>
  <si>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</si>
  <si>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</si>
  <si>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</si>
  <si>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</si>
  <si>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</si>
  <si>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</si>
  <si>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</si>
  <si>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</si>
  <si>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</si>
  <si>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</si>
  <si>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</si>
  <si>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</si>
  <si>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</si>
  <si>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</si>
  <si>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</si>
  <si>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</si>
  <si>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</si>
  <si>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</si>
  <si>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</si>
  <si>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</si>
  <si>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</si>
  <si>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</si>
  <si>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</si>
  <si>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</si>
  <si>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</si>
  <si>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</si>
  <si>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</si>
  <si>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</si>
  <si>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</si>
  <si>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</si>
  <si>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</si>
  <si>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</si>
  <si>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</si>
  <si>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</si>
  <si>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</si>
  <si>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(All)</t>
  </si>
  <si>
    <t>Count of spotlight</t>
  </si>
  <si>
    <t>Column Labels</t>
  </si>
  <si>
    <t>Date Created Conversion</t>
  </si>
  <si>
    <t>Date Ended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</si>
  <si>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</si>
  <si>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</si>
  <si>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</si>
  <si>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</si>
  <si>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</si>
  <si>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</si>
  <si>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</si>
  <si>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</si>
  <si>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</si>
  <si>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</si>
  <si>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</si>
  <si>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</si>
  <si>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</si>
  <si>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Ended Converstion)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</si>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</sst>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66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CC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1).xlsx]Parent Category!PivotTable1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1-41DA-86FD-BA7A9FF6BB47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1-41DA-86FD-BA7A9FF6BB47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1-41DA-86FD-BA7A9FF6BB47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1-41DA-86FD-BA7A9FF6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961904"/>
        <c:axId val="586127872"/>
      </c:barChart>
      <c:catAx>
        <c:axId val="5809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7872"/>
        <c:crosses val="autoZero"/>
        <c:auto val="1"/>
        <c:lblAlgn val="ctr"/>
        <c:lblOffset val="100"/>
        <c:noMultiLvlLbl val="0"/>
      </c:catAx>
      <c:valAx>
        <c:axId val="58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1).xlsx]Sub Category!PivotTable1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2-4E69-A48F-1BE5E63C07C9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2-4E69-A48F-1BE5E63C07C9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2-4E69-A48F-1BE5E63C07C9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2-4E69-A48F-1BE5E63C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084159"/>
        <c:axId val="871693199"/>
      </c:barChart>
      <c:catAx>
        <c:axId val="6460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93199"/>
        <c:crosses val="autoZero"/>
        <c:auto val="1"/>
        <c:lblAlgn val="ctr"/>
        <c:lblOffset val="100"/>
        <c:noMultiLvlLbl val="0"/>
      </c:catAx>
      <c:valAx>
        <c:axId val="8716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1).xlsx]Month!PivotTable1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695-BB1F-3AAF7062D7FD}"/>
            </c:ext>
          </c:extLst>
        </c:ser>
        <c:ser>
          <c:idx val="1"/>
          <c:order val="1"/>
          <c:tx>
            <c:strRef>
              <c:f>Month!$C$5:$C$6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4695-BB1F-3AAF7062D7FD}"/>
            </c:ext>
          </c:extLst>
        </c:ser>
        <c:ser>
          <c:idx val="2"/>
          <c:order val="2"/>
          <c:tx>
            <c:strRef>
              <c:f>Month!$D$5:$D$6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D-4695-BB1F-3AAF7062D7FD}"/>
            </c:ext>
          </c:extLst>
        </c:ser>
        <c:ser>
          <c:idx val="3"/>
          <c:order val="3"/>
          <c:tx>
            <c:strRef>
              <c:f>Month!$E$5:$E$6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D-4695-BB1F-3AAF7062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78816"/>
        <c:axId val="1410245328"/>
      </c:lineChart>
      <c:catAx>
        <c:axId val="14102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45328"/>
        <c:crosses val="autoZero"/>
        <c:auto val="1"/>
        <c:lblAlgn val="ctr"/>
        <c:lblOffset val="100"/>
        <c:noMultiLvlLbl val="0"/>
      </c:catAx>
      <c:valAx>
        <c:axId val="1410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491491</xdr:colOff>
      <xdr:row>4</xdr:row>
      <xdr:rowOff>99059</xdr:rowOff>
    </xdr:from>
    <xdr:to>
      <xdr:col>18</xdr:col>
      <xdr:colOff>35243</xdr:colOff>
      <xdr:row>24</xdr:row>
      <xdr:rowOff>102869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6F07C-74B0-1682-660B-D17F8D1C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580071</xdr:colOff>
      <xdr:row>1</xdr:row>
      <xdr:rowOff>87630</xdr:rowOff>
    </xdr:from>
    <xdr:to>
      <xdr:col>19</xdr:col>
      <xdr:colOff>9525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06AF3-EAA7-BB52-48DD-A0D43BC82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5</xdr:row>
      <xdr:rowOff>99058</xdr:rowOff>
    </xdr:from>
    <xdr:to>
      <xdr:col>17</xdr:col>
      <xdr:colOff>325756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5A1A9-13DE-260A-7F0B-90459418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Parnell" refreshedDate="45212.480040393515" createdVersion="8" refreshedVersion="8" minRefreshableVersion="3" recordCount="1001" xr:uid="{D87048F7-8C87-4765-A5AF-4C2669984F76}">
  <cacheSource type="worksheet">
    <worksheetSource ref="A1:S1048576" sheet="Crowdfunding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containsInteger="1" minValue="0" maxValue="113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e Ended Converst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4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t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t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t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x v="0"/>
    <x v="0"/>
  </r>
  <r>
    <n v="1"/>
    <s v="Odom Inc"/>
    <s v="Managed bottom-line architecture"/>
    <n v="1400"/>
    <n v="14560"/>
    <n v="10.4"/>
    <x v="1"/>
    <n v="158"/>
    <n v="92"/>
    <x v="1"/>
    <s v="USD"/>
    <n v="1408424400"/>
    <x v="1"/>
    <n v="1408597200"/>
    <x v="1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"/>
    <x v="2"/>
    <s v="AUD"/>
    <n v="1384668000"/>
    <x v="2"/>
    <n v="1384840800"/>
    <x v="2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"/>
    <x v="1"/>
    <s v="USD"/>
    <n v="1565499600"/>
    <x v="3"/>
    <n v="1568955600"/>
    <x v="3"/>
    <b v="0"/>
    <b v="0"/>
    <x v="1"/>
    <x v="1"/>
  </r>
  <r>
    <n v="4"/>
    <s v="Larson-Little"/>
    <s v="Proactive foreground core"/>
    <n v="7600"/>
    <n v="5265"/>
    <n v="0.69276315789473686"/>
    <x v="0"/>
    <n v="53"/>
    <n v="99"/>
    <x v="1"/>
    <s v="USD"/>
    <n v="1547964000"/>
    <x v="4"/>
    <n v="1548309600"/>
    <x v="4"/>
    <b v="0"/>
    <b v="0"/>
    <x v="3"/>
    <x v="3"/>
  </r>
  <r>
    <n v="5"/>
    <s v="Harris Group"/>
    <s v="Open-source optimizing database"/>
    <n v="7600"/>
    <n v="13195"/>
    <n v="1.7361842105263159"/>
    <x v="1"/>
    <n v="174"/>
    <n v="75"/>
    <x v="3"/>
    <s v="DKK"/>
    <n v="1346130000"/>
    <x v="5"/>
    <n v="1347080400"/>
    <x v="5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"/>
    <x v="4"/>
    <s v="GBP"/>
    <n v="1505278800"/>
    <x v="6"/>
    <n v="1505365200"/>
    <x v="6"/>
    <b v="0"/>
    <b v="0"/>
    <x v="4"/>
    <x v="4"/>
  </r>
  <r>
    <n v="7"/>
    <s v="Carter-Guzman"/>
    <s v="Centralized cohesive challenge"/>
    <n v="4500"/>
    <n v="14741"/>
    <n v="3.2757777777777779"/>
    <x v="1"/>
    <n v="227"/>
    <n v="64"/>
    <x v="3"/>
    <s v="DKK"/>
    <n v="1439442000"/>
    <x v="7"/>
    <n v="1439614800"/>
    <x v="7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"/>
    <x v="3"/>
    <s v="DKK"/>
    <n v="1281330000"/>
    <x v="8"/>
    <n v="1281502800"/>
    <x v="8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"/>
    <x v="1"/>
    <s v="USD"/>
    <n v="1379566800"/>
    <x v="9"/>
    <n v="1383804000"/>
    <x v="9"/>
    <b v="0"/>
    <b v="0"/>
    <x v="1"/>
    <x v="5"/>
  </r>
  <r>
    <n v="10"/>
    <s v="Green Ltd"/>
    <s v="Monitored empowering installation"/>
    <n v="5200"/>
    <n v="13838"/>
    <n v="2.6611538461538462"/>
    <x v="1"/>
    <n v="220"/>
    <n v="62"/>
    <x v="1"/>
    <s v="USD"/>
    <n v="1281762000"/>
    <x v="10"/>
    <n v="1285909200"/>
    <x v="1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"/>
    <x v="1"/>
    <s v="USD"/>
    <n v="1285045200"/>
    <x v="11"/>
    <n v="1285563600"/>
    <x v="11"/>
    <b v="0"/>
    <b v="1"/>
    <x v="3"/>
    <x v="3"/>
  </r>
  <r>
    <n v="12"/>
    <s v="Kim Ltd"/>
    <s v="Assimilated hybrid intranet"/>
    <n v="6300"/>
    <n v="5629"/>
    <n v="0.89349206349206345"/>
    <x v="0"/>
    <n v="55"/>
    <n v="102"/>
    <x v="1"/>
    <s v="USD"/>
    <n v="1571720400"/>
    <x v="12"/>
    <n v="1572411600"/>
    <x v="12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"/>
    <x v="1"/>
    <s v="USD"/>
    <n v="1465621200"/>
    <x v="13"/>
    <n v="1466658000"/>
    <x v="13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"/>
    <x v="1"/>
    <s v="USD"/>
    <n v="1331013600"/>
    <x v="14"/>
    <n v="1333342800"/>
    <x v="14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"/>
    <x v="1"/>
    <s v="USD"/>
    <n v="1575957600"/>
    <x v="15"/>
    <n v="1576303200"/>
    <x v="15"/>
    <b v="0"/>
    <b v="0"/>
    <x v="2"/>
    <x v="8"/>
  </r>
  <r>
    <n v="16"/>
    <s v="Hines Inc"/>
    <s v="Cross-platform systemic adapter"/>
    <n v="1700"/>
    <n v="11041"/>
    <n v="6.4947058823529416"/>
    <x v="1"/>
    <n v="100"/>
    <n v="110"/>
    <x v="1"/>
    <s v="USD"/>
    <n v="1390370400"/>
    <x v="16"/>
    <n v="1392271200"/>
    <x v="16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"/>
    <x v="1"/>
    <s v="USD"/>
    <n v="1294812000"/>
    <x v="17"/>
    <n v="1294898400"/>
    <x v="17"/>
    <b v="0"/>
    <b v="0"/>
    <x v="4"/>
    <x v="10"/>
  </r>
  <r>
    <n v="18"/>
    <s v="Johnson-Gould"/>
    <s v="Exclusive needs-based adapter"/>
    <n v="9100"/>
    <n v="6089"/>
    <n v="0.66912087912087914"/>
    <x v="3"/>
    <n v="135"/>
    <n v="45"/>
    <x v="1"/>
    <s v="USD"/>
    <n v="1536382800"/>
    <x v="18"/>
    <n v="1537074000"/>
    <x v="18"/>
    <b v="0"/>
    <b v="0"/>
    <x v="3"/>
    <x v="3"/>
  </r>
  <r>
    <n v="19"/>
    <s v="Perez-Hess"/>
    <s v="Down-sized cohesive archive"/>
    <n v="62500"/>
    <n v="30331"/>
    <n v="0.48529600000000001"/>
    <x v="0"/>
    <n v="674"/>
    <n v="45"/>
    <x v="1"/>
    <s v="USD"/>
    <n v="1551679200"/>
    <x v="19"/>
    <n v="1553490000"/>
    <x v="19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"/>
    <x v="1"/>
    <s v="USD"/>
    <n v="1406523600"/>
    <x v="20"/>
    <n v="1406523600"/>
    <x v="2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"/>
    <x v="1"/>
    <s v="USD"/>
    <n v="1313384400"/>
    <x v="21"/>
    <n v="1316322000"/>
    <x v="21"/>
    <b v="0"/>
    <b v="0"/>
    <x v="3"/>
    <x v="3"/>
  </r>
  <r>
    <n v="22"/>
    <s v="Collier Inc"/>
    <s v="Enhanced dynamic definition"/>
    <n v="59100"/>
    <n v="75690"/>
    <n v="1.2807106598984772"/>
    <x v="1"/>
    <n v="890"/>
    <n v="85"/>
    <x v="1"/>
    <s v="USD"/>
    <n v="1522731600"/>
    <x v="22"/>
    <n v="1524027600"/>
    <x v="22"/>
    <b v="0"/>
    <b v="0"/>
    <x v="3"/>
    <x v="3"/>
  </r>
  <r>
    <n v="23"/>
    <s v="Gray-Jenkins"/>
    <s v="Devolved next generation adapter"/>
    <n v="4500"/>
    <n v="14942"/>
    <n v="3.3204444444444445"/>
    <x v="1"/>
    <n v="142"/>
    <n v="105"/>
    <x v="4"/>
    <s v="GBP"/>
    <n v="1550124000"/>
    <x v="23"/>
    <n v="1554699600"/>
    <x v="23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x v="24"/>
    <n v="1403499600"/>
    <x v="24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"/>
    <x v="1"/>
    <s v="USD"/>
    <n v="1305694800"/>
    <x v="25"/>
    <n v="1307422800"/>
    <x v="25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"/>
    <x v="1"/>
    <s v="USD"/>
    <n v="1533013200"/>
    <x v="26"/>
    <n v="1535346000"/>
    <x v="26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"/>
    <x v="1"/>
    <s v="USD"/>
    <n v="1443848400"/>
    <x v="27"/>
    <n v="1444539600"/>
    <x v="27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"/>
    <x v="1"/>
    <s v="USD"/>
    <n v="1265695200"/>
    <x v="28"/>
    <n v="1267682400"/>
    <x v="28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x v="29"/>
    <n v="1535518800"/>
    <x v="29"/>
    <b v="0"/>
    <b v="0"/>
    <x v="4"/>
    <x v="12"/>
  </r>
  <r>
    <n v="30"/>
    <s v="Clark-Cooke"/>
    <s v="Down-sized analyzing challenge"/>
    <n v="9000"/>
    <n v="14455"/>
    <n v="1.606111111111111"/>
    <x v="1"/>
    <n v="129"/>
    <n v="112"/>
    <x v="1"/>
    <s v="USD"/>
    <n v="1558674000"/>
    <x v="30"/>
    <n v="1559106000"/>
    <x v="30"/>
    <b v="0"/>
    <b v="0"/>
    <x v="4"/>
    <x v="10"/>
  </r>
  <r>
    <n v="31"/>
    <s v="Schroeder Ltd"/>
    <s v="Progressive needs-based focus group"/>
    <n v="3500"/>
    <n v="10850"/>
    <n v="3.1"/>
    <x v="1"/>
    <n v="226"/>
    <n v="48"/>
    <x v="4"/>
    <s v="GBP"/>
    <n v="1451973600"/>
    <x v="31"/>
    <n v="1454392800"/>
    <x v="31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x v="32"/>
    <n v="1517896800"/>
    <x v="32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x v="33"/>
    <n v="1415685600"/>
    <x v="33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x v="34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"/>
    <x v="3"/>
    <s v="DKK"/>
    <n v="1547877600"/>
    <x v="35"/>
    <n v="1551506400"/>
    <x v="35"/>
    <b v="0"/>
    <b v="1"/>
    <x v="4"/>
    <x v="6"/>
  </r>
  <r>
    <n v="36"/>
    <s v="Jackson-Lewis"/>
    <s v="Monitored multi-state encryption"/>
    <n v="700"/>
    <n v="1101"/>
    <n v="1.572857142857143"/>
    <x v="1"/>
    <n v="16"/>
    <n v="68"/>
    <x v="1"/>
    <s v="USD"/>
    <n v="1298700000"/>
    <x v="36"/>
    <n v="1300856400"/>
    <x v="36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"/>
    <x v="1"/>
    <s v="USD"/>
    <n v="1570338000"/>
    <x v="37"/>
    <n v="1573192800"/>
    <x v="37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"/>
    <x v="1"/>
    <s v="USD"/>
    <n v="1287378000"/>
    <x v="38"/>
    <n v="1287810000"/>
    <x v="38"/>
    <b v="0"/>
    <b v="0"/>
    <x v="7"/>
    <x v="14"/>
  </r>
  <r>
    <n v="39"/>
    <s v="Kim-Rice"/>
    <s v="Organized bi-directional function"/>
    <n v="9900"/>
    <n v="5027"/>
    <n v="0.50777777777777777"/>
    <x v="0"/>
    <n v="88"/>
    <n v="57"/>
    <x v="3"/>
    <s v="DKK"/>
    <n v="1361772000"/>
    <x v="39"/>
    <n v="1362978000"/>
    <x v="39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"/>
    <x v="1"/>
    <s v="USD"/>
    <n v="1275714000"/>
    <x v="40"/>
    <n v="1277355600"/>
    <x v="4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"/>
    <x v="6"/>
    <s v="EUR"/>
    <n v="1346734800"/>
    <x v="41"/>
    <n v="1348981200"/>
    <x v="41"/>
    <b v="0"/>
    <b v="1"/>
    <x v="1"/>
    <x v="1"/>
  </r>
  <r>
    <n v="42"/>
    <s v="Werner-Bryant"/>
    <s v="Virtual uniform frame"/>
    <n v="1800"/>
    <n v="7991"/>
    <n v="4.4394444444444447"/>
    <x v="1"/>
    <n v="222"/>
    <n v="35"/>
    <x v="1"/>
    <s v="USD"/>
    <n v="1309755600"/>
    <x v="42"/>
    <n v="1310533200"/>
    <x v="42"/>
    <b v="0"/>
    <b v="0"/>
    <x v="0"/>
    <x v="0"/>
  </r>
  <r>
    <n v="43"/>
    <s v="Schmitt-Mendoza"/>
    <s v="Profound explicit paradigm"/>
    <n v="90200"/>
    <n v="167717"/>
    <n v="1.859390243902439"/>
    <x v="1"/>
    <n v="6212"/>
    <n v="26"/>
    <x v="1"/>
    <s v="USD"/>
    <n v="1406178000"/>
    <x v="43"/>
    <n v="1407560400"/>
    <x v="43"/>
    <b v="0"/>
    <b v="0"/>
    <x v="5"/>
    <x v="15"/>
  </r>
  <r>
    <n v="44"/>
    <s v="Reid-Mccullough"/>
    <s v="Visionary real-time groupware"/>
    <n v="1600"/>
    <n v="10541"/>
    <n v="6.5881249999999998"/>
    <x v="1"/>
    <n v="98"/>
    <n v="107"/>
    <x v="3"/>
    <s v="DKK"/>
    <n v="1552798800"/>
    <x v="44"/>
    <n v="1552885200"/>
    <x v="44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"/>
    <x v="1"/>
    <s v="USD"/>
    <n v="1478062800"/>
    <x v="45"/>
    <n v="1479362400"/>
    <x v="45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"/>
    <x v="1"/>
    <s v="USD"/>
    <n v="1278565200"/>
    <x v="46"/>
    <n v="1280552400"/>
    <x v="46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"/>
    <x v="1"/>
    <s v="USD"/>
    <n v="1396069200"/>
    <x v="47"/>
    <n v="1398661200"/>
    <x v="47"/>
    <b v="0"/>
    <b v="0"/>
    <x v="3"/>
    <x v="3"/>
  </r>
  <r>
    <n v="48"/>
    <s v="Lamb Inc"/>
    <s v="Optimized leadingedge concept"/>
    <n v="33300"/>
    <n v="128862"/>
    <n v="3.86972972972973"/>
    <x v="1"/>
    <n v="2431"/>
    <n v="53"/>
    <x v="1"/>
    <s v="USD"/>
    <n v="1435208400"/>
    <x v="48"/>
    <n v="1436245200"/>
    <x v="48"/>
    <b v="0"/>
    <b v="0"/>
    <x v="3"/>
    <x v="3"/>
  </r>
  <r>
    <n v="49"/>
    <s v="Casey-Kelly"/>
    <s v="Sharable holistic interface"/>
    <n v="7200"/>
    <n v="13653"/>
    <n v="1.89625"/>
    <x v="1"/>
    <n v="303"/>
    <n v="45"/>
    <x v="1"/>
    <s v="USD"/>
    <n v="1571547600"/>
    <x v="49"/>
    <n v="1575439200"/>
    <x v="49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x v="5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"/>
    <x v="4"/>
    <s v="GBP"/>
    <n v="1332824400"/>
    <x v="51"/>
    <n v="1334206800"/>
    <x v="51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"/>
    <x v="1"/>
    <s v="USD"/>
    <n v="1284526800"/>
    <x v="52"/>
    <n v="1284872400"/>
    <x v="52"/>
    <b v="0"/>
    <b v="0"/>
    <x v="3"/>
    <x v="3"/>
  </r>
  <r>
    <n v="53"/>
    <s v="Smith-Jones"/>
    <s v="Reverse-engineered static concept"/>
    <n v="8800"/>
    <n v="12356"/>
    <n v="1.4040909090909091"/>
    <x v="1"/>
    <n v="209"/>
    <n v="59"/>
    <x v="1"/>
    <s v="USD"/>
    <n v="1400562000"/>
    <x v="53"/>
    <n v="1403931600"/>
    <x v="53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"/>
    <x v="1"/>
    <s v="USD"/>
    <n v="1520748000"/>
    <x v="54"/>
    <n v="1521262800"/>
    <x v="54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"/>
    <x v="1"/>
    <s v="USD"/>
    <n v="1532926800"/>
    <x v="55"/>
    <n v="1533358800"/>
    <x v="55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"/>
    <x v="1"/>
    <s v="USD"/>
    <n v="1420869600"/>
    <x v="56"/>
    <n v="1421474400"/>
    <x v="56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"/>
    <x v="1"/>
    <s v="USD"/>
    <n v="1504242000"/>
    <x v="57"/>
    <n v="1505278800"/>
    <x v="57"/>
    <b v="0"/>
    <b v="0"/>
    <x v="6"/>
    <x v="11"/>
  </r>
  <r>
    <n v="58"/>
    <s v="Anderson-Perez"/>
    <s v="Expanded 3rdgeneration strategy"/>
    <n v="2700"/>
    <n v="6132"/>
    <n v="2.2711111111111113"/>
    <x v="1"/>
    <n v="211"/>
    <n v="29"/>
    <x v="1"/>
    <s v="USD"/>
    <n v="1442811600"/>
    <x v="58"/>
    <n v="1443934800"/>
    <x v="58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"/>
    <x v="1"/>
    <s v="USD"/>
    <n v="1497243600"/>
    <x v="59"/>
    <n v="1498539600"/>
    <x v="59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"/>
    <x v="0"/>
    <s v="CAD"/>
    <n v="1342501200"/>
    <x v="60"/>
    <n v="1342760400"/>
    <x v="6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x v="61"/>
    <n v="1301720400"/>
    <x v="61"/>
    <b v="0"/>
    <b v="0"/>
    <x v="3"/>
    <x v="3"/>
  </r>
  <r>
    <n v="62"/>
    <s v="Sparks-West"/>
    <s v="Organized incremental standardization"/>
    <n v="2000"/>
    <n v="14452"/>
    <n v="7.226"/>
    <x v="1"/>
    <n v="249"/>
    <n v="58"/>
    <x v="1"/>
    <s v="USD"/>
    <n v="1433480400"/>
    <x v="62"/>
    <n v="1433566800"/>
    <x v="62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"/>
    <x v="1"/>
    <s v="USD"/>
    <n v="1493355600"/>
    <x v="63"/>
    <n v="1493874000"/>
    <x v="63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"/>
    <x v="1"/>
    <s v="USD"/>
    <n v="1530507600"/>
    <x v="64"/>
    <n v="1531803600"/>
    <x v="64"/>
    <b v="0"/>
    <b v="1"/>
    <x v="2"/>
    <x v="2"/>
  </r>
  <r>
    <n v="65"/>
    <s v="Berry-Boyer"/>
    <s v="Mandatory incremental projection"/>
    <n v="6100"/>
    <n v="14405"/>
    <n v="2.3614754098360655"/>
    <x v="1"/>
    <n v="236"/>
    <n v="61"/>
    <x v="1"/>
    <s v="USD"/>
    <n v="1296108000"/>
    <x v="65"/>
    <n v="1296712800"/>
    <x v="65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"/>
    <x v="1"/>
    <s v="USD"/>
    <n v="1428469200"/>
    <x v="66"/>
    <n v="1428901200"/>
    <x v="66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x v="67"/>
    <n v="1264831200"/>
    <x v="67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"/>
    <x v="6"/>
    <s v="EUR"/>
    <n v="1501131600"/>
    <x v="68"/>
    <n v="1505192400"/>
    <x v="68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"/>
    <x v="1"/>
    <s v="USD"/>
    <n v="1292738400"/>
    <x v="69"/>
    <n v="1295676000"/>
    <x v="69"/>
    <b v="0"/>
    <b v="0"/>
    <x v="3"/>
    <x v="3"/>
  </r>
  <r>
    <n v="70"/>
    <s v="Barker Inc"/>
    <s v="Re-engineered 24/7 task-force"/>
    <n v="128000"/>
    <n v="158389"/>
    <n v="1.2374140625000001"/>
    <x v="1"/>
    <n v="2475"/>
    <n v="63"/>
    <x v="6"/>
    <s v="EUR"/>
    <n v="1288674000"/>
    <x v="70"/>
    <n v="1292911200"/>
    <x v="7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"/>
    <x v="1"/>
    <s v="USD"/>
    <n v="1575093600"/>
    <x v="71"/>
    <n v="1575439200"/>
    <x v="49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"/>
    <x v="1"/>
    <s v="USD"/>
    <n v="1435726800"/>
    <x v="72"/>
    <n v="1438837200"/>
    <x v="71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"/>
    <x v="1"/>
    <s v="USD"/>
    <n v="1480226400"/>
    <x v="73"/>
    <n v="1480485600"/>
    <x v="72"/>
    <b v="0"/>
    <b v="0"/>
    <x v="1"/>
    <x v="17"/>
  </r>
  <r>
    <n v="74"/>
    <s v="Davis-Michael"/>
    <s v="Progressive tertiary framework"/>
    <n v="3900"/>
    <n v="4776"/>
    <n v="1.2246153846153847"/>
    <x v="1"/>
    <n v="85"/>
    <n v="56"/>
    <x v="4"/>
    <s v="GBP"/>
    <n v="1459054800"/>
    <x v="74"/>
    <n v="1459141200"/>
    <x v="73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"/>
    <x v="1"/>
    <s v="USD"/>
    <n v="1531630800"/>
    <x v="75"/>
    <n v="1532322000"/>
    <x v="74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x v="76"/>
    <n v="1426222800"/>
    <x v="75"/>
    <b v="1"/>
    <b v="1"/>
    <x v="3"/>
    <x v="3"/>
  </r>
  <r>
    <n v="77"/>
    <s v="Acevedo-Huffman"/>
    <s v="Pre-emptive impactful model"/>
    <n v="9500"/>
    <n v="4460"/>
    <n v="0.46947368421052632"/>
    <x v="0"/>
    <n v="56"/>
    <n v="79"/>
    <x v="1"/>
    <s v="USD"/>
    <n v="1285563600"/>
    <x v="77"/>
    <n v="1286773200"/>
    <x v="76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"/>
    <x v="1"/>
    <s v="USD"/>
    <n v="1523854800"/>
    <x v="78"/>
    <n v="1523941200"/>
    <x v="77"/>
    <b v="0"/>
    <b v="0"/>
    <x v="5"/>
    <x v="18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x v="79"/>
    <n v="1529557200"/>
    <x v="78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"/>
    <x v="1"/>
    <s v="USD"/>
    <n v="1503982800"/>
    <x v="80"/>
    <n v="1506574800"/>
    <x v="79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"/>
    <x v="1"/>
    <s v="USD"/>
    <n v="1511416800"/>
    <x v="81"/>
    <n v="1513576800"/>
    <x v="8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"/>
    <x v="4"/>
    <s v="GBP"/>
    <n v="1547704800"/>
    <x v="82"/>
    <n v="1548309600"/>
    <x v="4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"/>
    <x v="1"/>
    <s v="USD"/>
    <n v="1469682000"/>
    <x v="83"/>
    <n v="1471582800"/>
    <x v="81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"/>
    <x v="1"/>
    <s v="USD"/>
    <n v="1343451600"/>
    <x v="84"/>
    <n v="1344315600"/>
    <x v="82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"/>
    <x v="2"/>
    <s v="AUD"/>
    <n v="1315717200"/>
    <x v="85"/>
    <n v="1316408400"/>
    <x v="83"/>
    <b v="0"/>
    <b v="0"/>
    <x v="1"/>
    <x v="7"/>
  </r>
  <r>
    <n v="86"/>
    <s v="Davis-Smith"/>
    <s v="Organic motivating firmware"/>
    <n v="7400"/>
    <n v="12405"/>
    <n v="1.6763513513513513"/>
    <x v="1"/>
    <n v="203"/>
    <n v="61"/>
    <x v="1"/>
    <s v="USD"/>
    <n v="1430715600"/>
    <x v="86"/>
    <n v="1431838800"/>
    <x v="84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"/>
    <x v="2"/>
    <s v="AUD"/>
    <n v="1299564000"/>
    <x v="87"/>
    <n v="1300510800"/>
    <x v="85"/>
    <b v="0"/>
    <b v="1"/>
    <x v="1"/>
    <x v="1"/>
  </r>
  <r>
    <n v="88"/>
    <s v="Clark Group"/>
    <s v="Grass-roots fault-tolerant policy"/>
    <n v="4800"/>
    <n v="12516"/>
    <n v="2.6074999999999999"/>
    <x v="1"/>
    <n v="113"/>
    <n v="110"/>
    <x v="1"/>
    <s v="USD"/>
    <n v="1429160400"/>
    <x v="88"/>
    <n v="1431061200"/>
    <x v="86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"/>
    <x v="1"/>
    <s v="USD"/>
    <n v="1271307600"/>
    <x v="89"/>
    <n v="1271480400"/>
    <x v="87"/>
    <b v="0"/>
    <b v="0"/>
    <x v="3"/>
    <x v="3"/>
  </r>
  <r>
    <n v="90"/>
    <s v="Kramer Group"/>
    <s v="Synergistic explicit parallelism"/>
    <n v="7800"/>
    <n v="6132"/>
    <n v="0.7861538461538462"/>
    <x v="0"/>
    <n v="106"/>
    <n v="57"/>
    <x v="1"/>
    <s v="USD"/>
    <n v="1456380000"/>
    <x v="90"/>
    <n v="1456380000"/>
    <x v="88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"/>
    <x v="6"/>
    <s v="EUR"/>
    <n v="1470459600"/>
    <x v="91"/>
    <n v="1472878800"/>
    <x v="89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"/>
    <x v="5"/>
    <s v="CHF"/>
    <n v="1277269200"/>
    <x v="92"/>
    <n v="1277355600"/>
    <x v="4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"/>
    <x v="1"/>
    <s v="USD"/>
    <n v="1350709200"/>
    <x v="93"/>
    <n v="1351054800"/>
    <x v="90"/>
    <b v="0"/>
    <b v="1"/>
    <x v="3"/>
    <x v="3"/>
  </r>
  <r>
    <n v="94"/>
    <s v="Hanson Inc"/>
    <s v="Grass-roots web-enabled contingency"/>
    <n v="2900"/>
    <n v="8807"/>
    <n v="3.036896551724138"/>
    <x v="1"/>
    <n v="180"/>
    <n v="48"/>
    <x v="4"/>
    <s v="GBP"/>
    <n v="1554613200"/>
    <x v="94"/>
    <n v="1555563600"/>
    <x v="91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"/>
    <x v="1"/>
    <s v="USD"/>
    <n v="1571029200"/>
    <x v="95"/>
    <n v="1571634000"/>
    <x v="92"/>
    <b v="0"/>
    <b v="0"/>
    <x v="4"/>
    <x v="4"/>
  </r>
  <r>
    <n v="96"/>
    <s v="Howard Ltd"/>
    <s v="Down-sized systematic policy"/>
    <n v="69700"/>
    <n v="151513"/>
    <n v="2.1737876614060259"/>
    <x v="1"/>
    <n v="2331"/>
    <n v="64"/>
    <x v="1"/>
    <s v="USD"/>
    <n v="1299736800"/>
    <x v="96"/>
    <n v="1300856400"/>
    <x v="36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"/>
    <x v="1"/>
    <s v="USD"/>
    <n v="1435208400"/>
    <x v="48"/>
    <n v="1439874000"/>
    <x v="93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"/>
    <x v="2"/>
    <s v="AUD"/>
    <n v="1437973200"/>
    <x v="97"/>
    <n v="1438318800"/>
    <x v="94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"/>
    <x v="1"/>
    <s v="USD"/>
    <n v="1416895200"/>
    <x v="98"/>
    <n v="1419400800"/>
    <x v="95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x v="96"/>
    <b v="0"/>
    <b v="0"/>
    <x v="3"/>
    <x v="3"/>
  </r>
  <r>
    <n v="101"/>
    <s v="Douglas LLC"/>
    <s v="Reduced heuristic moratorium"/>
    <n v="900"/>
    <n v="9193"/>
    <n v="10.214444444444444"/>
    <x v="1"/>
    <n v="164"/>
    <n v="56"/>
    <x v="1"/>
    <s v="USD"/>
    <n v="1424498400"/>
    <x v="100"/>
    <n v="1425103200"/>
    <x v="97"/>
    <b v="0"/>
    <b v="1"/>
    <x v="1"/>
    <x v="5"/>
  </r>
  <r>
    <n v="102"/>
    <s v="Garcia Inc"/>
    <s v="Front-line web-enabled model"/>
    <n v="3700"/>
    <n v="10422"/>
    <n v="2.8167567567567566"/>
    <x v="1"/>
    <n v="336"/>
    <n v="31"/>
    <x v="1"/>
    <s v="USD"/>
    <n v="1526274000"/>
    <x v="101"/>
    <n v="1526878800"/>
    <x v="98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"/>
    <x v="6"/>
    <s v="EUR"/>
    <n v="1287896400"/>
    <x v="102"/>
    <n v="1288674000"/>
    <x v="99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"/>
    <x v="1"/>
    <s v="USD"/>
    <n v="1495515600"/>
    <x v="103"/>
    <n v="1495602000"/>
    <x v="1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"/>
    <x v="1"/>
    <s v="USD"/>
    <n v="1364878800"/>
    <x v="104"/>
    <n v="1366434000"/>
    <x v="101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"/>
    <x v="1"/>
    <s v="USD"/>
    <n v="1567918800"/>
    <x v="105"/>
    <n v="1568350800"/>
    <x v="102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"/>
    <x v="1"/>
    <s v="USD"/>
    <n v="1524459600"/>
    <x v="106"/>
    <n v="1525928400"/>
    <x v="103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"/>
    <x v="1"/>
    <s v="USD"/>
    <n v="1333688400"/>
    <x v="107"/>
    <n v="1336885200"/>
    <x v="104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"/>
    <x v="1"/>
    <s v="USD"/>
    <n v="1389506400"/>
    <x v="108"/>
    <n v="1389679200"/>
    <x v="105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"/>
    <x v="1"/>
    <s v="USD"/>
    <n v="1536642000"/>
    <x v="109"/>
    <n v="1538283600"/>
    <x v="106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"/>
    <x v="1"/>
    <s v="USD"/>
    <n v="1348290000"/>
    <x v="110"/>
    <n v="1348808400"/>
    <x v="107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x v="108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"/>
    <x v="1"/>
    <s v="USD"/>
    <n v="1505192400"/>
    <x v="112"/>
    <n v="1505797200"/>
    <x v="109"/>
    <b v="0"/>
    <b v="0"/>
    <x v="0"/>
    <x v="0"/>
  </r>
  <r>
    <n v="114"/>
    <s v="Harper-Davis"/>
    <s v="Robust heuristic encoding"/>
    <n v="1900"/>
    <n v="13816"/>
    <n v="7.2715789473684209"/>
    <x v="1"/>
    <n v="126"/>
    <n v="109"/>
    <x v="1"/>
    <s v="USD"/>
    <n v="1554786000"/>
    <x v="113"/>
    <n v="1554872400"/>
    <x v="11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x v="114"/>
    <n v="1513922400"/>
    <x v="111"/>
    <b v="0"/>
    <b v="0"/>
    <x v="5"/>
    <x v="13"/>
  </r>
  <r>
    <n v="116"/>
    <s v="David-Clark"/>
    <s v="De-engineered motivating standardization"/>
    <n v="7200"/>
    <n v="6336"/>
    <n v="0.88"/>
    <x v="0"/>
    <n v="73"/>
    <n v="86"/>
    <x v="1"/>
    <s v="USD"/>
    <n v="1442552400"/>
    <x v="115"/>
    <n v="1442638800"/>
    <x v="112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"/>
    <x v="1"/>
    <s v="USD"/>
    <n v="1316667600"/>
    <x v="116"/>
    <n v="1317186000"/>
    <x v="113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"/>
    <x v="1"/>
    <s v="USD"/>
    <n v="1390716000"/>
    <x v="117"/>
    <n v="1391234400"/>
    <x v="114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"/>
    <x v="1"/>
    <s v="USD"/>
    <n v="1402894800"/>
    <x v="118"/>
    <n v="1404363600"/>
    <x v="115"/>
    <b v="0"/>
    <b v="1"/>
    <x v="4"/>
    <x v="4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x v="119"/>
    <n v="1429592400"/>
    <x v="116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"/>
    <x v="1"/>
    <s v="USD"/>
    <n v="1412485200"/>
    <x v="33"/>
    <n v="1413608400"/>
    <x v="117"/>
    <b v="0"/>
    <b v="0"/>
    <x v="6"/>
    <x v="11"/>
  </r>
  <r>
    <n v="122"/>
    <s v="Taylor PLC"/>
    <s v="Seamless zero-defect solution"/>
    <n v="136800"/>
    <n v="88055"/>
    <n v="0.64367690058479532"/>
    <x v="0"/>
    <n v="3387"/>
    <n v="25"/>
    <x v="1"/>
    <s v="USD"/>
    <n v="1417068000"/>
    <x v="120"/>
    <n v="1419400800"/>
    <x v="95"/>
    <b v="0"/>
    <b v="0"/>
    <x v="5"/>
    <x v="13"/>
  </r>
  <r>
    <n v="123"/>
    <s v="Edwards-Lewis"/>
    <s v="Enhanced scalable concept"/>
    <n v="177700"/>
    <n v="33092"/>
    <n v="0.18622397298818233"/>
    <x v="0"/>
    <n v="662"/>
    <n v="49"/>
    <x v="0"/>
    <s v="CAD"/>
    <n v="1448344800"/>
    <x v="121"/>
    <n v="1448604000"/>
    <x v="118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"/>
    <x v="6"/>
    <s v="EUR"/>
    <n v="1557723600"/>
    <x v="122"/>
    <n v="1562302800"/>
    <x v="119"/>
    <b v="0"/>
    <b v="0"/>
    <x v="7"/>
    <x v="14"/>
  </r>
  <r>
    <n v="125"/>
    <s v="Pratt LLC"/>
    <s v="Stand-alone web-enabled moderator"/>
    <n v="5300"/>
    <n v="8475"/>
    <n v="1.5990566037735849"/>
    <x v="1"/>
    <n v="180"/>
    <n v="47"/>
    <x v="1"/>
    <s v="USD"/>
    <n v="1537333200"/>
    <x v="123"/>
    <n v="1537678800"/>
    <x v="120"/>
    <b v="0"/>
    <b v="0"/>
    <x v="3"/>
    <x v="3"/>
  </r>
  <r>
    <n v="126"/>
    <s v="Gross PLC"/>
    <s v="Proactive methodical benchmark"/>
    <n v="180200"/>
    <n v="69617"/>
    <n v="0.38633185349611543"/>
    <x v="0"/>
    <n v="774"/>
    <n v="89"/>
    <x v="1"/>
    <s v="USD"/>
    <n v="1471150800"/>
    <x v="124"/>
    <n v="1473570000"/>
    <x v="121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"/>
    <x v="0"/>
    <s v="CAD"/>
    <n v="1273640400"/>
    <x v="125"/>
    <n v="1273899600"/>
    <x v="122"/>
    <b v="0"/>
    <b v="0"/>
    <x v="3"/>
    <x v="3"/>
  </r>
  <r>
    <n v="128"/>
    <s v="Allen-Curtis"/>
    <s v="Phased human-resource core"/>
    <n v="70600"/>
    <n v="42596"/>
    <n v="0.60334277620396604"/>
    <x v="3"/>
    <n v="532"/>
    <n v="80"/>
    <x v="1"/>
    <s v="USD"/>
    <n v="1282885200"/>
    <x v="126"/>
    <n v="1284008400"/>
    <x v="123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"/>
    <x v="2"/>
    <s v="AUD"/>
    <n v="1422943200"/>
    <x v="127"/>
    <n v="1425103200"/>
    <x v="97"/>
    <b v="0"/>
    <b v="0"/>
    <x v="0"/>
    <x v="0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x v="128"/>
    <n v="1320991200"/>
    <x v="124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"/>
    <x v="4"/>
    <s v="GBP"/>
    <n v="1385704800"/>
    <x v="129"/>
    <n v="1386828000"/>
    <x v="125"/>
    <b v="0"/>
    <b v="0"/>
    <x v="2"/>
    <x v="2"/>
  </r>
  <r>
    <n v="132"/>
    <s v="Flowers and Sons"/>
    <s v="Virtual static core"/>
    <n v="3300"/>
    <n v="3834"/>
    <n v="1.1618181818181819"/>
    <x v="1"/>
    <n v="89"/>
    <n v="43"/>
    <x v="1"/>
    <s v="USD"/>
    <n v="1515736800"/>
    <x v="130"/>
    <n v="1517119200"/>
    <x v="126"/>
    <b v="0"/>
    <b v="1"/>
    <x v="3"/>
    <x v="3"/>
  </r>
  <r>
    <n v="133"/>
    <s v="Gates PLC"/>
    <s v="Secured content-based product"/>
    <n v="4500"/>
    <n v="13985"/>
    <n v="3.1077777777777778"/>
    <x v="1"/>
    <n v="159"/>
    <n v="87"/>
    <x v="1"/>
    <s v="USD"/>
    <n v="1313125200"/>
    <x v="131"/>
    <n v="1315026000"/>
    <x v="127"/>
    <b v="0"/>
    <b v="0"/>
    <x v="1"/>
    <x v="21"/>
  </r>
  <r>
    <n v="134"/>
    <s v="Caldwell LLC"/>
    <s v="Secured executive concept"/>
    <n v="99500"/>
    <n v="89288"/>
    <n v="0.89736683417085428"/>
    <x v="0"/>
    <n v="940"/>
    <n v="94"/>
    <x v="5"/>
    <s v="CHF"/>
    <n v="1308459600"/>
    <x v="132"/>
    <n v="1312693200"/>
    <x v="128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"/>
    <x v="1"/>
    <s v="USD"/>
    <n v="1362636000"/>
    <x v="133"/>
    <n v="1363064400"/>
    <x v="129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"/>
    <x v="1"/>
    <s v="USD"/>
    <n v="1402117200"/>
    <x v="134"/>
    <n v="1403154000"/>
    <x v="13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"/>
    <x v="1"/>
    <s v="USD"/>
    <n v="1286341200"/>
    <x v="135"/>
    <n v="1286859600"/>
    <x v="131"/>
    <b v="0"/>
    <b v="0"/>
    <x v="5"/>
    <x v="9"/>
  </r>
  <r>
    <n v="138"/>
    <s v="Hogan Ltd"/>
    <s v="Stand-alone mission-critical moratorium"/>
    <n v="9600"/>
    <n v="9216"/>
    <n v="0.96"/>
    <x v="0"/>
    <n v="115"/>
    <n v="80"/>
    <x v="1"/>
    <s v="USD"/>
    <n v="1348808400"/>
    <x v="136"/>
    <n v="1349326800"/>
    <x v="132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"/>
    <x v="1"/>
    <s v="USD"/>
    <n v="1429592400"/>
    <x v="137"/>
    <n v="1430974800"/>
    <x v="133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"/>
    <x v="1"/>
    <s v="USD"/>
    <n v="1519538400"/>
    <x v="138"/>
    <n v="1519970400"/>
    <x v="134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"/>
    <x v="1"/>
    <s v="USD"/>
    <n v="1434085200"/>
    <x v="139"/>
    <n v="1434603600"/>
    <x v="135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"/>
    <x v="1"/>
    <s v="USD"/>
    <n v="1333688400"/>
    <x v="107"/>
    <n v="1337230800"/>
    <x v="136"/>
    <b v="0"/>
    <b v="0"/>
    <x v="2"/>
    <x v="2"/>
  </r>
  <r>
    <n v="143"/>
    <s v="Avila-Jones"/>
    <s v="Implemented discrete secured line"/>
    <n v="5400"/>
    <n v="7322"/>
    <n v="1.355925925925926"/>
    <x v="1"/>
    <n v="70"/>
    <n v="104"/>
    <x v="1"/>
    <s v="USD"/>
    <n v="1277701200"/>
    <x v="140"/>
    <n v="1279429200"/>
    <x v="137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"/>
    <x v="1"/>
    <s v="USD"/>
    <n v="1560747600"/>
    <x v="141"/>
    <n v="1561438800"/>
    <x v="138"/>
    <b v="0"/>
    <b v="0"/>
    <x v="3"/>
    <x v="3"/>
  </r>
  <r>
    <n v="145"/>
    <s v="Fields-Moore"/>
    <s v="Secured reciprocal array"/>
    <n v="25000"/>
    <n v="59128"/>
    <n v="2.3651200000000001"/>
    <x v="1"/>
    <n v="768"/>
    <n v="76"/>
    <x v="5"/>
    <s v="CHF"/>
    <n v="1410066000"/>
    <x v="142"/>
    <n v="1410498000"/>
    <x v="139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"/>
    <x v="1"/>
    <s v="USD"/>
    <n v="1320732000"/>
    <x v="143"/>
    <n v="1322460000"/>
    <x v="14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"/>
    <x v="1"/>
    <s v="USD"/>
    <n v="1465794000"/>
    <x v="144"/>
    <n v="1466312400"/>
    <x v="141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"/>
    <x v="1"/>
    <s v="USD"/>
    <n v="1500958800"/>
    <x v="145"/>
    <n v="1501736400"/>
    <x v="142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"/>
    <x v="1"/>
    <s v="USD"/>
    <n v="1357020000"/>
    <x v="146"/>
    <n v="1361512800"/>
    <x v="143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x v="144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"/>
    <x v="1"/>
    <s v="USD"/>
    <n v="1402290000"/>
    <x v="148"/>
    <n v="1406696400"/>
    <x v="145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"/>
    <x v="1"/>
    <s v="USD"/>
    <n v="1487311200"/>
    <x v="149"/>
    <n v="1487916000"/>
    <x v="146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x v="150"/>
    <n v="1351141200"/>
    <x v="147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"/>
    <x v="1"/>
    <s v="USD"/>
    <n v="1463029200"/>
    <x v="151"/>
    <n v="1465016400"/>
    <x v="148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"/>
    <x v="1"/>
    <s v="USD"/>
    <n v="1269493200"/>
    <x v="152"/>
    <n v="1270789200"/>
    <x v="149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"/>
    <x v="2"/>
    <s v="AUD"/>
    <n v="1570251600"/>
    <x v="153"/>
    <n v="1572325200"/>
    <x v="15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"/>
    <x v="2"/>
    <s v="AUD"/>
    <n v="1388383200"/>
    <x v="154"/>
    <n v="1389420000"/>
    <x v="151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"/>
    <x v="1"/>
    <s v="USD"/>
    <n v="1449554400"/>
    <x v="155"/>
    <n v="1449640800"/>
    <x v="152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"/>
    <x v="1"/>
    <s v="USD"/>
    <n v="1553662800"/>
    <x v="156"/>
    <n v="1555218000"/>
    <x v="153"/>
    <b v="0"/>
    <b v="1"/>
    <x v="3"/>
    <x v="3"/>
  </r>
  <r>
    <n v="160"/>
    <s v="Evans Group"/>
    <s v="Stand-alone actuating support"/>
    <n v="8000"/>
    <n v="12985"/>
    <n v="1.6231249999999999"/>
    <x v="1"/>
    <n v="164"/>
    <n v="79"/>
    <x v="1"/>
    <s v="USD"/>
    <n v="1556341200"/>
    <x v="157"/>
    <n v="1557723600"/>
    <x v="154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"/>
    <x v="1"/>
    <s v="USD"/>
    <n v="1442984400"/>
    <x v="158"/>
    <n v="1443502800"/>
    <x v="155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"/>
    <x v="5"/>
    <s v="CHF"/>
    <n v="1544248800"/>
    <x v="159"/>
    <n v="1546840800"/>
    <x v="156"/>
    <b v="0"/>
    <b v="0"/>
    <x v="1"/>
    <x v="1"/>
  </r>
  <r>
    <n v="163"/>
    <s v="Burton-Watkins"/>
    <s v="Extended reciprocal circuit"/>
    <n v="3500"/>
    <n v="8864"/>
    <n v="2.5325714285714285"/>
    <x v="1"/>
    <n v="246"/>
    <n v="36"/>
    <x v="1"/>
    <s v="USD"/>
    <n v="1508475600"/>
    <x v="160"/>
    <n v="1512712800"/>
    <x v="157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"/>
    <x v="1"/>
    <s v="USD"/>
    <n v="1507438800"/>
    <x v="161"/>
    <n v="1507525200"/>
    <x v="158"/>
    <b v="0"/>
    <b v="0"/>
    <x v="3"/>
    <x v="3"/>
  </r>
  <r>
    <n v="165"/>
    <s v="Cordova Ltd"/>
    <s v="Synergized radical product"/>
    <n v="90400"/>
    <n v="110279"/>
    <n v="1.2199004424778761"/>
    <x v="1"/>
    <n v="2506"/>
    <n v="44"/>
    <x v="1"/>
    <s v="USD"/>
    <n v="1501563600"/>
    <x v="162"/>
    <n v="1504328400"/>
    <x v="159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"/>
    <x v="1"/>
    <s v="USD"/>
    <n v="1292997600"/>
    <x v="163"/>
    <n v="1293343200"/>
    <x v="16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x v="161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"/>
    <x v="3"/>
    <s v="DKK"/>
    <n v="1550815200"/>
    <x v="165"/>
    <n v="1552798800"/>
    <x v="162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"/>
    <x v="1"/>
    <s v="USD"/>
    <n v="1339909200"/>
    <x v="166"/>
    <n v="1342328400"/>
    <x v="163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"/>
    <x v="1"/>
    <s v="USD"/>
    <n v="1501736400"/>
    <x v="167"/>
    <n v="1502341200"/>
    <x v="164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"/>
    <x v="1"/>
    <s v="USD"/>
    <n v="1395291600"/>
    <x v="168"/>
    <n v="1397192400"/>
    <x v="165"/>
    <b v="0"/>
    <b v="0"/>
    <x v="5"/>
    <x v="18"/>
  </r>
  <r>
    <n v="172"/>
    <s v="Nixon Inc"/>
    <s v="Centralized national firmware"/>
    <n v="800"/>
    <n v="663"/>
    <n v="0.82874999999999999"/>
    <x v="0"/>
    <n v="26"/>
    <n v="25"/>
    <x v="1"/>
    <s v="USD"/>
    <n v="1405746000"/>
    <x v="169"/>
    <n v="1407042000"/>
    <x v="166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"/>
    <x v="1"/>
    <s v="USD"/>
    <n v="1368853200"/>
    <x v="170"/>
    <n v="1369371600"/>
    <x v="167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"/>
    <x v="1"/>
    <s v="USD"/>
    <n v="1444021200"/>
    <x v="171"/>
    <n v="1444107600"/>
    <x v="168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"/>
    <x v="1"/>
    <s v="USD"/>
    <n v="1472619600"/>
    <x v="172"/>
    <n v="1474261200"/>
    <x v="169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"/>
    <x v="1"/>
    <s v="USD"/>
    <n v="1472878800"/>
    <x v="173"/>
    <n v="1473656400"/>
    <x v="17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"/>
    <x v="1"/>
    <s v="USD"/>
    <n v="1289800800"/>
    <x v="174"/>
    <n v="1291960800"/>
    <x v="171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"/>
    <x v="1"/>
    <s v="USD"/>
    <n v="1505970000"/>
    <x v="175"/>
    <n v="1506747600"/>
    <x v="172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"/>
    <x v="0"/>
    <s v="CAD"/>
    <n v="1363496400"/>
    <x v="176"/>
    <n v="1363582800"/>
    <x v="173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"/>
    <x v="2"/>
    <s v="AUD"/>
    <n v="1269234000"/>
    <x v="177"/>
    <n v="1269666000"/>
    <x v="174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"/>
    <x v="1"/>
    <s v="USD"/>
    <n v="1507093200"/>
    <x v="178"/>
    <n v="1508648400"/>
    <x v="175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"/>
    <x v="3"/>
    <s v="DKK"/>
    <n v="1560574800"/>
    <x v="179"/>
    <n v="1561957200"/>
    <x v="176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"/>
    <x v="0"/>
    <s v="CAD"/>
    <n v="1284008400"/>
    <x v="180"/>
    <n v="1285131600"/>
    <x v="177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"/>
    <x v="1"/>
    <s v="USD"/>
    <n v="1556859600"/>
    <x v="181"/>
    <n v="1556946000"/>
    <x v="178"/>
    <b v="0"/>
    <b v="0"/>
    <x v="3"/>
    <x v="3"/>
  </r>
  <r>
    <n v="185"/>
    <s v="Bailey PLC"/>
    <s v="Innovative actuating conglomeration"/>
    <n v="1000"/>
    <n v="718"/>
    <n v="0.71799999999999997"/>
    <x v="0"/>
    <n v="19"/>
    <n v="37"/>
    <x v="1"/>
    <s v="USD"/>
    <n v="1526187600"/>
    <x v="182"/>
    <n v="1527138000"/>
    <x v="179"/>
    <b v="0"/>
    <b v="0"/>
    <x v="4"/>
    <x v="19"/>
  </r>
  <r>
    <n v="186"/>
    <s v="Parker Group"/>
    <s v="Grass-roots foreground policy"/>
    <n v="88800"/>
    <n v="28358"/>
    <n v="0.31934684684684683"/>
    <x v="0"/>
    <n v="886"/>
    <n v="32"/>
    <x v="1"/>
    <s v="USD"/>
    <n v="1400821200"/>
    <x v="183"/>
    <n v="1402117200"/>
    <x v="18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"/>
    <x v="0"/>
    <s v="CAD"/>
    <n v="1361599200"/>
    <x v="184"/>
    <n v="1364014800"/>
    <x v="181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x v="182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"/>
    <x v="1"/>
    <s v="USD"/>
    <n v="1457071200"/>
    <x v="186"/>
    <n v="1457071200"/>
    <x v="183"/>
    <b v="0"/>
    <b v="0"/>
    <x v="3"/>
    <x v="3"/>
  </r>
  <r>
    <n v="190"/>
    <s v="Cook LLC"/>
    <s v="Up-sized dynamic throughput"/>
    <n v="3700"/>
    <n v="2538"/>
    <n v="0.68594594594594593"/>
    <x v="0"/>
    <n v="24"/>
    <n v="105"/>
    <x v="1"/>
    <s v="USD"/>
    <n v="1370322000"/>
    <x v="187"/>
    <n v="1370408400"/>
    <x v="184"/>
    <b v="0"/>
    <b v="1"/>
    <x v="3"/>
    <x v="3"/>
  </r>
  <r>
    <n v="191"/>
    <s v="Sutton PLC"/>
    <s v="Mandatory reciprocal superstructure"/>
    <n v="8400"/>
    <n v="3188"/>
    <n v="0.37952380952380954"/>
    <x v="0"/>
    <n v="86"/>
    <n v="37"/>
    <x v="6"/>
    <s v="EUR"/>
    <n v="1552366800"/>
    <x v="188"/>
    <n v="1552626000"/>
    <x v="185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"/>
    <x v="1"/>
    <s v="USD"/>
    <n v="1403845200"/>
    <x v="189"/>
    <n v="1404190800"/>
    <x v="186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"/>
    <x v="1"/>
    <s v="USD"/>
    <n v="1523163600"/>
    <x v="190"/>
    <n v="1523509200"/>
    <x v="187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"/>
    <x v="1"/>
    <s v="USD"/>
    <n v="1442206800"/>
    <x v="191"/>
    <n v="1443589200"/>
    <x v="188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"/>
    <x v="1"/>
    <s v="USD"/>
    <n v="1532840400"/>
    <x v="192"/>
    <n v="1533445200"/>
    <x v="189"/>
    <b v="0"/>
    <b v="0"/>
    <x v="1"/>
    <x v="5"/>
  </r>
  <r>
    <n v="196"/>
    <s v="King Inc"/>
    <s v="Organic bandwidth-monitored frame"/>
    <n v="8200"/>
    <n v="5178"/>
    <n v="0.63146341463414635"/>
    <x v="0"/>
    <n v="100"/>
    <n v="51"/>
    <x v="3"/>
    <s v="DKK"/>
    <n v="1472878800"/>
    <x v="173"/>
    <n v="1474520400"/>
    <x v="19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"/>
    <x v="1"/>
    <s v="USD"/>
    <n v="1498194000"/>
    <x v="193"/>
    <n v="1499403600"/>
    <x v="191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"/>
    <x v="1"/>
    <s v="USD"/>
    <n v="1281070800"/>
    <x v="194"/>
    <n v="1283576400"/>
    <x v="192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"/>
    <x v="1"/>
    <s v="USD"/>
    <n v="1436245200"/>
    <x v="195"/>
    <n v="1436590800"/>
    <x v="193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x v="194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"/>
    <x v="1"/>
    <s v="USD"/>
    <n v="1406264400"/>
    <x v="196"/>
    <n v="1407819600"/>
    <x v="195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"/>
    <x v="1"/>
    <s v="USD"/>
    <n v="1317531600"/>
    <x v="197"/>
    <n v="1317877200"/>
    <x v="196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"/>
    <x v="2"/>
    <s v="AUD"/>
    <n v="1484632800"/>
    <x v="198"/>
    <n v="1484805600"/>
    <x v="197"/>
    <b v="0"/>
    <b v="0"/>
    <x v="3"/>
    <x v="3"/>
  </r>
  <r>
    <n v="204"/>
    <s v="Daniel-Luna"/>
    <s v="Mandatory multimedia leverage"/>
    <n v="75000"/>
    <n v="2529"/>
    <n v="3.372E-2"/>
    <x v="0"/>
    <n v="40"/>
    <n v="63"/>
    <x v="1"/>
    <s v="USD"/>
    <n v="1301806800"/>
    <x v="199"/>
    <n v="1302670800"/>
    <x v="198"/>
    <b v="0"/>
    <b v="0"/>
    <x v="1"/>
    <x v="17"/>
  </r>
  <r>
    <n v="205"/>
    <s v="Weaver-Marquez"/>
    <s v="Focused analyzing circuit"/>
    <n v="1300"/>
    <n v="5614"/>
    <n v="4.3184615384615386"/>
    <x v="1"/>
    <n v="80"/>
    <n v="70"/>
    <x v="1"/>
    <s v="USD"/>
    <n v="1539752400"/>
    <x v="200"/>
    <n v="1540789200"/>
    <x v="199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"/>
    <x v="1"/>
    <s v="USD"/>
    <n v="1267250400"/>
    <x v="201"/>
    <n v="1268028000"/>
    <x v="2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x v="201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"/>
    <x v="1"/>
    <s v="USD"/>
    <n v="1510207200"/>
    <x v="203"/>
    <n v="1512280800"/>
    <x v="202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x v="204"/>
    <n v="1463115600"/>
    <x v="203"/>
    <b v="0"/>
    <b v="0"/>
    <x v="4"/>
    <x v="4"/>
  </r>
  <r>
    <n v="210"/>
    <s v="Schultz Inc"/>
    <s v="Synergistic tertiary time-frame"/>
    <n v="9400"/>
    <n v="6338"/>
    <n v="0.67425531914893622"/>
    <x v="0"/>
    <n v="226"/>
    <n v="28"/>
    <x v="3"/>
    <s v="DKK"/>
    <n v="1488520800"/>
    <x v="205"/>
    <n v="1490850000"/>
    <x v="204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"/>
    <x v="1"/>
    <s v="USD"/>
    <n v="1377579600"/>
    <x v="206"/>
    <n v="1379653200"/>
    <x v="205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"/>
    <x v="1"/>
    <s v="USD"/>
    <n v="1576389600"/>
    <x v="207"/>
    <n v="1580364000"/>
    <x v="206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"/>
    <x v="1"/>
    <s v="USD"/>
    <n v="1289019600"/>
    <x v="208"/>
    <n v="1289714400"/>
    <x v="207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"/>
    <x v="1"/>
    <s v="USD"/>
    <n v="1282194000"/>
    <x v="209"/>
    <n v="1282712400"/>
    <x v="208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"/>
    <x v="1"/>
    <s v="USD"/>
    <n v="1550037600"/>
    <x v="210"/>
    <n v="1550210400"/>
    <x v="209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"/>
    <x v="1"/>
    <s v="USD"/>
    <n v="1321941600"/>
    <x v="211"/>
    <n v="1322114400"/>
    <x v="21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x v="212"/>
    <n v="1557205200"/>
    <x v="211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"/>
    <x v="4"/>
    <s v="GBP"/>
    <n v="1320991200"/>
    <x v="213"/>
    <n v="1323928800"/>
    <x v="212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"/>
    <x v="1"/>
    <s v="USD"/>
    <n v="1345093200"/>
    <x v="214"/>
    <n v="1346130000"/>
    <x v="213"/>
    <b v="0"/>
    <b v="0"/>
    <x v="4"/>
    <x v="10"/>
  </r>
  <r>
    <n v="220"/>
    <s v="Owens-Le"/>
    <s v="Focused composite approach"/>
    <n v="7900"/>
    <n v="667"/>
    <n v="8.4430379746835441E-2"/>
    <x v="0"/>
    <n v="17"/>
    <n v="39"/>
    <x v="1"/>
    <s v="USD"/>
    <n v="1309496400"/>
    <x v="215"/>
    <n v="1311051600"/>
    <x v="214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"/>
    <x v="1"/>
    <s v="USD"/>
    <n v="1340254800"/>
    <x v="216"/>
    <n v="1340427600"/>
    <x v="215"/>
    <b v="1"/>
    <b v="0"/>
    <x v="0"/>
    <x v="0"/>
  </r>
  <r>
    <n v="222"/>
    <s v="Johnson LLC"/>
    <s v="Cross-group cohesive circuit"/>
    <n v="4800"/>
    <n v="6623"/>
    <n v="1.3797916666666667"/>
    <x v="1"/>
    <n v="138"/>
    <n v="47"/>
    <x v="1"/>
    <s v="USD"/>
    <n v="1412226000"/>
    <x v="217"/>
    <n v="1412312400"/>
    <x v="216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"/>
    <x v="1"/>
    <s v="USD"/>
    <n v="1458104400"/>
    <x v="218"/>
    <n v="1459314000"/>
    <x v="217"/>
    <b v="0"/>
    <b v="0"/>
    <x v="3"/>
    <x v="3"/>
  </r>
  <r>
    <n v="224"/>
    <s v="Lester-Moore"/>
    <s v="Diverse analyzing definition"/>
    <n v="46300"/>
    <n v="186885"/>
    <n v="4.0363930885529156"/>
    <x v="1"/>
    <n v="3594"/>
    <n v="51"/>
    <x v="1"/>
    <s v="USD"/>
    <n v="1411534800"/>
    <x v="219"/>
    <n v="1415426400"/>
    <x v="218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"/>
    <x v="1"/>
    <s v="USD"/>
    <n v="1399093200"/>
    <x v="220"/>
    <n v="1399093200"/>
    <x v="219"/>
    <b v="1"/>
    <b v="0"/>
    <x v="1"/>
    <x v="1"/>
  </r>
  <r>
    <n v="226"/>
    <s v="Garcia Inc"/>
    <s v="Progressive neutral middleware"/>
    <n v="3000"/>
    <n v="10999"/>
    <n v="3.6663333333333332"/>
    <x v="1"/>
    <n v="112"/>
    <n v="98"/>
    <x v="1"/>
    <s v="USD"/>
    <n v="1270702800"/>
    <x v="221"/>
    <n v="1273899600"/>
    <x v="122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"/>
    <x v="1"/>
    <s v="USD"/>
    <n v="1431666000"/>
    <x v="222"/>
    <n v="1432184400"/>
    <x v="22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"/>
    <x v="1"/>
    <s v="USD"/>
    <n v="1472619600"/>
    <x v="172"/>
    <n v="1474779600"/>
    <x v="221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"/>
    <x v="1"/>
    <s v="USD"/>
    <n v="1496293200"/>
    <x v="223"/>
    <n v="1500440400"/>
    <x v="222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"/>
    <x v="1"/>
    <s v="USD"/>
    <n v="1575612000"/>
    <x v="224"/>
    <n v="1575612000"/>
    <x v="223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"/>
    <x v="1"/>
    <s v="USD"/>
    <n v="1369112400"/>
    <x v="225"/>
    <n v="1374123600"/>
    <x v="224"/>
    <b v="0"/>
    <b v="0"/>
    <x v="3"/>
    <x v="3"/>
  </r>
  <r>
    <n v="232"/>
    <s v="Davis-Rodriguez"/>
    <s v="Progressive secondary portal"/>
    <n v="3400"/>
    <n v="5823"/>
    <n v="1.7126470588235294"/>
    <x v="1"/>
    <n v="92"/>
    <n v="63"/>
    <x v="1"/>
    <s v="USD"/>
    <n v="1469422800"/>
    <x v="226"/>
    <n v="1469509200"/>
    <x v="225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"/>
    <x v="1"/>
    <s v="USD"/>
    <n v="1307854800"/>
    <x v="227"/>
    <n v="1309237200"/>
    <x v="226"/>
    <b v="0"/>
    <b v="0"/>
    <x v="4"/>
    <x v="10"/>
  </r>
  <r>
    <n v="234"/>
    <s v="Mendoza-Parker"/>
    <s v="Enterprise-wide motivating matrices"/>
    <n v="7500"/>
    <n v="8181"/>
    <n v="1.0908"/>
    <x v="1"/>
    <n v="149"/>
    <n v="54"/>
    <x v="6"/>
    <s v="EUR"/>
    <n v="1503378000"/>
    <x v="228"/>
    <n v="1503982800"/>
    <x v="227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"/>
    <x v="1"/>
    <s v="USD"/>
    <n v="1486965600"/>
    <x v="229"/>
    <n v="1487397600"/>
    <x v="228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"/>
    <x v="2"/>
    <s v="AUD"/>
    <n v="1561438800"/>
    <x v="230"/>
    <n v="1562043600"/>
    <x v="229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"/>
    <x v="1"/>
    <s v="USD"/>
    <n v="1398402000"/>
    <x v="231"/>
    <n v="1398574800"/>
    <x v="23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"/>
    <x v="3"/>
    <s v="DKK"/>
    <n v="1513231200"/>
    <x v="232"/>
    <n v="1515391200"/>
    <x v="231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"/>
    <x v="1"/>
    <s v="USD"/>
    <n v="1440824400"/>
    <x v="233"/>
    <n v="1441170000"/>
    <x v="232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"/>
    <x v="1"/>
    <s v="USD"/>
    <n v="1281070800"/>
    <x v="194"/>
    <n v="1281157200"/>
    <x v="233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"/>
    <x v="2"/>
    <s v="AUD"/>
    <n v="1397365200"/>
    <x v="234"/>
    <n v="1398229200"/>
    <x v="234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"/>
    <x v="1"/>
    <s v="USD"/>
    <n v="1494392400"/>
    <x v="235"/>
    <n v="1495256400"/>
    <x v="235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"/>
    <x v="1"/>
    <s v="USD"/>
    <n v="1520143200"/>
    <x v="236"/>
    <n v="1520402400"/>
    <x v="236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"/>
    <x v="1"/>
    <s v="USD"/>
    <n v="1405314000"/>
    <x v="237"/>
    <n v="1409806800"/>
    <x v="237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"/>
    <x v="1"/>
    <s v="USD"/>
    <n v="1396846800"/>
    <x v="238"/>
    <n v="1396933200"/>
    <x v="238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"/>
    <x v="1"/>
    <s v="USD"/>
    <n v="1375678800"/>
    <x v="239"/>
    <n v="1376024400"/>
    <x v="239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"/>
    <x v="1"/>
    <s v="USD"/>
    <n v="1482386400"/>
    <x v="240"/>
    <n v="1483682400"/>
    <x v="24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"/>
    <x v="2"/>
    <s v="AUD"/>
    <n v="1420005600"/>
    <x v="241"/>
    <n v="1420437600"/>
    <x v="241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x v="242"/>
    <n v="1420783200"/>
    <x v="242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x v="243"/>
    <b v="0"/>
    <b v="0"/>
    <x v="1"/>
    <x v="1"/>
  </r>
  <r>
    <n v="251"/>
    <s v="Singleton Ltd"/>
    <s v="Enhanced user-facing function"/>
    <n v="7100"/>
    <n v="3840"/>
    <n v="0.54084507042253516"/>
    <x v="0"/>
    <n v="101"/>
    <n v="38"/>
    <x v="1"/>
    <s v="USD"/>
    <n v="1355032800"/>
    <x v="243"/>
    <n v="1355205600"/>
    <x v="244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"/>
    <x v="1"/>
    <s v="USD"/>
    <n v="1382677200"/>
    <x v="244"/>
    <n v="1383109200"/>
    <x v="245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"/>
    <x v="0"/>
    <s v="CAD"/>
    <n v="1302238800"/>
    <x v="245"/>
    <n v="1303275600"/>
    <x v="246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"/>
    <x v="1"/>
    <s v="USD"/>
    <n v="1487656800"/>
    <x v="246"/>
    <n v="1487829600"/>
    <x v="247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x v="247"/>
    <n v="1298268000"/>
    <x v="248"/>
    <b v="0"/>
    <b v="1"/>
    <x v="1"/>
    <x v="1"/>
  </r>
  <r>
    <n v="256"/>
    <s v="Smith-Reid"/>
    <s v="Optimized actuating toolset"/>
    <n v="4100"/>
    <n v="959"/>
    <n v="0.23390243902439026"/>
    <x v="0"/>
    <n v="15"/>
    <n v="63"/>
    <x v="4"/>
    <s v="GBP"/>
    <n v="1453615200"/>
    <x v="248"/>
    <n v="1456812000"/>
    <x v="249"/>
    <b v="0"/>
    <b v="0"/>
    <x v="1"/>
    <x v="1"/>
  </r>
  <r>
    <n v="257"/>
    <s v="Williams Inc"/>
    <s v="Decentralized exuding strategy"/>
    <n v="5700"/>
    <n v="8322"/>
    <n v="1.46"/>
    <x v="1"/>
    <n v="92"/>
    <n v="90"/>
    <x v="1"/>
    <s v="USD"/>
    <n v="1362463200"/>
    <x v="249"/>
    <n v="1363669200"/>
    <x v="25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"/>
    <x v="1"/>
    <s v="USD"/>
    <n v="1481176800"/>
    <x v="250"/>
    <n v="1482904800"/>
    <x v="251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"/>
    <x v="1"/>
    <s v="USD"/>
    <n v="1354946400"/>
    <x v="251"/>
    <n v="1356588000"/>
    <x v="252"/>
    <b v="1"/>
    <b v="0"/>
    <x v="7"/>
    <x v="14"/>
  </r>
  <r>
    <n v="260"/>
    <s v="Allen-Jones"/>
    <s v="Centralized modular initiative"/>
    <n v="6300"/>
    <n v="9935"/>
    <n v="1.5769841269841269"/>
    <x v="1"/>
    <n v="261"/>
    <n v="38"/>
    <x v="1"/>
    <s v="USD"/>
    <n v="1348808400"/>
    <x v="136"/>
    <n v="1349845200"/>
    <x v="253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"/>
    <x v="1"/>
    <s v="USD"/>
    <n v="1282712400"/>
    <x v="252"/>
    <n v="1283058000"/>
    <x v="254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"/>
    <x v="1"/>
    <s v="USD"/>
    <n v="1301979600"/>
    <x v="253"/>
    <n v="1304226000"/>
    <x v="255"/>
    <b v="0"/>
    <b v="1"/>
    <x v="1"/>
    <x v="7"/>
  </r>
  <r>
    <n v="263"/>
    <s v="Walker Ltd"/>
    <s v="Organic eco-centric success"/>
    <n v="2900"/>
    <n v="10756"/>
    <n v="3.7089655172413791"/>
    <x v="1"/>
    <n v="199"/>
    <n v="54"/>
    <x v="1"/>
    <s v="USD"/>
    <n v="1263016800"/>
    <x v="254"/>
    <n v="1263016800"/>
    <x v="256"/>
    <b v="0"/>
    <b v="0"/>
    <x v="7"/>
    <x v="14"/>
  </r>
  <r>
    <n v="264"/>
    <s v="Gordon PLC"/>
    <s v="Virtual reciprocal policy"/>
    <n v="45600"/>
    <n v="165375"/>
    <n v="3.6266447368421053"/>
    <x v="1"/>
    <n v="5512"/>
    <n v="30"/>
    <x v="1"/>
    <s v="USD"/>
    <n v="1360648800"/>
    <x v="255"/>
    <n v="1362031200"/>
    <x v="257"/>
    <b v="0"/>
    <b v="0"/>
    <x v="3"/>
    <x v="3"/>
  </r>
  <r>
    <n v="265"/>
    <s v="Lee and Sons"/>
    <s v="Persevering interactive emulation"/>
    <n v="4900"/>
    <n v="6031"/>
    <n v="1.2308163265306122"/>
    <x v="1"/>
    <n v="86"/>
    <n v="70"/>
    <x v="1"/>
    <s v="USD"/>
    <n v="1451800800"/>
    <x v="256"/>
    <n v="1455602400"/>
    <x v="258"/>
    <b v="0"/>
    <b v="0"/>
    <x v="3"/>
    <x v="3"/>
  </r>
  <r>
    <n v="266"/>
    <s v="Cole LLC"/>
    <s v="Proactive responsive emulation"/>
    <n v="111900"/>
    <n v="85902"/>
    <n v="0.76766756032171579"/>
    <x v="0"/>
    <n v="3182"/>
    <n v="26"/>
    <x v="6"/>
    <s v="EUR"/>
    <n v="1415340000"/>
    <x v="257"/>
    <n v="1418191200"/>
    <x v="259"/>
    <b v="0"/>
    <b v="1"/>
    <x v="1"/>
    <x v="17"/>
  </r>
  <r>
    <n v="267"/>
    <s v="Acosta PLC"/>
    <s v="Extended eco-centric function"/>
    <n v="61600"/>
    <n v="143910"/>
    <n v="2.3362012987012988"/>
    <x v="1"/>
    <n v="2768"/>
    <n v="51"/>
    <x v="2"/>
    <s v="AUD"/>
    <n v="1351054800"/>
    <x v="258"/>
    <n v="1352440800"/>
    <x v="260"/>
    <b v="0"/>
    <b v="0"/>
    <x v="3"/>
    <x v="3"/>
  </r>
  <r>
    <n v="268"/>
    <s v="Brown-Mckee"/>
    <s v="Networked optimal productivity"/>
    <n v="1500"/>
    <n v="2708"/>
    <n v="1.8053333333333332"/>
    <x v="1"/>
    <n v="48"/>
    <n v="56"/>
    <x v="1"/>
    <s v="USD"/>
    <n v="1349326800"/>
    <x v="259"/>
    <n v="1353304800"/>
    <x v="261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"/>
    <x v="1"/>
    <s v="USD"/>
    <n v="1548914400"/>
    <x v="260"/>
    <n v="1550728800"/>
    <x v="262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"/>
    <x v="1"/>
    <s v="USD"/>
    <n v="1291269600"/>
    <x v="261"/>
    <n v="1291442400"/>
    <x v="263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"/>
    <x v="1"/>
    <s v="USD"/>
    <n v="1449468000"/>
    <x v="262"/>
    <n v="1452146400"/>
    <x v="264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"/>
    <x v="1"/>
    <s v="USD"/>
    <n v="1562734800"/>
    <x v="263"/>
    <n v="1564894800"/>
    <x v="265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"/>
    <x v="0"/>
    <s v="CAD"/>
    <n v="1505624400"/>
    <x v="264"/>
    <n v="1505883600"/>
    <x v="266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"/>
    <x v="1"/>
    <s v="USD"/>
    <n v="1509948000"/>
    <x v="265"/>
    <n v="1510380000"/>
    <x v="267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"/>
    <x v="1"/>
    <s v="USD"/>
    <n v="1554526800"/>
    <x v="266"/>
    <n v="1555218000"/>
    <x v="153"/>
    <b v="0"/>
    <b v="0"/>
    <x v="5"/>
    <x v="18"/>
  </r>
  <r>
    <n v="276"/>
    <s v="Fields Ltd"/>
    <s v="Front-line foreground project"/>
    <n v="5500"/>
    <n v="5324"/>
    <n v="0.96799999999999997"/>
    <x v="0"/>
    <n v="133"/>
    <n v="40"/>
    <x v="1"/>
    <s v="USD"/>
    <n v="1334811600"/>
    <x v="267"/>
    <n v="1335243600"/>
    <x v="268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"/>
    <x v="1"/>
    <s v="USD"/>
    <n v="1279515600"/>
    <x v="268"/>
    <n v="1279688400"/>
    <x v="269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"/>
    <x v="1"/>
    <s v="USD"/>
    <n v="1353909600"/>
    <x v="269"/>
    <n v="1356069600"/>
    <x v="27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"/>
    <x v="1"/>
    <s v="USD"/>
    <n v="1535950800"/>
    <x v="270"/>
    <n v="1536210000"/>
    <x v="271"/>
    <b v="0"/>
    <b v="0"/>
    <x v="3"/>
    <x v="3"/>
  </r>
  <r>
    <n v="280"/>
    <s v="Braun PLC"/>
    <s v="Function-based high-level infrastructure"/>
    <n v="2500"/>
    <n v="14536"/>
    <n v="5.8144"/>
    <x v="1"/>
    <n v="393"/>
    <n v="36"/>
    <x v="1"/>
    <s v="USD"/>
    <n v="1511244000"/>
    <x v="271"/>
    <n v="1511762400"/>
    <x v="272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"/>
    <x v="1"/>
    <s v="USD"/>
    <n v="1331445600"/>
    <x v="272"/>
    <n v="1333256400"/>
    <x v="273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"/>
    <x v="1"/>
    <s v="USD"/>
    <n v="1480226400"/>
    <x v="73"/>
    <n v="1480744800"/>
    <x v="274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"/>
    <x v="3"/>
    <s v="DKK"/>
    <n v="1464584400"/>
    <x v="273"/>
    <n v="1465016400"/>
    <x v="148"/>
    <b v="0"/>
    <b v="0"/>
    <x v="1"/>
    <x v="1"/>
  </r>
  <r>
    <n v="284"/>
    <s v="Tran LLC"/>
    <s v="Ameliorated fresh-thinking protocol"/>
    <n v="9800"/>
    <n v="8153"/>
    <n v="0.83193877551020412"/>
    <x v="0"/>
    <n v="132"/>
    <n v="61"/>
    <x v="1"/>
    <s v="USD"/>
    <n v="1335848400"/>
    <x v="274"/>
    <n v="1336280400"/>
    <x v="275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"/>
    <x v="1"/>
    <s v="USD"/>
    <n v="1473483600"/>
    <x v="275"/>
    <n v="1476766800"/>
    <x v="276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"/>
    <x v="1"/>
    <s v="USD"/>
    <n v="1479880800"/>
    <x v="276"/>
    <n v="1480485600"/>
    <x v="72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"/>
    <x v="1"/>
    <s v="USD"/>
    <n v="1430197200"/>
    <x v="277"/>
    <n v="1430197200"/>
    <x v="277"/>
    <b v="0"/>
    <b v="0"/>
    <x v="1"/>
    <x v="5"/>
  </r>
  <r>
    <n v="288"/>
    <s v="Garcia Ltd"/>
    <s v="Secured global success"/>
    <n v="5600"/>
    <n v="5476"/>
    <n v="0.97785714285714287"/>
    <x v="0"/>
    <n v="137"/>
    <n v="39"/>
    <x v="3"/>
    <s v="DKK"/>
    <n v="1331701200"/>
    <x v="278"/>
    <n v="1331787600"/>
    <x v="278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"/>
    <x v="0"/>
    <s v="CAD"/>
    <n v="1438578000"/>
    <x v="279"/>
    <n v="1438837200"/>
    <x v="71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"/>
    <x v="1"/>
    <s v="USD"/>
    <n v="1368162000"/>
    <x v="280"/>
    <n v="1370926800"/>
    <x v="279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"/>
    <x v="1"/>
    <s v="USD"/>
    <n v="1318654800"/>
    <x v="281"/>
    <n v="1319000400"/>
    <x v="280"/>
    <b v="1"/>
    <b v="0"/>
    <x v="2"/>
    <x v="2"/>
  </r>
  <r>
    <n v="292"/>
    <s v="Ho-Harris"/>
    <s v="Versatile cohesive encoding"/>
    <n v="7300"/>
    <n v="717"/>
    <n v="9.8219178082191785E-2"/>
    <x v="0"/>
    <n v="10"/>
    <n v="71"/>
    <x v="1"/>
    <s v="USD"/>
    <n v="1331874000"/>
    <x v="282"/>
    <n v="1333429200"/>
    <x v="281"/>
    <b v="0"/>
    <b v="0"/>
    <x v="0"/>
    <x v="0"/>
  </r>
  <r>
    <n v="293"/>
    <s v="Ross Group"/>
    <s v="Organized executive solution"/>
    <n v="6500"/>
    <n v="1065"/>
    <n v="0.16384615384615384"/>
    <x v="3"/>
    <n v="32"/>
    <n v="33"/>
    <x v="6"/>
    <s v="EUR"/>
    <n v="1286254800"/>
    <x v="283"/>
    <n v="1287032400"/>
    <x v="282"/>
    <b v="0"/>
    <b v="0"/>
    <x v="3"/>
    <x v="3"/>
  </r>
  <r>
    <n v="294"/>
    <s v="Turner-Davis"/>
    <s v="Automated local emulation"/>
    <n v="600"/>
    <n v="8038"/>
    <n v="13.396666666666667"/>
    <x v="1"/>
    <n v="183"/>
    <n v="43"/>
    <x v="1"/>
    <s v="USD"/>
    <n v="1540530000"/>
    <x v="284"/>
    <n v="1541570400"/>
    <x v="283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x v="285"/>
    <n v="1383976800"/>
    <x v="284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"/>
    <x v="2"/>
    <s v="AUD"/>
    <n v="1548655200"/>
    <x v="286"/>
    <n v="1550556000"/>
    <x v="285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"/>
    <x v="2"/>
    <s v="AUD"/>
    <n v="1389679200"/>
    <x v="287"/>
    <n v="1390456800"/>
    <x v="286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"/>
    <x v="1"/>
    <s v="USD"/>
    <n v="1456466400"/>
    <x v="288"/>
    <n v="1458018000"/>
    <x v="287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"/>
    <x v="1"/>
    <s v="USD"/>
    <n v="1456984800"/>
    <x v="289"/>
    <n v="1461819600"/>
    <x v="288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x v="289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"/>
    <x v="1"/>
    <s v="USD"/>
    <n v="1424930400"/>
    <x v="291"/>
    <n v="1426395600"/>
    <x v="29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"/>
    <x v="1"/>
    <s v="USD"/>
    <n v="1535864400"/>
    <x v="292"/>
    <n v="1537074000"/>
    <x v="18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"/>
    <x v="1"/>
    <s v="USD"/>
    <n v="1452146400"/>
    <x v="293"/>
    <n v="1452578400"/>
    <x v="291"/>
    <b v="0"/>
    <b v="0"/>
    <x v="1"/>
    <x v="7"/>
  </r>
  <r>
    <n v="304"/>
    <s v="Peterson PLC"/>
    <s v="User-friendly discrete benchmark"/>
    <n v="2100"/>
    <n v="11469"/>
    <n v="5.4614285714285717"/>
    <x v="1"/>
    <n v="142"/>
    <n v="80"/>
    <x v="1"/>
    <s v="USD"/>
    <n v="1470546000"/>
    <x v="294"/>
    <n v="1474088400"/>
    <x v="292"/>
    <b v="0"/>
    <b v="0"/>
    <x v="4"/>
    <x v="4"/>
  </r>
  <r>
    <n v="305"/>
    <s v="Townsend Ltd"/>
    <s v="Grass-roots actuating policy"/>
    <n v="2800"/>
    <n v="8014"/>
    <n v="2.8621428571428571"/>
    <x v="1"/>
    <n v="85"/>
    <n v="94"/>
    <x v="1"/>
    <s v="USD"/>
    <n v="1458363600"/>
    <x v="295"/>
    <n v="1461906000"/>
    <x v="293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"/>
    <x v="1"/>
    <s v="USD"/>
    <n v="1500008400"/>
    <x v="296"/>
    <n v="1500267600"/>
    <x v="294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"/>
    <x v="3"/>
    <s v="DKK"/>
    <n v="1338958800"/>
    <x v="297"/>
    <n v="1340686800"/>
    <x v="295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"/>
    <x v="1"/>
    <s v="USD"/>
    <n v="1303102800"/>
    <x v="298"/>
    <n v="1303189200"/>
    <x v="296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"/>
    <x v="1"/>
    <s v="USD"/>
    <n v="1316581200"/>
    <x v="299"/>
    <n v="1318309200"/>
    <x v="297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"/>
    <x v="1"/>
    <s v="USD"/>
    <n v="1270789200"/>
    <x v="300"/>
    <n v="1272171600"/>
    <x v="298"/>
    <b v="0"/>
    <b v="0"/>
    <x v="6"/>
    <x v="11"/>
  </r>
  <r>
    <n v="311"/>
    <s v="Flores PLC"/>
    <s v="Focused real-time help-desk"/>
    <n v="6300"/>
    <n v="12812"/>
    <n v="2.0336507936507937"/>
    <x v="1"/>
    <n v="121"/>
    <n v="105"/>
    <x v="1"/>
    <s v="USD"/>
    <n v="1297836000"/>
    <x v="247"/>
    <n v="1298872800"/>
    <x v="299"/>
    <b v="0"/>
    <b v="0"/>
    <x v="3"/>
    <x v="3"/>
  </r>
  <r>
    <n v="312"/>
    <s v="Martinez LLC"/>
    <s v="Robust impactful approach"/>
    <n v="59100"/>
    <n v="183345"/>
    <n v="3.1022842639593908"/>
    <x v="1"/>
    <n v="3742"/>
    <n v="48"/>
    <x v="1"/>
    <s v="USD"/>
    <n v="1382677200"/>
    <x v="244"/>
    <n v="1383282000"/>
    <x v="3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x v="301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"/>
    <x v="1"/>
    <s v="USD"/>
    <n v="1552366800"/>
    <x v="188"/>
    <n v="1552798800"/>
    <x v="162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"/>
    <x v="1"/>
    <s v="USD"/>
    <n v="1400907600"/>
    <x v="302"/>
    <n v="1403413200"/>
    <x v="302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"/>
    <x v="6"/>
    <s v="EUR"/>
    <n v="1574143200"/>
    <x v="303"/>
    <n v="1574229600"/>
    <x v="303"/>
    <b v="0"/>
    <b v="1"/>
    <x v="0"/>
    <x v="0"/>
  </r>
  <r>
    <n v="317"/>
    <s v="Summers PLC"/>
    <s v="Cross-group coherent hierarchy"/>
    <n v="6600"/>
    <n v="1269"/>
    <n v="0.19227272727272726"/>
    <x v="0"/>
    <n v="30"/>
    <n v="42"/>
    <x v="1"/>
    <s v="USD"/>
    <n v="1494738000"/>
    <x v="304"/>
    <n v="1495861200"/>
    <x v="304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"/>
    <x v="1"/>
    <s v="USD"/>
    <n v="1392357600"/>
    <x v="305"/>
    <n v="1392530400"/>
    <x v="305"/>
    <b v="0"/>
    <b v="0"/>
    <x v="1"/>
    <x v="1"/>
  </r>
  <r>
    <n v="319"/>
    <s v="Mills Group"/>
    <s v="Advanced empowering matrix"/>
    <n v="8400"/>
    <n v="3251"/>
    <n v="0.38702380952380955"/>
    <x v="3"/>
    <n v="64"/>
    <n v="50"/>
    <x v="1"/>
    <s v="USD"/>
    <n v="1281589200"/>
    <x v="306"/>
    <n v="1283662800"/>
    <x v="306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"/>
    <x v="1"/>
    <s v="USD"/>
    <n v="1305003600"/>
    <x v="307"/>
    <n v="1305781200"/>
    <x v="307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x v="308"/>
    <n v="1302325200"/>
    <x v="308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"/>
    <x v="1"/>
    <s v="USD"/>
    <n v="1290664800"/>
    <x v="309"/>
    <n v="1291788000"/>
    <x v="309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"/>
    <x v="4"/>
    <s v="GBP"/>
    <n v="1395896400"/>
    <x v="310"/>
    <n v="1396069200"/>
    <x v="31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"/>
    <x v="1"/>
    <s v="USD"/>
    <n v="1434862800"/>
    <x v="311"/>
    <n v="1435899600"/>
    <x v="311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"/>
    <x v="1"/>
    <s v="USD"/>
    <n v="1529125200"/>
    <x v="79"/>
    <n v="1531112400"/>
    <x v="312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"/>
    <x v="1"/>
    <s v="USD"/>
    <n v="1451109600"/>
    <x v="312"/>
    <n v="1451628000"/>
    <x v="313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"/>
    <x v="1"/>
    <s v="USD"/>
    <n v="1566968400"/>
    <x v="313"/>
    <n v="1567314000"/>
    <x v="314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x v="314"/>
    <n v="1544508000"/>
    <x v="315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"/>
    <x v="1"/>
    <s v="USD"/>
    <n v="1481522400"/>
    <x v="315"/>
    <n v="1482472800"/>
    <x v="316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x v="316"/>
    <n v="1512799200"/>
    <x v="317"/>
    <b v="0"/>
    <b v="0"/>
    <x v="4"/>
    <x v="4"/>
  </r>
  <r>
    <n v="331"/>
    <s v="Rose-Silva"/>
    <s v="Intuitive static portal"/>
    <n v="3300"/>
    <n v="14643"/>
    <n v="4.4372727272727275"/>
    <x v="1"/>
    <n v="190"/>
    <n v="77"/>
    <x v="1"/>
    <s v="USD"/>
    <n v="1324274400"/>
    <x v="317"/>
    <n v="1324360800"/>
    <x v="318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"/>
    <x v="1"/>
    <s v="USD"/>
    <n v="1364446800"/>
    <x v="318"/>
    <n v="1364533200"/>
    <x v="319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"/>
    <x v="1"/>
    <s v="USD"/>
    <n v="1542693600"/>
    <x v="319"/>
    <n v="1545112800"/>
    <x v="32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"/>
    <x v="1"/>
    <s v="USD"/>
    <n v="1515564000"/>
    <x v="32"/>
    <n v="1516168800"/>
    <x v="321"/>
    <b v="0"/>
    <b v="0"/>
    <x v="1"/>
    <x v="1"/>
  </r>
  <r>
    <n v="335"/>
    <s v="Jordan-Acosta"/>
    <s v="Operative uniform hub"/>
    <n v="173800"/>
    <n v="198628"/>
    <n v="1.1428538550057536"/>
    <x v="1"/>
    <n v="2283"/>
    <n v="87"/>
    <x v="1"/>
    <s v="USD"/>
    <n v="1573797600"/>
    <x v="320"/>
    <n v="1574920800"/>
    <x v="322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"/>
    <x v="1"/>
    <s v="USD"/>
    <n v="1292392800"/>
    <x v="321"/>
    <n v="1292479200"/>
    <x v="323"/>
    <b v="0"/>
    <b v="1"/>
    <x v="1"/>
    <x v="1"/>
  </r>
  <r>
    <n v="337"/>
    <s v="Hayden Ltd"/>
    <s v="Innovative didactic analyzer"/>
    <n v="94500"/>
    <n v="116064"/>
    <n v="1.2281904761904763"/>
    <x v="1"/>
    <n v="1095"/>
    <n v="105"/>
    <x v="1"/>
    <s v="USD"/>
    <n v="1573452000"/>
    <x v="322"/>
    <n v="1573538400"/>
    <x v="324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"/>
    <x v="1"/>
    <s v="USD"/>
    <n v="1317790800"/>
    <x v="323"/>
    <n v="1320382800"/>
    <x v="325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"/>
    <x v="0"/>
    <s v="CAD"/>
    <n v="1501650000"/>
    <x v="324"/>
    <n v="1502859600"/>
    <x v="326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"/>
    <x v="1"/>
    <s v="USD"/>
    <n v="1323669600"/>
    <x v="325"/>
    <n v="1323756000"/>
    <x v="327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"/>
    <x v="1"/>
    <s v="USD"/>
    <n v="1440738000"/>
    <x v="326"/>
    <n v="1441342800"/>
    <x v="328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"/>
    <x v="1"/>
    <s v="USD"/>
    <n v="1374296400"/>
    <x v="327"/>
    <n v="1375333200"/>
    <x v="329"/>
    <b v="0"/>
    <b v="0"/>
    <x v="3"/>
    <x v="3"/>
  </r>
  <r>
    <n v="343"/>
    <s v="Spencer-Weber"/>
    <s v="Optional zero-defect task-force"/>
    <n v="9000"/>
    <n v="4853"/>
    <n v="0.53922222222222227"/>
    <x v="0"/>
    <n v="147"/>
    <n v="33"/>
    <x v="1"/>
    <s v="USD"/>
    <n v="1384840800"/>
    <x v="328"/>
    <n v="1389420000"/>
    <x v="151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"/>
    <x v="1"/>
    <s v="USD"/>
    <n v="1516600800"/>
    <x v="329"/>
    <n v="1520056800"/>
    <x v="33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"/>
    <x v="4"/>
    <s v="GBP"/>
    <n v="1436418000"/>
    <x v="330"/>
    <n v="1436504400"/>
    <x v="331"/>
    <b v="0"/>
    <b v="0"/>
    <x v="4"/>
    <x v="6"/>
  </r>
  <r>
    <n v="346"/>
    <s v="Little-Marsh"/>
    <s v="Virtual attitude-oriented migration"/>
    <n v="8000"/>
    <n v="2758"/>
    <n v="0.34475"/>
    <x v="0"/>
    <n v="25"/>
    <n v="110"/>
    <x v="1"/>
    <s v="USD"/>
    <n v="1503550800"/>
    <x v="331"/>
    <n v="1508302800"/>
    <x v="332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"/>
    <x v="1"/>
    <s v="USD"/>
    <n v="1423634400"/>
    <x v="332"/>
    <n v="1425708000"/>
    <x v="333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"/>
    <x v="1"/>
    <s v="USD"/>
    <n v="1487224800"/>
    <x v="333"/>
    <n v="1488348000"/>
    <x v="334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"/>
    <x v="1"/>
    <s v="USD"/>
    <n v="1500008400"/>
    <x v="296"/>
    <n v="1502600400"/>
    <x v="335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x v="336"/>
    <b v="0"/>
    <b v="1"/>
    <x v="1"/>
    <x v="17"/>
  </r>
  <r>
    <n v="351"/>
    <s v="Young LLC"/>
    <s v="Universal maximized methodology"/>
    <n v="74100"/>
    <n v="94631"/>
    <n v="1.2770715249662619"/>
    <x v="1"/>
    <n v="2013"/>
    <n v="47"/>
    <x v="1"/>
    <s v="USD"/>
    <n v="1440392400"/>
    <x v="335"/>
    <n v="1441602000"/>
    <x v="337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"/>
    <x v="0"/>
    <s v="CAD"/>
    <n v="1446876000"/>
    <x v="336"/>
    <n v="1447567200"/>
    <x v="338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"/>
    <x v="1"/>
    <s v="USD"/>
    <n v="1562302800"/>
    <x v="337"/>
    <n v="1562389200"/>
    <x v="339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"/>
    <x v="3"/>
    <s v="DKK"/>
    <n v="1378184400"/>
    <x v="338"/>
    <n v="1378789200"/>
    <x v="340"/>
    <b v="0"/>
    <b v="0"/>
    <x v="4"/>
    <x v="4"/>
  </r>
  <r>
    <n v="355"/>
    <s v="Burns-Burnett"/>
    <s v="Front-line scalable definition"/>
    <n v="3800"/>
    <n v="2241"/>
    <n v="0.58973684210526311"/>
    <x v="2"/>
    <n v="86"/>
    <n v="26"/>
    <x v="1"/>
    <s v="USD"/>
    <n v="1485064800"/>
    <x v="339"/>
    <n v="1488520800"/>
    <x v="341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"/>
    <x v="6"/>
    <s v="EUR"/>
    <n v="1326520800"/>
    <x v="340"/>
    <n v="1327298400"/>
    <x v="342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"/>
    <x v="1"/>
    <s v="USD"/>
    <n v="1441256400"/>
    <x v="341"/>
    <n v="1443416400"/>
    <x v="343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"/>
    <x v="0"/>
    <s v="CAD"/>
    <n v="1533877200"/>
    <x v="342"/>
    <n v="1534136400"/>
    <x v="344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"/>
    <x v="1"/>
    <s v="USD"/>
    <n v="1314421200"/>
    <x v="343"/>
    <n v="1315026000"/>
    <x v="127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x v="344"/>
    <n v="1295071200"/>
    <x v="345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"/>
    <x v="1"/>
    <s v="USD"/>
    <n v="1507352400"/>
    <x v="345"/>
    <n v="1509426000"/>
    <x v="346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"/>
    <x v="1"/>
    <s v="USD"/>
    <n v="1296108000"/>
    <x v="65"/>
    <n v="1299391200"/>
    <x v="347"/>
    <b v="0"/>
    <b v="0"/>
    <x v="1"/>
    <x v="1"/>
  </r>
  <r>
    <n v="363"/>
    <s v="Gray-Davis"/>
    <s v="Re-contextualized local initiative"/>
    <n v="5200"/>
    <n v="8330"/>
    <n v="1.601923076923077"/>
    <x v="1"/>
    <n v="139"/>
    <n v="59"/>
    <x v="1"/>
    <s v="USD"/>
    <n v="1324965600"/>
    <x v="346"/>
    <n v="1325052000"/>
    <x v="348"/>
    <b v="0"/>
    <b v="0"/>
    <x v="1"/>
    <x v="1"/>
  </r>
  <r>
    <n v="364"/>
    <s v="Ramirez-Myers"/>
    <s v="Switchable intangible definition"/>
    <n v="900"/>
    <n v="14547"/>
    <n v="16.163333333333334"/>
    <x v="1"/>
    <n v="186"/>
    <n v="78"/>
    <x v="1"/>
    <s v="USD"/>
    <n v="1520229600"/>
    <x v="347"/>
    <n v="1522818000"/>
    <x v="349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"/>
    <x v="2"/>
    <s v="AUD"/>
    <n v="1482991200"/>
    <x v="348"/>
    <n v="1485324000"/>
    <x v="35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"/>
    <x v="1"/>
    <s v="USD"/>
    <n v="1294034400"/>
    <x v="349"/>
    <n v="1294120800"/>
    <x v="351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"/>
    <x v="1"/>
    <s v="USD"/>
    <n v="1413608400"/>
    <x v="350"/>
    <n v="1415685600"/>
    <x v="33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"/>
    <x v="4"/>
    <s v="GBP"/>
    <n v="1286946000"/>
    <x v="351"/>
    <n v="1288933200"/>
    <x v="352"/>
    <b v="0"/>
    <b v="1"/>
    <x v="4"/>
    <x v="4"/>
  </r>
  <r>
    <n v="369"/>
    <s v="Smith-Gonzalez"/>
    <s v="Polarized needs-based approach"/>
    <n v="5400"/>
    <n v="14743"/>
    <n v="2.730185185185185"/>
    <x v="1"/>
    <n v="154"/>
    <n v="95"/>
    <x v="1"/>
    <s v="USD"/>
    <n v="1359871200"/>
    <x v="352"/>
    <n v="1363237200"/>
    <x v="353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"/>
    <x v="1"/>
    <s v="USD"/>
    <n v="1555304400"/>
    <x v="353"/>
    <n v="1555822800"/>
    <x v="354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"/>
    <x v="1"/>
    <s v="USD"/>
    <n v="1423375200"/>
    <x v="354"/>
    <n v="1427778000"/>
    <x v="355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"/>
    <x v="1"/>
    <s v="USD"/>
    <n v="1420696800"/>
    <x v="355"/>
    <n v="1422424800"/>
    <x v="356"/>
    <b v="0"/>
    <b v="1"/>
    <x v="4"/>
    <x v="4"/>
  </r>
  <r>
    <n v="373"/>
    <s v="Brown-Parker"/>
    <s v="Down-sized coherent toolset"/>
    <n v="22500"/>
    <n v="164291"/>
    <n v="7.3018222222222224"/>
    <x v="1"/>
    <n v="2106"/>
    <n v="78"/>
    <x v="1"/>
    <s v="USD"/>
    <n v="1502946000"/>
    <x v="356"/>
    <n v="1503637200"/>
    <x v="357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"/>
    <x v="1"/>
    <s v="USD"/>
    <n v="1547186400"/>
    <x v="357"/>
    <n v="1547618400"/>
    <x v="358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"/>
    <x v="1"/>
    <s v="USD"/>
    <n v="1444971600"/>
    <x v="358"/>
    <n v="1449900000"/>
    <x v="359"/>
    <b v="0"/>
    <b v="0"/>
    <x v="1"/>
    <x v="7"/>
  </r>
  <r>
    <n v="376"/>
    <s v="Perry PLC"/>
    <s v="Mandatory uniform matrix"/>
    <n v="3400"/>
    <n v="12275"/>
    <n v="3.6102941176470589"/>
    <x v="1"/>
    <n v="131"/>
    <n v="93"/>
    <x v="1"/>
    <s v="USD"/>
    <n v="1404622800"/>
    <x v="359"/>
    <n v="1405141200"/>
    <x v="36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"/>
    <x v="1"/>
    <s v="USD"/>
    <n v="1571720400"/>
    <x v="12"/>
    <n v="1572933600"/>
    <x v="361"/>
    <b v="0"/>
    <b v="0"/>
    <x v="3"/>
    <x v="3"/>
  </r>
  <r>
    <n v="378"/>
    <s v="Fleming-Oliver"/>
    <s v="Managed stable function"/>
    <n v="178200"/>
    <n v="24882"/>
    <n v="0.13962962962962963"/>
    <x v="0"/>
    <n v="355"/>
    <n v="70"/>
    <x v="1"/>
    <s v="USD"/>
    <n v="1526878800"/>
    <x v="360"/>
    <n v="1530162000"/>
    <x v="362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"/>
    <x v="4"/>
    <s v="GBP"/>
    <n v="1319691600"/>
    <x v="361"/>
    <n v="1320904800"/>
    <x v="363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"/>
    <x v="1"/>
    <s v="USD"/>
    <n v="1371963600"/>
    <x v="362"/>
    <n v="1372395600"/>
    <x v="364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"/>
    <x v="1"/>
    <s v="USD"/>
    <n v="1433739600"/>
    <x v="363"/>
    <n v="1437714000"/>
    <x v="365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"/>
    <x v="1"/>
    <s v="USD"/>
    <n v="1508130000"/>
    <x v="364"/>
    <n v="1509771600"/>
    <x v="366"/>
    <b v="0"/>
    <b v="0"/>
    <x v="7"/>
    <x v="14"/>
  </r>
  <r>
    <n v="383"/>
    <s v="Baker Ltd"/>
    <s v="Progressive intangible flexibility"/>
    <n v="6300"/>
    <n v="14199"/>
    <n v="2.2538095238095237"/>
    <x v="1"/>
    <n v="189"/>
    <n v="75"/>
    <x v="1"/>
    <s v="USD"/>
    <n v="1550037600"/>
    <x v="210"/>
    <n v="1550556000"/>
    <x v="285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x v="365"/>
    <n v="1489039200"/>
    <x v="367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"/>
    <x v="1"/>
    <s v="USD"/>
    <n v="1553835600"/>
    <x v="366"/>
    <n v="1556600400"/>
    <x v="368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"/>
    <x v="1"/>
    <s v="USD"/>
    <n v="1277528400"/>
    <x v="367"/>
    <n v="1278565200"/>
    <x v="369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"/>
    <x v="1"/>
    <s v="USD"/>
    <n v="1339477200"/>
    <x v="368"/>
    <n v="1339909200"/>
    <x v="370"/>
    <b v="0"/>
    <b v="0"/>
    <x v="2"/>
    <x v="8"/>
  </r>
  <r>
    <n v="388"/>
    <s v="Cruz Ltd"/>
    <s v="Exclusive dynamic adapter"/>
    <n v="114800"/>
    <n v="12938"/>
    <n v="0.11270034843205574"/>
    <x v="3"/>
    <n v="145"/>
    <n v="89"/>
    <x v="5"/>
    <s v="CHF"/>
    <n v="1325656800"/>
    <x v="369"/>
    <n v="1325829600"/>
    <x v="371"/>
    <b v="0"/>
    <b v="0"/>
    <x v="1"/>
    <x v="7"/>
  </r>
  <r>
    <n v="389"/>
    <s v="Knox-Garner"/>
    <s v="Automated systemic hierarchy"/>
    <n v="83000"/>
    <n v="101352"/>
    <n v="1.2211084337349398"/>
    <x v="1"/>
    <n v="1152"/>
    <n v="87"/>
    <x v="1"/>
    <s v="USD"/>
    <n v="1288242000"/>
    <x v="370"/>
    <n v="1290578400"/>
    <x v="372"/>
    <b v="0"/>
    <b v="0"/>
    <x v="3"/>
    <x v="3"/>
  </r>
  <r>
    <n v="390"/>
    <s v="Davis-Allen"/>
    <s v="Digitized eco-centric core"/>
    <n v="2400"/>
    <n v="4477"/>
    <n v="1.8654166666666667"/>
    <x v="1"/>
    <n v="50"/>
    <n v="89"/>
    <x v="1"/>
    <s v="USD"/>
    <n v="1379048400"/>
    <x v="371"/>
    <n v="1380344400"/>
    <x v="373"/>
    <b v="0"/>
    <b v="0"/>
    <x v="7"/>
    <x v="14"/>
  </r>
  <r>
    <n v="391"/>
    <s v="Miller-Patel"/>
    <s v="Mandatory uniform strategy"/>
    <n v="60400"/>
    <n v="4393"/>
    <n v="7.27317880794702E-2"/>
    <x v="0"/>
    <n v="151"/>
    <n v="29"/>
    <x v="1"/>
    <s v="USD"/>
    <n v="1389679200"/>
    <x v="287"/>
    <n v="1389852000"/>
    <x v="374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"/>
    <x v="1"/>
    <s v="USD"/>
    <n v="1294293600"/>
    <x v="372"/>
    <n v="1294466400"/>
    <x v="375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x v="373"/>
    <n v="1500354000"/>
    <x v="376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"/>
    <x v="1"/>
    <s v="USD"/>
    <n v="1375074000"/>
    <x v="374"/>
    <n v="1375938000"/>
    <x v="377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"/>
    <x v="1"/>
    <s v="USD"/>
    <n v="1323324000"/>
    <x v="375"/>
    <n v="1323410400"/>
    <x v="378"/>
    <b v="1"/>
    <b v="0"/>
    <x v="3"/>
    <x v="3"/>
  </r>
  <r>
    <n v="396"/>
    <s v="Holmes PLC"/>
    <s v="Digitized local info-mediaries"/>
    <n v="46100"/>
    <n v="77012"/>
    <n v="1.6705422993492407"/>
    <x v="1"/>
    <n v="1604"/>
    <n v="48"/>
    <x v="2"/>
    <s v="AUD"/>
    <n v="1538715600"/>
    <x v="376"/>
    <n v="1539406800"/>
    <x v="379"/>
    <b v="0"/>
    <b v="0"/>
    <x v="4"/>
    <x v="6"/>
  </r>
  <r>
    <n v="397"/>
    <s v="Jones-Martin"/>
    <s v="Virtual systematic monitoring"/>
    <n v="8100"/>
    <n v="14083"/>
    <n v="1.738641975308642"/>
    <x v="1"/>
    <n v="454"/>
    <n v="31"/>
    <x v="1"/>
    <s v="USD"/>
    <n v="1369285200"/>
    <x v="377"/>
    <n v="1369803600"/>
    <x v="38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"/>
    <x v="6"/>
    <s v="EUR"/>
    <n v="1525755600"/>
    <x v="378"/>
    <n v="1525928400"/>
    <x v="103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"/>
    <x v="1"/>
    <s v="USD"/>
    <n v="1296626400"/>
    <x v="379"/>
    <n v="1297231200"/>
    <x v="381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x v="382"/>
    <b v="0"/>
    <b v="1"/>
    <x v="7"/>
    <x v="14"/>
  </r>
  <r>
    <n v="401"/>
    <s v="Smith-Schmidt"/>
    <s v="Inverse radical hierarchy"/>
    <n v="900"/>
    <n v="13772"/>
    <n v="15.302222222222222"/>
    <x v="1"/>
    <n v="299"/>
    <n v="46"/>
    <x v="1"/>
    <s v="USD"/>
    <n v="1572152400"/>
    <x v="381"/>
    <n v="1572152400"/>
    <x v="383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"/>
    <x v="1"/>
    <s v="USD"/>
    <n v="1325829600"/>
    <x v="382"/>
    <n v="1329890400"/>
    <x v="384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"/>
    <x v="0"/>
    <s v="CAD"/>
    <n v="1273640400"/>
    <x v="125"/>
    <n v="1276750800"/>
    <x v="385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"/>
    <x v="1"/>
    <s v="USD"/>
    <n v="1510639200"/>
    <x v="383"/>
    <n v="1510898400"/>
    <x v="386"/>
    <b v="0"/>
    <b v="0"/>
    <x v="3"/>
    <x v="3"/>
  </r>
  <r>
    <n v="405"/>
    <s v="Lee LLC"/>
    <s v="Synchronized secondary analyzer"/>
    <n v="29600"/>
    <n v="26527"/>
    <n v="0.89618243243243245"/>
    <x v="0"/>
    <n v="435"/>
    <n v="60"/>
    <x v="1"/>
    <s v="USD"/>
    <n v="1528088400"/>
    <x v="384"/>
    <n v="1532408400"/>
    <x v="387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"/>
    <x v="1"/>
    <s v="USD"/>
    <n v="1359525600"/>
    <x v="385"/>
    <n v="1360562400"/>
    <x v="388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x v="389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"/>
    <x v="0"/>
    <s v="CAD"/>
    <n v="1466398800"/>
    <x v="387"/>
    <n v="1468126800"/>
    <x v="390"/>
    <b v="0"/>
    <b v="0"/>
    <x v="4"/>
    <x v="4"/>
  </r>
  <r>
    <n v="409"/>
    <s v="Stewart LLC"/>
    <s v="Secured asymmetric projection"/>
    <n v="135600"/>
    <n v="62804"/>
    <n v="0.46315634218289087"/>
    <x v="0"/>
    <n v="714"/>
    <n v="87"/>
    <x v="1"/>
    <s v="USD"/>
    <n v="1492491600"/>
    <x v="388"/>
    <n v="1492837200"/>
    <x v="391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"/>
    <x v="1"/>
    <s v="USD"/>
    <n v="1430197200"/>
    <x v="277"/>
    <n v="1430197200"/>
    <x v="277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"/>
    <x v="1"/>
    <s v="USD"/>
    <n v="1496034000"/>
    <x v="389"/>
    <n v="1496206800"/>
    <x v="392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"/>
    <x v="1"/>
    <s v="USD"/>
    <n v="1388728800"/>
    <x v="390"/>
    <n v="1389592800"/>
    <x v="393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"/>
    <x v="1"/>
    <s v="USD"/>
    <n v="1543298400"/>
    <x v="391"/>
    <n v="1545631200"/>
    <x v="394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"/>
    <x v="1"/>
    <s v="USD"/>
    <n v="1271739600"/>
    <x v="392"/>
    <n v="1272430800"/>
    <x v="395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"/>
    <x v="1"/>
    <s v="USD"/>
    <n v="1326434400"/>
    <x v="393"/>
    <n v="1327903200"/>
    <x v="396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"/>
    <x v="1"/>
    <s v="USD"/>
    <n v="1295244000"/>
    <x v="394"/>
    <n v="1296021600"/>
    <x v="397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"/>
    <x v="1"/>
    <s v="USD"/>
    <n v="1541221200"/>
    <x v="395"/>
    <n v="1543298400"/>
    <x v="398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"/>
    <x v="0"/>
    <s v="CAD"/>
    <n v="1336280400"/>
    <x v="396"/>
    <n v="1336366800"/>
    <x v="399"/>
    <b v="0"/>
    <b v="0"/>
    <x v="4"/>
    <x v="4"/>
  </r>
  <r>
    <n v="419"/>
    <s v="Ware-Arias"/>
    <s v="Upgradable maximized protocol"/>
    <n v="113800"/>
    <n v="140469"/>
    <n v="1.2343497363796134"/>
    <x v="1"/>
    <n v="5203"/>
    <n v="26"/>
    <x v="1"/>
    <s v="USD"/>
    <n v="1324533600"/>
    <x v="397"/>
    <n v="1325052000"/>
    <x v="348"/>
    <b v="0"/>
    <b v="0"/>
    <x v="2"/>
    <x v="2"/>
  </r>
  <r>
    <n v="420"/>
    <s v="Blair, Reyes and Woods"/>
    <s v="Cross-platform interactive synergy"/>
    <n v="5000"/>
    <n v="6423"/>
    <n v="1.2846"/>
    <x v="1"/>
    <n v="94"/>
    <n v="68"/>
    <x v="1"/>
    <s v="USD"/>
    <n v="1498366800"/>
    <x v="398"/>
    <n v="1499576400"/>
    <x v="4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"/>
    <x v="1"/>
    <s v="USD"/>
    <n v="1498712400"/>
    <x v="399"/>
    <n v="1501304400"/>
    <x v="401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"/>
    <x v="1"/>
    <s v="USD"/>
    <n v="1271480400"/>
    <x v="400"/>
    <n v="1273208400"/>
    <x v="402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"/>
    <x v="1"/>
    <s v="USD"/>
    <n v="1316667600"/>
    <x v="116"/>
    <n v="1316840400"/>
    <x v="403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"/>
    <x v="1"/>
    <s v="USD"/>
    <n v="1524027600"/>
    <x v="401"/>
    <n v="1524546000"/>
    <x v="404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"/>
    <x v="1"/>
    <s v="USD"/>
    <n v="1438059600"/>
    <x v="402"/>
    <n v="1438578000"/>
    <x v="405"/>
    <b v="0"/>
    <b v="0"/>
    <x v="7"/>
    <x v="14"/>
  </r>
  <r>
    <n v="426"/>
    <s v="Edwards-Kane"/>
    <s v="Virtual leadingedge framework"/>
    <n v="1800"/>
    <n v="10313"/>
    <n v="5.7294444444444448"/>
    <x v="1"/>
    <n v="219"/>
    <n v="47"/>
    <x v="1"/>
    <s v="USD"/>
    <n v="1361944800"/>
    <x v="403"/>
    <n v="1362549600"/>
    <x v="406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"/>
    <x v="1"/>
    <s v="USD"/>
    <n v="1410584400"/>
    <x v="404"/>
    <n v="1413349200"/>
    <x v="407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"/>
    <x v="1"/>
    <s v="USD"/>
    <n v="1297404000"/>
    <x v="405"/>
    <n v="1298008800"/>
    <x v="408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"/>
    <x v="1"/>
    <s v="USD"/>
    <n v="1392012000"/>
    <x v="406"/>
    <n v="1394427600"/>
    <x v="409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"/>
    <x v="1"/>
    <s v="USD"/>
    <n v="1569733200"/>
    <x v="407"/>
    <n v="1572670800"/>
    <x v="410"/>
    <b v="0"/>
    <b v="0"/>
    <x v="3"/>
    <x v="3"/>
  </r>
  <r>
    <n v="431"/>
    <s v="Rosales LLC"/>
    <s v="Compatible multimedia utilization"/>
    <n v="5100"/>
    <n v="9817"/>
    <n v="1.9249019607843136"/>
    <x v="1"/>
    <n v="94"/>
    <n v="104"/>
    <x v="1"/>
    <s v="USD"/>
    <n v="1529643600"/>
    <x v="408"/>
    <n v="1531112400"/>
    <x v="312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"/>
    <x v="1"/>
    <s v="USD"/>
    <n v="1399006800"/>
    <x v="409"/>
    <n v="1400734800"/>
    <x v="411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"/>
    <x v="1"/>
    <s v="USD"/>
    <n v="1385359200"/>
    <x v="410"/>
    <n v="1386741600"/>
    <x v="412"/>
    <b v="0"/>
    <b v="1"/>
    <x v="4"/>
    <x v="4"/>
  </r>
  <r>
    <n v="434"/>
    <s v="Floyd-Sims"/>
    <s v="Cloned transitional hierarchy"/>
    <n v="5400"/>
    <n v="903"/>
    <n v="0.16722222222222222"/>
    <x v="3"/>
    <n v="10"/>
    <n v="90"/>
    <x v="0"/>
    <s v="CAD"/>
    <n v="1480572000"/>
    <x v="411"/>
    <n v="1481781600"/>
    <x v="413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"/>
    <x v="6"/>
    <s v="EUR"/>
    <n v="1418623200"/>
    <x v="412"/>
    <n v="1419660000"/>
    <x v="414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"/>
    <x v="1"/>
    <s v="USD"/>
    <n v="1555736400"/>
    <x v="413"/>
    <n v="1555822800"/>
    <x v="354"/>
    <b v="0"/>
    <b v="0"/>
    <x v="1"/>
    <x v="17"/>
  </r>
  <r>
    <n v="437"/>
    <s v="Hansen Group"/>
    <s v="Centralized regional interface"/>
    <n v="8100"/>
    <n v="9969"/>
    <n v="1.2307407407407407"/>
    <x v="1"/>
    <n v="192"/>
    <n v="51"/>
    <x v="1"/>
    <s v="USD"/>
    <n v="1442120400"/>
    <x v="414"/>
    <n v="1442379600"/>
    <x v="415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"/>
    <x v="1"/>
    <s v="USD"/>
    <n v="1362376800"/>
    <x v="415"/>
    <n v="1364965200"/>
    <x v="416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x v="416"/>
    <n v="1479016800"/>
    <x v="417"/>
    <b v="0"/>
    <b v="0"/>
    <x v="4"/>
    <x v="22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x v="417"/>
    <n v="1499662800"/>
    <x v="418"/>
    <b v="0"/>
    <b v="0"/>
    <x v="4"/>
    <x v="19"/>
  </r>
  <r>
    <n v="441"/>
    <s v="Rodriguez-West"/>
    <s v="Automated optimal function"/>
    <n v="7000"/>
    <n v="1744"/>
    <n v="0.24914285714285714"/>
    <x v="0"/>
    <n v="32"/>
    <n v="54"/>
    <x v="1"/>
    <s v="USD"/>
    <n v="1335416400"/>
    <x v="418"/>
    <n v="1337835600"/>
    <x v="419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"/>
    <x v="6"/>
    <s v="EUR"/>
    <n v="1504328400"/>
    <x v="419"/>
    <n v="1505710800"/>
    <x v="42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"/>
    <x v="1"/>
    <s v="USD"/>
    <n v="1285822800"/>
    <x v="420"/>
    <n v="1287464400"/>
    <x v="421"/>
    <b v="0"/>
    <b v="0"/>
    <x v="3"/>
    <x v="3"/>
  </r>
  <r>
    <n v="444"/>
    <s v="Hensley Ltd"/>
    <s v="Versatile global attitude"/>
    <n v="6200"/>
    <n v="10938"/>
    <n v="1.7641935483870967"/>
    <x v="1"/>
    <n v="296"/>
    <n v="36"/>
    <x v="1"/>
    <s v="USD"/>
    <n v="1311483600"/>
    <x v="421"/>
    <n v="1311656400"/>
    <x v="422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"/>
    <x v="1"/>
    <s v="USD"/>
    <n v="1291356000"/>
    <x v="422"/>
    <n v="1293170400"/>
    <x v="423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"/>
    <x v="1"/>
    <s v="USD"/>
    <n v="1355810400"/>
    <x v="423"/>
    <n v="1355983200"/>
    <x v="424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x v="425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"/>
    <x v="1"/>
    <s v="USD"/>
    <n v="1365915600"/>
    <x v="425"/>
    <n v="1366088400"/>
    <x v="426"/>
    <b v="0"/>
    <b v="1"/>
    <x v="6"/>
    <x v="11"/>
  </r>
  <r>
    <n v="449"/>
    <s v="Cuevas-Morales"/>
    <s v="Public-key coherent ability"/>
    <n v="900"/>
    <n v="8703"/>
    <n v="9.67"/>
    <x v="1"/>
    <n v="86"/>
    <n v="101"/>
    <x v="3"/>
    <s v="DKK"/>
    <n v="1551852000"/>
    <x v="426"/>
    <n v="1553317200"/>
    <x v="427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x v="428"/>
    <b v="0"/>
    <b v="0"/>
    <x v="4"/>
    <x v="10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x v="428"/>
    <n v="1503118800"/>
    <x v="429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"/>
    <x v="1"/>
    <s v="USD"/>
    <n v="1278392400"/>
    <x v="429"/>
    <n v="1278478800"/>
    <x v="43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x v="411"/>
    <n v="1484114400"/>
    <x v="431"/>
    <b v="0"/>
    <b v="0"/>
    <x v="4"/>
    <x v="22"/>
  </r>
  <r>
    <n v="454"/>
    <s v="Woods Inc"/>
    <s v="Upgradable upward-trending portal"/>
    <n v="4000"/>
    <n v="1763"/>
    <n v="0.44074999999999998"/>
    <x v="0"/>
    <n v="39"/>
    <n v="45"/>
    <x v="1"/>
    <s v="USD"/>
    <n v="1382331600"/>
    <x v="430"/>
    <n v="1385445600"/>
    <x v="432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x v="431"/>
    <n v="1318741200"/>
    <x v="433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"/>
    <x v="1"/>
    <s v="USD"/>
    <n v="1518242400"/>
    <x v="432"/>
    <n v="1518242400"/>
    <x v="434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"/>
    <x v="1"/>
    <s v="USD"/>
    <n v="1476421200"/>
    <x v="433"/>
    <n v="1476594000"/>
    <x v="435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"/>
    <x v="1"/>
    <s v="USD"/>
    <n v="1269752400"/>
    <x v="434"/>
    <n v="1273554000"/>
    <x v="436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"/>
    <x v="1"/>
    <s v="USD"/>
    <n v="1419746400"/>
    <x v="435"/>
    <n v="1421906400"/>
    <x v="437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"/>
    <x v="1"/>
    <s v="USD"/>
    <n v="1281330000"/>
    <x v="8"/>
    <n v="1281589200"/>
    <x v="438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"/>
    <x v="1"/>
    <s v="USD"/>
    <n v="1398661200"/>
    <x v="436"/>
    <n v="1400389200"/>
    <x v="439"/>
    <b v="0"/>
    <b v="0"/>
    <x v="4"/>
    <x v="6"/>
  </r>
  <r>
    <n v="462"/>
    <s v="Wang-Rodriguez"/>
    <s v="Total multimedia website"/>
    <n v="188800"/>
    <n v="57734"/>
    <n v="0.30579449152542371"/>
    <x v="0"/>
    <n v="535"/>
    <n v="107"/>
    <x v="1"/>
    <s v="USD"/>
    <n v="1359525600"/>
    <x v="385"/>
    <n v="1362808800"/>
    <x v="44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"/>
    <x v="1"/>
    <s v="USD"/>
    <n v="1388469600"/>
    <x v="437"/>
    <n v="1388815200"/>
    <x v="441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"/>
    <x v="1"/>
    <s v="USD"/>
    <n v="1518328800"/>
    <x v="438"/>
    <n v="1519538400"/>
    <x v="442"/>
    <b v="0"/>
    <b v="0"/>
    <x v="3"/>
    <x v="3"/>
  </r>
  <r>
    <n v="465"/>
    <s v="Gonzalez-Robbins"/>
    <s v="Up-sized responsive protocol"/>
    <n v="4700"/>
    <n v="8829"/>
    <n v="1.8785106382978722"/>
    <x v="1"/>
    <n v="80"/>
    <n v="110"/>
    <x v="1"/>
    <s v="USD"/>
    <n v="1517032800"/>
    <x v="439"/>
    <n v="1517810400"/>
    <x v="443"/>
    <b v="0"/>
    <b v="0"/>
    <x v="5"/>
    <x v="18"/>
  </r>
  <r>
    <n v="466"/>
    <s v="Obrien and Sons"/>
    <s v="Pre-emptive transitional frame"/>
    <n v="1200"/>
    <n v="3984"/>
    <n v="3.32"/>
    <x v="1"/>
    <n v="42"/>
    <n v="94"/>
    <x v="1"/>
    <s v="USD"/>
    <n v="1368594000"/>
    <x v="440"/>
    <n v="1370581200"/>
    <x v="444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"/>
    <x v="0"/>
    <s v="CAD"/>
    <n v="1448258400"/>
    <x v="441"/>
    <n v="1448863200"/>
    <x v="445"/>
    <b v="0"/>
    <b v="1"/>
    <x v="2"/>
    <x v="2"/>
  </r>
  <r>
    <n v="468"/>
    <s v="Hughes Inc"/>
    <s v="Streamlined neutral analyzer"/>
    <n v="4000"/>
    <n v="1620"/>
    <n v="0.40500000000000003"/>
    <x v="0"/>
    <n v="16"/>
    <n v="101"/>
    <x v="1"/>
    <s v="USD"/>
    <n v="1555218000"/>
    <x v="442"/>
    <n v="1556600400"/>
    <x v="368"/>
    <b v="0"/>
    <b v="0"/>
    <x v="3"/>
    <x v="3"/>
  </r>
  <r>
    <n v="469"/>
    <s v="Olsen-Ryan"/>
    <s v="Assimilated neutral utilization"/>
    <n v="5600"/>
    <n v="10328"/>
    <n v="1.8442857142857143"/>
    <x v="1"/>
    <n v="159"/>
    <n v="64"/>
    <x v="1"/>
    <s v="USD"/>
    <n v="1431925200"/>
    <x v="443"/>
    <n v="1432098000"/>
    <x v="446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"/>
    <x v="1"/>
    <s v="USD"/>
    <n v="1481522400"/>
    <x v="315"/>
    <n v="1482127200"/>
    <x v="447"/>
    <b v="0"/>
    <b v="0"/>
    <x v="2"/>
    <x v="8"/>
  </r>
  <r>
    <n v="471"/>
    <s v="Perry and Sons"/>
    <s v="Configurable static help-desk"/>
    <n v="3100"/>
    <n v="9889"/>
    <n v="3.19"/>
    <x v="1"/>
    <n v="194"/>
    <n v="50"/>
    <x v="4"/>
    <s v="GBP"/>
    <n v="1335934800"/>
    <x v="444"/>
    <n v="1335934800"/>
    <x v="448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"/>
    <x v="1"/>
    <s v="USD"/>
    <n v="1552280400"/>
    <x v="445"/>
    <n v="1556946000"/>
    <x v="178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"/>
    <x v="1"/>
    <s v="USD"/>
    <n v="1529989200"/>
    <x v="446"/>
    <n v="1530075600"/>
    <x v="449"/>
    <b v="0"/>
    <b v="0"/>
    <x v="1"/>
    <x v="5"/>
  </r>
  <r>
    <n v="474"/>
    <s v="Santos-Young"/>
    <s v="Enhanced neutral ability"/>
    <n v="4000"/>
    <n v="14606"/>
    <n v="3.6515"/>
    <x v="1"/>
    <n v="142"/>
    <n v="102"/>
    <x v="1"/>
    <s v="USD"/>
    <n v="1418709600"/>
    <x v="447"/>
    <n v="1418796000"/>
    <x v="45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"/>
    <x v="1"/>
    <s v="USD"/>
    <n v="1372136400"/>
    <x v="448"/>
    <n v="1372482000"/>
    <x v="451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x v="342"/>
    <n v="1534395600"/>
    <x v="452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"/>
    <x v="1"/>
    <s v="USD"/>
    <n v="1309064400"/>
    <x v="449"/>
    <n v="1311397200"/>
    <x v="453"/>
    <b v="0"/>
    <b v="0"/>
    <x v="4"/>
    <x v="22"/>
  </r>
  <r>
    <n v="478"/>
    <s v="Lyons LLC"/>
    <s v="Balanced impactful circuit"/>
    <n v="68800"/>
    <n v="162603"/>
    <n v="2.3634156976744185"/>
    <x v="1"/>
    <n v="2756"/>
    <n v="58"/>
    <x v="1"/>
    <s v="USD"/>
    <n v="1425877200"/>
    <x v="450"/>
    <n v="1426914000"/>
    <x v="454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"/>
    <x v="4"/>
    <s v="GBP"/>
    <n v="1501304400"/>
    <x v="451"/>
    <n v="1501477200"/>
    <x v="455"/>
    <b v="0"/>
    <b v="0"/>
    <x v="0"/>
    <x v="0"/>
  </r>
  <r>
    <n v="480"/>
    <s v="Robles-Hudson"/>
    <s v="Balanced bifurcated leverage"/>
    <n v="8600"/>
    <n v="8656"/>
    <n v="1.0065116279069768"/>
    <x v="1"/>
    <n v="87"/>
    <n v="99"/>
    <x v="1"/>
    <s v="USD"/>
    <n v="1268287200"/>
    <x v="452"/>
    <n v="1269061200"/>
    <x v="456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"/>
    <x v="1"/>
    <s v="USD"/>
    <n v="1412139600"/>
    <x v="453"/>
    <n v="1415772000"/>
    <x v="457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"/>
    <x v="1"/>
    <s v="USD"/>
    <n v="1330063200"/>
    <x v="454"/>
    <n v="1331013600"/>
    <x v="458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"/>
    <x v="1"/>
    <s v="USD"/>
    <n v="1576130400"/>
    <x v="455"/>
    <n v="1576735200"/>
    <x v="459"/>
    <b v="0"/>
    <b v="0"/>
    <x v="3"/>
    <x v="3"/>
  </r>
  <r>
    <n v="484"/>
    <s v="Landry Inc"/>
    <s v="Synergistic cohesive adapter"/>
    <n v="29600"/>
    <n v="77021"/>
    <n v="2.6020608108108108"/>
    <x v="1"/>
    <n v="1572"/>
    <n v="48"/>
    <x v="4"/>
    <s v="GBP"/>
    <n v="1407128400"/>
    <x v="456"/>
    <n v="1411362000"/>
    <x v="46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"/>
    <x v="4"/>
    <s v="GBP"/>
    <n v="1560142800"/>
    <x v="457"/>
    <n v="1563685200"/>
    <x v="461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"/>
    <x v="4"/>
    <s v="GBP"/>
    <n v="1520575200"/>
    <x v="458"/>
    <n v="1521867600"/>
    <x v="462"/>
    <b v="0"/>
    <b v="1"/>
    <x v="5"/>
    <x v="18"/>
  </r>
  <r>
    <n v="487"/>
    <s v="Smith-Wallace"/>
    <s v="Monitored 24/7 time-frame"/>
    <n v="110300"/>
    <n v="197024"/>
    <n v="1.7862556663644606"/>
    <x v="1"/>
    <n v="2346"/>
    <n v="83"/>
    <x v="1"/>
    <s v="USD"/>
    <n v="1492664400"/>
    <x v="459"/>
    <n v="1495515600"/>
    <x v="463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"/>
    <x v="1"/>
    <s v="USD"/>
    <n v="1454479200"/>
    <x v="460"/>
    <n v="1455948000"/>
    <x v="464"/>
    <b v="0"/>
    <b v="0"/>
    <x v="3"/>
    <x v="3"/>
  </r>
  <r>
    <n v="489"/>
    <s v="Clark Inc"/>
    <s v="Down-sized mobile time-frame"/>
    <n v="9200"/>
    <n v="9339"/>
    <n v="1.015108695652174"/>
    <x v="1"/>
    <n v="85"/>
    <n v="109"/>
    <x v="6"/>
    <s v="EUR"/>
    <n v="1281934800"/>
    <x v="461"/>
    <n v="1282366800"/>
    <x v="465"/>
    <b v="0"/>
    <b v="0"/>
    <x v="2"/>
    <x v="8"/>
  </r>
  <r>
    <n v="490"/>
    <s v="Young and Sons"/>
    <s v="Innovative disintermediate encryption"/>
    <n v="2400"/>
    <n v="4596"/>
    <n v="1.915"/>
    <x v="1"/>
    <n v="144"/>
    <n v="31"/>
    <x v="1"/>
    <s v="USD"/>
    <n v="1573970400"/>
    <x v="462"/>
    <n v="1574575200"/>
    <x v="466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"/>
    <x v="1"/>
    <s v="USD"/>
    <n v="1372654800"/>
    <x v="463"/>
    <n v="1374901200"/>
    <x v="467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"/>
    <x v="1"/>
    <s v="USD"/>
    <n v="1275886800"/>
    <x v="464"/>
    <n v="1278910800"/>
    <x v="468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"/>
    <x v="1"/>
    <s v="USD"/>
    <n v="1561784400"/>
    <x v="465"/>
    <n v="1562907600"/>
    <x v="469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"/>
    <x v="1"/>
    <s v="USD"/>
    <n v="1332392400"/>
    <x v="466"/>
    <n v="1332478800"/>
    <x v="47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"/>
    <x v="3"/>
    <s v="DKK"/>
    <n v="1402376400"/>
    <x v="467"/>
    <n v="1402722000"/>
    <x v="471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"/>
    <x v="1"/>
    <s v="USD"/>
    <n v="1495342800"/>
    <x v="468"/>
    <n v="1496811600"/>
    <x v="472"/>
    <b v="0"/>
    <b v="0"/>
    <x v="4"/>
    <x v="10"/>
  </r>
  <r>
    <n v="497"/>
    <s v="Lucero Group"/>
    <s v="Intuitive actuating benchmark"/>
    <n v="9800"/>
    <n v="3349"/>
    <n v="0.34173469387755101"/>
    <x v="0"/>
    <n v="120"/>
    <n v="27"/>
    <x v="1"/>
    <s v="USD"/>
    <n v="1482213600"/>
    <x v="469"/>
    <n v="1482213600"/>
    <x v="473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"/>
    <x v="3"/>
    <s v="DKK"/>
    <n v="1420092000"/>
    <x v="470"/>
    <n v="1420264800"/>
    <x v="474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x v="471"/>
    <n v="1458450000"/>
    <x v="475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x v="3"/>
    <x v="3"/>
  </r>
  <r>
    <n v="501"/>
    <s v="Mccann-Le"/>
    <s v="Focused coherent methodology"/>
    <n v="153600"/>
    <n v="107743"/>
    <n v="0.70145182291666663"/>
    <x v="0"/>
    <n v="1796"/>
    <n v="59"/>
    <x v="1"/>
    <s v="USD"/>
    <n v="1363064400"/>
    <x v="473"/>
    <n v="1363237200"/>
    <x v="353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"/>
    <x v="2"/>
    <s v="AUD"/>
    <n v="1343365200"/>
    <x v="474"/>
    <n v="1345870800"/>
    <x v="476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"/>
    <x v="1"/>
    <s v="USD"/>
    <n v="1435726800"/>
    <x v="72"/>
    <n v="1437454800"/>
    <x v="477"/>
    <b v="0"/>
    <b v="0"/>
    <x v="4"/>
    <x v="6"/>
  </r>
  <r>
    <n v="504"/>
    <s v="Smith-Miller"/>
    <s v="De-engineered cohesive moderator"/>
    <n v="7500"/>
    <n v="6924"/>
    <n v="0.92320000000000002"/>
    <x v="0"/>
    <n v="62"/>
    <n v="111"/>
    <x v="6"/>
    <s v="EUR"/>
    <n v="1431925200"/>
    <x v="443"/>
    <n v="1432011600"/>
    <x v="478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"/>
    <x v="1"/>
    <s v="USD"/>
    <n v="1362722400"/>
    <x v="475"/>
    <n v="1366347600"/>
    <x v="479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"/>
    <x v="1"/>
    <s v="USD"/>
    <n v="1511416800"/>
    <x v="81"/>
    <n v="1512885600"/>
    <x v="48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"/>
    <x v="1"/>
    <s v="USD"/>
    <n v="1365483600"/>
    <x v="476"/>
    <n v="1369717200"/>
    <x v="481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"/>
    <x v="1"/>
    <s v="USD"/>
    <n v="1532840400"/>
    <x v="192"/>
    <n v="1534654800"/>
    <x v="482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x v="483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"/>
    <x v="2"/>
    <s v="AUD"/>
    <n v="1527742800"/>
    <x v="478"/>
    <n v="1529816400"/>
    <x v="484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"/>
    <x v="1"/>
    <s v="USD"/>
    <n v="1564030800"/>
    <x v="479"/>
    <n v="1564894800"/>
    <x v="265"/>
    <b v="0"/>
    <b v="0"/>
    <x v="3"/>
    <x v="3"/>
  </r>
  <r>
    <n v="512"/>
    <s v="Williams-Walsh"/>
    <s v="Organized explicit core"/>
    <n v="9100"/>
    <n v="12678"/>
    <n v="1.3931868131868133"/>
    <x v="1"/>
    <n v="239"/>
    <n v="53"/>
    <x v="1"/>
    <s v="USD"/>
    <n v="1404536400"/>
    <x v="480"/>
    <n v="1404622800"/>
    <x v="485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"/>
    <x v="1"/>
    <s v="USD"/>
    <n v="1284008400"/>
    <x v="180"/>
    <n v="1284181200"/>
    <x v="486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"/>
    <x v="5"/>
    <s v="CHF"/>
    <n v="1386309600"/>
    <x v="481"/>
    <n v="1386741600"/>
    <x v="412"/>
    <b v="0"/>
    <b v="1"/>
    <x v="1"/>
    <x v="1"/>
  </r>
  <r>
    <n v="515"/>
    <s v="Cox LLC"/>
    <s v="Phased 24hour flexibility"/>
    <n v="8600"/>
    <n v="4797"/>
    <n v="0.55779069767441858"/>
    <x v="0"/>
    <n v="133"/>
    <n v="36"/>
    <x v="0"/>
    <s v="CAD"/>
    <n v="1324620000"/>
    <x v="482"/>
    <n v="1324792800"/>
    <x v="487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"/>
    <x v="1"/>
    <s v="USD"/>
    <n v="1281070800"/>
    <x v="194"/>
    <n v="1284354000"/>
    <x v="488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"/>
    <x v="1"/>
    <s v="USD"/>
    <n v="1493960400"/>
    <x v="483"/>
    <n v="1494392400"/>
    <x v="489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"/>
    <x v="1"/>
    <s v="USD"/>
    <n v="1519365600"/>
    <x v="484"/>
    <n v="1519538400"/>
    <x v="442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"/>
    <x v="1"/>
    <s v="USD"/>
    <n v="1420696800"/>
    <x v="355"/>
    <n v="1421906400"/>
    <x v="437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"/>
    <x v="1"/>
    <s v="USD"/>
    <n v="1555650000"/>
    <x v="485"/>
    <n v="1555909200"/>
    <x v="49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"/>
    <x v="1"/>
    <s v="USD"/>
    <n v="1471928400"/>
    <x v="486"/>
    <n v="1472446800"/>
    <x v="491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"/>
    <x v="1"/>
    <s v="USD"/>
    <n v="1341291600"/>
    <x v="487"/>
    <n v="1342328400"/>
    <x v="163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"/>
    <x v="1"/>
    <s v="USD"/>
    <n v="1267682400"/>
    <x v="488"/>
    <n v="1268114400"/>
    <x v="492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"/>
    <x v="1"/>
    <s v="USD"/>
    <n v="1272258000"/>
    <x v="489"/>
    <n v="1273381200"/>
    <x v="493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"/>
    <x v="1"/>
    <s v="USD"/>
    <n v="1290492000"/>
    <x v="490"/>
    <n v="1290837600"/>
    <x v="494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"/>
    <x v="1"/>
    <s v="USD"/>
    <n v="1451109600"/>
    <x v="312"/>
    <n v="1454306400"/>
    <x v="495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x v="496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"/>
    <x v="4"/>
    <s v="GBP"/>
    <n v="1385186400"/>
    <x v="492"/>
    <n v="1389074400"/>
    <x v="497"/>
    <b v="0"/>
    <b v="0"/>
    <x v="1"/>
    <x v="7"/>
  </r>
  <r>
    <n v="529"/>
    <s v="Gallegos Inc"/>
    <s v="Seamless logistical encryption"/>
    <n v="5100"/>
    <n v="574"/>
    <n v="0.11254901960784314"/>
    <x v="0"/>
    <n v="9"/>
    <n v="63"/>
    <x v="1"/>
    <s v="USD"/>
    <n v="1399698000"/>
    <x v="493"/>
    <n v="1402117200"/>
    <x v="18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"/>
    <x v="1"/>
    <s v="USD"/>
    <n v="1283230800"/>
    <x v="494"/>
    <n v="1284440400"/>
    <x v="498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"/>
    <x v="5"/>
    <s v="CHF"/>
    <n v="1384149600"/>
    <x v="495"/>
    <n v="1388988000"/>
    <x v="499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"/>
    <x v="0"/>
    <s v="CAD"/>
    <n v="1516860000"/>
    <x v="496"/>
    <n v="1516946400"/>
    <x v="5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"/>
    <x v="4"/>
    <s v="GBP"/>
    <n v="1374642000"/>
    <x v="497"/>
    <n v="1377752400"/>
    <x v="5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"/>
    <x v="1"/>
    <s v="USD"/>
    <n v="1534482000"/>
    <x v="498"/>
    <n v="1534568400"/>
    <x v="501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"/>
    <x v="6"/>
    <s v="EUR"/>
    <n v="1528434000"/>
    <x v="499"/>
    <n v="1528606800"/>
    <x v="502"/>
    <b v="0"/>
    <b v="1"/>
    <x v="3"/>
    <x v="3"/>
  </r>
  <r>
    <n v="536"/>
    <s v="Shannon-Olson"/>
    <s v="Enhanced methodical middleware"/>
    <n v="9800"/>
    <n v="14697"/>
    <n v="1.4996938775510205"/>
    <x v="1"/>
    <n v="140"/>
    <n v="104"/>
    <x v="6"/>
    <s v="EUR"/>
    <n v="1282626000"/>
    <x v="500"/>
    <n v="1284872400"/>
    <x v="52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"/>
    <x v="3"/>
    <s v="DKK"/>
    <n v="1535605200"/>
    <x v="501"/>
    <n v="1537592400"/>
    <x v="503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"/>
    <x v="1"/>
    <s v="USD"/>
    <n v="1379826000"/>
    <x v="502"/>
    <n v="1381208400"/>
    <x v="504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"/>
    <x v="1"/>
    <s v="USD"/>
    <n v="1561957200"/>
    <x v="503"/>
    <n v="1562475600"/>
    <x v="505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"/>
    <x v="1"/>
    <s v="USD"/>
    <n v="1525496400"/>
    <x v="504"/>
    <n v="1527397200"/>
    <x v="506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"/>
    <x v="6"/>
    <s v="EUR"/>
    <n v="1433912400"/>
    <x v="505"/>
    <n v="1436158800"/>
    <x v="507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"/>
    <x v="4"/>
    <s v="GBP"/>
    <n v="1453442400"/>
    <x v="506"/>
    <n v="1456034400"/>
    <x v="508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"/>
    <x v="1"/>
    <s v="USD"/>
    <n v="1378875600"/>
    <x v="507"/>
    <n v="1380171600"/>
    <x v="509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"/>
    <x v="1"/>
    <s v="USD"/>
    <n v="1452232800"/>
    <x v="508"/>
    <n v="1453356000"/>
    <x v="51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"/>
    <x v="1"/>
    <s v="USD"/>
    <n v="1577253600"/>
    <x v="509"/>
    <n v="1578981600"/>
    <x v="511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"/>
    <x v="1"/>
    <s v="USD"/>
    <n v="1537160400"/>
    <x v="510"/>
    <n v="1537419600"/>
    <x v="512"/>
    <b v="0"/>
    <b v="1"/>
    <x v="3"/>
    <x v="3"/>
  </r>
  <r>
    <n v="547"/>
    <s v="Hardin-Dixon"/>
    <s v="Focused solution-oriented matrix"/>
    <n v="1300"/>
    <n v="12597"/>
    <n v="9.69"/>
    <x v="1"/>
    <n v="156"/>
    <n v="80"/>
    <x v="1"/>
    <s v="USD"/>
    <n v="1422165600"/>
    <x v="511"/>
    <n v="1423202400"/>
    <x v="513"/>
    <b v="0"/>
    <b v="0"/>
    <x v="4"/>
    <x v="6"/>
  </r>
  <r>
    <n v="548"/>
    <s v="York-Pitts"/>
    <s v="Monitored discrete toolset"/>
    <n v="66100"/>
    <n v="179074"/>
    <n v="2.7091376701966716"/>
    <x v="1"/>
    <n v="2985"/>
    <n v="59"/>
    <x v="1"/>
    <s v="USD"/>
    <n v="1459486800"/>
    <x v="512"/>
    <n v="1460610000"/>
    <x v="514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"/>
    <x v="1"/>
    <s v="USD"/>
    <n v="1369717200"/>
    <x v="513"/>
    <n v="1370494800"/>
    <x v="515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x v="516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"/>
    <x v="2"/>
    <s v="AUD"/>
    <n v="1419055200"/>
    <x v="515"/>
    <n v="1422511200"/>
    <x v="517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"/>
    <x v="1"/>
    <s v="USD"/>
    <n v="1480140000"/>
    <x v="516"/>
    <n v="1480312800"/>
    <x v="518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"/>
    <x v="1"/>
    <s v="USD"/>
    <n v="1293948000"/>
    <x v="517"/>
    <n v="1294034400"/>
    <x v="519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"/>
    <x v="0"/>
    <s v="CAD"/>
    <n v="1482127200"/>
    <x v="518"/>
    <n v="1482645600"/>
    <x v="520"/>
    <b v="0"/>
    <b v="0"/>
    <x v="1"/>
    <x v="7"/>
  </r>
  <r>
    <n v="555"/>
    <s v="Anderson Group"/>
    <s v="Organic maximized database"/>
    <n v="6300"/>
    <n v="14089"/>
    <n v="2.2363492063492063"/>
    <x v="1"/>
    <n v="135"/>
    <n v="104"/>
    <x v="3"/>
    <s v="DKK"/>
    <n v="1396414800"/>
    <x v="519"/>
    <n v="1399093200"/>
    <x v="219"/>
    <b v="0"/>
    <b v="0"/>
    <x v="1"/>
    <x v="1"/>
  </r>
  <r>
    <n v="556"/>
    <s v="Smith and Sons"/>
    <s v="Grass-roots 24/7 attitude"/>
    <n v="5200"/>
    <n v="12467"/>
    <n v="2.3975"/>
    <x v="1"/>
    <n v="122"/>
    <n v="102"/>
    <x v="1"/>
    <s v="USD"/>
    <n v="1315285200"/>
    <x v="520"/>
    <n v="1315890000"/>
    <x v="521"/>
    <b v="0"/>
    <b v="1"/>
    <x v="5"/>
    <x v="18"/>
  </r>
  <r>
    <n v="557"/>
    <s v="Lam-Hamilton"/>
    <s v="Team-oriented global strategy"/>
    <n v="6000"/>
    <n v="11960"/>
    <n v="1.9933333333333334"/>
    <x v="1"/>
    <n v="221"/>
    <n v="54"/>
    <x v="1"/>
    <s v="USD"/>
    <n v="1443762000"/>
    <x v="521"/>
    <n v="1444021200"/>
    <x v="522"/>
    <b v="0"/>
    <b v="1"/>
    <x v="4"/>
    <x v="22"/>
  </r>
  <r>
    <n v="558"/>
    <s v="Ho Ltd"/>
    <s v="Enhanced client-driven capacity"/>
    <n v="5800"/>
    <n v="7966"/>
    <n v="1.373448275862069"/>
    <x v="1"/>
    <n v="126"/>
    <n v="63"/>
    <x v="1"/>
    <s v="USD"/>
    <n v="1456293600"/>
    <x v="522"/>
    <n v="1460005200"/>
    <x v="523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"/>
    <x v="1"/>
    <s v="USD"/>
    <n v="1470114000"/>
    <x v="523"/>
    <n v="1470718800"/>
    <x v="524"/>
    <b v="0"/>
    <b v="0"/>
    <x v="3"/>
    <x v="3"/>
  </r>
  <r>
    <n v="560"/>
    <s v="Hunt LLC"/>
    <s v="Re-engineered radical policy"/>
    <n v="20000"/>
    <n v="158832"/>
    <n v="7.9416000000000002"/>
    <x v="1"/>
    <n v="3177"/>
    <n v="49"/>
    <x v="1"/>
    <s v="USD"/>
    <n v="1321596000"/>
    <x v="524"/>
    <n v="1325052000"/>
    <x v="348"/>
    <b v="0"/>
    <b v="0"/>
    <x v="4"/>
    <x v="10"/>
  </r>
  <r>
    <n v="561"/>
    <s v="Fowler-Smith"/>
    <s v="Down-sized logistical adapter"/>
    <n v="3000"/>
    <n v="11091"/>
    <n v="3.6970000000000001"/>
    <x v="1"/>
    <n v="198"/>
    <n v="56"/>
    <x v="5"/>
    <s v="CHF"/>
    <n v="1318827600"/>
    <x v="525"/>
    <n v="1319000400"/>
    <x v="28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"/>
    <x v="5"/>
    <s v="CHF"/>
    <n v="1552366800"/>
    <x v="188"/>
    <n v="1552539600"/>
    <x v="525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"/>
    <x v="2"/>
    <s v="AUD"/>
    <n v="1542088800"/>
    <x v="526"/>
    <n v="1543816800"/>
    <x v="526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"/>
    <x v="1"/>
    <s v="USD"/>
    <n v="1426395600"/>
    <x v="527"/>
    <n v="1427086800"/>
    <x v="527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"/>
    <x v="1"/>
    <s v="USD"/>
    <n v="1321336800"/>
    <x v="528"/>
    <n v="1323064800"/>
    <x v="528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"/>
    <x v="1"/>
    <s v="USD"/>
    <n v="1456293600"/>
    <x v="522"/>
    <n v="1458277200"/>
    <x v="529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"/>
    <x v="1"/>
    <s v="USD"/>
    <n v="1404968400"/>
    <x v="529"/>
    <n v="1405141200"/>
    <x v="36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x v="530"/>
    <n v="1283058000"/>
    <x v="254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"/>
    <x v="6"/>
    <s v="EUR"/>
    <n v="1294725600"/>
    <x v="531"/>
    <n v="1295762400"/>
    <x v="53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"/>
    <x v="1"/>
    <s v="USD"/>
    <n v="1419055200"/>
    <x v="515"/>
    <n v="1419573600"/>
    <x v="531"/>
    <b v="0"/>
    <b v="1"/>
    <x v="1"/>
    <x v="1"/>
  </r>
  <r>
    <n v="571"/>
    <s v="Wilson and Sons"/>
    <s v="Monitored grid-enabled model"/>
    <n v="3500"/>
    <n v="3295"/>
    <n v="0.94142857142857139"/>
    <x v="0"/>
    <n v="35"/>
    <n v="94"/>
    <x v="6"/>
    <s v="EUR"/>
    <n v="1434690000"/>
    <x v="532"/>
    <n v="1438750800"/>
    <x v="532"/>
    <b v="0"/>
    <b v="0"/>
    <x v="4"/>
    <x v="12"/>
  </r>
  <r>
    <n v="572"/>
    <s v="Clements Group"/>
    <s v="Assimilated actuating policy"/>
    <n v="9000"/>
    <n v="4896"/>
    <n v="0.54400000000000004"/>
    <x v="3"/>
    <n v="94"/>
    <n v="52"/>
    <x v="1"/>
    <s v="USD"/>
    <n v="1443416400"/>
    <x v="533"/>
    <n v="1444798800"/>
    <x v="533"/>
    <b v="0"/>
    <b v="1"/>
    <x v="1"/>
    <x v="1"/>
  </r>
  <r>
    <n v="573"/>
    <s v="Valenzuela-Cook"/>
    <s v="Total incremental productivity"/>
    <n v="6700"/>
    <n v="7496"/>
    <n v="1.1188059701492536"/>
    <x v="1"/>
    <n v="300"/>
    <n v="24"/>
    <x v="1"/>
    <s v="USD"/>
    <n v="1399006800"/>
    <x v="409"/>
    <n v="1399179600"/>
    <x v="534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"/>
    <x v="1"/>
    <s v="USD"/>
    <n v="1575698400"/>
    <x v="534"/>
    <n v="1576562400"/>
    <x v="535"/>
    <b v="0"/>
    <b v="1"/>
    <x v="0"/>
    <x v="0"/>
  </r>
  <r>
    <n v="575"/>
    <s v="Fuentes LLC"/>
    <s v="Universal zero-defect concept"/>
    <n v="83300"/>
    <n v="52421"/>
    <n v="0.62930372148859548"/>
    <x v="0"/>
    <n v="558"/>
    <n v="93"/>
    <x v="1"/>
    <s v="USD"/>
    <n v="1400562000"/>
    <x v="53"/>
    <n v="1400821200"/>
    <x v="536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"/>
    <x v="1"/>
    <s v="USD"/>
    <n v="1509512400"/>
    <x v="535"/>
    <n v="1510984800"/>
    <x v="537"/>
    <b v="0"/>
    <b v="0"/>
    <x v="3"/>
    <x v="3"/>
  </r>
  <r>
    <n v="577"/>
    <s v="Stevens Inc"/>
    <s v="Adaptive 24hour projection"/>
    <n v="8200"/>
    <n v="1546"/>
    <n v="0.18853658536585366"/>
    <x v="3"/>
    <n v="37"/>
    <n v="41"/>
    <x v="1"/>
    <s v="USD"/>
    <n v="1299823200"/>
    <x v="536"/>
    <n v="1302066000"/>
    <x v="538"/>
    <b v="0"/>
    <b v="0"/>
    <x v="1"/>
    <x v="17"/>
  </r>
  <r>
    <n v="578"/>
    <s v="Martinez-Johnson"/>
    <s v="Sharable radical toolset"/>
    <n v="96500"/>
    <n v="16168"/>
    <n v="0.1675440414507772"/>
    <x v="0"/>
    <n v="245"/>
    <n v="65"/>
    <x v="1"/>
    <s v="USD"/>
    <n v="1322719200"/>
    <x v="537"/>
    <n v="1322978400"/>
    <x v="539"/>
    <b v="0"/>
    <b v="0"/>
    <x v="4"/>
    <x v="22"/>
  </r>
  <r>
    <n v="579"/>
    <s v="Franklin Inc"/>
    <s v="Focused multimedia knowledgebase"/>
    <n v="6200"/>
    <n v="6269"/>
    <n v="1.0111290322580646"/>
    <x v="1"/>
    <n v="87"/>
    <n v="72"/>
    <x v="1"/>
    <s v="USD"/>
    <n v="1312693200"/>
    <x v="538"/>
    <n v="1313730000"/>
    <x v="54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x v="539"/>
    <n v="1394085600"/>
    <x v="541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"/>
    <x v="1"/>
    <s v="USD"/>
    <n v="1304053200"/>
    <x v="540"/>
    <n v="1305349200"/>
    <x v="542"/>
    <b v="0"/>
    <b v="0"/>
    <x v="2"/>
    <x v="2"/>
  </r>
  <r>
    <n v="582"/>
    <s v="Pineda Ltd"/>
    <s v="Cross-group global system engine"/>
    <n v="8700"/>
    <n v="4531"/>
    <n v="0.5208045977011494"/>
    <x v="0"/>
    <n v="42"/>
    <n v="107"/>
    <x v="1"/>
    <s v="USD"/>
    <n v="1433912400"/>
    <x v="505"/>
    <n v="1434344400"/>
    <x v="543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"/>
    <x v="1"/>
    <s v="USD"/>
    <n v="1329717600"/>
    <x v="541"/>
    <n v="1331186400"/>
    <x v="544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"/>
    <x v="1"/>
    <s v="USD"/>
    <n v="1335330000"/>
    <x v="542"/>
    <n v="1336539600"/>
    <x v="545"/>
    <b v="0"/>
    <b v="0"/>
    <x v="2"/>
    <x v="2"/>
  </r>
  <r>
    <n v="585"/>
    <s v="Pugh LLC"/>
    <s v="Reactive analyzing function"/>
    <n v="8900"/>
    <n v="13065"/>
    <n v="1.4679775280898877"/>
    <x v="1"/>
    <n v="136"/>
    <n v="96"/>
    <x v="1"/>
    <s v="USD"/>
    <n v="1268888400"/>
    <x v="543"/>
    <n v="1269752400"/>
    <x v="546"/>
    <b v="0"/>
    <b v="0"/>
    <x v="5"/>
    <x v="18"/>
  </r>
  <r>
    <n v="586"/>
    <s v="Rowe-Wong"/>
    <s v="Robust hybrid budgetary management"/>
    <n v="700"/>
    <n v="6654"/>
    <n v="9.5057142857142853"/>
    <x v="1"/>
    <n v="130"/>
    <n v="51"/>
    <x v="1"/>
    <s v="USD"/>
    <n v="1289973600"/>
    <x v="544"/>
    <n v="1291615200"/>
    <x v="547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"/>
    <x v="0"/>
    <s v="CAD"/>
    <n v="1547877600"/>
    <x v="35"/>
    <n v="1552366800"/>
    <x v="548"/>
    <b v="0"/>
    <b v="1"/>
    <x v="0"/>
    <x v="0"/>
  </r>
  <r>
    <n v="588"/>
    <s v="Weber Inc"/>
    <s v="Up-sized discrete firmware"/>
    <n v="157600"/>
    <n v="124517"/>
    <n v="0.7900824873096447"/>
    <x v="0"/>
    <n v="1368"/>
    <n v="91"/>
    <x v="4"/>
    <s v="GBP"/>
    <n v="1269493200"/>
    <x v="152"/>
    <n v="1272171600"/>
    <x v="298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"/>
    <x v="1"/>
    <s v="USD"/>
    <n v="1436072400"/>
    <x v="545"/>
    <n v="1436677200"/>
    <x v="549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"/>
    <x v="2"/>
    <s v="AUD"/>
    <n v="1419141600"/>
    <x v="546"/>
    <n v="1420092000"/>
    <x v="550"/>
    <b v="0"/>
    <b v="0"/>
    <x v="5"/>
    <x v="15"/>
  </r>
  <r>
    <n v="591"/>
    <s v="Jensen LLC"/>
    <s v="Realigned dedicated system engine"/>
    <n v="600"/>
    <n v="6226"/>
    <n v="10.376666666666667"/>
    <x v="1"/>
    <n v="102"/>
    <n v="61"/>
    <x v="1"/>
    <s v="USD"/>
    <n v="1279083600"/>
    <x v="547"/>
    <n v="1279947600"/>
    <x v="551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"/>
    <x v="1"/>
    <s v="USD"/>
    <n v="1401426000"/>
    <x v="548"/>
    <n v="1402203600"/>
    <x v="552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x v="549"/>
    <n v="1396933200"/>
    <x v="238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"/>
    <x v="1"/>
    <s v="USD"/>
    <n v="1467003600"/>
    <x v="550"/>
    <n v="1467262800"/>
    <x v="553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"/>
    <x v="1"/>
    <s v="USD"/>
    <n v="1268715600"/>
    <x v="551"/>
    <n v="1270530000"/>
    <x v="554"/>
    <b v="0"/>
    <b v="1"/>
    <x v="3"/>
    <x v="3"/>
  </r>
  <r>
    <n v="596"/>
    <s v="Becker-Scott"/>
    <s v="Managed optimizing archive"/>
    <n v="7900"/>
    <n v="7875"/>
    <n v="0.99683544303797467"/>
    <x v="0"/>
    <n v="183"/>
    <n v="43"/>
    <x v="1"/>
    <s v="USD"/>
    <n v="1457157600"/>
    <x v="552"/>
    <n v="1457762400"/>
    <x v="496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"/>
    <x v="1"/>
    <s v="USD"/>
    <n v="1573970400"/>
    <x v="462"/>
    <n v="1575525600"/>
    <x v="555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x v="553"/>
    <n v="1279083600"/>
    <x v="556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"/>
    <x v="3"/>
    <s v="DKK"/>
    <n v="1423720800"/>
    <x v="554"/>
    <n v="1424412000"/>
    <x v="557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x v="558"/>
    <b v="0"/>
    <b v="0"/>
    <x v="0"/>
    <x v="0"/>
  </r>
  <r>
    <n v="601"/>
    <s v="Waters and Sons"/>
    <s v="Inverse neutral structure"/>
    <n v="6300"/>
    <n v="13018"/>
    <n v="2.0663492063492064"/>
    <x v="1"/>
    <n v="194"/>
    <n v="67"/>
    <x v="1"/>
    <s v="USD"/>
    <n v="1401426000"/>
    <x v="548"/>
    <n v="1402894800"/>
    <x v="559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"/>
    <x v="1"/>
    <s v="USD"/>
    <n v="1433480400"/>
    <x v="62"/>
    <n v="1434430800"/>
    <x v="56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"/>
    <x v="1"/>
    <s v="USD"/>
    <n v="1555563600"/>
    <x v="556"/>
    <n v="1557896400"/>
    <x v="561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"/>
    <x v="1"/>
    <s v="USD"/>
    <n v="1295676000"/>
    <x v="557"/>
    <n v="1297490400"/>
    <x v="562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"/>
    <x v="1"/>
    <s v="USD"/>
    <n v="1443848400"/>
    <x v="27"/>
    <n v="1447394400"/>
    <x v="563"/>
    <b v="0"/>
    <b v="0"/>
    <x v="5"/>
    <x v="9"/>
  </r>
  <r>
    <n v="606"/>
    <s v="Valencia PLC"/>
    <s v="Extended asynchronous initiative"/>
    <n v="3400"/>
    <n v="6405"/>
    <n v="1.8838235294117647"/>
    <x v="1"/>
    <n v="160"/>
    <n v="40"/>
    <x v="4"/>
    <s v="GBP"/>
    <n v="1457330400"/>
    <x v="558"/>
    <n v="1458277200"/>
    <x v="529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"/>
    <x v="1"/>
    <s v="USD"/>
    <n v="1395550800"/>
    <x v="559"/>
    <n v="1395723600"/>
    <x v="564"/>
    <b v="0"/>
    <b v="0"/>
    <x v="0"/>
    <x v="0"/>
  </r>
  <r>
    <n v="608"/>
    <s v="Johnson Group"/>
    <s v="Compatible full-range leverage"/>
    <n v="3900"/>
    <n v="11075"/>
    <n v="2.8397435897435899"/>
    <x v="1"/>
    <n v="316"/>
    <n v="35"/>
    <x v="1"/>
    <s v="USD"/>
    <n v="1551852000"/>
    <x v="426"/>
    <n v="1552197600"/>
    <x v="565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"/>
    <x v="1"/>
    <s v="USD"/>
    <n v="1547618400"/>
    <x v="560"/>
    <n v="1549087200"/>
    <x v="566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"/>
    <x v="1"/>
    <s v="USD"/>
    <n v="1355637600"/>
    <x v="561"/>
    <n v="1356847200"/>
    <x v="567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"/>
    <x v="1"/>
    <s v="USD"/>
    <n v="1374728400"/>
    <x v="562"/>
    <n v="1375765200"/>
    <x v="568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"/>
    <x v="1"/>
    <s v="USD"/>
    <n v="1287810000"/>
    <x v="563"/>
    <n v="1289800800"/>
    <x v="569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"/>
    <x v="0"/>
    <s v="CAD"/>
    <n v="1503723600"/>
    <x v="564"/>
    <n v="1504501200"/>
    <x v="57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"/>
    <x v="1"/>
    <s v="USD"/>
    <n v="1484114400"/>
    <x v="565"/>
    <n v="1485669600"/>
    <x v="571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"/>
    <x v="6"/>
    <s v="EUR"/>
    <n v="1461906000"/>
    <x v="566"/>
    <n v="1462770000"/>
    <x v="572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"/>
    <x v="4"/>
    <s v="GBP"/>
    <n v="1379653200"/>
    <x v="567"/>
    <n v="1379739600"/>
    <x v="573"/>
    <b v="0"/>
    <b v="1"/>
    <x v="1"/>
    <x v="7"/>
  </r>
  <r>
    <n v="617"/>
    <s v="King LLC"/>
    <s v="Multi-channeled local intranet"/>
    <n v="1400"/>
    <n v="3496"/>
    <n v="2.4971428571428573"/>
    <x v="1"/>
    <n v="55"/>
    <n v="63"/>
    <x v="1"/>
    <s v="USD"/>
    <n v="1401858000"/>
    <x v="568"/>
    <n v="1402722000"/>
    <x v="471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"/>
    <x v="1"/>
    <s v="USD"/>
    <n v="1367470800"/>
    <x v="569"/>
    <n v="1369285200"/>
    <x v="574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"/>
    <x v="1"/>
    <s v="USD"/>
    <n v="1304658000"/>
    <x v="570"/>
    <n v="1304744400"/>
    <x v="575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"/>
    <x v="2"/>
    <s v="AUD"/>
    <n v="1467954000"/>
    <x v="571"/>
    <n v="1468299600"/>
    <x v="576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"/>
    <x v="1"/>
    <s v="USD"/>
    <n v="1473742800"/>
    <x v="572"/>
    <n v="1474174800"/>
    <x v="577"/>
    <b v="0"/>
    <b v="0"/>
    <x v="3"/>
    <x v="3"/>
  </r>
  <r>
    <n v="622"/>
    <s v="Smith-Smith"/>
    <s v="Total leadingedge neural-net"/>
    <n v="189000"/>
    <n v="5916"/>
    <n v="3.1301587301587303E-2"/>
    <x v="0"/>
    <n v="64"/>
    <n v="92"/>
    <x v="1"/>
    <s v="USD"/>
    <n v="1523768400"/>
    <x v="573"/>
    <n v="1526014800"/>
    <x v="578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"/>
    <x v="4"/>
    <s v="GBP"/>
    <n v="1437022800"/>
    <x v="574"/>
    <n v="1437454800"/>
    <x v="477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"/>
    <x v="1"/>
    <s v="USD"/>
    <n v="1422165600"/>
    <x v="511"/>
    <n v="1422684000"/>
    <x v="579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"/>
    <x v="1"/>
    <s v="USD"/>
    <n v="1580104800"/>
    <x v="575"/>
    <n v="1581314400"/>
    <x v="58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"/>
    <x v="1"/>
    <s v="USD"/>
    <n v="1285650000"/>
    <x v="576"/>
    <n v="1286427600"/>
    <x v="581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"/>
    <x v="4"/>
    <s v="GBP"/>
    <n v="1276664400"/>
    <x v="577"/>
    <n v="1278738000"/>
    <x v="582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"/>
    <x v="1"/>
    <s v="USD"/>
    <n v="1286168400"/>
    <x v="578"/>
    <n v="1286427600"/>
    <x v="581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"/>
    <x v="1"/>
    <s v="USD"/>
    <n v="1467781200"/>
    <x v="579"/>
    <n v="1467954000"/>
    <x v="583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"/>
    <x v="1"/>
    <s v="USD"/>
    <n v="1556686800"/>
    <x v="580"/>
    <n v="1557637200"/>
    <x v="584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"/>
    <x v="1"/>
    <s v="USD"/>
    <n v="1553576400"/>
    <x v="581"/>
    <n v="1553922000"/>
    <x v="585"/>
    <b v="0"/>
    <b v="0"/>
    <x v="3"/>
    <x v="3"/>
  </r>
  <r>
    <n v="632"/>
    <s v="Parker PLC"/>
    <s v="Reduced interactive matrix"/>
    <n v="72100"/>
    <n v="30902"/>
    <n v="0.42859916782246882"/>
    <x v="2"/>
    <n v="278"/>
    <n v="111"/>
    <x v="1"/>
    <s v="USD"/>
    <n v="1414904400"/>
    <x v="582"/>
    <n v="1416463200"/>
    <x v="586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"/>
    <x v="1"/>
    <s v="USD"/>
    <n v="1446876000"/>
    <x v="336"/>
    <n v="1447221600"/>
    <x v="587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"/>
    <x v="1"/>
    <s v="USD"/>
    <n v="1490418000"/>
    <x v="583"/>
    <n v="1491627600"/>
    <x v="588"/>
    <b v="0"/>
    <b v="0"/>
    <x v="4"/>
    <x v="19"/>
  </r>
  <r>
    <n v="635"/>
    <s v="Mack Ltd"/>
    <s v="Reactive regional access"/>
    <n v="139000"/>
    <n v="158590"/>
    <n v="1.1409352517985611"/>
    <x v="1"/>
    <n v="2266"/>
    <n v="69"/>
    <x v="1"/>
    <s v="USD"/>
    <n v="1360389600"/>
    <x v="584"/>
    <n v="1363150800"/>
    <x v="589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"/>
    <x v="3"/>
    <s v="DKK"/>
    <n v="1326866400"/>
    <x v="585"/>
    <n v="1330754400"/>
    <x v="59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"/>
    <x v="1"/>
    <s v="USD"/>
    <n v="1479103200"/>
    <x v="586"/>
    <n v="1479794400"/>
    <x v="591"/>
    <b v="0"/>
    <b v="0"/>
    <x v="3"/>
    <x v="3"/>
  </r>
  <r>
    <n v="638"/>
    <s v="Weaver Ltd"/>
    <s v="Monitored 24/7 approach"/>
    <n v="81600"/>
    <n v="9318"/>
    <n v="0.11419117647058824"/>
    <x v="0"/>
    <n v="94"/>
    <n v="99"/>
    <x v="1"/>
    <s v="USD"/>
    <n v="1280206800"/>
    <x v="587"/>
    <n v="1281243600"/>
    <x v="592"/>
    <b v="0"/>
    <b v="1"/>
    <x v="3"/>
    <x v="3"/>
  </r>
  <r>
    <n v="639"/>
    <s v="Barnes-Williams"/>
    <s v="Upgradable explicit forecast"/>
    <n v="8600"/>
    <n v="4832"/>
    <n v="0.56186046511627907"/>
    <x v="2"/>
    <n v="45"/>
    <n v="107"/>
    <x v="1"/>
    <s v="USD"/>
    <n v="1532754000"/>
    <x v="588"/>
    <n v="1532754000"/>
    <x v="593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"/>
    <x v="1"/>
    <s v="USD"/>
    <n v="1453096800"/>
    <x v="589"/>
    <n v="1453356000"/>
    <x v="51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"/>
    <x v="5"/>
    <s v="CHF"/>
    <n v="1487570400"/>
    <x v="590"/>
    <n v="1489986000"/>
    <x v="594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"/>
    <x v="0"/>
    <s v="CAD"/>
    <n v="1545026400"/>
    <x v="591"/>
    <n v="1545804000"/>
    <x v="595"/>
    <b v="0"/>
    <b v="0"/>
    <x v="2"/>
    <x v="8"/>
  </r>
  <r>
    <n v="643"/>
    <s v="Harris Inc"/>
    <s v="Future-proofed modular groupware"/>
    <n v="14900"/>
    <n v="32986"/>
    <n v="2.2138255033557046"/>
    <x v="1"/>
    <n v="375"/>
    <n v="87"/>
    <x v="1"/>
    <s v="USD"/>
    <n v="1488348000"/>
    <x v="592"/>
    <n v="1489899600"/>
    <x v="596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x v="597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"/>
    <x v="1"/>
    <s v="USD"/>
    <n v="1537938000"/>
    <x v="594"/>
    <n v="1539752400"/>
    <x v="598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"/>
    <x v="1"/>
    <s v="USD"/>
    <n v="1363150800"/>
    <x v="595"/>
    <n v="1364101200"/>
    <x v="599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"/>
    <x v="1"/>
    <s v="USD"/>
    <n v="1523250000"/>
    <x v="596"/>
    <n v="1525323600"/>
    <x v="6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"/>
    <x v="1"/>
    <s v="USD"/>
    <n v="1499317200"/>
    <x v="597"/>
    <n v="1500872400"/>
    <x v="601"/>
    <b v="1"/>
    <b v="0"/>
    <x v="0"/>
    <x v="0"/>
  </r>
  <r>
    <n v="649"/>
    <s v="Yang and Sons"/>
    <s v="Reactive 6thgeneration hub"/>
    <n v="121700"/>
    <n v="59003"/>
    <n v="0.48482333607230893"/>
    <x v="0"/>
    <n v="602"/>
    <n v="98"/>
    <x v="5"/>
    <s v="CHF"/>
    <n v="1287550800"/>
    <x v="598"/>
    <n v="1288501200"/>
    <x v="602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x v="603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"/>
    <x v="6"/>
    <s v="EUR"/>
    <n v="1393048800"/>
    <x v="600"/>
    <n v="1394344800"/>
    <x v="604"/>
    <b v="0"/>
    <b v="0"/>
    <x v="4"/>
    <x v="12"/>
  </r>
  <r>
    <n v="652"/>
    <s v="Cisneros Ltd"/>
    <s v="Vision-oriented regional hub"/>
    <n v="10000"/>
    <n v="12684"/>
    <n v="1.2684"/>
    <x v="1"/>
    <n v="409"/>
    <n v="31"/>
    <x v="1"/>
    <s v="USD"/>
    <n v="1470373200"/>
    <x v="601"/>
    <n v="1474088400"/>
    <x v="292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"/>
    <x v="1"/>
    <s v="USD"/>
    <n v="1460091600"/>
    <x v="602"/>
    <n v="1460264400"/>
    <x v="605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"/>
    <x v="1"/>
    <s v="USD"/>
    <n v="1440392400"/>
    <x v="335"/>
    <n v="1440824400"/>
    <x v="606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"/>
    <x v="1"/>
    <s v="USD"/>
    <n v="1488434400"/>
    <x v="603"/>
    <n v="1489554000"/>
    <x v="607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"/>
    <x v="2"/>
    <s v="AUD"/>
    <n v="1514440800"/>
    <x v="604"/>
    <n v="1514872800"/>
    <x v="608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"/>
    <x v="1"/>
    <s v="USD"/>
    <n v="1514354400"/>
    <x v="605"/>
    <n v="1515736800"/>
    <x v="609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"/>
    <x v="1"/>
    <s v="USD"/>
    <n v="1440910800"/>
    <x v="606"/>
    <n v="1442898000"/>
    <x v="61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"/>
    <x v="4"/>
    <s v="GBP"/>
    <n v="1296108000"/>
    <x v="65"/>
    <n v="1296194400"/>
    <x v="611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"/>
    <x v="1"/>
    <s v="USD"/>
    <n v="1440133200"/>
    <x v="607"/>
    <n v="1440910800"/>
    <x v="612"/>
    <b v="1"/>
    <b v="0"/>
    <x v="3"/>
    <x v="3"/>
  </r>
  <r>
    <n v="661"/>
    <s v="Smith Group"/>
    <s v="Right-sized secondary challenge"/>
    <n v="106800"/>
    <n v="57872"/>
    <n v="0.54187265917603"/>
    <x v="0"/>
    <n v="752"/>
    <n v="76"/>
    <x v="3"/>
    <s v="DKK"/>
    <n v="1332910800"/>
    <x v="608"/>
    <n v="1335502800"/>
    <x v="613"/>
    <b v="0"/>
    <b v="0"/>
    <x v="1"/>
    <x v="17"/>
  </r>
  <r>
    <n v="662"/>
    <s v="Murphy-Farrell"/>
    <s v="Implemented exuding software"/>
    <n v="9100"/>
    <n v="8906"/>
    <n v="0.97868131868131869"/>
    <x v="0"/>
    <n v="131"/>
    <n v="67"/>
    <x v="1"/>
    <s v="USD"/>
    <n v="1544335200"/>
    <x v="609"/>
    <n v="1544680800"/>
    <x v="614"/>
    <b v="0"/>
    <b v="0"/>
    <x v="3"/>
    <x v="3"/>
  </r>
  <r>
    <n v="663"/>
    <s v="Everett-Wolfe"/>
    <s v="Total optimizing software"/>
    <n v="10000"/>
    <n v="7724"/>
    <n v="0.77239999999999998"/>
    <x v="0"/>
    <n v="87"/>
    <n v="88"/>
    <x v="1"/>
    <s v="USD"/>
    <n v="1286427600"/>
    <x v="610"/>
    <n v="1288414800"/>
    <x v="615"/>
    <b v="0"/>
    <b v="0"/>
    <x v="3"/>
    <x v="3"/>
  </r>
  <r>
    <n v="664"/>
    <s v="Young PLC"/>
    <s v="Optional maximized attitude"/>
    <n v="79400"/>
    <n v="26571"/>
    <n v="0.33464735516372796"/>
    <x v="0"/>
    <n v="1063"/>
    <n v="24"/>
    <x v="1"/>
    <s v="USD"/>
    <n v="1329717600"/>
    <x v="541"/>
    <n v="1330581600"/>
    <x v="616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"/>
    <x v="1"/>
    <s v="USD"/>
    <n v="1310187600"/>
    <x v="611"/>
    <n v="1311397200"/>
    <x v="453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"/>
    <x v="1"/>
    <s v="USD"/>
    <n v="1377838800"/>
    <x v="612"/>
    <n v="1378357200"/>
    <x v="617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"/>
    <x v="1"/>
    <s v="USD"/>
    <n v="1410325200"/>
    <x v="613"/>
    <n v="1411102800"/>
    <x v="618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"/>
    <x v="1"/>
    <s v="USD"/>
    <n v="1343797200"/>
    <x v="614"/>
    <n v="1344834000"/>
    <x v="619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"/>
    <x v="6"/>
    <s v="EUR"/>
    <n v="1498453200"/>
    <x v="615"/>
    <n v="1499230800"/>
    <x v="62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"/>
    <x v="1"/>
    <s v="USD"/>
    <n v="1456380000"/>
    <x v="90"/>
    <n v="1457416800"/>
    <x v="621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"/>
    <x v="1"/>
    <s v="USD"/>
    <n v="1280552400"/>
    <x v="616"/>
    <n v="1280898000"/>
    <x v="622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"/>
    <x v="2"/>
    <s v="AUD"/>
    <n v="1521608400"/>
    <x v="617"/>
    <n v="1522472400"/>
    <x v="623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"/>
    <x v="6"/>
    <s v="EUR"/>
    <n v="1460696400"/>
    <x v="618"/>
    <n v="1462510800"/>
    <x v="624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x v="619"/>
    <n v="1317790800"/>
    <x v="625"/>
    <b v="0"/>
    <b v="0"/>
    <x v="7"/>
    <x v="14"/>
  </r>
  <r>
    <n v="675"/>
    <s v="Giles-Smith"/>
    <s v="Right-sized web-enabled intranet"/>
    <n v="9700"/>
    <n v="11929"/>
    <n v="1.2297938144329896"/>
    <x v="1"/>
    <n v="331"/>
    <n v="36"/>
    <x v="1"/>
    <s v="USD"/>
    <n v="1568178000"/>
    <x v="620"/>
    <n v="1568782800"/>
    <x v="626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"/>
    <x v="1"/>
    <s v="USD"/>
    <n v="1348635600"/>
    <x v="621"/>
    <n v="1349413200"/>
    <x v="627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"/>
    <x v="1"/>
    <s v="USD"/>
    <n v="1468126800"/>
    <x v="622"/>
    <n v="1472446800"/>
    <x v="491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"/>
    <x v="1"/>
    <s v="USD"/>
    <n v="1547877600"/>
    <x v="35"/>
    <n v="1548050400"/>
    <x v="628"/>
    <b v="0"/>
    <b v="0"/>
    <x v="4"/>
    <x v="6"/>
  </r>
  <r>
    <n v="679"/>
    <s v="Davis Ltd"/>
    <s v="Synchronized motivating solution"/>
    <n v="1400"/>
    <n v="14511"/>
    <n v="10.365"/>
    <x v="1"/>
    <n v="363"/>
    <n v="39"/>
    <x v="1"/>
    <s v="USD"/>
    <n v="1571374800"/>
    <x v="623"/>
    <n v="1571806800"/>
    <x v="629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"/>
    <x v="1"/>
    <s v="USD"/>
    <n v="1576303200"/>
    <x v="624"/>
    <n v="1576476000"/>
    <x v="63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"/>
    <x v="1"/>
    <s v="USD"/>
    <n v="1324447200"/>
    <x v="625"/>
    <n v="1324965600"/>
    <x v="631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"/>
    <x v="1"/>
    <s v="USD"/>
    <n v="1386741600"/>
    <x v="626"/>
    <n v="1387519200"/>
    <x v="632"/>
    <b v="0"/>
    <b v="0"/>
    <x v="3"/>
    <x v="3"/>
  </r>
  <r>
    <n v="683"/>
    <s v="Jones PLC"/>
    <s v="Virtual systemic intranet"/>
    <n v="2300"/>
    <n v="8244"/>
    <n v="3.5843478260869563"/>
    <x v="1"/>
    <n v="147"/>
    <n v="56"/>
    <x v="1"/>
    <s v="USD"/>
    <n v="1537074000"/>
    <x v="627"/>
    <n v="1537246800"/>
    <x v="633"/>
    <b v="0"/>
    <b v="0"/>
    <x v="3"/>
    <x v="3"/>
  </r>
  <r>
    <n v="684"/>
    <s v="Gilmore LLC"/>
    <s v="Optimized systemic algorithm"/>
    <n v="1400"/>
    <n v="7600"/>
    <n v="5.4285714285714288"/>
    <x v="1"/>
    <n v="110"/>
    <n v="69"/>
    <x v="0"/>
    <s v="CAD"/>
    <n v="1277787600"/>
    <x v="628"/>
    <n v="1279515600"/>
    <x v="634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"/>
    <x v="0"/>
    <s v="CAD"/>
    <n v="1440306000"/>
    <x v="629"/>
    <n v="1442379600"/>
    <x v="415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"/>
    <x v="1"/>
    <s v="USD"/>
    <n v="1522126800"/>
    <x v="630"/>
    <n v="1523077200"/>
    <x v="635"/>
    <b v="0"/>
    <b v="0"/>
    <x v="2"/>
    <x v="8"/>
  </r>
  <r>
    <n v="687"/>
    <s v="Martin, Gates and Holt"/>
    <s v="Distributed holistic neural-net"/>
    <n v="1500"/>
    <n v="13980"/>
    <n v="9.32"/>
    <x v="1"/>
    <n v="269"/>
    <n v="51"/>
    <x v="1"/>
    <s v="USD"/>
    <n v="1489298400"/>
    <x v="631"/>
    <n v="1489554000"/>
    <x v="607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"/>
    <x v="1"/>
    <s v="USD"/>
    <n v="1547100000"/>
    <x v="632"/>
    <n v="1548482400"/>
    <x v="636"/>
    <b v="0"/>
    <b v="1"/>
    <x v="4"/>
    <x v="19"/>
  </r>
  <r>
    <n v="689"/>
    <s v="Nguyen Inc"/>
    <s v="Seamless directional capacity"/>
    <n v="7300"/>
    <n v="7348"/>
    <n v="1.0065753424657535"/>
    <x v="1"/>
    <n v="69"/>
    <n v="106"/>
    <x v="1"/>
    <s v="USD"/>
    <n v="1383022800"/>
    <x v="633"/>
    <n v="1384063200"/>
    <x v="637"/>
    <b v="0"/>
    <b v="0"/>
    <x v="2"/>
    <x v="2"/>
  </r>
  <r>
    <n v="690"/>
    <s v="Walsh-Watts"/>
    <s v="Polarized actuating implementation"/>
    <n v="3600"/>
    <n v="8158"/>
    <n v="2.266111111111111"/>
    <x v="1"/>
    <n v="190"/>
    <n v="42"/>
    <x v="1"/>
    <s v="USD"/>
    <n v="1322373600"/>
    <x v="634"/>
    <n v="1322892000"/>
    <x v="638"/>
    <b v="0"/>
    <b v="1"/>
    <x v="4"/>
    <x v="4"/>
  </r>
  <r>
    <n v="691"/>
    <s v="Ray, Li and Li"/>
    <s v="Front-line disintermediate hub"/>
    <n v="5000"/>
    <n v="7119"/>
    <n v="1.4238"/>
    <x v="1"/>
    <n v="237"/>
    <n v="30"/>
    <x v="1"/>
    <s v="USD"/>
    <n v="1349240400"/>
    <x v="635"/>
    <n v="1350709200"/>
    <x v="639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"/>
    <x v="4"/>
    <s v="GBP"/>
    <n v="1562648400"/>
    <x v="636"/>
    <n v="1564203600"/>
    <x v="64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"/>
    <x v="1"/>
    <s v="USD"/>
    <n v="1508216400"/>
    <x v="637"/>
    <n v="1509685200"/>
    <x v="641"/>
    <b v="0"/>
    <b v="0"/>
    <x v="3"/>
    <x v="3"/>
  </r>
  <r>
    <n v="694"/>
    <s v="Mora-Bradley"/>
    <s v="Programmable tangible ability"/>
    <n v="9100"/>
    <n v="7656"/>
    <n v="0.84131868131868137"/>
    <x v="0"/>
    <n v="79"/>
    <n v="96"/>
    <x v="1"/>
    <s v="USD"/>
    <n v="1511762400"/>
    <x v="638"/>
    <n v="1514959200"/>
    <x v="642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"/>
    <x v="6"/>
    <s v="EUR"/>
    <n v="1447480800"/>
    <x v="639"/>
    <n v="1448863200"/>
    <x v="445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"/>
    <x v="1"/>
    <s v="USD"/>
    <n v="1429506000"/>
    <x v="640"/>
    <n v="1429592400"/>
    <x v="116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"/>
    <x v="1"/>
    <s v="USD"/>
    <n v="1522472400"/>
    <x v="641"/>
    <n v="1522645200"/>
    <x v="643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x v="642"/>
    <n v="1323324000"/>
    <x v="644"/>
    <b v="0"/>
    <b v="0"/>
    <x v="2"/>
    <x v="8"/>
  </r>
  <r>
    <n v="699"/>
    <s v="King Inc"/>
    <s v="Ergonomic dedicated focus group"/>
    <n v="7400"/>
    <n v="6245"/>
    <n v="0.8439189189189189"/>
    <x v="0"/>
    <n v="56"/>
    <n v="111"/>
    <x v="1"/>
    <s v="USD"/>
    <n v="1561438800"/>
    <x v="230"/>
    <n v="1561525200"/>
    <x v="645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x v="646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"/>
    <x v="1"/>
    <s v="USD"/>
    <n v="1301202000"/>
    <x v="643"/>
    <n v="1301806800"/>
    <x v="647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"/>
    <x v="1"/>
    <s v="USD"/>
    <n v="1374469200"/>
    <x v="644"/>
    <n v="1374901200"/>
    <x v="467"/>
    <b v="0"/>
    <b v="0"/>
    <x v="2"/>
    <x v="8"/>
  </r>
  <r>
    <n v="703"/>
    <s v="Perez Group"/>
    <s v="Cross-platform tertiary hub"/>
    <n v="63400"/>
    <n v="197728"/>
    <n v="3.1187381703470032"/>
    <x v="1"/>
    <n v="2038"/>
    <n v="97"/>
    <x v="1"/>
    <s v="USD"/>
    <n v="1334984400"/>
    <x v="645"/>
    <n v="1336453200"/>
    <x v="648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"/>
    <x v="1"/>
    <s v="USD"/>
    <n v="1467608400"/>
    <x v="646"/>
    <n v="1468904400"/>
    <x v="649"/>
    <b v="0"/>
    <b v="0"/>
    <x v="4"/>
    <x v="10"/>
  </r>
  <r>
    <n v="705"/>
    <s v="Ford LLC"/>
    <s v="Centralized tangible success"/>
    <n v="169700"/>
    <n v="168048"/>
    <n v="0.99026517383618151"/>
    <x v="0"/>
    <n v="2025"/>
    <n v="82"/>
    <x v="4"/>
    <s v="GBP"/>
    <n v="1386741600"/>
    <x v="626"/>
    <n v="1387087200"/>
    <x v="65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"/>
    <x v="2"/>
    <s v="AUD"/>
    <n v="1546754400"/>
    <x v="647"/>
    <n v="1547445600"/>
    <x v="651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"/>
    <x v="1"/>
    <s v="USD"/>
    <n v="1544248800"/>
    <x v="159"/>
    <n v="1547359200"/>
    <x v="652"/>
    <b v="0"/>
    <b v="0"/>
    <x v="4"/>
    <x v="6"/>
  </r>
  <r>
    <n v="708"/>
    <s v="Ortega LLC"/>
    <s v="Secured bifurcated intranet"/>
    <n v="1700"/>
    <n v="12020"/>
    <n v="7.0705882352941174"/>
    <x v="1"/>
    <n v="137"/>
    <n v="87"/>
    <x v="5"/>
    <s v="CHF"/>
    <n v="1495429200"/>
    <x v="648"/>
    <n v="1496293200"/>
    <x v="653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"/>
    <x v="6"/>
    <s v="EUR"/>
    <n v="1334811600"/>
    <x v="267"/>
    <n v="1335416400"/>
    <x v="654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"/>
    <x v="1"/>
    <s v="USD"/>
    <n v="1531544400"/>
    <x v="649"/>
    <n v="1532149200"/>
    <x v="655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x v="656"/>
    <b v="1"/>
    <b v="1"/>
    <x v="3"/>
    <x v="3"/>
  </r>
  <r>
    <n v="712"/>
    <s v="Garza-Bryant"/>
    <s v="Programmable leadingedge contingency"/>
    <n v="800"/>
    <n v="14725"/>
    <n v="18.40625"/>
    <x v="1"/>
    <n v="202"/>
    <n v="72"/>
    <x v="1"/>
    <s v="USD"/>
    <n v="1467954000"/>
    <x v="571"/>
    <n v="1471496400"/>
    <x v="657"/>
    <b v="0"/>
    <b v="0"/>
    <x v="3"/>
    <x v="3"/>
  </r>
  <r>
    <n v="713"/>
    <s v="Mays LLC"/>
    <s v="Multi-layered global groupware"/>
    <n v="6900"/>
    <n v="11174"/>
    <n v="1.6194202898550725"/>
    <x v="1"/>
    <n v="103"/>
    <n v="108"/>
    <x v="1"/>
    <s v="USD"/>
    <n v="1471842000"/>
    <x v="650"/>
    <n v="1472878800"/>
    <x v="89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"/>
    <x v="1"/>
    <s v="USD"/>
    <n v="1408424400"/>
    <x v="1"/>
    <n v="1408510800"/>
    <x v="658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"/>
    <x v="1"/>
    <s v="USD"/>
    <n v="1281157200"/>
    <x v="651"/>
    <n v="1281589200"/>
    <x v="438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"/>
    <x v="1"/>
    <s v="USD"/>
    <n v="1373432400"/>
    <x v="652"/>
    <n v="1375851600"/>
    <x v="659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"/>
    <x v="1"/>
    <s v="USD"/>
    <n v="1313989200"/>
    <x v="653"/>
    <n v="1315803600"/>
    <x v="660"/>
    <b v="0"/>
    <b v="0"/>
    <x v="4"/>
    <x v="4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x v="654"/>
    <n v="1373691600"/>
    <x v="661"/>
    <b v="0"/>
    <b v="0"/>
    <x v="2"/>
    <x v="8"/>
  </r>
  <r>
    <n v="719"/>
    <s v="Pace, Simpson and Watkins"/>
    <s v="Down-sized uniform ability"/>
    <n v="6900"/>
    <n v="10557"/>
    <n v="1.53"/>
    <x v="1"/>
    <n v="123"/>
    <n v="85"/>
    <x v="1"/>
    <s v="USD"/>
    <n v="1338267600"/>
    <x v="655"/>
    <n v="1339218000"/>
    <x v="662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"/>
    <x v="3"/>
    <s v="DKK"/>
    <n v="1519192800"/>
    <x v="656"/>
    <n v="1520402400"/>
    <x v="236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"/>
    <x v="1"/>
    <s v="USD"/>
    <n v="1522818000"/>
    <x v="657"/>
    <n v="1523336400"/>
    <x v="663"/>
    <b v="0"/>
    <b v="0"/>
    <x v="1"/>
    <x v="1"/>
  </r>
  <r>
    <n v="722"/>
    <s v="Thomas-Simmons"/>
    <s v="Proactive 24hour frame"/>
    <n v="48500"/>
    <n v="75906"/>
    <n v="1.5650721649484536"/>
    <x v="1"/>
    <n v="3036"/>
    <n v="25"/>
    <x v="1"/>
    <s v="USD"/>
    <n v="1509948000"/>
    <x v="265"/>
    <n v="1512280800"/>
    <x v="202"/>
    <b v="0"/>
    <b v="0"/>
    <x v="4"/>
    <x v="4"/>
  </r>
  <r>
    <n v="723"/>
    <s v="Beck-Knight"/>
    <s v="Exclusive fresh-thinking model"/>
    <n v="4900"/>
    <n v="13250"/>
    <n v="2.704081632653061"/>
    <x v="1"/>
    <n v="144"/>
    <n v="92"/>
    <x v="2"/>
    <s v="AUD"/>
    <n v="1456898400"/>
    <x v="658"/>
    <n v="1458709200"/>
    <x v="664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"/>
    <x v="4"/>
    <s v="GBP"/>
    <n v="1413954000"/>
    <x v="659"/>
    <n v="1414126800"/>
    <x v="665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"/>
    <x v="1"/>
    <s v="USD"/>
    <n v="1416031200"/>
    <x v="660"/>
    <n v="1416204000"/>
    <x v="666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"/>
    <x v="1"/>
    <s v="USD"/>
    <n v="1287982800"/>
    <x v="661"/>
    <n v="1288501200"/>
    <x v="602"/>
    <b v="0"/>
    <b v="1"/>
    <x v="3"/>
    <x v="3"/>
  </r>
  <r>
    <n v="727"/>
    <s v="Quinn, Cruz and Schmidt"/>
    <s v="Enterprise-wide multimedia software"/>
    <n v="8900"/>
    <n v="14685"/>
    <n v="1.65"/>
    <x v="1"/>
    <n v="181"/>
    <n v="81"/>
    <x v="1"/>
    <s v="USD"/>
    <n v="1547964000"/>
    <x v="4"/>
    <n v="1552971600"/>
    <x v="667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"/>
    <x v="1"/>
    <s v="USD"/>
    <n v="1464152400"/>
    <x v="662"/>
    <n v="1465102800"/>
    <x v="668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"/>
    <x v="1"/>
    <s v="USD"/>
    <n v="1359957600"/>
    <x v="663"/>
    <n v="1360130400"/>
    <x v="669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"/>
    <x v="0"/>
    <s v="CAD"/>
    <n v="1432357200"/>
    <x v="664"/>
    <n v="1432875600"/>
    <x v="67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"/>
    <x v="1"/>
    <s v="USD"/>
    <n v="1500786000"/>
    <x v="665"/>
    <n v="1500872400"/>
    <x v="601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"/>
    <x v="1"/>
    <s v="USD"/>
    <n v="1490158800"/>
    <x v="666"/>
    <n v="1492146000"/>
    <x v="671"/>
    <b v="0"/>
    <b v="1"/>
    <x v="1"/>
    <x v="1"/>
  </r>
  <r>
    <n v="733"/>
    <s v="Marquez-Kerr"/>
    <s v="Automated hybrid orchestration"/>
    <n v="15800"/>
    <n v="83267"/>
    <n v="5.2700632911392402"/>
    <x v="1"/>
    <n v="980"/>
    <n v="84"/>
    <x v="1"/>
    <s v="USD"/>
    <n v="1406178000"/>
    <x v="43"/>
    <n v="1407301200"/>
    <x v="672"/>
    <b v="0"/>
    <b v="0"/>
    <x v="1"/>
    <x v="16"/>
  </r>
  <r>
    <n v="734"/>
    <s v="Stone PLC"/>
    <s v="Exclusive 5thgeneration leverage"/>
    <n v="4200"/>
    <n v="13404"/>
    <n v="3.1914285714285713"/>
    <x v="1"/>
    <n v="536"/>
    <n v="25"/>
    <x v="1"/>
    <s v="USD"/>
    <n v="1485583200"/>
    <x v="667"/>
    <n v="1486620000"/>
    <x v="673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"/>
    <x v="1"/>
    <s v="USD"/>
    <n v="1459314000"/>
    <x v="668"/>
    <n v="1459918800"/>
    <x v="674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"/>
    <x v="1"/>
    <s v="USD"/>
    <n v="1424412000"/>
    <x v="669"/>
    <n v="1424757600"/>
    <x v="675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"/>
    <x v="1"/>
    <s v="USD"/>
    <n v="1478844000"/>
    <x v="670"/>
    <n v="1479880800"/>
    <x v="676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"/>
    <x v="1"/>
    <s v="USD"/>
    <n v="1416117600"/>
    <x v="671"/>
    <n v="1418018400"/>
    <x v="677"/>
    <b v="0"/>
    <b v="1"/>
    <x v="3"/>
    <x v="3"/>
  </r>
  <r>
    <n v="739"/>
    <s v="Meyer-Avila"/>
    <s v="Multi-tiered discrete support"/>
    <n v="10000"/>
    <n v="6100"/>
    <n v="0.61"/>
    <x v="0"/>
    <n v="191"/>
    <n v="31"/>
    <x v="1"/>
    <s v="USD"/>
    <n v="1340946000"/>
    <x v="672"/>
    <n v="1341032400"/>
    <x v="678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"/>
    <x v="1"/>
    <s v="USD"/>
    <n v="1486101600"/>
    <x v="673"/>
    <n v="1486360800"/>
    <x v="679"/>
    <b v="0"/>
    <b v="0"/>
    <x v="3"/>
    <x v="3"/>
  </r>
  <r>
    <n v="741"/>
    <s v="Garcia Ltd"/>
    <s v="Balanced mobile alliance"/>
    <n v="1200"/>
    <n v="14150"/>
    <n v="11.791666666666666"/>
    <x v="1"/>
    <n v="130"/>
    <n v="108"/>
    <x v="1"/>
    <s v="USD"/>
    <n v="1274590800"/>
    <x v="674"/>
    <n v="1274677200"/>
    <x v="68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"/>
    <x v="1"/>
    <s v="USD"/>
    <n v="1263880800"/>
    <x v="675"/>
    <n v="1267509600"/>
    <x v="681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"/>
    <x v="1"/>
    <s v="USD"/>
    <n v="1445403600"/>
    <x v="676"/>
    <n v="1445922000"/>
    <x v="682"/>
    <b v="0"/>
    <b v="1"/>
    <x v="3"/>
    <x v="3"/>
  </r>
  <r>
    <n v="744"/>
    <s v="Fitzgerald Group"/>
    <s v="Intuitive exuding initiative"/>
    <n v="2000"/>
    <n v="14240"/>
    <n v="7.12"/>
    <x v="1"/>
    <n v="140"/>
    <n v="101"/>
    <x v="1"/>
    <s v="USD"/>
    <n v="1533877200"/>
    <x v="342"/>
    <n v="1534050000"/>
    <x v="683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"/>
    <x v="1"/>
    <s v="USD"/>
    <n v="1275195600"/>
    <x v="677"/>
    <n v="1277528400"/>
    <x v="684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x v="685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"/>
    <x v="1"/>
    <s v="USD"/>
    <n v="1283403600"/>
    <x v="679"/>
    <n v="1284354000"/>
    <x v="488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"/>
    <x v="1"/>
    <s v="USD"/>
    <n v="1267423200"/>
    <x v="680"/>
    <n v="1269579600"/>
    <x v="686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"/>
    <x v="6"/>
    <s v="EUR"/>
    <n v="1412744400"/>
    <x v="681"/>
    <n v="1413781200"/>
    <x v="687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x v="688"/>
    <b v="0"/>
    <b v="0"/>
    <x v="1"/>
    <x v="5"/>
  </r>
  <r>
    <n v="751"/>
    <s v="Lane-Barber"/>
    <s v="Universal value-added moderator"/>
    <n v="3600"/>
    <n v="8363"/>
    <n v="2.3230555555555554"/>
    <x v="1"/>
    <n v="270"/>
    <n v="30"/>
    <x v="1"/>
    <s v="USD"/>
    <n v="1458190800"/>
    <x v="683"/>
    <n v="1459486800"/>
    <x v="689"/>
    <b v="1"/>
    <b v="1"/>
    <x v="5"/>
    <x v="9"/>
  </r>
  <r>
    <n v="752"/>
    <s v="Lowery Group"/>
    <s v="Sharable motivating emulation"/>
    <n v="5800"/>
    <n v="5362"/>
    <n v="0.92448275862068963"/>
    <x v="3"/>
    <n v="114"/>
    <n v="47"/>
    <x v="1"/>
    <s v="USD"/>
    <n v="1280984400"/>
    <x v="684"/>
    <n v="1282539600"/>
    <x v="69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"/>
    <x v="1"/>
    <s v="USD"/>
    <n v="1274590800"/>
    <x v="674"/>
    <n v="1275886800"/>
    <x v="691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"/>
    <x v="1"/>
    <s v="USD"/>
    <n v="1351400400"/>
    <x v="685"/>
    <n v="1355983200"/>
    <x v="424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"/>
    <x v="3"/>
    <s v="DKK"/>
    <n v="1514354400"/>
    <x v="605"/>
    <n v="1515391200"/>
    <x v="231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"/>
    <x v="1"/>
    <s v="USD"/>
    <n v="1421733600"/>
    <x v="686"/>
    <n v="1422252000"/>
    <x v="692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"/>
    <x v="1"/>
    <s v="USD"/>
    <n v="1305176400"/>
    <x v="687"/>
    <n v="1305522000"/>
    <x v="693"/>
    <b v="0"/>
    <b v="0"/>
    <x v="4"/>
    <x v="6"/>
  </r>
  <r>
    <n v="758"/>
    <s v="Logan-Miranda"/>
    <s v="Proactive systemic firmware"/>
    <n v="29600"/>
    <n v="167005"/>
    <n v="5.6420608108108112"/>
    <x v="1"/>
    <n v="1518"/>
    <n v="110"/>
    <x v="0"/>
    <s v="CAD"/>
    <n v="1414126800"/>
    <x v="688"/>
    <n v="1414904400"/>
    <x v="694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"/>
    <x v="1"/>
    <s v="USD"/>
    <n v="1517810400"/>
    <x v="689"/>
    <n v="1520402400"/>
    <x v="236"/>
    <b v="0"/>
    <b v="0"/>
    <x v="1"/>
    <x v="5"/>
  </r>
  <r>
    <n v="760"/>
    <s v="Smith-Kennedy"/>
    <s v="Virtual heuristic hub"/>
    <n v="48300"/>
    <n v="16592"/>
    <n v="0.34351966873706002"/>
    <x v="0"/>
    <n v="210"/>
    <n v="79"/>
    <x v="6"/>
    <s v="EUR"/>
    <n v="1564635600"/>
    <x v="690"/>
    <n v="1567141200"/>
    <x v="695"/>
    <b v="0"/>
    <b v="1"/>
    <x v="6"/>
    <x v="11"/>
  </r>
  <r>
    <n v="761"/>
    <s v="Mitchell-Lee"/>
    <s v="Customizable leadingedge model"/>
    <n v="2200"/>
    <n v="14420"/>
    <n v="6.5545454545454547"/>
    <x v="1"/>
    <n v="166"/>
    <n v="86"/>
    <x v="1"/>
    <s v="USD"/>
    <n v="1500699600"/>
    <x v="691"/>
    <n v="1501131600"/>
    <x v="696"/>
    <b v="0"/>
    <b v="0"/>
    <x v="1"/>
    <x v="1"/>
  </r>
  <r>
    <n v="762"/>
    <s v="Davis Ltd"/>
    <s v="Upgradable uniform service-desk"/>
    <n v="3500"/>
    <n v="6204"/>
    <n v="1.7725714285714285"/>
    <x v="1"/>
    <n v="100"/>
    <n v="62"/>
    <x v="2"/>
    <s v="AUD"/>
    <n v="1354082400"/>
    <x v="692"/>
    <n v="1355032800"/>
    <x v="697"/>
    <b v="0"/>
    <b v="0"/>
    <x v="1"/>
    <x v="17"/>
  </r>
  <r>
    <n v="763"/>
    <s v="Rowland PLC"/>
    <s v="Inverse client-driven product"/>
    <n v="5600"/>
    <n v="6338"/>
    <n v="1.1317857142857144"/>
    <x v="1"/>
    <n v="235"/>
    <n v="26"/>
    <x v="1"/>
    <s v="USD"/>
    <n v="1336453200"/>
    <x v="693"/>
    <n v="1339477200"/>
    <x v="698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"/>
    <x v="1"/>
    <s v="USD"/>
    <n v="1305262800"/>
    <x v="694"/>
    <n v="1305954000"/>
    <x v="699"/>
    <b v="0"/>
    <b v="0"/>
    <x v="1"/>
    <x v="1"/>
  </r>
  <r>
    <n v="765"/>
    <s v="Matthews LLC"/>
    <s v="Advanced transitional help-desk"/>
    <n v="3900"/>
    <n v="8125"/>
    <n v="2.0833333333333335"/>
    <x v="1"/>
    <n v="198"/>
    <n v="41"/>
    <x v="1"/>
    <s v="USD"/>
    <n v="1492232400"/>
    <x v="695"/>
    <n v="1494392400"/>
    <x v="489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"/>
    <x v="2"/>
    <s v="AUD"/>
    <n v="1537333200"/>
    <x v="123"/>
    <n v="1537419600"/>
    <x v="512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"/>
    <x v="1"/>
    <s v="USD"/>
    <n v="1444107600"/>
    <x v="696"/>
    <n v="1447999200"/>
    <x v="700"/>
    <b v="0"/>
    <b v="0"/>
    <x v="5"/>
    <x v="18"/>
  </r>
  <r>
    <n v="768"/>
    <s v="Ramirez-Calderon"/>
    <s v="Fundamental zero tolerance alliance"/>
    <n v="4800"/>
    <n v="11088"/>
    <n v="2.31"/>
    <x v="1"/>
    <n v="150"/>
    <n v="73"/>
    <x v="1"/>
    <s v="USD"/>
    <n v="1386741600"/>
    <x v="626"/>
    <n v="1388037600"/>
    <x v="701"/>
    <b v="0"/>
    <b v="0"/>
    <x v="3"/>
    <x v="3"/>
  </r>
  <r>
    <n v="769"/>
    <s v="Johnson-Morales"/>
    <s v="Devolved 24hour forecast"/>
    <n v="125600"/>
    <n v="109106"/>
    <n v="0.86867834394904464"/>
    <x v="0"/>
    <n v="3410"/>
    <n v="31"/>
    <x v="1"/>
    <s v="USD"/>
    <n v="1376542800"/>
    <x v="697"/>
    <n v="1378789200"/>
    <x v="34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"/>
    <x v="6"/>
    <s v="EUR"/>
    <n v="1397451600"/>
    <x v="698"/>
    <n v="1398056400"/>
    <x v="702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"/>
    <x v="1"/>
    <s v="USD"/>
    <n v="1548482400"/>
    <x v="699"/>
    <n v="1550815200"/>
    <x v="703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"/>
    <x v="1"/>
    <s v="USD"/>
    <n v="1549692000"/>
    <x v="700"/>
    <n v="1550037600"/>
    <x v="704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x v="701"/>
    <n v="1492923600"/>
    <x v="705"/>
    <b v="0"/>
    <b v="0"/>
    <x v="3"/>
    <x v="3"/>
  </r>
  <r>
    <n v="774"/>
    <s v="Gonzalez-Snow"/>
    <s v="Polarized user-facing interface"/>
    <n v="5000"/>
    <n v="6775"/>
    <n v="1.355"/>
    <x v="1"/>
    <n v="78"/>
    <n v="86"/>
    <x v="6"/>
    <s v="EUR"/>
    <n v="1463979600"/>
    <x v="702"/>
    <n v="1467522000"/>
    <x v="706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"/>
    <x v="1"/>
    <s v="USD"/>
    <n v="1415253600"/>
    <x v="703"/>
    <n v="1416117600"/>
    <x v="707"/>
    <b v="0"/>
    <b v="0"/>
    <x v="1"/>
    <x v="1"/>
  </r>
  <r>
    <n v="776"/>
    <s v="Taylor-Rowe"/>
    <s v="Synchronized multimedia frame"/>
    <n v="110800"/>
    <n v="72623"/>
    <n v="0.65544223826714798"/>
    <x v="0"/>
    <n v="2201"/>
    <n v="32"/>
    <x v="1"/>
    <s v="USD"/>
    <n v="1562216400"/>
    <x v="704"/>
    <n v="1563771600"/>
    <x v="708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"/>
    <x v="1"/>
    <s v="USD"/>
    <n v="1316754000"/>
    <x v="431"/>
    <n v="1319259600"/>
    <x v="709"/>
    <b v="0"/>
    <b v="0"/>
    <x v="3"/>
    <x v="3"/>
  </r>
  <r>
    <n v="778"/>
    <s v="Moss-Guzman"/>
    <s v="Cross-platform optimizing website"/>
    <n v="1300"/>
    <n v="10243"/>
    <n v="7.8792307692307695"/>
    <x v="1"/>
    <n v="174"/>
    <n v="58"/>
    <x v="5"/>
    <s v="CHF"/>
    <n v="1313211600"/>
    <x v="705"/>
    <n v="1313643600"/>
    <x v="71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"/>
    <x v="1"/>
    <s v="USD"/>
    <n v="1439528400"/>
    <x v="706"/>
    <n v="1440306000"/>
    <x v="711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"/>
    <x v="1"/>
    <s v="USD"/>
    <n v="1469163600"/>
    <x v="707"/>
    <n v="1470805200"/>
    <x v="712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"/>
    <x v="5"/>
    <s v="CHF"/>
    <n v="1288501200"/>
    <x v="708"/>
    <n v="1292911200"/>
    <x v="7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"/>
    <x v="1"/>
    <s v="USD"/>
    <n v="1298959200"/>
    <x v="709"/>
    <n v="1301374800"/>
    <x v="713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"/>
    <x v="1"/>
    <s v="USD"/>
    <n v="1387260000"/>
    <x v="710"/>
    <n v="1387864800"/>
    <x v="714"/>
    <b v="0"/>
    <b v="0"/>
    <x v="1"/>
    <x v="1"/>
  </r>
  <r>
    <n v="784"/>
    <s v="Byrd Group"/>
    <s v="Profound fault-tolerant model"/>
    <n v="88900"/>
    <n v="102535"/>
    <n v="1.1533745781777278"/>
    <x v="1"/>
    <n v="3308"/>
    <n v="30"/>
    <x v="1"/>
    <s v="USD"/>
    <n v="1457244000"/>
    <x v="711"/>
    <n v="1458190800"/>
    <x v="715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"/>
    <x v="2"/>
    <s v="AUD"/>
    <n v="1556341200"/>
    <x v="157"/>
    <n v="1559278800"/>
    <x v="716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"/>
    <x v="6"/>
    <s v="EUR"/>
    <n v="1522126800"/>
    <x v="630"/>
    <n v="1522731600"/>
    <x v="717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"/>
    <x v="0"/>
    <s v="CAD"/>
    <n v="1305954000"/>
    <x v="712"/>
    <n v="1306731600"/>
    <x v="718"/>
    <b v="0"/>
    <b v="0"/>
    <x v="1"/>
    <x v="1"/>
  </r>
  <r>
    <n v="788"/>
    <s v="Joyce PLC"/>
    <s v="Synchronized directional capability"/>
    <n v="3600"/>
    <n v="3174"/>
    <n v="0.88166666666666671"/>
    <x v="2"/>
    <n v="31"/>
    <n v="102"/>
    <x v="1"/>
    <s v="USD"/>
    <n v="1350709200"/>
    <x v="93"/>
    <n v="1352527200"/>
    <x v="719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"/>
    <x v="1"/>
    <s v="USD"/>
    <n v="1401166800"/>
    <x v="713"/>
    <n v="1404363600"/>
    <x v="115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"/>
    <x v="1"/>
    <s v="USD"/>
    <n v="1266127200"/>
    <x v="714"/>
    <n v="1266645600"/>
    <x v="72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x v="721"/>
    <b v="0"/>
    <b v="0"/>
    <x v="0"/>
    <x v="0"/>
  </r>
  <r>
    <n v="792"/>
    <s v="Jordan, Schneider and Hall"/>
    <s v="Reduced 6thgeneration intranet"/>
    <n v="2000"/>
    <n v="680"/>
    <n v="0.34"/>
    <x v="0"/>
    <n v="7"/>
    <n v="97"/>
    <x v="1"/>
    <s v="USD"/>
    <n v="1372222800"/>
    <x v="716"/>
    <n v="1374642000"/>
    <x v="722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"/>
    <x v="5"/>
    <s v="CHF"/>
    <n v="1372136400"/>
    <x v="448"/>
    <n v="1372482000"/>
    <x v="451"/>
    <b v="0"/>
    <b v="0"/>
    <x v="5"/>
    <x v="9"/>
  </r>
  <r>
    <n v="794"/>
    <s v="Welch Inc"/>
    <s v="Optional optimal website"/>
    <n v="6600"/>
    <n v="8276"/>
    <n v="1.2539393939393939"/>
    <x v="1"/>
    <n v="110"/>
    <n v="75"/>
    <x v="1"/>
    <s v="USD"/>
    <n v="1513922400"/>
    <x v="717"/>
    <n v="1514959200"/>
    <x v="642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"/>
    <x v="1"/>
    <s v="USD"/>
    <n v="1477976400"/>
    <x v="718"/>
    <n v="1478235600"/>
    <x v="723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"/>
    <x v="1"/>
    <s v="USD"/>
    <n v="1407474000"/>
    <x v="719"/>
    <n v="1408078800"/>
    <x v="724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"/>
    <x v="1"/>
    <s v="USD"/>
    <n v="1546149600"/>
    <x v="720"/>
    <n v="1548136800"/>
    <x v="725"/>
    <b v="0"/>
    <b v="0"/>
    <x v="2"/>
    <x v="2"/>
  </r>
  <r>
    <n v="798"/>
    <s v="Small-Fuentes"/>
    <s v="Seamless maximized product"/>
    <n v="3400"/>
    <n v="6408"/>
    <n v="1.8847058823529412"/>
    <x v="1"/>
    <n v="121"/>
    <n v="52"/>
    <x v="1"/>
    <s v="USD"/>
    <n v="1338440400"/>
    <x v="721"/>
    <n v="1340859600"/>
    <x v="726"/>
    <b v="0"/>
    <b v="1"/>
    <x v="3"/>
    <x v="3"/>
  </r>
  <r>
    <n v="799"/>
    <s v="Reid-Day"/>
    <s v="Devolved tertiary time-frame"/>
    <n v="84500"/>
    <n v="73522"/>
    <n v="0.87008284023668636"/>
    <x v="0"/>
    <n v="1225"/>
    <n v="60"/>
    <x v="4"/>
    <s v="GBP"/>
    <n v="1454133600"/>
    <x v="722"/>
    <n v="1454479200"/>
    <x v="727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x v="56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"/>
    <x v="1"/>
    <s v="USD"/>
    <n v="1577772000"/>
    <x v="723"/>
    <n v="1579672800"/>
    <x v="728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"/>
    <x v="1"/>
    <s v="USD"/>
    <n v="1562216400"/>
    <x v="704"/>
    <n v="1562389200"/>
    <x v="339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"/>
    <x v="1"/>
    <s v="USD"/>
    <n v="1548568800"/>
    <x v="724"/>
    <n v="1551506400"/>
    <x v="35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"/>
    <x v="1"/>
    <s v="USD"/>
    <n v="1514872800"/>
    <x v="725"/>
    <n v="1516600800"/>
    <x v="729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"/>
    <x v="2"/>
    <s v="AUD"/>
    <n v="1416031200"/>
    <x v="660"/>
    <n v="1420437600"/>
    <x v="241"/>
    <b v="0"/>
    <b v="0"/>
    <x v="4"/>
    <x v="4"/>
  </r>
  <r>
    <n v="806"/>
    <s v="Harmon-Madden"/>
    <s v="Adaptive holistic hub"/>
    <n v="700"/>
    <n v="8262"/>
    <n v="11.802857142857142"/>
    <x v="1"/>
    <n v="76"/>
    <n v="108"/>
    <x v="1"/>
    <s v="USD"/>
    <n v="1330927200"/>
    <x v="726"/>
    <n v="1332997200"/>
    <x v="730"/>
    <b v="0"/>
    <b v="1"/>
    <x v="4"/>
    <x v="6"/>
  </r>
  <r>
    <n v="807"/>
    <s v="Walker-Taylor"/>
    <s v="Automated uniform concept"/>
    <n v="700"/>
    <n v="1848"/>
    <n v="2.64"/>
    <x v="1"/>
    <n v="43"/>
    <n v="42"/>
    <x v="1"/>
    <s v="USD"/>
    <n v="1571115600"/>
    <x v="727"/>
    <n v="1574920800"/>
    <x v="322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"/>
    <x v="1"/>
    <s v="USD"/>
    <n v="1463461200"/>
    <x v="728"/>
    <n v="1464930000"/>
    <x v="731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x v="732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"/>
    <x v="1"/>
    <s v="USD"/>
    <n v="1511848800"/>
    <x v="730"/>
    <n v="1512712800"/>
    <x v="157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"/>
    <x v="1"/>
    <s v="USD"/>
    <n v="1452319200"/>
    <x v="731"/>
    <n v="1452492000"/>
    <x v="733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x v="734"/>
    <b v="0"/>
    <b v="0"/>
    <x v="5"/>
    <x v="9"/>
  </r>
  <r>
    <n v="813"/>
    <s v="Buckley Group"/>
    <s v="Diverse high-level attitude"/>
    <n v="3200"/>
    <n v="7661"/>
    <n v="2.3940625"/>
    <x v="1"/>
    <n v="68"/>
    <n v="112"/>
    <x v="1"/>
    <s v="USD"/>
    <n v="1346043600"/>
    <x v="732"/>
    <n v="1346907600"/>
    <x v="735"/>
    <b v="0"/>
    <b v="0"/>
    <x v="6"/>
    <x v="11"/>
  </r>
  <r>
    <n v="814"/>
    <s v="Vincent PLC"/>
    <s v="Visionary 24hour analyzer"/>
    <n v="3200"/>
    <n v="2950"/>
    <n v="0.921875"/>
    <x v="0"/>
    <n v="36"/>
    <n v="81"/>
    <x v="3"/>
    <s v="DKK"/>
    <n v="1464325200"/>
    <x v="733"/>
    <n v="1464498000"/>
    <x v="736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"/>
    <x v="0"/>
    <s v="CAD"/>
    <n v="1511935200"/>
    <x v="734"/>
    <n v="1514181600"/>
    <x v="737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"/>
    <x v="1"/>
    <s v="USD"/>
    <n v="1392012000"/>
    <x v="406"/>
    <n v="1392184800"/>
    <x v="738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"/>
    <x v="6"/>
    <s v="EUR"/>
    <n v="1556946000"/>
    <x v="735"/>
    <n v="1559365200"/>
    <x v="739"/>
    <b v="0"/>
    <b v="1"/>
    <x v="5"/>
    <x v="9"/>
  </r>
  <r>
    <n v="818"/>
    <s v="Martinez LLC"/>
    <s v="Automated local secured line"/>
    <n v="700"/>
    <n v="7664"/>
    <n v="10.948571428571428"/>
    <x v="1"/>
    <n v="69"/>
    <n v="111"/>
    <x v="1"/>
    <s v="USD"/>
    <n v="1548050400"/>
    <x v="736"/>
    <n v="1549173600"/>
    <x v="74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"/>
    <x v="1"/>
    <s v="USD"/>
    <n v="1353736800"/>
    <x v="737"/>
    <n v="1355032800"/>
    <x v="697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"/>
    <x v="4"/>
    <s v="GBP"/>
    <n v="1532840400"/>
    <x v="192"/>
    <n v="1533963600"/>
    <x v="741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"/>
    <x v="1"/>
    <s v="USD"/>
    <n v="1488261600"/>
    <x v="738"/>
    <n v="1489381200"/>
    <x v="742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"/>
    <x v="1"/>
    <s v="USD"/>
    <n v="1393567200"/>
    <x v="739"/>
    <n v="1395032400"/>
    <x v="743"/>
    <b v="0"/>
    <b v="0"/>
    <x v="1"/>
    <x v="1"/>
  </r>
  <r>
    <n v="823"/>
    <s v="Dyer Inc"/>
    <s v="Secured well-modulated system engine"/>
    <n v="4100"/>
    <n v="14640"/>
    <n v="3.5707317073170732"/>
    <x v="1"/>
    <n v="252"/>
    <n v="58"/>
    <x v="1"/>
    <s v="USD"/>
    <n v="1410325200"/>
    <x v="613"/>
    <n v="1412485200"/>
    <x v="744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"/>
    <x v="1"/>
    <s v="USD"/>
    <n v="1276923600"/>
    <x v="740"/>
    <n v="1279688400"/>
    <x v="269"/>
    <b v="0"/>
    <b v="1"/>
    <x v="5"/>
    <x v="9"/>
  </r>
  <r>
    <n v="825"/>
    <s v="Solomon PLC"/>
    <s v="Open-architected 24/7 infrastructure"/>
    <n v="3600"/>
    <n v="13950"/>
    <n v="3.875"/>
    <x v="1"/>
    <n v="157"/>
    <n v="88"/>
    <x v="4"/>
    <s v="GBP"/>
    <n v="1500958800"/>
    <x v="145"/>
    <n v="1501995600"/>
    <x v="745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"/>
    <x v="1"/>
    <s v="USD"/>
    <n v="1292220000"/>
    <x v="741"/>
    <n v="1294639200"/>
    <x v="746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"/>
    <x v="2"/>
    <s v="AUD"/>
    <n v="1304398800"/>
    <x v="742"/>
    <n v="1305435600"/>
    <x v="747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"/>
    <x v="1"/>
    <s v="USD"/>
    <n v="1535432400"/>
    <x v="202"/>
    <n v="1537592400"/>
    <x v="503"/>
    <b v="0"/>
    <b v="0"/>
    <x v="3"/>
    <x v="3"/>
  </r>
  <r>
    <n v="829"/>
    <s v="Baker-Higgins"/>
    <s v="Vision-oriented scalable portal"/>
    <n v="9600"/>
    <n v="4929"/>
    <n v="0.51343749999999999"/>
    <x v="0"/>
    <n v="154"/>
    <n v="32"/>
    <x v="1"/>
    <s v="USD"/>
    <n v="1433826000"/>
    <x v="743"/>
    <n v="1435122000"/>
    <x v="748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"/>
    <x v="1"/>
    <s v="USD"/>
    <n v="1514959200"/>
    <x v="744"/>
    <n v="1520056800"/>
    <x v="33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"/>
    <x v="1"/>
    <s v="USD"/>
    <n v="1332738000"/>
    <x v="745"/>
    <n v="1335675600"/>
    <x v="749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"/>
    <x v="3"/>
    <s v="DKK"/>
    <n v="1445490000"/>
    <x v="746"/>
    <n v="1448431200"/>
    <x v="75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"/>
    <x v="3"/>
    <s v="DKK"/>
    <n v="1297663200"/>
    <x v="747"/>
    <n v="1298613600"/>
    <x v="751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"/>
    <x v="1"/>
    <s v="USD"/>
    <n v="1371963600"/>
    <x v="362"/>
    <n v="1372482000"/>
    <x v="451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x v="748"/>
    <n v="1425621600"/>
    <x v="752"/>
    <b v="0"/>
    <b v="0"/>
    <x v="2"/>
    <x v="2"/>
  </r>
  <r>
    <n v="836"/>
    <s v="Macias Inc"/>
    <s v="Optimized didactic intranet"/>
    <n v="8100"/>
    <n v="6086"/>
    <n v="0.75135802469135804"/>
    <x v="0"/>
    <n v="94"/>
    <n v="64"/>
    <x v="1"/>
    <s v="USD"/>
    <n v="1265349600"/>
    <x v="749"/>
    <n v="1266300000"/>
    <x v="753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"/>
    <x v="1"/>
    <s v="USD"/>
    <n v="1301202000"/>
    <x v="643"/>
    <n v="1305867600"/>
    <x v="754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"/>
    <x v="1"/>
    <s v="USD"/>
    <n v="1538024400"/>
    <x v="750"/>
    <n v="1538802000"/>
    <x v="755"/>
    <b v="0"/>
    <b v="0"/>
    <x v="3"/>
    <x v="3"/>
  </r>
  <r>
    <n v="839"/>
    <s v="Pierce-Ramirez"/>
    <s v="Organized scalable initiative"/>
    <n v="7700"/>
    <n v="14644"/>
    <n v="1.9018181818181819"/>
    <x v="1"/>
    <n v="157"/>
    <n v="93"/>
    <x v="1"/>
    <s v="USD"/>
    <n v="1395032400"/>
    <x v="751"/>
    <n v="1398920400"/>
    <x v="756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"/>
    <x v="1"/>
    <s v="USD"/>
    <n v="1405486800"/>
    <x v="752"/>
    <n v="1405659600"/>
    <x v="757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"/>
    <x v="1"/>
    <s v="USD"/>
    <n v="1455861600"/>
    <x v="753"/>
    <n v="1457244000"/>
    <x v="758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"/>
    <x v="6"/>
    <s v="EUR"/>
    <n v="1529038800"/>
    <x v="754"/>
    <n v="1529298000"/>
    <x v="759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"/>
    <x v="1"/>
    <s v="USD"/>
    <n v="1535259600"/>
    <x v="755"/>
    <n v="1535778000"/>
    <x v="76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"/>
    <x v="1"/>
    <s v="USD"/>
    <n v="1327212000"/>
    <x v="756"/>
    <n v="1327471200"/>
    <x v="761"/>
    <b v="0"/>
    <b v="0"/>
    <x v="4"/>
    <x v="4"/>
  </r>
  <r>
    <n v="845"/>
    <s v="Williams LLC"/>
    <s v="Up-sized high-level access"/>
    <n v="69900"/>
    <n v="138087"/>
    <n v="1.9754935622317598"/>
    <x v="1"/>
    <n v="1354"/>
    <n v="101"/>
    <x v="4"/>
    <s v="GBP"/>
    <n v="1526360400"/>
    <x v="757"/>
    <n v="1529557200"/>
    <x v="78"/>
    <b v="0"/>
    <b v="0"/>
    <x v="2"/>
    <x v="2"/>
  </r>
  <r>
    <n v="846"/>
    <s v="Cooper, Stanley and Bryant"/>
    <s v="Phased empowering success"/>
    <n v="1000"/>
    <n v="5085"/>
    <n v="5.085"/>
    <x v="1"/>
    <n v="48"/>
    <n v="105"/>
    <x v="1"/>
    <s v="USD"/>
    <n v="1532149200"/>
    <x v="758"/>
    <n v="1535259600"/>
    <x v="762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"/>
    <x v="1"/>
    <s v="USD"/>
    <n v="1515304800"/>
    <x v="759"/>
    <n v="1515564000"/>
    <x v="763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"/>
    <x v="1"/>
    <s v="USD"/>
    <n v="1276318800"/>
    <x v="760"/>
    <n v="1277096400"/>
    <x v="764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"/>
    <x v="1"/>
    <s v="USD"/>
    <n v="1328767200"/>
    <x v="761"/>
    <n v="1329026400"/>
    <x v="765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x v="539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"/>
    <x v="1"/>
    <s v="USD"/>
    <n v="1335934800"/>
    <x v="444"/>
    <n v="1338786000"/>
    <x v="766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"/>
    <x v="1"/>
    <s v="USD"/>
    <n v="1310792400"/>
    <x v="763"/>
    <n v="1311656400"/>
    <x v="422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"/>
    <x v="0"/>
    <s v="CAD"/>
    <n v="1308546000"/>
    <x v="764"/>
    <n v="1308978000"/>
    <x v="767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"/>
    <x v="0"/>
    <s v="CAD"/>
    <n v="1574056800"/>
    <x v="765"/>
    <n v="1576389600"/>
    <x v="768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x v="214"/>
    <b v="0"/>
    <b v="0"/>
    <x v="3"/>
    <x v="3"/>
  </r>
  <r>
    <n v="856"/>
    <s v="Williams and Sons"/>
    <s v="Profound composite core"/>
    <n v="2400"/>
    <n v="8558"/>
    <n v="3.5658333333333334"/>
    <x v="1"/>
    <n v="158"/>
    <n v="54"/>
    <x v="1"/>
    <s v="USD"/>
    <n v="1335243600"/>
    <x v="767"/>
    <n v="1336712400"/>
    <x v="769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"/>
    <x v="5"/>
    <s v="CHF"/>
    <n v="1328421600"/>
    <x v="768"/>
    <n v="1330408800"/>
    <x v="77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"/>
    <x v="1"/>
    <s v="USD"/>
    <n v="1524286800"/>
    <x v="769"/>
    <n v="1524891600"/>
    <x v="771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"/>
    <x v="1"/>
    <s v="USD"/>
    <n v="1362117600"/>
    <x v="770"/>
    <n v="1363669200"/>
    <x v="250"/>
    <b v="0"/>
    <b v="1"/>
    <x v="3"/>
    <x v="3"/>
  </r>
  <r>
    <n v="860"/>
    <s v="Lee PLC"/>
    <s v="Re-contextualized leadingedge firmware"/>
    <n v="2000"/>
    <n v="5033"/>
    <n v="2.5165000000000002"/>
    <x v="1"/>
    <n v="65"/>
    <n v="77"/>
    <x v="1"/>
    <s v="USD"/>
    <n v="1550556000"/>
    <x v="771"/>
    <n v="1551420000"/>
    <x v="772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"/>
    <x v="1"/>
    <s v="USD"/>
    <n v="1269147600"/>
    <x v="772"/>
    <n v="1269838800"/>
    <x v="773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"/>
    <x v="1"/>
    <s v="USD"/>
    <n v="1312174800"/>
    <x v="773"/>
    <n v="1312520400"/>
    <x v="774"/>
    <b v="0"/>
    <b v="0"/>
    <x v="3"/>
    <x v="3"/>
  </r>
  <r>
    <n v="863"/>
    <s v="Davis-Johnson"/>
    <s v="Automated reciprocal protocol"/>
    <n v="1400"/>
    <n v="5415"/>
    <n v="3.8678571428571429"/>
    <x v="1"/>
    <n v="217"/>
    <n v="24"/>
    <x v="1"/>
    <s v="USD"/>
    <n v="1434517200"/>
    <x v="774"/>
    <n v="1436504400"/>
    <x v="331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"/>
    <x v="1"/>
    <s v="USD"/>
    <n v="1471582800"/>
    <x v="775"/>
    <n v="1472014800"/>
    <x v="775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x v="776"/>
    <n v="1411534800"/>
    <x v="776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"/>
    <x v="1"/>
    <s v="USD"/>
    <n v="1304830800"/>
    <x v="777"/>
    <n v="1304917200"/>
    <x v="777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"/>
    <x v="1"/>
    <s v="USD"/>
    <n v="1539061200"/>
    <x v="778"/>
    <n v="1539579600"/>
    <x v="778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"/>
    <x v="1"/>
    <s v="USD"/>
    <n v="1381554000"/>
    <x v="779"/>
    <n v="1382504400"/>
    <x v="779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"/>
    <x v="1"/>
    <s v="USD"/>
    <n v="1277096400"/>
    <x v="780"/>
    <n v="1278306000"/>
    <x v="78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"/>
    <x v="1"/>
    <s v="USD"/>
    <n v="1440392400"/>
    <x v="335"/>
    <n v="1442552400"/>
    <x v="781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"/>
    <x v="1"/>
    <s v="USD"/>
    <n v="1509512400"/>
    <x v="535"/>
    <n v="1511071200"/>
    <x v="782"/>
    <b v="0"/>
    <b v="1"/>
    <x v="3"/>
    <x v="3"/>
  </r>
  <r>
    <n v="872"/>
    <s v="Davis LLC"/>
    <s v="Compatible logistical paradigm"/>
    <n v="4700"/>
    <n v="7992"/>
    <n v="1.7004255319148935"/>
    <x v="1"/>
    <n v="81"/>
    <n v="98"/>
    <x v="2"/>
    <s v="AUD"/>
    <n v="1535950800"/>
    <x v="270"/>
    <n v="1536382800"/>
    <x v="783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"/>
    <x v="1"/>
    <s v="USD"/>
    <n v="1389160800"/>
    <x v="781"/>
    <n v="1389592800"/>
    <x v="393"/>
    <b v="0"/>
    <b v="0"/>
    <x v="7"/>
    <x v="14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x v="782"/>
    <n v="1275282000"/>
    <x v="784"/>
    <b v="0"/>
    <b v="1"/>
    <x v="7"/>
    <x v="14"/>
  </r>
  <r>
    <n v="875"/>
    <s v="Mueller-Harmon"/>
    <s v="Implemented tangible approach"/>
    <n v="7900"/>
    <n v="5465"/>
    <n v="0.6917721518987342"/>
    <x v="0"/>
    <n v="67"/>
    <n v="81"/>
    <x v="1"/>
    <s v="USD"/>
    <n v="1294898400"/>
    <x v="783"/>
    <n v="1294984800"/>
    <x v="785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"/>
    <x v="0"/>
    <s v="CAD"/>
    <n v="1559970000"/>
    <x v="784"/>
    <n v="1562043600"/>
    <x v="229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"/>
    <x v="1"/>
    <s v="USD"/>
    <n v="1469509200"/>
    <x v="785"/>
    <n v="1469595600"/>
    <x v="786"/>
    <b v="0"/>
    <b v="0"/>
    <x v="0"/>
    <x v="0"/>
  </r>
  <r>
    <n v="878"/>
    <s v="Lutz Group"/>
    <s v="Enterprise-wide foreground paradigm"/>
    <n v="2700"/>
    <n v="1012"/>
    <n v="0.37481481481481482"/>
    <x v="0"/>
    <n v="12"/>
    <n v="84"/>
    <x v="6"/>
    <s v="EUR"/>
    <n v="1579068000"/>
    <x v="786"/>
    <n v="1581141600"/>
    <x v="787"/>
    <b v="0"/>
    <b v="0"/>
    <x v="1"/>
    <x v="16"/>
  </r>
  <r>
    <n v="879"/>
    <s v="Ortiz Inc"/>
    <s v="Stand-alone incremental parallelism"/>
    <n v="1000"/>
    <n v="5438"/>
    <n v="5.4379999999999997"/>
    <x v="1"/>
    <n v="53"/>
    <n v="102"/>
    <x v="1"/>
    <s v="USD"/>
    <n v="1487743200"/>
    <x v="787"/>
    <n v="1488520800"/>
    <x v="341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"/>
    <x v="1"/>
    <s v="USD"/>
    <n v="1563685200"/>
    <x v="788"/>
    <n v="1563858000"/>
    <x v="788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"/>
    <x v="1"/>
    <s v="USD"/>
    <n v="1436418000"/>
    <x v="330"/>
    <n v="1438923600"/>
    <x v="789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x v="79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"/>
    <x v="1"/>
    <s v="USD"/>
    <n v="1274763600"/>
    <x v="790"/>
    <n v="1277874000"/>
    <x v="791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"/>
    <x v="1"/>
    <s v="USD"/>
    <n v="1399179600"/>
    <x v="791"/>
    <n v="1399352400"/>
    <x v="792"/>
    <b v="0"/>
    <b v="1"/>
    <x v="3"/>
    <x v="3"/>
  </r>
  <r>
    <n v="885"/>
    <s v="Lynch Ltd"/>
    <s v="Virtual analyzing collaboration"/>
    <n v="1800"/>
    <n v="2129"/>
    <n v="1.1827777777777777"/>
    <x v="1"/>
    <n v="52"/>
    <n v="40"/>
    <x v="1"/>
    <s v="USD"/>
    <n v="1275800400"/>
    <x v="792"/>
    <n v="1279083600"/>
    <x v="556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"/>
    <x v="1"/>
    <s v="USD"/>
    <n v="1282798800"/>
    <x v="793"/>
    <n v="1284354000"/>
    <x v="488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"/>
    <x v="1"/>
    <s v="USD"/>
    <n v="1437109200"/>
    <x v="794"/>
    <n v="1441170000"/>
    <x v="232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"/>
    <x v="1"/>
    <s v="USD"/>
    <n v="1491886800"/>
    <x v="795"/>
    <n v="1493528400"/>
    <x v="793"/>
    <b v="0"/>
    <b v="0"/>
    <x v="3"/>
    <x v="3"/>
  </r>
  <r>
    <n v="889"/>
    <s v="Santos Group"/>
    <s v="Secured dynamic capacity"/>
    <n v="5600"/>
    <n v="9508"/>
    <n v="1.697857142857143"/>
    <x v="1"/>
    <n v="122"/>
    <n v="77"/>
    <x v="1"/>
    <s v="USD"/>
    <n v="1394600400"/>
    <x v="796"/>
    <n v="1395205200"/>
    <x v="794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"/>
    <x v="1"/>
    <s v="USD"/>
    <n v="1561352400"/>
    <x v="797"/>
    <n v="1561438800"/>
    <x v="138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"/>
    <x v="0"/>
    <s v="CAD"/>
    <n v="1322892000"/>
    <x v="798"/>
    <n v="1326693600"/>
    <x v="795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"/>
    <x v="1"/>
    <s v="USD"/>
    <n v="1274418000"/>
    <x v="799"/>
    <n v="1277960400"/>
    <x v="796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"/>
    <x v="6"/>
    <s v="EUR"/>
    <n v="1434344400"/>
    <x v="800"/>
    <n v="1434690000"/>
    <x v="797"/>
    <b v="0"/>
    <b v="1"/>
    <x v="4"/>
    <x v="4"/>
  </r>
  <r>
    <n v="894"/>
    <s v="Barrett Inc"/>
    <s v="Organic cohesive neural-net"/>
    <n v="1700"/>
    <n v="3208"/>
    <n v="1.8870588235294117"/>
    <x v="1"/>
    <n v="56"/>
    <n v="57"/>
    <x v="4"/>
    <s v="GBP"/>
    <n v="1373518800"/>
    <x v="801"/>
    <n v="1376110800"/>
    <x v="798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"/>
    <x v="1"/>
    <s v="USD"/>
    <n v="1517637600"/>
    <x v="802"/>
    <n v="1518415200"/>
    <x v="799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"/>
    <x v="2"/>
    <s v="AUD"/>
    <n v="1310619600"/>
    <x v="803"/>
    <n v="1310878800"/>
    <x v="800"/>
    <b v="0"/>
    <b v="1"/>
    <x v="0"/>
    <x v="0"/>
  </r>
  <r>
    <n v="897"/>
    <s v="Berry-Cannon"/>
    <s v="Organized discrete encoding"/>
    <n v="8800"/>
    <n v="2437"/>
    <n v="0.27693181818181817"/>
    <x v="0"/>
    <n v="27"/>
    <n v="90"/>
    <x v="1"/>
    <s v="USD"/>
    <n v="1556427600"/>
    <x v="212"/>
    <n v="1556600400"/>
    <x v="368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"/>
    <x v="1"/>
    <s v="USD"/>
    <n v="1576476000"/>
    <x v="804"/>
    <n v="1576994400"/>
    <x v="801"/>
    <b v="0"/>
    <b v="0"/>
    <x v="4"/>
    <x v="4"/>
  </r>
  <r>
    <n v="899"/>
    <s v="Best-Young"/>
    <s v="Implemented multimedia time-frame"/>
    <n v="3100"/>
    <n v="12620"/>
    <n v="4.0709677419354842"/>
    <x v="1"/>
    <n v="123"/>
    <n v="102"/>
    <x v="5"/>
    <s v="CHF"/>
    <n v="1381122000"/>
    <x v="805"/>
    <n v="1382677200"/>
    <x v="802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x v="803"/>
    <b v="0"/>
    <b v="1"/>
    <x v="2"/>
    <x v="2"/>
  </r>
  <r>
    <n v="901"/>
    <s v="Hogan Group"/>
    <s v="Versatile bottom-line definition"/>
    <n v="5600"/>
    <n v="8746"/>
    <n v="1.5617857142857143"/>
    <x v="1"/>
    <n v="159"/>
    <n v="55"/>
    <x v="1"/>
    <s v="USD"/>
    <n v="1531803600"/>
    <x v="807"/>
    <n v="1534654800"/>
    <x v="482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"/>
    <x v="1"/>
    <s v="USD"/>
    <n v="1454133600"/>
    <x v="722"/>
    <n v="1457762400"/>
    <x v="496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"/>
    <x v="1"/>
    <s v="USD"/>
    <n v="1336194000"/>
    <x v="477"/>
    <n v="1337490000"/>
    <x v="804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"/>
    <x v="1"/>
    <s v="USD"/>
    <n v="1349326800"/>
    <x v="259"/>
    <n v="1349672400"/>
    <x v="805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"/>
    <x v="1"/>
    <s v="USD"/>
    <n v="1379566800"/>
    <x v="9"/>
    <n v="1379826000"/>
    <x v="806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"/>
    <x v="1"/>
    <s v="USD"/>
    <n v="1494651600"/>
    <x v="808"/>
    <n v="1497762000"/>
    <x v="807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"/>
    <x v="1"/>
    <s v="USD"/>
    <n v="1303880400"/>
    <x v="809"/>
    <n v="1304485200"/>
    <x v="808"/>
    <b v="0"/>
    <b v="0"/>
    <x v="3"/>
    <x v="3"/>
  </r>
  <r>
    <n v="908"/>
    <s v="Bryant-Pope"/>
    <s v="Networked intangible help-desk"/>
    <n v="38200"/>
    <n v="121950"/>
    <n v="3.1924083769633507"/>
    <x v="1"/>
    <n v="3934"/>
    <n v="30"/>
    <x v="1"/>
    <s v="USD"/>
    <n v="1335934800"/>
    <x v="444"/>
    <n v="1336885200"/>
    <x v="104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"/>
    <x v="0"/>
    <s v="CAD"/>
    <n v="1528088400"/>
    <x v="384"/>
    <n v="1530421200"/>
    <x v="809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"/>
    <x v="1"/>
    <s v="USD"/>
    <n v="1421906400"/>
    <x v="810"/>
    <n v="1421992800"/>
    <x v="81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"/>
    <x v="1"/>
    <s v="USD"/>
    <n v="1568005200"/>
    <x v="811"/>
    <n v="1568178000"/>
    <x v="811"/>
    <b v="1"/>
    <b v="0"/>
    <x v="2"/>
    <x v="2"/>
  </r>
  <r>
    <n v="912"/>
    <s v="Sanchez-Parsons"/>
    <s v="Reduced bifurcated pricing structure"/>
    <n v="1800"/>
    <n v="14310"/>
    <n v="7.95"/>
    <x v="1"/>
    <n v="179"/>
    <n v="79"/>
    <x v="1"/>
    <s v="USD"/>
    <n v="1346821200"/>
    <x v="812"/>
    <n v="1347944400"/>
    <x v="812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"/>
    <x v="2"/>
    <s v="AUD"/>
    <n v="1557637200"/>
    <x v="813"/>
    <n v="1558760400"/>
    <x v="813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"/>
    <x v="4"/>
    <s v="GBP"/>
    <n v="1375592400"/>
    <x v="814"/>
    <n v="1376629200"/>
    <x v="814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x v="80"/>
    <n v="1504760400"/>
    <x v="815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"/>
    <x v="1"/>
    <s v="USD"/>
    <n v="1418882400"/>
    <x v="815"/>
    <n v="1419660000"/>
    <x v="414"/>
    <b v="0"/>
    <b v="0"/>
    <x v="7"/>
    <x v="14"/>
  </r>
  <r>
    <n v="917"/>
    <s v="Cooper Inc"/>
    <s v="Polarized discrete product"/>
    <n v="3600"/>
    <n v="2097"/>
    <n v="0.58250000000000002"/>
    <x v="2"/>
    <n v="27"/>
    <n v="77"/>
    <x v="4"/>
    <s v="GBP"/>
    <n v="1309237200"/>
    <x v="816"/>
    <n v="1311310800"/>
    <x v="816"/>
    <b v="0"/>
    <b v="1"/>
    <x v="4"/>
    <x v="12"/>
  </r>
  <r>
    <n v="918"/>
    <s v="Jones-Gonzalez"/>
    <s v="Seamless dynamic website"/>
    <n v="3800"/>
    <n v="9021"/>
    <n v="2.3739473684210526"/>
    <x v="1"/>
    <n v="156"/>
    <n v="57"/>
    <x v="5"/>
    <s v="CHF"/>
    <n v="1343365200"/>
    <x v="474"/>
    <n v="1344315600"/>
    <x v="82"/>
    <b v="0"/>
    <b v="0"/>
    <x v="5"/>
    <x v="15"/>
  </r>
  <r>
    <n v="919"/>
    <s v="Fox Ltd"/>
    <s v="Extended multimedia firmware"/>
    <n v="35600"/>
    <n v="20915"/>
    <n v="0.58750000000000002"/>
    <x v="0"/>
    <n v="225"/>
    <n v="92"/>
    <x v="2"/>
    <s v="AUD"/>
    <n v="1507957200"/>
    <x v="817"/>
    <n v="1510725600"/>
    <x v="817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"/>
    <x v="1"/>
    <s v="USD"/>
    <n v="1549519200"/>
    <x v="818"/>
    <n v="1551247200"/>
    <x v="818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"/>
    <x v="1"/>
    <s v="USD"/>
    <n v="1329026400"/>
    <x v="819"/>
    <n v="1330236000"/>
    <x v="819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x v="320"/>
    <b v="0"/>
    <b v="1"/>
    <x v="1"/>
    <x v="21"/>
  </r>
  <r>
    <n v="923"/>
    <s v="Wise and Sons"/>
    <s v="Sharable discrete definition"/>
    <n v="1700"/>
    <n v="4044"/>
    <n v="2.3788235294117648"/>
    <x v="1"/>
    <n v="40"/>
    <n v="101"/>
    <x v="1"/>
    <s v="USD"/>
    <n v="1279083600"/>
    <x v="547"/>
    <n v="1279170000"/>
    <x v="82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"/>
    <x v="6"/>
    <s v="EUR"/>
    <n v="1572498000"/>
    <x v="820"/>
    <n v="1573452000"/>
    <x v="821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"/>
    <x v="1"/>
    <s v="USD"/>
    <n v="1506056400"/>
    <x v="821"/>
    <n v="1507093200"/>
    <x v="822"/>
    <b v="0"/>
    <b v="0"/>
    <x v="3"/>
    <x v="3"/>
  </r>
  <r>
    <n v="926"/>
    <s v="Brown-Oliver"/>
    <s v="Synchronized cohesive encoding"/>
    <n v="8700"/>
    <n v="1577"/>
    <n v="0.18126436781609195"/>
    <x v="0"/>
    <n v="15"/>
    <n v="105"/>
    <x v="1"/>
    <s v="USD"/>
    <n v="1463029200"/>
    <x v="151"/>
    <n v="1463374800"/>
    <x v="823"/>
    <b v="0"/>
    <b v="0"/>
    <x v="0"/>
    <x v="0"/>
  </r>
  <r>
    <n v="927"/>
    <s v="Davis-Gardner"/>
    <s v="Synergistic dynamic utilization"/>
    <n v="7200"/>
    <n v="3301"/>
    <n v="0.45847222222222223"/>
    <x v="0"/>
    <n v="37"/>
    <n v="89"/>
    <x v="1"/>
    <s v="USD"/>
    <n v="1342069200"/>
    <x v="822"/>
    <n v="1344574800"/>
    <x v="824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"/>
    <x v="6"/>
    <s v="EUR"/>
    <n v="1388296800"/>
    <x v="823"/>
    <n v="1389074400"/>
    <x v="497"/>
    <b v="0"/>
    <b v="0"/>
    <x v="2"/>
    <x v="2"/>
  </r>
  <r>
    <n v="929"/>
    <s v="Turner-Terrell"/>
    <s v="Polarized tertiary function"/>
    <n v="5500"/>
    <n v="11952"/>
    <n v="2.173090909090909"/>
    <x v="1"/>
    <n v="184"/>
    <n v="64"/>
    <x v="4"/>
    <s v="GBP"/>
    <n v="1493787600"/>
    <x v="824"/>
    <n v="1494997200"/>
    <x v="825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"/>
    <x v="1"/>
    <s v="USD"/>
    <n v="1424844000"/>
    <x v="825"/>
    <n v="1425448800"/>
    <x v="826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"/>
    <x v="1"/>
    <s v="USD"/>
    <n v="1403931600"/>
    <x v="826"/>
    <n v="1404104400"/>
    <x v="827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"/>
    <x v="1"/>
    <s v="USD"/>
    <n v="1394514000"/>
    <x v="827"/>
    <n v="1394773200"/>
    <x v="828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"/>
    <x v="1"/>
    <s v="USD"/>
    <n v="1365397200"/>
    <x v="828"/>
    <n v="1366520400"/>
    <x v="829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"/>
    <x v="1"/>
    <s v="USD"/>
    <n v="1456120800"/>
    <x v="829"/>
    <n v="1456639200"/>
    <x v="83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"/>
    <x v="1"/>
    <s v="USD"/>
    <n v="1437714000"/>
    <x v="830"/>
    <n v="1438318800"/>
    <x v="94"/>
    <b v="0"/>
    <b v="0"/>
    <x v="3"/>
    <x v="3"/>
  </r>
  <r>
    <n v="936"/>
    <s v="Brown Ltd"/>
    <s v="Enhanced composite contingency"/>
    <n v="103200"/>
    <n v="1690"/>
    <n v="1.6375968992248063E-2"/>
    <x v="0"/>
    <n v="21"/>
    <n v="80"/>
    <x v="1"/>
    <s v="USD"/>
    <n v="1563771600"/>
    <x v="831"/>
    <n v="1564030800"/>
    <x v="831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"/>
    <x v="1"/>
    <s v="USD"/>
    <n v="1448517600"/>
    <x v="832"/>
    <n v="1449295200"/>
    <x v="832"/>
    <b v="0"/>
    <b v="0"/>
    <x v="4"/>
    <x v="4"/>
  </r>
  <r>
    <n v="938"/>
    <s v="Allen Inc"/>
    <s v="Total dedicated benchmark"/>
    <n v="9200"/>
    <n v="10093"/>
    <n v="1.0970652173913042"/>
    <x v="1"/>
    <n v="96"/>
    <n v="105"/>
    <x v="1"/>
    <s v="USD"/>
    <n v="1528779600"/>
    <x v="833"/>
    <n v="1531890000"/>
    <x v="833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"/>
    <x v="1"/>
    <s v="USD"/>
    <n v="1304744400"/>
    <x v="834"/>
    <n v="1306213200"/>
    <x v="834"/>
    <b v="0"/>
    <b v="1"/>
    <x v="6"/>
    <x v="11"/>
  </r>
  <r>
    <n v="940"/>
    <s v="Wiggins Ltd"/>
    <s v="Upgradable analyzing core"/>
    <n v="9900"/>
    <n v="6161"/>
    <n v="0.62232323232323228"/>
    <x v="2"/>
    <n v="66"/>
    <n v="93"/>
    <x v="0"/>
    <s v="CAD"/>
    <n v="1354341600"/>
    <x v="835"/>
    <n v="1356242400"/>
    <x v="835"/>
    <b v="0"/>
    <b v="0"/>
    <x v="2"/>
    <x v="2"/>
  </r>
  <r>
    <n v="941"/>
    <s v="Luna-Horne"/>
    <s v="Profound exuding pricing structure"/>
    <n v="43000"/>
    <n v="5615"/>
    <n v="0.1305813953488372"/>
    <x v="0"/>
    <n v="78"/>
    <n v="71"/>
    <x v="1"/>
    <s v="USD"/>
    <n v="1294552800"/>
    <x v="836"/>
    <n v="1297576800"/>
    <x v="836"/>
    <b v="1"/>
    <b v="0"/>
    <x v="3"/>
    <x v="3"/>
  </r>
  <r>
    <n v="942"/>
    <s v="Allen Inc"/>
    <s v="Horizontal optimizing model"/>
    <n v="9600"/>
    <n v="6205"/>
    <n v="0.64635416666666667"/>
    <x v="0"/>
    <n v="67"/>
    <n v="92"/>
    <x v="2"/>
    <s v="AUD"/>
    <n v="1295935200"/>
    <x v="837"/>
    <n v="1296194400"/>
    <x v="611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"/>
    <x v="1"/>
    <s v="USD"/>
    <n v="1411534800"/>
    <x v="219"/>
    <n v="1414558800"/>
    <x v="837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"/>
    <x v="2"/>
    <s v="AUD"/>
    <n v="1486706400"/>
    <x v="365"/>
    <n v="1488348000"/>
    <x v="334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x v="838"/>
    <n v="1334898000"/>
    <x v="838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"/>
    <x v="1"/>
    <s v="USD"/>
    <n v="1308200400"/>
    <x v="839"/>
    <n v="1308373200"/>
    <x v="839"/>
    <b v="0"/>
    <b v="0"/>
    <x v="3"/>
    <x v="3"/>
  </r>
  <r>
    <n v="947"/>
    <s v="Smith-Powell"/>
    <s v="Upgradable clear-thinking hardware"/>
    <n v="3600"/>
    <n v="961"/>
    <n v="0.26694444444444443"/>
    <x v="0"/>
    <n v="13"/>
    <n v="73"/>
    <x v="1"/>
    <s v="USD"/>
    <n v="1411707600"/>
    <x v="840"/>
    <n v="1412312400"/>
    <x v="216"/>
    <b v="0"/>
    <b v="0"/>
    <x v="3"/>
    <x v="3"/>
  </r>
  <r>
    <n v="948"/>
    <s v="Smith-Hill"/>
    <s v="Integrated holistic paradigm"/>
    <n v="9400"/>
    <n v="5918"/>
    <n v="0.62957446808510642"/>
    <x v="3"/>
    <n v="160"/>
    <n v="36"/>
    <x v="1"/>
    <s v="USD"/>
    <n v="1418364000"/>
    <x v="841"/>
    <n v="1419228000"/>
    <x v="84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"/>
    <x v="1"/>
    <s v="USD"/>
    <n v="1429333200"/>
    <x v="842"/>
    <n v="1430974800"/>
    <x v="133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x v="354"/>
    <b v="0"/>
    <b v="1"/>
    <x v="3"/>
    <x v="3"/>
  </r>
  <r>
    <n v="951"/>
    <s v="Peterson Ltd"/>
    <s v="Re-engineered 24hour matrix"/>
    <n v="14500"/>
    <n v="159056"/>
    <n v="10.969379310344827"/>
    <x v="1"/>
    <n v="1559"/>
    <n v="102"/>
    <x v="1"/>
    <s v="USD"/>
    <n v="1482732000"/>
    <x v="844"/>
    <n v="1482818400"/>
    <x v="721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"/>
    <x v="1"/>
    <s v="USD"/>
    <n v="1470718800"/>
    <x v="845"/>
    <n v="1471928400"/>
    <x v="841"/>
    <b v="0"/>
    <b v="0"/>
    <x v="4"/>
    <x v="4"/>
  </r>
  <r>
    <n v="953"/>
    <s v="Boyle Ltd"/>
    <s v="Streamlined fault-tolerant conglomeration"/>
    <n v="3300"/>
    <n v="1980"/>
    <n v="0.6"/>
    <x v="0"/>
    <n v="21"/>
    <n v="94"/>
    <x v="1"/>
    <s v="USD"/>
    <n v="1450591200"/>
    <x v="846"/>
    <n v="1453701600"/>
    <x v="842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"/>
    <x v="2"/>
    <s v="AUD"/>
    <n v="1348290000"/>
    <x v="110"/>
    <n v="1350363600"/>
    <x v="843"/>
    <b v="0"/>
    <b v="0"/>
    <x v="2"/>
    <x v="2"/>
  </r>
  <r>
    <n v="955"/>
    <s v="Moss-Obrien"/>
    <s v="Function-based next generation emulation"/>
    <n v="700"/>
    <n v="7763"/>
    <n v="11.09"/>
    <x v="1"/>
    <n v="80"/>
    <n v="97"/>
    <x v="1"/>
    <s v="USD"/>
    <n v="1353823200"/>
    <x v="847"/>
    <n v="1353996000"/>
    <x v="844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"/>
    <x v="1"/>
    <s v="USD"/>
    <n v="1450764000"/>
    <x v="848"/>
    <n v="1451109600"/>
    <x v="845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"/>
    <x v="1"/>
    <s v="USD"/>
    <n v="1329372000"/>
    <x v="849"/>
    <n v="1329631200"/>
    <x v="846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"/>
    <x v="1"/>
    <s v="USD"/>
    <n v="1277096400"/>
    <x v="780"/>
    <n v="1278997200"/>
    <x v="847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"/>
    <x v="1"/>
    <s v="USD"/>
    <n v="1277701200"/>
    <x v="140"/>
    <n v="1280120400"/>
    <x v="688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"/>
    <x v="1"/>
    <s v="USD"/>
    <n v="1454911200"/>
    <x v="850"/>
    <n v="1458104400"/>
    <x v="848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"/>
    <x v="1"/>
    <s v="USD"/>
    <n v="1297922400"/>
    <x v="851"/>
    <n v="1298268000"/>
    <x v="248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"/>
    <x v="1"/>
    <s v="USD"/>
    <n v="1384408800"/>
    <x v="852"/>
    <n v="1386223200"/>
    <x v="849"/>
    <b v="0"/>
    <b v="0"/>
    <x v="0"/>
    <x v="0"/>
  </r>
  <r>
    <n v="963"/>
    <s v="Rodriguez-Robinson"/>
    <s v="Ergonomic methodical hub"/>
    <n v="5900"/>
    <n v="4997"/>
    <n v="0.84694915254237291"/>
    <x v="0"/>
    <n v="114"/>
    <n v="43"/>
    <x v="6"/>
    <s v="EUR"/>
    <n v="1299304800"/>
    <x v="853"/>
    <n v="1299823200"/>
    <x v="85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"/>
    <x v="1"/>
    <s v="USD"/>
    <n v="1431320400"/>
    <x v="854"/>
    <n v="1431752400"/>
    <x v="851"/>
    <b v="0"/>
    <b v="0"/>
    <x v="3"/>
    <x v="3"/>
  </r>
  <r>
    <n v="965"/>
    <s v="Nunez-King"/>
    <s v="Phased clear-thinking policy"/>
    <n v="2200"/>
    <n v="8501"/>
    <n v="3.8640909090909092"/>
    <x v="1"/>
    <n v="207"/>
    <n v="41"/>
    <x v="4"/>
    <s v="GBP"/>
    <n v="1264399200"/>
    <x v="67"/>
    <n v="1267855200"/>
    <x v="852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"/>
    <x v="1"/>
    <s v="USD"/>
    <n v="1497502800"/>
    <x v="855"/>
    <n v="1497675600"/>
    <x v="853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"/>
    <x v="1"/>
    <s v="USD"/>
    <n v="1333688400"/>
    <x v="107"/>
    <n v="1336885200"/>
    <x v="104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"/>
    <x v="1"/>
    <s v="USD"/>
    <n v="1293861600"/>
    <x v="344"/>
    <n v="1295157600"/>
    <x v="854"/>
    <b v="0"/>
    <b v="0"/>
    <x v="0"/>
    <x v="0"/>
  </r>
  <r>
    <n v="969"/>
    <s v="Lopez-King"/>
    <s v="Multi-lateral radical solution"/>
    <n v="7900"/>
    <n v="8550"/>
    <n v="1.0822784810126582"/>
    <x v="1"/>
    <n v="93"/>
    <n v="91"/>
    <x v="1"/>
    <s v="USD"/>
    <n v="1576994400"/>
    <x v="856"/>
    <n v="1577599200"/>
    <x v="855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"/>
    <x v="1"/>
    <s v="USD"/>
    <n v="1304917200"/>
    <x v="857"/>
    <n v="1305003600"/>
    <x v="856"/>
    <b v="0"/>
    <b v="0"/>
    <x v="3"/>
    <x v="3"/>
  </r>
  <r>
    <n v="971"/>
    <s v="Garner and Sons"/>
    <s v="Versatile neutral workforce"/>
    <n v="5100"/>
    <n v="1414"/>
    <n v="0.27725490196078434"/>
    <x v="0"/>
    <n v="24"/>
    <n v="58"/>
    <x v="1"/>
    <s v="USD"/>
    <n v="1381208400"/>
    <x v="858"/>
    <n v="1381726800"/>
    <x v="857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"/>
    <x v="1"/>
    <s v="USD"/>
    <n v="1401685200"/>
    <x v="859"/>
    <n v="1402462800"/>
    <x v="858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"/>
    <x v="1"/>
    <s v="USD"/>
    <n v="1291960800"/>
    <x v="860"/>
    <n v="1292133600"/>
    <x v="859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"/>
    <x v="1"/>
    <s v="USD"/>
    <n v="1368853200"/>
    <x v="170"/>
    <n v="1368939600"/>
    <x v="860"/>
    <b v="0"/>
    <b v="0"/>
    <x v="1"/>
    <x v="7"/>
  </r>
  <r>
    <n v="975"/>
    <s v="Ayala Group"/>
    <s v="Right-sized maximized migration"/>
    <n v="5400"/>
    <n v="8366"/>
    <n v="1.5492592592592593"/>
    <x v="1"/>
    <n v="135"/>
    <n v="61"/>
    <x v="1"/>
    <s v="USD"/>
    <n v="1448776800"/>
    <x v="861"/>
    <n v="1452146400"/>
    <x v="264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"/>
    <x v="1"/>
    <s v="USD"/>
    <n v="1296194400"/>
    <x v="862"/>
    <n v="1296712800"/>
    <x v="65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"/>
    <x v="1"/>
    <s v="USD"/>
    <n v="1517983200"/>
    <x v="863"/>
    <n v="1520748000"/>
    <x v="861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"/>
    <x v="1"/>
    <s v="USD"/>
    <n v="1478930400"/>
    <x v="864"/>
    <n v="1480831200"/>
    <x v="862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"/>
    <x v="4"/>
    <s v="GBP"/>
    <n v="1426395600"/>
    <x v="527"/>
    <n v="1426914000"/>
    <x v="454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"/>
    <x v="1"/>
    <s v="USD"/>
    <n v="1446181200"/>
    <x v="865"/>
    <n v="1446616800"/>
    <x v="863"/>
    <b v="1"/>
    <b v="0"/>
    <x v="5"/>
    <x v="9"/>
  </r>
  <r>
    <n v="981"/>
    <s v="Diaz-Little"/>
    <s v="Grass-roots executive synergy"/>
    <n v="6700"/>
    <n v="11941"/>
    <n v="1.7822388059701493"/>
    <x v="1"/>
    <n v="323"/>
    <n v="36"/>
    <x v="1"/>
    <s v="USD"/>
    <n v="1514181600"/>
    <x v="866"/>
    <n v="1517032800"/>
    <x v="864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"/>
    <x v="1"/>
    <s v="USD"/>
    <n v="1311051600"/>
    <x v="867"/>
    <n v="1311224400"/>
    <x v="865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"/>
    <x v="1"/>
    <s v="USD"/>
    <n v="1564894800"/>
    <x v="868"/>
    <n v="1566190800"/>
    <x v="866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"/>
    <x v="1"/>
    <s v="USD"/>
    <n v="1567918800"/>
    <x v="105"/>
    <n v="1570165200"/>
    <x v="867"/>
    <b v="0"/>
    <b v="0"/>
    <x v="3"/>
    <x v="3"/>
  </r>
  <r>
    <n v="985"/>
    <s v="Logan-Curtis"/>
    <s v="Enhanced optimal ability"/>
    <n v="170600"/>
    <n v="114523"/>
    <n v="0.67129542790152408"/>
    <x v="0"/>
    <n v="4405"/>
    <n v="25"/>
    <x v="1"/>
    <s v="USD"/>
    <n v="1386309600"/>
    <x v="481"/>
    <n v="1388556000"/>
    <x v="868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"/>
    <x v="1"/>
    <s v="USD"/>
    <n v="1301979600"/>
    <x v="253"/>
    <n v="1303189200"/>
    <x v="296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x v="869"/>
    <n v="1494478800"/>
    <x v="869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"/>
    <x v="1"/>
    <s v="USD"/>
    <n v="1478930400"/>
    <x v="864"/>
    <n v="1480744800"/>
    <x v="274"/>
    <b v="0"/>
    <b v="0"/>
    <x v="5"/>
    <x v="15"/>
  </r>
  <r>
    <n v="989"/>
    <s v="Hernandez Inc"/>
    <s v="Versatile dedicated migration"/>
    <n v="2400"/>
    <n v="11990"/>
    <n v="4.9958333333333336"/>
    <x v="1"/>
    <n v="226"/>
    <n v="53"/>
    <x v="1"/>
    <s v="USD"/>
    <n v="1555390800"/>
    <x v="843"/>
    <n v="1555822800"/>
    <x v="354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"/>
    <x v="1"/>
    <s v="USD"/>
    <n v="1456984800"/>
    <x v="289"/>
    <n v="1458882000"/>
    <x v="870"/>
    <b v="0"/>
    <b v="1"/>
    <x v="4"/>
    <x v="6"/>
  </r>
  <r>
    <n v="991"/>
    <s v="Ramirez LLC"/>
    <s v="Reduced reciprocal focus group"/>
    <n v="9800"/>
    <n v="11091"/>
    <n v="1.131734693877551"/>
    <x v="1"/>
    <n v="241"/>
    <n v="46"/>
    <x v="1"/>
    <s v="USD"/>
    <n v="1411621200"/>
    <x v="870"/>
    <n v="1411966800"/>
    <x v="871"/>
    <b v="0"/>
    <b v="1"/>
    <x v="1"/>
    <x v="1"/>
  </r>
  <r>
    <n v="992"/>
    <s v="Morrow Inc"/>
    <s v="Networked global migration"/>
    <n v="3100"/>
    <n v="13223"/>
    <n v="4.2654838709677421"/>
    <x v="1"/>
    <n v="132"/>
    <n v="100"/>
    <x v="1"/>
    <s v="USD"/>
    <n v="1525669200"/>
    <x v="871"/>
    <n v="1526878800"/>
    <x v="98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"/>
    <x v="6"/>
    <s v="EUR"/>
    <n v="1450936800"/>
    <x v="872"/>
    <n v="1452405600"/>
    <x v="872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"/>
    <x v="1"/>
    <s v="USD"/>
    <n v="1413522000"/>
    <x v="873"/>
    <n v="1414040400"/>
    <x v="873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"/>
    <x v="1"/>
    <s v="USD"/>
    <n v="1541307600"/>
    <x v="874"/>
    <n v="1543816800"/>
    <x v="526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"/>
    <x v="1"/>
    <s v="USD"/>
    <n v="1357106400"/>
    <x v="875"/>
    <n v="1359698400"/>
    <x v="874"/>
    <b v="0"/>
    <b v="0"/>
    <x v="3"/>
    <x v="3"/>
  </r>
  <r>
    <n v="997"/>
    <s v="Ball LLC"/>
    <s v="Right-sized full-range throughput"/>
    <n v="7600"/>
    <n v="4603"/>
    <n v="0.60565789473684206"/>
    <x v="3"/>
    <n v="139"/>
    <n v="33"/>
    <x v="6"/>
    <s v="EUR"/>
    <n v="1390197600"/>
    <x v="876"/>
    <n v="1390629600"/>
    <x v="875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"/>
    <x v="1"/>
    <s v="USD"/>
    <n v="1265868000"/>
    <x v="877"/>
    <n v="1267077600"/>
    <x v="876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"/>
    <x v="1"/>
    <s v="USD"/>
    <n v="1467176400"/>
    <x v="878"/>
    <n v="1467781200"/>
    <x v="877"/>
    <b v="0"/>
    <b v="0"/>
    <x v="0"/>
    <x v="0"/>
  </r>
  <r>
    <m/>
    <m/>
    <m/>
    <m/>
    <m/>
    <m/>
    <x v="4"/>
    <m/>
    <m/>
    <x v="7"/>
    <m/>
    <m/>
    <x v="879"/>
    <m/>
    <x v="878"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251A7-76FD-4394-B60E-EC0D2048FE8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dataField="1"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potlight" fld="1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B0482-EF33-46A7-A9DB-99CBD2B73B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dataField="1"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spotlight" fld="1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38E48-BC76-44F5-900E-3D5A9440D79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4" hier="-1"/>
    <pageField fld="17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ABDB-B1E7-42D7-B4E9-7F2ADE284EBF}">
  <dimension ref="A1:F14"/>
  <sheetViews>
    <sheetView workbookViewId="0">
      <selection activeCell="J29" sqref="J2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5" t="s">
        <v>6</v>
      </c>
      <c r="B1" t="s">
        <v>2043</v>
      </c>
    </row>
    <row r="3" spans="1:6" x14ac:dyDescent="0.3">
      <c r="A3" s="5" t="s">
        <v>2044</v>
      </c>
      <c r="B3" s="5" t="s">
        <v>2045</v>
      </c>
    </row>
    <row r="4" spans="1:6" x14ac:dyDescent="0.3">
      <c r="A4" s="5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6" t="s">
        <v>2015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2007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2024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2038</v>
      </c>
      <c r="E8">
        <v>4</v>
      </c>
      <c r="F8">
        <v>4</v>
      </c>
    </row>
    <row r="9" spans="1:6" x14ac:dyDescent="0.3">
      <c r="A9" s="6" t="s">
        <v>2009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2028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2021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2011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2013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9EBD-D889-425D-89A9-1DC0D09D9991}">
  <dimension ref="A1:F30"/>
  <sheetViews>
    <sheetView workbookViewId="0">
      <selection activeCell="Q31" sqref="Q3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5" t="s">
        <v>6</v>
      </c>
      <c r="B1" t="s">
        <v>2043</v>
      </c>
    </row>
    <row r="2" spans="1:6" x14ac:dyDescent="0.3">
      <c r="A2" s="5" t="s">
        <v>2040</v>
      </c>
      <c r="B2" t="s">
        <v>2043</v>
      </c>
    </row>
    <row r="4" spans="1:6" x14ac:dyDescent="0.3">
      <c r="A4" s="5" t="s">
        <v>2044</v>
      </c>
      <c r="B4" s="5" t="s">
        <v>2045</v>
      </c>
    </row>
    <row r="5" spans="1:6" x14ac:dyDescent="0.3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6" t="s">
        <v>2023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2039</v>
      </c>
      <c r="E7">
        <v>4</v>
      </c>
      <c r="F7">
        <v>4</v>
      </c>
    </row>
    <row r="8" spans="1:6" x14ac:dyDescent="0.3">
      <c r="A8" s="6" t="s">
        <v>2016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2018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2017</v>
      </c>
      <c r="C10">
        <v>8</v>
      </c>
      <c r="E10">
        <v>10</v>
      </c>
      <c r="F10">
        <v>18</v>
      </c>
    </row>
    <row r="11" spans="1:6" x14ac:dyDescent="0.3">
      <c r="A11" s="6" t="s">
        <v>2027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2008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2019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2032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2031</v>
      </c>
      <c r="C15">
        <v>3</v>
      </c>
      <c r="E15">
        <v>4</v>
      </c>
      <c r="F15">
        <v>7</v>
      </c>
    </row>
    <row r="16" spans="1:6" x14ac:dyDescent="0.3">
      <c r="A16" s="6" t="s">
        <v>2035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2022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2029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2014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2030</v>
      </c>
      <c r="C20">
        <v>4</v>
      </c>
      <c r="E20">
        <v>4</v>
      </c>
      <c r="F20">
        <v>8</v>
      </c>
    </row>
    <row r="21" spans="1:6" x14ac:dyDescent="0.3">
      <c r="A21" s="6" t="s">
        <v>2010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2037</v>
      </c>
      <c r="C22">
        <v>9</v>
      </c>
      <c r="E22">
        <v>5</v>
      </c>
      <c r="F22">
        <v>14</v>
      </c>
    </row>
    <row r="23" spans="1:6" x14ac:dyDescent="0.3">
      <c r="A23" s="6" t="s">
        <v>2026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2034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2033</v>
      </c>
      <c r="C25">
        <v>7</v>
      </c>
      <c r="E25">
        <v>14</v>
      </c>
      <c r="F25">
        <v>21</v>
      </c>
    </row>
    <row r="26" spans="1:6" x14ac:dyDescent="0.3">
      <c r="A26" s="6" t="s">
        <v>2025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2020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2012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2036</v>
      </c>
      <c r="E29">
        <v>3</v>
      </c>
      <c r="F29">
        <v>3</v>
      </c>
    </row>
    <row r="30" spans="1:6" x14ac:dyDescent="0.3">
      <c r="A30" s="6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1089-963C-4653-88FA-AE06DB788D63}">
  <dimension ref="A2:F19"/>
  <sheetViews>
    <sheetView topLeftCell="A4" workbookViewId="0">
      <selection activeCell="A3" sqref="A3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2" spans="1:6" x14ac:dyDescent="0.3">
      <c r="A2" s="5" t="s">
        <v>2061</v>
      </c>
      <c r="B2" t="s">
        <v>2043</v>
      </c>
    </row>
    <row r="3" spans="1:6" x14ac:dyDescent="0.3">
      <c r="A3" s="5" t="s">
        <v>2040</v>
      </c>
      <c r="B3" t="s">
        <v>2043</v>
      </c>
    </row>
    <row r="5" spans="1:6" x14ac:dyDescent="0.3">
      <c r="A5" s="5" t="s">
        <v>2060</v>
      </c>
      <c r="B5" s="5" t="s">
        <v>2045</v>
      </c>
    </row>
    <row r="6" spans="1:6" x14ac:dyDescent="0.3">
      <c r="A6" s="5" t="s">
        <v>2041</v>
      </c>
      <c r="B6" t="s">
        <v>63</v>
      </c>
      <c r="C6" t="s">
        <v>14</v>
      </c>
      <c r="D6" t="s">
        <v>42</v>
      </c>
      <c r="E6" t="s">
        <v>19</v>
      </c>
      <c r="F6" t="s">
        <v>2042</v>
      </c>
    </row>
    <row r="7" spans="1:6" x14ac:dyDescent="0.3">
      <c r="A7" s="6" t="s">
        <v>2048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6" t="s">
        <v>2049</v>
      </c>
      <c r="B8">
        <v>7</v>
      </c>
      <c r="C8">
        <v>28</v>
      </c>
      <c r="E8">
        <v>44</v>
      </c>
      <c r="F8">
        <v>79</v>
      </c>
    </row>
    <row r="9" spans="1:6" x14ac:dyDescent="0.3">
      <c r="A9" s="6" t="s">
        <v>2050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6" t="s">
        <v>2051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">
      <c r="A11" s="6" t="s">
        <v>2052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">
      <c r="A12" s="6" t="s">
        <v>2053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">
      <c r="A13" s="6" t="s">
        <v>2054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">
      <c r="A14" s="6" t="s">
        <v>2055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">
      <c r="A15" s="6" t="s">
        <v>2056</v>
      </c>
      <c r="B15">
        <v>5</v>
      </c>
      <c r="C15">
        <v>23</v>
      </c>
      <c r="E15">
        <v>45</v>
      </c>
      <c r="F15">
        <v>73</v>
      </c>
    </row>
    <row r="16" spans="1:6" x14ac:dyDescent="0.3">
      <c r="A16" s="6" t="s">
        <v>2057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3">
      <c r="A17" s="6" t="s">
        <v>2058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3">
      <c r="A18" s="6" t="s">
        <v>2059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3">
      <c r="A19" s="6" t="s">
        <v>2042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A11" workbookViewId="0">
      <selection sqref="A1:XFD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1" max="11" width="11.19921875" customWidth="1"/>
    <col min="12" max="12" width="11.19921875" bestFit="1" customWidth="1"/>
    <col min="13" max="13" width="22.3984375" style="7" bestFit="1" customWidth="1"/>
    <col min="14" max="14" width="11.19921875" bestFit="1" customWidth="1"/>
    <col min="15" max="15" width="21.8984375" bestFit="1" customWidth="1"/>
    <col min="18" max="18" width="28" bestFit="1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9" t="s">
        <v>2046</v>
      </c>
      <c r="N1" s="1" t="s">
        <v>9</v>
      </c>
      <c r="O1" s="1" t="s">
        <v>2047</v>
      </c>
      <c r="P1" s="1" t="s">
        <v>10</v>
      </c>
      <c r="Q1" s="1" t="s">
        <v>11</v>
      </c>
      <c r="R1" s="1" t="s">
        <v>2040</v>
      </c>
      <c r="S1" s="1" t="s">
        <v>2006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2007</v>
      </c>
      <c r="S2" t="s">
        <v>2008</v>
      </c>
    </row>
    <row r="3" spans="1:19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ref="F3:F66" si="0">E3/D3</f>
        <v>10.4</v>
      </c>
      <c r="G3" t="s">
        <v>19</v>
      </c>
      <c r="H3">
        <v>158</v>
      </c>
      <c r="I3">
        <f>QUOTIENT(E3,H3)</f>
        <v>92</v>
      </c>
      <c r="J3" t="s">
        <v>20</v>
      </c>
      <c r="K3" t="s">
        <v>21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2009</v>
      </c>
      <c r="S3" t="s">
        <v>2010</v>
      </c>
    </row>
    <row r="4" spans="1:19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19</v>
      </c>
      <c r="H4">
        <v>1425</v>
      </c>
      <c r="I4">
        <f t="shared" ref="I4:I67" si="3">QUOTIENT(E4,H4)</f>
        <v>100</v>
      </c>
      <c r="J4" t="s">
        <v>24</v>
      </c>
      <c r="K4" t="s">
        <v>25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2011</v>
      </c>
      <c r="S4" t="s">
        <v>2012</v>
      </c>
    </row>
    <row r="5" spans="1:19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3"/>
        <v>103</v>
      </c>
      <c r="J5" t="s">
        <v>20</v>
      </c>
      <c r="K5" t="s">
        <v>21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2009</v>
      </c>
      <c r="S5" t="s">
        <v>2010</v>
      </c>
    </row>
    <row r="6" spans="1:19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3"/>
        <v>99</v>
      </c>
      <c r="J6" t="s">
        <v>20</v>
      </c>
      <c r="K6" t="s">
        <v>21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2013</v>
      </c>
      <c r="S6" t="s">
        <v>2014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1.7361842105263159</v>
      </c>
      <c r="G7" t="s">
        <v>19</v>
      </c>
      <c r="H7">
        <v>174</v>
      </c>
      <c r="I7">
        <f t="shared" si="3"/>
        <v>75</v>
      </c>
      <c r="J7" t="s">
        <v>32</v>
      </c>
      <c r="K7" t="s">
        <v>33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2013</v>
      </c>
      <c r="S7" t="s">
        <v>2014</v>
      </c>
    </row>
    <row r="8" spans="1:19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3"/>
        <v>60</v>
      </c>
      <c r="J8" t="s">
        <v>36</v>
      </c>
      <c r="K8" t="s">
        <v>37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2015</v>
      </c>
      <c r="S8" t="s">
        <v>2016</v>
      </c>
    </row>
    <row r="9" spans="1:19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3.2757777777777779</v>
      </c>
      <c r="G9" t="s">
        <v>19</v>
      </c>
      <c r="H9">
        <v>227</v>
      </c>
      <c r="I9">
        <f t="shared" si="3"/>
        <v>64</v>
      </c>
      <c r="J9" t="s">
        <v>32</v>
      </c>
      <c r="K9" t="s">
        <v>33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2013</v>
      </c>
      <c r="S9" t="s">
        <v>2014</v>
      </c>
    </row>
    <row r="10" spans="1:19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0.19932788374205268</v>
      </c>
      <c r="G10" t="s">
        <v>42</v>
      </c>
      <c r="H10">
        <v>708</v>
      </c>
      <c r="I10">
        <f t="shared" si="3"/>
        <v>30</v>
      </c>
      <c r="J10" t="s">
        <v>32</v>
      </c>
      <c r="K10" t="s">
        <v>33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2013</v>
      </c>
      <c r="S10" t="s">
        <v>2014</v>
      </c>
    </row>
    <row r="11" spans="1:19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3"/>
        <v>72</v>
      </c>
      <c r="J11" t="s">
        <v>20</v>
      </c>
      <c r="K11" t="s">
        <v>21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2009</v>
      </c>
      <c r="S11" t="s">
        <v>2017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2.6611538461538462</v>
      </c>
      <c r="G12" t="s">
        <v>19</v>
      </c>
      <c r="H12">
        <v>220</v>
      </c>
      <c r="I12">
        <f t="shared" si="3"/>
        <v>62</v>
      </c>
      <c r="J12" t="s">
        <v>20</v>
      </c>
      <c r="K12" t="s">
        <v>21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2015</v>
      </c>
      <c r="S12" t="s">
        <v>2018</v>
      </c>
    </row>
    <row r="13" spans="1:19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3"/>
        <v>112</v>
      </c>
      <c r="J13" t="s">
        <v>20</v>
      </c>
      <c r="K13" t="s">
        <v>21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2013</v>
      </c>
      <c r="S13" t="s">
        <v>2014</v>
      </c>
    </row>
    <row r="14" spans="1:19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3"/>
        <v>102</v>
      </c>
      <c r="J14" t="s">
        <v>20</v>
      </c>
      <c r="K14" t="s">
        <v>21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2015</v>
      </c>
      <c r="S14" t="s">
        <v>2018</v>
      </c>
    </row>
    <row r="15" spans="1:19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2.4511904761904764</v>
      </c>
      <c r="G15" t="s">
        <v>19</v>
      </c>
      <c r="H15">
        <v>98</v>
      </c>
      <c r="I15">
        <f t="shared" si="3"/>
        <v>105</v>
      </c>
      <c r="J15" t="s">
        <v>20</v>
      </c>
      <c r="K15" t="s">
        <v>21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2009</v>
      </c>
      <c r="S15" t="s">
        <v>2019</v>
      </c>
    </row>
    <row r="16" spans="1:19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3"/>
        <v>94</v>
      </c>
      <c r="J16" t="s">
        <v>20</v>
      </c>
      <c r="K16" t="s">
        <v>21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2009</v>
      </c>
      <c r="S16" t="s">
        <v>2019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3"/>
        <v>84</v>
      </c>
      <c r="J17" t="s">
        <v>20</v>
      </c>
      <c r="K17" t="s">
        <v>21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2011</v>
      </c>
      <c r="S17" t="s">
        <v>2020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6.4947058823529416</v>
      </c>
      <c r="G18" t="s">
        <v>19</v>
      </c>
      <c r="H18">
        <v>100</v>
      </c>
      <c r="I18">
        <f t="shared" si="3"/>
        <v>110</v>
      </c>
      <c r="J18" t="s">
        <v>20</v>
      </c>
      <c r="K18" t="s">
        <v>21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2021</v>
      </c>
      <c r="S18" t="s">
        <v>2022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1.5939125295508274</v>
      </c>
      <c r="G19" t="s">
        <v>19</v>
      </c>
      <c r="H19">
        <v>1249</v>
      </c>
      <c r="I19">
        <f t="shared" si="3"/>
        <v>107</v>
      </c>
      <c r="J19" t="s">
        <v>20</v>
      </c>
      <c r="K19" t="s">
        <v>21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2015</v>
      </c>
      <c r="S19" t="s">
        <v>2023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0.66912087912087914</v>
      </c>
      <c r="G20" t="s">
        <v>63</v>
      </c>
      <c r="H20">
        <v>135</v>
      </c>
      <c r="I20">
        <f t="shared" si="3"/>
        <v>45</v>
      </c>
      <c r="J20" t="s">
        <v>20</v>
      </c>
      <c r="K20" t="s">
        <v>21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2013</v>
      </c>
      <c r="S20" t="s">
        <v>2014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3"/>
        <v>45</v>
      </c>
      <c r="J21" t="s">
        <v>20</v>
      </c>
      <c r="K21" t="s">
        <v>21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2013</v>
      </c>
      <c r="S21" t="s">
        <v>2014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1.1224279210925645</v>
      </c>
      <c r="G22" t="s">
        <v>19</v>
      </c>
      <c r="H22">
        <v>1396</v>
      </c>
      <c r="I22">
        <f t="shared" si="3"/>
        <v>105</v>
      </c>
      <c r="J22" t="s">
        <v>20</v>
      </c>
      <c r="K22" t="s">
        <v>21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2015</v>
      </c>
      <c r="S22" t="s">
        <v>2018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3"/>
        <v>69</v>
      </c>
      <c r="J23" t="s">
        <v>20</v>
      </c>
      <c r="K23" t="s">
        <v>21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2013</v>
      </c>
      <c r="S23" t="s">
        <v>2014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1.2807106598984772</v>
      </c>
      <c r="G24" t="s">
        <v>19</v>
      </c>
      <c r="H24">
        <v>890</v>
      </c>
      <c r="I24">
        <f t="shared" si="3"/>
        <v>85</v>
      </c>
      <c r="J24" t="s">
        <v>20</v>
      </c>
      <c r="K24" t="s">
        <v>21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2013</v>
      </c>
      <c r="S24" t="s">
        <v>2014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3.3204444444444445</v>
      </c>
      <c r="G25" t="s">
        <v>19</v>
      </c>
      <c r="H25">
        <v>142</v>
      </c>
      <c r="I25">
        <f t="shared" si="3"/>
        <v>105</v>
      </c>
      <c r="J25" t="s">
        <v>36</v>
      </c>
      <c r="K25" t="s">
        <v>37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2015</v>
      </c>
      <c r="S25" t="s">
        <v>2016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1.1283225108225108</v>
      </c>
      <c r="G26" t="s">
        <v>19</v>
      </c>
      <c r="H26">
        <v>2673</v>
      </c>
      <c r="I26">
        <f t="shared" si="3"/>
        <v>39</v>
      </c>
      <c r="J26" t="s">
        <v>20</v>
      </c>
      <c r="K26" t="s">
        <v>21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2011</v>
      </c>
      <c r="S26" t="s">
        <v>2020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2.1643636363636363</v>
      </c>
      <c r="G27" t="s">
        <v>19</v>
      </c>
      <c r="H27">
        <v>163</v>
      </c>
      <c r="I27">
        <f t="shared" si="3"/>
        <v>73</v>
      </c>
      <c r="J27" t="s">
        <v>20</v>
      </c>
      <c r="K27" t="s">
        <v>21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2024</v>
      </c>
      <c r="S27" t="s">
        <v>2025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63</v>
      </c>
      <c r="H28">
        <v>1480</v>
      </c>
      <c r="I28">
        <f t="shared" si="3"/>
        <v>35</v>
      </c>
      <c r="J28" t="s">
        <v>20</v>
      </c>
      <c r="K28" t="s">
        <v>21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2013</v>
      </c>
      <c r="S28" t="s">
        <v>2014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3"/>
        <v>106</v>
      </c>
      <c r="J29" t="s">
        <v>20</v>
      </c>
      <c r="K29" t="s">
        <v>21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2009</v>
      </c>
      <c r="S29" t="s">
        <v>2010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19</v>
      </c>
      <c r="H30">
        <v>2220</v>
      </c>
      <c r="I30">
        <f t="shared" si="3"/>
        <v>61</v>
      </c>
      <c r="J30" t="s">
        <v>20</v>
      </c>
      <c r="K30" t="s">
        <v>21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2013</v>
      </c>
      <c r="S30" t="s">
        <v>2014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19</v>
      </c>
      <c r="H31">
        <v>1606</v>
      </c>
      <c r="I31">
        <f t="shared" si="3"/>
        <v>94</v>
      </c>
      <c r="J31" t="s">
        <v>86</v>
      </c>
      <c r="K31" t="s">
        <v>87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2015</v>
      </c>
      <c r="S31" t="s">
        <v>2026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0"/>
        <v>1.606111111111111</v>
      </c>
      <c r="G32" t="s">
        <v>19</v>
      </c>
      <c r="H32">
        <v>129</v>
      </c>
      <c r="I32">
        <f t="shared" si="3"/>
        <v>112</v>
      </c>
      <c r="J32" t="s">
        <v>20</v>
      </c>
      <c r="K32" t="s">
        <v>21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2015</v>
      </c>
      <c r="S32" t="s">
        <v>2023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0"/>
        <v>3.1</v>
      </c>
      <c r="G33" t="s">
        <v>19</v>
      </c>
      <c r="H33">
        <v>226</v>
      </c>
      <c r="I33">
        <f t="shared" si="3"/>
        <v>48</v>
      </c>
      <c r="J33" t="s">
        <v>36</v>
      </c>
      <c r="K33" t="s">
        <v>37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2024</v>
      </c>
      <c r="S33" t="s">
        <v>2025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3"/>
        <v>38</v>
      </c>
      <c r="J34" t="s">
        <v>94</v>
      </c>
      <c r="K34" t="s">
        <v>95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2015</v>
      </c>
      <c r="S34" t="s">
        <v>2016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0"/>
        <v>3.7782071713147412</v>
      </c>
      <c r="G35" t="s">
        <v>19</v>
      </c>
      <c r="H35">
        <v>5419</v>
      </c>
      <c r="I35">
        <f t="shared" si="3"/>
        <v>35</v>
      </c>
      <c r="J35" t="s">
        <v>20</v>
      </c>
      <c r="K35" t="s">
        <v>21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2013</v>
      </c>
      <c r="S35" t="s">
        <v>2014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0"/>
        <v>1.5080645161290323</v>
      </c>
      <c r="G36" t="s">
        <v>19</v>
      </c>
      <c r="H36">
        <v>165</v>
      </c>
      <c r="I36">
        <f t="shared" si="3"/>
        <v>85</v>
      </c>
      <c r="J36" t="s">
        <v>20</v>
      </c>
      <c r="K36" t="s">
        <v>21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2015</v>
      </c>
      <c r="S36" t="s">
        <v>2016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0"/>
        <v>1.5030119521912351</v>
      </c>
      <c r="G37" t="s">
        <v>19</v>
      </c>
      <c r="H37">
        <v>1965</v>
      </c>
      <c r="I37">
        <f t="shared" si="3"/>
        <v>95</v>
      </c>
      <c r="J37" t="s">
        <v>32</v>
      </c>
      <c r="K37" t="s">
        <v>33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2015</v>
      </c>
      <c r="S37" t="s">
        <v>2018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0"/>
        <v>1.572857142857143</v>
      </c>
      <c r="G38" t="s">
        <v>19</v>
      </c>
      <c r="H38">
        <v>16</v>
      </c>
      <c r="I38">
        <f t="shared" si="3"/>
        <v>68</v>
      </c>
      <c r="J38" t="s">
        <v>20</v>
      </c>
      <c r="K38" t="s">
        <v>21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2013</v>
      </c>
      <c r="S38" t="s">
        <v>2014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0"/>
        <v>1.3998765432098765</v>
      </c>
      <c r="G39" t="s">
        <v>19</v>
      </c>
      <c r="H39">
        <v>107</v>
      </c>
      <c r="I39">
        <f t="shared" si="3"/>
        <v>105</v>
      </c>
      <c r="J39" t="s">
        <v>20</v>
      </c>
      <c r="K39" t="s">
        <v>21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2021</v>
      </c>
      <c r="S39" t="s">
        <v>2027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0"/>
        <v>3.2532258064516131</v>
      </c>
      <c r="G40" t="s">
        <v>19</v>
      </c>
      <c r="H40">
        <v>134</v>
      </c>
      <c r="I40">
        <f t="shared" si="3"/>
        <v>75</v>
      </c>
      <c r="J40" t="s">
        <v>20</v>
      </c>
      <c r="K40" t="s">
        <v>21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2028</v>
      </c>
      <c r="S40" t="s">
        <v>2029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3"/>
        <v>57</v>
      </c>
      <c r="J41" t="s">
        <v>32</v>
      </c>
      <c r="K41" t="s">
        <v>33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2013</v>
      </c>
      <c r="S41" t="s">
        <v>2014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0"/>
        <v>1.6906818181818182</v>
      </c>
      <c r="G42" t="s">
        <v>19</v>
      </c>
      <c r="H42">
        <v>198</v>
      </c>
      <c r="I42">
        <f t="shared" si="3"/>
        <v>75</v>
      </c>
      <c r="J42" t="s">
        <v>20</v>
      </c>
      <c r="K42" t="s">
        <v>21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2011</v>
      </c>
      <c r="S42" t="s">
        <v>2020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0"/>
        <v>2.1292857142857144</v>
      </c>
      <c r="G43" t="s">
        <v>19</v>
      </c>
      <c r="H43">
        <v>111</v>
      </c>
      <c r="I43">
        <f t="shared" si="3"/>
        <v>107</v>
      </c>
      <c r="J43" t="s">
        <v>94</v>
      </c>
      <c r="K43" t="s">
        <v>95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2009</v>
      </c>
      <c r="S43" t="s">
        <v>2010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0"/>
        <v>4.4394444444444447</v>
      </c>
      <c r="G44" t="s">
        <v>19</v>
      </c>
      <c r="H44">
        <v>222</v>
      </c>
      <c r="I44">
        <f t="shared" si="3"/>
        <v>35</v>
      </c>
      <c r="J44" t="s">
        <v>20</v>
      </c>
      <c r="K44" t="s">
        <v>21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2007</v>
      </c>
      <c r="S44" t="s">
        <v>2008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0"/>
        <v>1.859390243902439</v>
      </c>
      <c r="G45" t="s">
        <v>19</v>
      </c>
      <c r="H45">
        <v>6212</v>
      </c>
      <c r="I45">
        <f t="shared" si="3"/>
        <v>26</v>
      </c>
      <c r="J45" t="s">
        <v>20</v>
      </c>
      <c r="K45" t="s">
        <v>21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2021</v>
      </c>
      <c r="S45" t="s">
        <v>2030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0"/>
        <v>6.5881249999999998</v>
      </c>
      <c r="G46" t="s">
        <v>19</v>
      </c>
      <c r="H46">
        <v>98</v>
      </c>
      <c r="I46">
        <f t="shared" si="3"/>
        <v>107</v>
      </c>
      <c r="J46" t="s">
        <v>32</v>
      </c>
      <c r="K46" t="s">
        <v>33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2021</v>
      </c>
      <c r="S46" t="s">
        <v>2027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3"/>
        <v>94</v>
      </c>
      <c r="J47" t="s">
        <v>20</v>
      </c>
      <c r="K47" t="s">
        <v>21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2013</v>
      </c>
      <c r="S47" t="s">
        <v>2014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0"/>
        <v>1.1478378378378378</v>
      </c>
      <c r="G48" t="s">
        <v>19</v>
      </c>
      <c r="H48">
        <v>92</v>
      </c>
      <c r="I48">
        <f t="shared" si="3"/>
        <v>46</v>
      </c>
      <c r="J48" t="s">
        <v>20</v>
      </c>
      <c r="K48" t="s">
        <v>21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2009</v>
      </c>
      <c r="S48" t="s">
        <v>2010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0"/>
        <v>4.7526666666666664</v>
      </c>
      <c r="G49" t="s">
        <v>19</v>
      </c>
      <c r="H49">
        <v>149</v>
      </c>
      <c r="I49">
        <f t="shared" si="3"/>
        <v>47</v>
      </c>
      <c r="J49" t="s">
        <v>20</v>
      </c>
      <c r="K49" t="s">
        <v>21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2013</v>
      </c>
      <c r="S49" t="s">
        <v>2014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0"/>
        <v>3.86972972972973</v>
      </c>
      <c r="G50" t="s">
        <v>19</v>
      </c>
      <c r="H50">
        <v>2431</v>
      </c>
      <c r="I50">
        <f t="shared" si="3"/>
        <v>53</v>
      </c>
      <c r="J50" t="s">
        <v>20</v>
      </c>
      <c r="K50" t="s">
        <v>21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2013</v>
      </c>
      <c r="S50" t="s">
        <v>2014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0"/>
        <v>1.89625</v>
      </c>
      <c r="G51" t="s">
        <v>19</v>
      </c>
      <c r="H51">
        <v>303</v>
      </c>
      <c r="I51">
        <f t="shared" si="3"/>
        <v>45</v>
      </c>
      <c r="J51" t="s">
        <v>20</v>
      </c>
      <c r="K51" t="s">
        <v>21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2009</v>
      </c>
      <c r="S51" t="s">
        <v>2010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3"/>
        <v>2</v>
      </c>
      <c r="J52" t="s">
        <v>94</v>
      </c>
      <c r="K52" t="s">
        <v>95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2009</v>
      </c>
      <c r="S52" t="s">
        <v>2031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3"/>
        <v>99</v>
      </c>
      <c r="J53" t="s">
        <v>36</v>
      </c>
      <c r="K53" t="s">
        <v>37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2011</v>
      </c>
      <c r="S53" t="s">
        <v>2020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3"/>
        <v>32</v>
      </c>
      <c r="J54" t="s">
        <v>20</v>
      </c>
      <c r="K54" t="s">
        <v>21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2013</v>
      </c>
      <c r="S54" t="s">
        <v>2014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0"/>
        <v>1.4040909090909091</v>
      </c>
      <c r="G55" t="s">
        <v>19</v>
      </c>
      <c r="H55">
        <v>209</v>
      </c>
      <c r="I55">
        <f t="shared" si="3"/>
        <v>59</v>
      </c>
      <c r="J55" t="s">
        <v>20</v>
      </c>
      <c r="K55" t="s">
        <v>21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2015</v>
      </c>
      <c r="S55" t="s">
        <v>2018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3"/>
        <v>44</v>
      </c>
      <c r="J56" t="s">
        <v>20</v>
      </c>
      <c r="K56" t="s">
        <v>21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2011</v>
      </c>
      <c r="S56" t="s">
        <v>2020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0"/>
        <v>1.7796969696969698</v>
      </c>
      <c r="G57" t="s">
        <v>19</v>
      </c>
      <c r="H57">
        <v>131</v>
      </c>
      <c r="I57">
        <f t="shared" si="3"/>
        <v>89</v>
      </c>
      <c r="J57" t="s">
        <v>20</v>
      </c>
      <c r="K57" t="s">
        <v>21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2009</v>
      </c>
      <c r="S57" t="s">
        <v>2032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0"/>
        <v>1.436625</v>
      </c>
      <c r="G58" t="s">
        <v>19</v>
      </c>
      <c r="H58">
        <v>164</v>
      </c>
      <c r="I58">
        <f t="shared" si="3"/>
        <v>70</v>
      </c>
      <c r="J58" t="s">
        <v>20</v>
      </c>
      <c r="K58" t="s">
        <v>21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2011</v>
      </c>
      <c r="S58" t="s">
        <v>2020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0"/>
        <v>2.1527586206896552</v>
      </c>
      <c r="G59" t="s">
        <v>19</v>
      </c>
      <c r="H59">
        <v>201</v>
      </c>
      <c r="I59">
        <f t="shared" si="3"/>
        <v>31</v>
      </c>
      <c r="J59" t="s">
        <v>20</v>
      </c>
      <c r="K59" t="s">
        <v>21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2024</v>
      </c>
      <c r="S59" t="s">
        <v>2025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0"/>
        <v>2.2711111111111113</v>
      </c>
      <c r="G60" t="s">
        <v>19</v>
      </c>
      <c r="H60">
        <v>211</v>
      </c>
      <c r="I60">
        <f t="shared" si="3"/>
        <v>29</v>
      </c>
      <c r="J60" t="s">
        <v>20</v>
      </c>
      <c r="K60" t="s">
        <v>21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2013</v>
      </c>
      <c r="S60" t="s">
        <v>2014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0"/>
        <v>2.7507142857142859</v>
      </c>
      <c r="G61" t="s">
        <v>19</v>
      </c>
      <c r="H61">
        <v>128</v>
      </c>
      <c r="I61">
        <f t="shared" si="3"/>
        <v>30</v>
      </c>
      <c r="J61" t="s">
        <v>20</v>
      </c>
      <c r="K61" t="s">
        <v>21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2013</v>
      </c>
      <c r="S61" t="s">
        <v>2014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0"/>
        <v>1.4437048832271762</v>
      </c>
      <c r="G62" t="s">
        <v>19</v>
      </c>
      <c r="H62">
        <v>1600</v>
      </c>
      <c r="I62">
        <f t="shared" si="3"/>
        <v>84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2013</v>
      </c>
      <c r="S62" t="s">
        <v>2014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2013</v>
      </c>
      <c r="S63" t="s">
        <v>2014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0"/>
        <v>7.226</v>
      </c>
      <c r="G64" t="s">
        <v>19</v>
      </c>
      <c r="H64">
        <v>249</v>
      </c>
      <c r="I64">
        <f t="shared" si="3"/>
        <v>58</v>
      </c>
      <c r="J64" t="s">
        <v>20</v>
      </c>
      <c r="K64" t="s">
        <v>21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2011</v>
      </c>
      <c r="S64" t="s">
        <v>2012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3"/>
        <v>111</v>
      </c>
      <c r="J65" t="s">
        <v>20</v>
      </c>
      <c r="K65" t="s">
        <v>21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2013</v>
      </c>
      <c r="S65" t="s">
        <v>2014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 t="shared" si="3"/>
        <v>71</v>
      </c>
      <c r="J66" t="s">
        <v>20</v>
      </c>
      <c r="K66" t="s">
        <v>21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2011</v>
      </c>
      <c r="S66" t="s">
        <v>2012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ref="F67:F130" si="4">E67/D67</f>
        <v>2.3614754098360655</v>
      </c>
      <c r="G67" t="s">
        <v>19</v>
      </c>
      <c r="H67">
        <v>236</v>
      </c>
      <c r="I67">
        <f t="shared" si="3"/>
        <v>61</v>
      </c>
      <c r="J67" t="s">
        <v>20</v>
      </c>
      <c r="K67" t="s">
        <v>21</v>
      </c>
      <c r="L67">
        <v>1296108000</v>
      </c>
      <c r="M67" s="7">
        <f t="shared" ref="M67:M130" si="5">(((L67/60)/60)/24)+DATE(1970,1,1)</f>
        <v>40570.25</v>
      </c>
      <c r="N67">
        <v>1296712800</v>
      </c>
      <c r="O67" s="7">
        <f t="shared" ref="O67:O130" si="6">(((N67/60)/60)/24)+DATE(1970,1,1)</f>
        <v>40577.25</v>
      </c>
      <c r="P67" t="b">
        <v>0</v>
      </c>
      <c r="Q67" t="b">
        <v>0</v>
      </c>
      <c r="R67" t="s">
        <v>2013</v>
      </c>
      <c r="S67" t="s">
        <v>2014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>
        <f t="shared" ref="I68:I131" si="7">QUOTIENT(E68,H68)</f>
        <v>108</v>
      </c>
      <c r="J68" t="s">
        <v>20</v>
      </c>
      <c r="K68" t="s">
        <v>21</v>
      </c>
      <c r="L68">
        <v>1428469200</v>
      </c>
      <c r="M68" s="7">
        <f t="shared" si="5"/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2013</v>
      </c>
      <c r="S68" t="s">
        <v>2014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4"/>
        <v>1.6238567493112948</v>
      </c>
      <c r="G69" t="s">
        <v>19</v>
      </c>
      <c r="H69">
        <v>4065</v>
      </c>
      <c r="I69">
        <f t="shared" si="7"/>
        <v>29</v>
      </c>
      <c r="J69" t="s">
        <v>36</v>
      </c>
      <c r="K69" t="s">
        <v>37</v>
      </c>
      <c r="L69">
        <v>1264399200</v>
      </c>
      <c r="M69" s="7">
        <f t="shared" si="5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2011</v>
      </c>
      <c r="S69" t="s">
        <v>2020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4"/>
        <v>2.5452631578947367</v>
      </c>
      <c r="G70" t="s">
        <v>19</v>
      </c>
      <c r="H70">
        <v>246</v>
      </c>
      <c r="I70">
        <f t="shared" si="7"/>
        <v>58</v>
      </c>
      <c r="J70" t="s">
        <v>94</v>
      </c>
      <c r="K70" t="s">
        <v>95</v>
      </c>
      <c r="L70">
        <v>1501131600</v>
      </c>
      <c r="M70" s="7">
        <f t="shared" si="5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2013</v>
      </c>
      <c r="S70" t="s">
        <v>2014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4"/>
        <v>0.24063291139240506</v>
      </c>
      <c r="G71" t="s">
        <v>63</v>
      </c>
      <c r="H71">
        <v>17</v>
      </c>
      <c r="I71">
        <f t="shared" si="7"/>
        <v>111</v>
      </c>
      <c r="J71" t="s">
        <v>20</v>
      </c>
      <c r="K71" t="s">
        <v>21</v>
      </c>
      <c r="L71">
        <v>1292738400</v>
      </c>
      <c r="M71" s="7">
        <f t="shared" si="5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2013</v>
      </c>
      <c r="S71" t="s">
        <v>2014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4"/>
        <v>1.2374140625000001</v>
      </c>
      <c r="G72" t="s">
        <v>19</v>
      </c>
      <c r="H72">
        <v>2475</v>
      </c>
      <c r="I72">
        <f t="shared" si="7"/>
        <v>63</v>
      </c>
      <c r="J72" t="s">
        <v>94</v>
      </c>
      <c r="K72" t="s">
        <v>95</v>
      </c>
      <c r="L72">
        <v>1288674000</v>
      </c>
      <c r="M72" s="7">
        <f t="shared" si="5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2013</v>
      </c>
      <c r="S72" t="s">
        <v>2014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4"/>
        <v>1.0806666666666667</v>
      </c>
      <c r="G73" t="s">
        <v>19</v>
      </c>
      <c r="H73">
        <v>76</v>
      </c>
      <c r="I73">
        <f t="shared" si="7"/>
        <v>85</v>
      </c>
      <c r="J73" t="s">
        <v>20</v>
      </c>
      <c r="K73" t="s">
        <v>21</v>
      </c>
      <c r="L73">
        <v>1575093600</v>
      </c>
      <c r="M73" s="7">
        <f t="shared" si="5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2013</v>
      </c>
      <c r="S73" t="s">
        <v>2014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4"/>
        <v>6.7033333333333331</v>
      </c>
      <c r="G74" t="s">
        <v>19</v>
      </c>
      <c r="H74">
        <v>54</v>
      </c>
      <c r="I74">
        <f t="shared" si="7"/>
        <v>74</v>
      </c>
      <c r="J74" t="s">
        <v>20</v>
      </c>
      <c r="K74" t="s">
        <v>21</v>
      </c>
      <c r="L74">
        <v>1435726800</v>
      </c>
      <c r="M74" s="7">
        <f t="shared" si="5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2015</v>
      </c>
      <c r="S74" t="s">
        <v>2023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4"/>
        <v>6.609285714285714</v>
      </c>
      <c r="G75" t="s">
        <v>19</v>
      </c>
      <c r="H75">
        <v>88</v>
      </c>
      <c r="I75">
        <f t="shared" si="7"/>
        <v>105</v>
      </c>
      <c r="J75" t="s">
        <v>20</v>
      </c>
      <c r="K75" t="s">
        <v>21</v>
      </c>
      <c r="L75">
        <v>1480226400</v>
      </c>
      <c r="M75" s="7">
        <f t="shared" si="5"/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2009</v>
      </c>
      <c r="S75" t="s">
        <v>2032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4"/>
        <v>1.2246153846153847</v>
      </c>
      <c r="G76" t="s">
        <v>19</v>
      </c>
      <c r="H76">
        <v>85</v>
      </c>
      <c r="I76">
        <f t="shared" si="7"/>
        <v>56</v>
      </c>
      <c r="J76" t="s">
        <v>36</v>
      </c>
      <c r="K76" t="s">
        <v>37</v>
      </c>
      <c r="L76">
        <v>1459054800</v>
      </c>
      <c r="M76" s="7">
        <f t="shared" si="5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2009</v>
      </c>
      <c r="S76" t="s">
        <v>2031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4"/>
        <v>1.5057731958762886</v>
      </c>
      <c r="G77" t="s">
        <v>19</v>
      </c>
      <c r="H77">
        <v>170</v>
      </c>
      <c r="I77">
        <f t="shared" si="7"/>
        <v>85</v>
      </c>
      <c r="J77" t="s">
        <v>20</v>
      </c>
      <c r="K77" t="s">
        <v>21</v>
      </c>
      <c r="L77">
        <v>1531630800</v>
      </c>
      <c r="M77" s="7">
        <f t="shared" si="5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2028</v>
      </c>
      <c r="S77" t="s">
        <v>2029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>
        <f t="shared" si="7"/>
        <v>57</v>
      </c>
      <c r="J78" t="s">
        <v>20</v>
      </c>
      <c r="K78" t="s">
        <v>21</v>
      </c>
      <c r="L78">
        <v>1421992800</v>
      </c>
      <c r="M78" s="7">
        <f t="shared" si="5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2013</v>
      </c>
      <c r="S78" t="s">
        <v>2014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>
        <f t="shared" si="7"/>
        <v>79</v>
      </c>
      <c r="J79" t="s">
        <v>20</v>
      </c>
      <c r="K79" t="s">
        <v>21</v>
      </c>
      <c r="L79">
        <v>1285563600</v>
      </c>
      <c r="M79" s="7">
        <f t="shared" si="5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2015</v>
      </c>
      <c r="S79" t="s">
        <v>2023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4"/>
        <v>3.008</v>
      </c>
      <c r="G80" t="s">
        <v>19</v>
      </c>
      <c r="H80">
        <v>330</v>
      </c>
      <c r="I80">
        <f t="shared" si="7"/>
        <v>41</v>
      </c>
      <c r="J80" t="s">
        <v>20</v>
      </c>
      <c r="K80" t="s">
        <v>21</v>
      </c>
      <c r="L80">
        <v>1523854800</v>
      </c>
      <c r="M80" s="7">
        <f t="shared" si="5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2021</v>
      </c>
      <c r="S80" t="s">
        <v>2033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>
        <f t="shared" si="7"/>
        <v>48</v>
      </c>
      <c r="J81" t="s">
        <v>20</v>
      </c>
      <c r="K81" t="s">
        <v>21</v>
      </c>
      <c r="L81">
        <v>1529125200</v>
      </c>
      <c r="M81" s="7">
        <f t="shared" si="5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2013</v>
      </c>
      <c r="S81" t="s">
        <v>2014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4"/>
        <v>6.374545454545455</v>
      </c>
      <c r="G82" t="s">
        <v>19</v>
      </c>
      <c r="H82">
        <v>127</v>
      </c>
      <c r="I82">
        <f t="shared" si="7"/>
        <v>55</v>
      </c>
      <c r="J82" t="s">
        <v>20</v>
      </c>
      <c r="K82" t="s">
        <v>21</v>
      </c>
      <c r="L82">
        <v>1503982800</v>
      </c>
      <c r="M82" s="7">
        <f t="shared" si="5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2024</v>
      </c>
      <c r="S82" t="s">
        <v>2025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4"/>
        <v>2.253392857142857</v>
      </c>
      <c r="G83" t="s">
        <v>19</v>
      </c>
      <c r="H83">
        <v>411</v>
      </c>
      <c r="I83">
        <f t="shared" si="7"/>
        <v>92</v>
      </c>
      <c r="J83" t="s">
        <v>20</v>
      </c>
      <c r="K83" t="s">
        <v>21</v>
      </c>
      <c r="L83">
        <v>1511416800</v>
      </c>
      <c r="M83" s="7">
        <f t="shared" si="5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2009</v>
      </c>
      <c r="S83" t="s">
        <v>2010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4"/>
        <v>14.973000000000001</v>
      </c>
      <c r="G84" t="s">
        <v>19</v>
      </c>
      <c r="H84">
        <v>180</v>
      </c>
      <c r="I84">
        <f t="shared" si="7"/>
        <v>83</v>
      </c>
      <c r="J84" t="s">
        <v>36</v>
      </c>
      <c r="K84" t="s">
        <v>37</v>
      </c>
      <c r="L84">
        <v>1547704800</v>
      </c>
      <c r="M84" s="7">
        <f t="shared" si="5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2024</v>
      </c>
      <c r="S84" t="s">
        <v>2025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>
        <f t="shared" si="7"/>
        <v>39</v>
      </c>
      <c r="J85" t="s">
        <v>20</v>
      </c>
      <c r="K85" t="s">
        <v>21</v>
      </c>
      <c r="L85">
        <v>1469682000</v>
      </c>
      <c r="M85" s="7">
        <f t="shared" si="5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2009</v>
      </c>
      <c r="S85" t="s">
        <v>2017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4"/>
        <v>1.3236942675159236</v>
      </c>
      <c r="G86" t="s">
        <v>19</v>
      </c>
      <c r="H86">
        <v>374</v>
      </c>
      <c r="I86">
        <f t="shared" si="7"/>
        <v>111</v>
      </c>
      <c r="J86" t="s">
        <v>20</v>
      </c>
      <c r="K86" t="s">
        <v>21</v>
      </c>
      <c r="L86">
        <v>1343451600</v>
      </c>
      <c r="M86" s="7">
        <f t="shared" si="5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2011</v>
      </c>
      <c r="S86" t="s">
        <v>2020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4"/>
        <v>1.3122448979591836</v>
      </c>
      <c r="G87" t="s">
        <v>19</v>
      </c>
      <c r="H87">
        <v>71</v>
      </c>
      <c r="I87">
        <f t="shared" si="7"/>
        <v>90</v>
      </c>
      <c r="J87" t="s">
        <v>24</v>
      </c>
      <c r="K87" t="s">
        <v>25</v>
      </c>
      <c r="L87">
        <v>1315717200</v>
      </c>
      <c r="M87" s="7">
        <f t="shared" si="5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2009</v>
      </c>
      <c r="S87" t="s">
        <v>2019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4"/>
        <v>1.6763513513513513</v>
      </c>
      <c r="G88" t="s">
        <v>19</v>
      </c>
      <c r="H88">
        <v>203</v>
      </c>
      <c r="I88">
        <f t="shared" si="7"/>
        <v>61</v>
      </c>
      <c r="J88" t="s">
        <v>20</v>
      </c>
      <c r="K88" t="s">
        <v>21</v>
      </c>
      <c r="L88">
        <v>1430715600</v>
      </c>
      <c r="M88" s="7">
        <f t="shared" si="5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2013</v>
      </c>
      <c r="S88" t="s">
        <v>2014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>
        <f t="shared" si="7"/>
        <v>83</v>
      </c>
      <c r="J89" t="s">
        <v>24</v>
      </c>
      <c r="K89" t="s">
        <v>25</v>
      </c>
      <c r="L89">
        <v>1299564000</v>
      </c>
      <c r="M89" s="7">
        <f t="shared" si="5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2009</v>
      </c>
      <c r="S89" t="s">
        <v>2010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4"/>
        <v>2.6074999999999999</v>
      </c>
      <c r="G90" t="s">
        <v>19</v>
      </c>
      <c r="H90">
        <v>113</v>
      </c>
      <c r="I90">
        <f t="shared" si="7"/>
        <v>110</v>
      </c>
      <c r="J90" t="s">
        <v>20</v>
      </c>
      <c r="K90" t="s">
        <v>21</v>
      </c>
      <c r="L90">
        <v>1429160400</v>
      </c>
      <c r="M90" s="7">
        <f t="shared" si="5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2021</v>
      </c>
      <c r="S90" t="s">
        <v>2033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4"/>
        <v>2.5258823529411765</v>
      </c>
      <c r="G91" t="s">
        <v>19</v>
      </c>
      <c r="H91">
        <v>96</v>
      </c>
      <c r="I91">
        <f t="shared" si="7"/>
        <v>89</v>
      </c>
      <c r="J91" t="s">
        <v>20</v>
      </c>
      <c r="K91" t="s">
        <v>21</v>
      </c>
      <c r="L91">
        <v>1271307600</v>
      </c>
      <c r="M91" s="7">
        <f t="shared" si="5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2013</v>
      </c>
      <c r="S91" t="s">
        <v>2014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>
        <f t="shared" si="7"/>
        <v>57</v>
      </c>
      <c r="J92" t="s">
        <v>20</v>
      </c>
      <c r="K92" t="s">
        <v>21</v>
      </c>
      <c r="L92">
        <v>1456380000</v>
      </c>
      <c r="M92" s="7">
        <f t="shared" si="5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2013</v>
      </c>
      <c r="S92" t="s">
        <v>2014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>
        <f t="shared" si="7"/>
        <v>109</v>
      </c>
      <c r="J93" t="s">
        <v>94</v>
      </c>
      <c r="K93" t="s">
        <v>95</v>
      </c>
      <c r="L93">
        <v>1470459600</v>
      </c>
      <c r="M93" s="7">
        <f t="shared" si="5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2021</v>
      </c>
      <c r="S93" t="s">
        <v>2033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4"/>
        <v>2.5887500000000001</v>
      </c>
      <c r="G94" t="s">
        <v>19</v>
      </c>
      <c r="H94">
        <v>498</v>
      </c>
      <c r="I94">
        <f t="shared" si="7"/>
        <v>103</v>
      </c>
      <c r="J94" t="s">
        <v>86</v>
      </c>
      <c r="K94" t="s">
        <v>87</v>
      </c>
      <c r="L94">
        <v>1277269200</v>
      </c>
      <c r="M94" s="7">
        <f t="shared" si="5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2024</v>
      </c>
      <c r="S94" t="s">
        <v>2025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4"/>
        <v>0.60548713235294116</v>
      </c>
      <c r="G95" t="s">
        <v>63</v>
      </c>
      <c r="H95">
        <v>610</v>
      </c>
      <c r="I95">
        <f t="shared" si="7"/>
        <v>107</v>
      </c>
      <c r="J95" t="s">
        <v>20</v>
      </c>
      <c r="K95" t="s">
        <v>21</v>
      </c>
      <c r="L95">
        <v>1350709200</v>
      </c>
      <c r="M95" s="7">
        <f t="shared" si="5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2013</v>
      </c>
      <c r="S95" t="s">
        <v>2014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4"/>
        <v>3.036896551724138</v>
      </c>
      <c r="G96" t="s">
        <v>19</v>
      </c>
      <c r="H96">
        <v>180</v>
      </c>
      <c r="I96">
        <f t="shared" si="7"/>
        <v>48</v>
      </c>
      <c r="J96" t="s">
        <v>36</v>
      </c>
      <c r="K96" t="s">
        <v>37</v>
      </c>
      <c r="L96">
        <v>1554613200</v>
      </c>
      <c r="M96" s="7">
        <f t="shared" si="5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2011</v>
      </c>
      <c r="S96" t="s">
        <v>2012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4"/>
        <v>1.1299999999999999</v>
      </c>
      <c r="G97" t="s">
        <v>19</v>
      </c>
      <c r="H97">
        <v>27</v>
      </c>
      <c r="I97">
        <f t="shared" si="7"/>
        <v>37</v>
      </c>
      <c r="J97" t="s">
        <v>20</v>
      </c>
      <c r="K97" t="s">
        <v>21</v>
      </c>
      <c r="L97">
        <v>1571029200</v>
      </c>
      <c r="M97" s="7">
        <f t="shared" si="5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2015</v>
      </c>
      <c r="S97" t="s">
        <v>2016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4"/>
        <v>2.1737876614060259</v>
      </c>
      <c r="G98" t="s">
        <v>19</v>
      </c>
      <c r="H98">
        <v>2331</v>
      </c>
      <c r="I98">
        <f t="shared" si="7"/>
        <v>64</v>
      </c>
      <c r="J98" t="s">
        <v>20</v>
      </c>
      <c r="K98" t="s">
        <v>21</v>
      </c>
      <c r="L98">
        <v>1299736800</v>
      </c>
      <c r="M98" s="7">
        <f t="shared" si="5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2013</v>
      </c>
      <c r="S98" t="s">
        <v>2014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4"/>
        <v>9.2669230769230762</v>
      </c>
      <c r="G99" t="s">
        <v>19</v>
      </c>
      <c r="H99">
        <v>113</v>
      </c>
      <c r="I99">
        <f t="shared" si="7"/>
        <v>106</v>
      </c>
      <c r="J99" t="s">
        <v>20</v>
      </c>
      <c r="K99" t="s">
        <v>21</v>
      </c>
      <c r="L99">
        <v>1435208400</v>
      </c>
      <c r="M99" s="7">
        <f t="shared" si="5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2007</v>
      </c>
      <c r="S99" t="s">
        <v>2008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>
        <f t="shared" si="7"/>
        <v>27</v>
      </c>
      <c r="J100" t="s">
        <v>24</v>
      </c>
      <c r="K100" t="s">
        <v>25</v>
      </c>
      <c r="L100">
        <v>1437973200</v>
      </c>
      <c r="M100" s="7">
        <f t="shared" si="5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2024</v>
      </c>
      <c r="S100" t="s">
        <v>2025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4"/>
        <v>1.9672368421052631</v>
      </c>
      <c r="G101" t="s">
        <v>19</v>
      </c>
      <c r="H101">
        <v>164</v>
      </c>
      <c r="I101">
        <f t="shared" si="7"/>
        <v>91</v>
      </c>
      <c r="J101" t="s">
        <v>20</v>
      </c>
      <c r="K101" t="s">
        <v>21</v>
      </c>
      <c r="L101">
        <v>1416895200</v>
      </c>
      <c r="M101" s="7">
        <f t="shared" si="5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2013</v>
      </c>
      <c r="S101" t="s">
        <v>2014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>
        <f t="shared" si="7"/>
        <v>1</v>
      </c>
      <c r="J102" t="s">
        <v>20</v>
      </c>
      <c r="K102" t="s">
        <v>21</v>
      </c>
      <c r="L102">
        <v>1319000400</v>
      </c>
      <c r="M102" s="7">
        <f t="shared" si="5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2013</v>
      </c>
      <c r="S102" t="s">
        <v>2014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4"/>
        <v>10.214444444444444</v>
      </c>
      <c r="G103" t="s">
        <v>19</v>
      </c>
      <c r="H103">
        <v>164</v>
      </c>
      <c r="I103">
        <f t="shared" si="7"/>
        <v>56</v>
      </c>
      <c r="J103" t="s">
        <v>20</v>
      </c>
      <c r="K103" t="s">
        <v>21</v>
      </c>
      <c r="L103">
        <v>1424498400</v>
      </c>
      <c r="M103" s="7">
        <f t="shared" si="5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2009</v>
      </c>
      <c r="S103" t="s">
        <v>2017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4"/>
        <v>2.8167567567567566</v>
      </c>
      <c r="G104" t="s">
        <v>19</v>
      </c>
      <c r="H104">
        <v>336</v>
      </c>
      <c r="I104">
        <f t="shared" si="7"/>
        <v>31</v>
      </c>
      <c r="J104" t="s">
        <v>20</v>
      </c>
      <c r="K104" t="s">
        <v>21</v>
      </c>
      <c r="L104">
        <v>1526274000</v>
      </c>
      <c r="M104" s="7">
        <f t="shared" si="5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2011</v>
      </c>
      <c r="S104" t="s">
        <v>2020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>
        <f t="shared" si="7"/>
        <v>66</v>
      </c>
      <c r="J105" t="s">
        <v>94</v>
      </c>
      <c r="K105" t="s">
        <v>95</v>
      </c>
      <c r="L105">
        <v>1287896400</v>
      </c>
      <c r="M105" s="7">
        <f t="shared" si="5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2009</v>
      </c>
      <c r="S105" t="s">
        <v>2017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4"/>
        <v>1.4314010067114094</v>
      </c>
      <c r="G106" t="s">
        <v>19</v>
      </c>
      <c r="H106">
        <v>1917</v>
      </c>
      <c r="I106">
        <f t="shared" si="7"/>
        <v>89</v>
      </c>
      <c r="J106" t="s">
        <v>20</v>
      </c>
      <c r="K106" t="s">
        <v>21</v>
      </c>
      <c r="L106">
        <v>1495515600</v>
      </c>
      <c r="M106" s="7">
        <f t="shared" si="5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2009</v>
      </c>
      <c r="S106" t="s">
        <v>2019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4"/>
        <v>1.4454411764705883</v>
      </c>
      <c r="G107" t="s">
        <v>19</v>
      </c>
      <c r="H107">
        <v>95</v>
      </c>
      <c r="I107">
        <f t="shared" si="7"/>
        <v>103</v>
      </c>
      <c r="J107" t="s">
        <v>20</v>
      </c>
      <c r="K107" t="s">
        <v>21</v>
      </c>
      <c r="L107">
        <v>1364878800</v>
      </c>
      <c r="M107" s="7">
        <f t="shared" si="5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2011</v>
      </c>
      <c r="S107" t="s">
        <v>2012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4"/>
        <v>3.5912820512820511</v>
      </c>
      <c r="G108" t="s">
        <v>19</v>
      </c>
      <c r="H108">
        <v>147</v>
      </c>
      <c r="I108">
        <f t="shared" si="7"/>
        <v>95</v>
      </c>
      <c r="J108" t="s">
        <v>20</v>
      </c>
      <c r="K108" t="s">
        <v>21</v>
      </c>
      <c r="L108">
        <v>1567918800</v>
      </c>
      <c r="M108" s="7">
        <f t="shared" si="5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2013</v>
      </c>
      <c r="S108" t="s">
        <v>2014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4"/>
        <v>1.8648571428571428</v>
      </c>
      <c r="G109" t="s">
        <v>19</v>
      </c>
      <c r="H109">
        <v>86</v>
      </c>
      <c r="I109">
        <f t="shared" si="7"/>
        <v>75</v>
      </c>
      <c r="J109" t="s">
        <v>20</v>
      </c>
      <c r="K109" t="s">
        <v>21</v>
      </c>
      <c r="L109">
        <v>1524459600</v>
      </c>
      <c r="M109" s="7">
        <f t="shared" si="5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2013</v>
      </c>
      <c r="S109" t="s">
        <v>2014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4"/>
        <v>5.9526666666666666</v>
      </c>
      <c r="G110" t="s">
        <v>19</v>
      </c>
      <c r="H110">
        <v>83</v>
      </c>
      <c r="I110">
        <f t="shared" si="7"/>
        <v>107</v>
      </c>
      <c r="J110" t="s">
        <v>20</v>
      </c>
      <c r="K110" t="s">
        <v>21</v>
      </c>
      <c r="L110">
        <v>1333688400</v>
      </c>
      <c r="M110" s="7">
        <f t="shared" si="5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2015</v>
      </c>
      <c r="S110" t="s">
        <v>2016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>
        <f t="shared" si="7"/>
        <v>51</v>
      </c>
      <c r="J111" t="s">
        <v>20</v>
      </c>
      <c r="K111" t="s">
        <v>21</v>
      </c>
      <c r="L111">
        <v>1389506400</v>
      </c>
      <c r="M111" s="7">
        <f t="shared" si="5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2015</v>
      </c>
      <c r="S111" t="s">
        <v>2034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>
        <f t="shared" si="7"/>
        <v>71</v>
      </c>
      <c r="J112" t="s">
        <v>20</v>
      </c>
      <c r="K112" t="s">
        <v>21</v>
      </c>
      <c r="L112">
        <v>1536642000</v>
      </c>
      <c r="M112" s="7">
        <f t="shared" si="5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2007</v>
      </c>
      <c r="S112" t="s">
        <v>2008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4"/>
        <v>1.1995602605863191</v>
      </c>
      <c r="G113" t="s">
        <v>19</v>
      </c>
      <c r="H113">
        <v>676</v>
      </c>
      <c r="I113">
        <f t="shared" si="7"/>
        <v>108</v>
      </c>
      <c r="J113" t="s">
        <v>20</v>
      </c>
      <c r="K113" t="s">
        <v>21</v>
      </c>
      <c r="L113">
        <v>1348290000</v>
      </c>
      <c r="M113" s="7">
        <f t="shared" si="5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2021</v>
      </c>
      <c r="S113" t="s">
        <v>2030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4"/>
        <v>2.6882978723404256</v>
      </c>
      <c r="G114" t="s">
        <v>19</v>
      </c>
      <c r="H114">
        <v>361</v>
      </c>
      <c r="I114">
        <f t="shared" si="7"/>
        <v>35</v>
      </c>
      <c r="J114" t="s">
        <v>24</v>
      </c>
      <c r="K114" t="s">
        <v>25</v>
      </c>
      <c r="L114">
        <v>1408856400</v>
      </c>
      <c r="M114" s="7">
        <f t="shared" si="5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2011</v>
      </c>
      <c r="S114" t="s">
        <v>2012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4"/>
        <v>3.7687878787878786</v>
      </c>
      <c r="G115" t="s">
        <v>19</v>
      </c>
      <c r="H115">
        <v>131</v>
      </c>
      <c r="I115">
        <f t="shared" si="7"/>
        <v>94</v>
      </c>
      <c r="J115" t="s">
        <v>20</v>
      </c>
      <c r="K115" t="s">
        <v>21</v>
      </c>
      <c r="L115">
        <v>1505192400</v>
      </c>
      <c r="M115" s="7">
        <f t="shared" si="5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2007</v>
      </c>
      <c r="S115" t="s">
        <v>2008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4"/>
        <v>7.2715789473684209</v>
      </c>
      <c r="G116" t="s">
        <v>19</v>
      </c>
      <c r="H116">
        <v>126</v>
      </c>
      <c r="I116">
        <f t="shared" si="7"/>
        <v>109</v>
      </c>
      <c r="J116" t="s">
        <v>20</v>
      </c>
      <c r="K116" t="s">
        <v>21</v>
      </c>
      <c r="L116">
        <v>1554786000</v>
      </c>
      <c r="M116" s="7">
        <f t="shared" si="5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2011</v>
      </c>
      <c r="S116" t="s">
        <v>2020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>
        <f t="shared" si="7"/>
        <v>44</v>
      </c>
      <c r="J117" t="s">
        <v>94</v>
      </c>
      <c r="K117" t="s">
        <v>95</v>
      </c>
      <c r="L117">
        <v>1510898400</v>
      </c>
      <c r="M117" s="7">
        <f t="shared" si="5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2021</v>
      </c>
      <c r="S117" t="s">
        <v>2027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>
        <f t="shared" si="7"/>
        <v>86</v>
      </c>
      <c r="J118" t="s">
        <v>20</v>
      </c>
      <c r="K118" t="s">
        <v>21</v>
      </c>
      <c r="L118">
        <v>1442552400</v>
      </c>
      <c r="M118" s="7">
        <f t="shared" si="5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2013</v>
      </c>
      <c r="S118" t="s">
        <v>2014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4"/>
        <v>1.7393877551020409</v>
      </c>
      <c r="G119" t="s">
        <v>19</v>
      </c>
      <c r="H119">
        <v>275</v>
      </c>
      <c r="I119">
        <f t="shared" si="7"/>
        <v>30</v>
      </c>
      <c r="J119" t="s">
        <v>20</v>
      </c>
      <c r="K119" t="s">
        <v>21</v>
      </c>
      <c r="L119">
        <v>1316667600</v>
      </c>
      <c r="M119" s="7">
        <f t="shared" si="5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2015</v>
      </c>
      <c r="S119" t="s">
        <v>2034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4"/>
        <v>1.1761111111111111</v>
      </c>
      <c r="G120" t="s">
        <v>19</v>
      </c>
      <c r="H120">
        <v>67</v>
      </c>
      <c r="I120">
        <f t="shared" si="7"/>
        <v>94</v>
      </c>
      <c r="J120" t="s">
        <v>20</v>
      </c>
      <c r="K120" t="s">
        <v>21</v>
      </c>
      <c r="L120">
        <v>1390716000</v>
      </c>
      <c r="M120" s="7">
        <f t="shared" si="5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2028</v>
      </c>
      <c r="S120" t="s">
        <v>2029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4"/>
        <v>2.1496</v>
      </c>
      <c r="G121" t="s">
        <v>19</v>
      </c>
      <c r="H121">
        <v>154</v>
      </c>
      <c r="I121">
        <f t="shared" si="7"/>
        <v>69</v>
      </c>
      <c r="J121" t="s">
        <v>20</v>
      </c>
      <c r="K121" t="s">
        <v>21</v>
      </c>
      <c r="L121">
        <v>1402894800</v>
      </c>
      <c r="M121" s="7">
        <f t="shared" si="5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2015</v>
      </c>
      <c r="S121" t="s">
        <v>2016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4"/>
        <v>1.4949667110519307</v>
      </c>
      <c r="G122" t="s">
        <v>19</v>
      </c>
      <c r="H122">
        <v>1782</v>
      </c>
      <c r="I122">
        <f t="shared" si="7"/>
        <v>63</v>
      </c>
      <c r="J122" t="s">
        <v>20</v>
      </c>
      <c r="K122" t="s">
        <v>21</v>
      </c>
      <c r="L122">
        <v>1429246800</v>
      </c>
      <c r="M122" s="7">
        <f t="shared" si="5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2024</v>
      </c>
      <c r="S122" t="s">
        <v>2035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4"/>
        <v>2.1933995584988963</v>
      </c>
      <c r="G123" t="s">
        <v>19</v>
      </c>
      <c r="H123">
        <v>903</v>
      </c>
      <c r="I123">
        <f t="shared" si="7"/>
        <v>110</v>
      </c>
      <c r="J123" t="s">
        <v>20</v>
      </c>
      <c r="K123" t="s">
        <v>21</v>
      </c>
      <c r="L123">
        <v>1412485200</v>
      </c>
      <c r="M123" s="7">
        <f t="shared" si="5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2024</v>
      </c>
      <c r="S123" t="s">
        <v>2025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>
        <f t="shared" si="7"/>
        <v>25</v>
      </c>
      <c r="J124" t="s">
        <v>20</v>
      </c>
      <c r="K124" t="s">
        <v>21</v>
      </c>
      <c r="L124">
        <v>1417068000</v>
      </c>
      <c r="M124" s="7">
        <f t="shared" si="5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2021</v>
      </c>
      <c r="S124" t="s">
        <v>2027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>
        <f t="shared" si="7"/>
        <v>49</v>
      </c>
      <c r="J125" t="s">
        <v>15</v>
      </c>
      <c r="K125" t="s">
        <v>16</v>
      </c>
      <c r="L125">
        <v>1448344800</v>
      </c>
      <c r="M125" s="7">
        <f t="shared" si="5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2013</v>
      </c>
      <c r="S125" t="s">
        <v>2014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4"/>
        <v>3.6776923076923076</v>
      </c>
      <c r="G126" t="s">
        <v>19</v>
      </c>
      <c r="H126">
        <v>94</v>
      </c>
      <c r="I126">
        <f t="shared" si="7"/>
        <v>101</v>
      </c>
      <c r="J126" t="s">
        <v>94</v>
      </c>
      <c r="K126" t="s">
        <v>95</v>
      </c>
      <c r="L126">
        <v>1557723600</v>
      </c>
      <c r="M126" s="7">
        <f t="shared" si="5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2028</v>
      </c>
      <c r="S126" t="s">
        <v>2029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4"/>
        <v>1.5990566037735849</v>
      </c>
      <c r="G127" t="s">
        <v>19</v>
      </c>
      <c r="H127">
        <v>180</v>
      </c>
      <c r="I127">
        <f t="shared" si="7"/>
        <v>47</v>
      </c>
      <c r="J127" t="s">
        <v>20</v>
      </c>
      <c r="K127" t="s">
        <v>21</v>
      </c>
      <c r="L127">
        <v>1537333200</v>
      </c>
      <c r="M127" s="7">
        <f t="shared" si="5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2013</v>
      </c>
      <c r="S127" t="s">
        <v>2014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>
        <f t="shared" si="7"/>
        <v>89</v>
      </c>
      <c r="J128" t="s">
        <v>20</v>
      </c>
      <c r="K128" t="s">
        <v>21</v>
      </c>
      <c r="L128">
        <v>1471150800</v>
      </c>
      <c r="M128" s="7">
        <f t="shared" si="5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2013</v>
      </c>
      <c r="S128" t="s">
        <v>2014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>
        <f t="shared" si="7"/>
        <v>78</v>
      </c>
      <c r="J129" t="s">
        <v>15</v>
      </c>
      <c r="K129" t="s">
        <v>16</v>
      </c>
      <c r="L129">
        <v>1273640400</v>
      </c>
      <c r="M129" s="7">
        <f t="shared" si="5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2013</v>
      </c>
      <c r="S129" t="s">
        <v>2014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si="4"/>
        <v>0.60334277620396604</v>
      </c>
      <c r="G130" t="s">
        <v>63</v>
      </c>
      <c r="H130">
        <v>532</v>
      </c>
      <c r="I130">
        <f t="shared" si="7"/>
        <v>80</v>
      </c>
      <c r="J130" t="s">
        <v>20</v>
      </c>
      <c r="K130" t="s">
        <v>21</v>
      </c>
      <c r="L130">
        <v>1282885200</v>
      </c>
      <c r="M130" s="7">
        <f t="shared" si="5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2009</v>
      </c>
      <c r="S130" t="s">
        <v>2010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63</v>
      </c>
      <c r="H131">
        <v>55</v>
      </c>
      <c r="I131">
        <f t="shared" si="7"/>
        <v>86</v>
      </c>
      <c r="J131" t="s">
        <v>24</v>
      </c>
      <c r="K131" t="s">
        <v>25</v>
      </c>
      <c r="L131">
        <v>1422943200</v>
      </c>
      <c r="M131" s="7">
        <f t="shared" ref="M131:M194" si="9">(((L131/60)/60)/24)+DATE(1970,1,1)</f>
        <v>42038.25</v>
      </c>
      <c r="N131">
        <v>1425103200</v>
      </c>
      <c r="O131" s="7">
        <f t="shared" ref="O131:O194" si="10">(((N131/60)/60)/24)+DATE(1970,1,1)</f>
        <v>42063.25</v>
      </c>
      <c r="P131" t="b">
        <v>0</v>
      </c>
      <c r="Q131" t="b">
        <v>0</v>
      </c>
      <c r="R131" t="s">
        <v>2007</v>
      </c>
      <c r="S131" t="s">
        <v>2008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si="8"/>
        <v>1.5546875</v>
      </c>
      <c r="G132" t="s">
        <v>19</v>
      </c>
      <c r="H132">
        <v>533</v>
      </c>
      <c r="I132">
        <f t="shared" ref="I132:I195" si="11">QUOTIENT(E132,H132)</f>
        <v>28</v>
      </c>
      <c r="J132" t="s">
        <v>32</v>
      </c>
      <c r="K132" t="s">
        <v>33</v>
      </c>
      <c r="L132">
        <v>1319605200</v>
      </c>
      <c r="M132" s="7">
        <f t="shared" si="9"/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2015</v>
      </c>
      <c r="S132" t="s">
        <v>2018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8"/>
        <v>1.0085974499089254</v>
      </c>
      <c r="G133" t="s">
        <v>19</v>
      </c>
      <c r="H133">
        <v>2443</v>
      </c>
      <c r="I133">
        <f t="shared" si="11"/>
        <v>67</v>
      </c>
      <c r="J133" t="s">
        <v>36</v>
      </c>
      <c r="K133" t="s">
        <v>37</v>
      </c>
      <c r="L133">
        <v>1385704800</v>
      </c>
      <c r="M133" s="7">
        <f t="shared" si="9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2011</v>
      </c>
      <c r="S133" t="s">
        <v>2012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8"/>
        <v>1.1618181818181819</v>
      </c>
      <c r="G134" t="s">
        <v>19</v>
      </c>
      <c r="H134">
        <v>89</v>
      </c>
      <c r="I134">
        <f t="shared" si="11"/>
        <v>43</v>
      </c>
      <c r="J134" t="s">
        <v>20</v>
      </c>
      <c r="K134" t="s">
        <v>21</v>
      </c>
      <c r="L134">
        <v>1515736800</v>
      </c>
      <c r="M134" s="7">
        <f t="shared" si="9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2013</v>
      </c>
      <c r="S134" t="s">
        <v>2014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8"/>
        <v>3.1077777777777778</v>
      </c>
      <c r="G135" t="s">
        <v>19</v>
      </c>
      <c r="H135">
        <v>159</v>
      </c>
      <c r="I135">
        <f t="shared" si="11"/>
        <v>87</v>
      </c>
      <c r="J135" t="s">
        <v>20</v>
      </c>
      <c r="K135" t="s">
        <v>21</v>
      </c>
      <c r="L135">
        <v>1313125200</v>
      </c>
      <c r="M135" s="7">
        <f t="shared" si="9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2009</v>
      </c>
      <c r="S135" t="s">
        <v>2036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>
        <f t="shared" si="11"/>
        <v>94</v>
      </c>
      <c r="J136" t="s">
        <v>86</v>
      </c>
      <c r="K136" t="s">
        <v>87</v>
      </c>
      <c r="L136">
        <v>1308459600</v>
      </c>
      <c r="M136" s="7">
        <f t="shared" si="9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2015</v>
      </c>
      <c r="S136" t="s">
        <v>2016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>
        <f t="shared" si="11"/>
        <v>46</v>
      </c>
      <c r="J137" t="s">
        <v>20</v>
      </c>
      <c r="K137" t="s">
        <v>21</v>
      </c>
      <c r="L137">
        <v>1362636000</v>
      </c>
      <c r="M137" s="7">
        <f t="shared" si="9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2013</v>
      </c>
      <c r="S137" t="s">
        <v>2014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8"/>
        <v>3.2862318840579711E-2</v>
      </c>
      <c r="G138" t="s">
        <v>63</v>
      </c>
      <c r="H138">
        <v>58</v>
      </c>
      <c r="I138">
        <f t="shared" si="11"/>
        <v>46</v>
      </c>
      <c r="J138" t="s">
        <v>20</v>
      </c>
      <c r="K138" t="s">
        <v>21</v>
      </c>
      <c r="L138">
        <v>1402117200</v>
      </c>
      <c r="M138" s="7">
        <f t="shared" si="9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2015</v>
      </c>
      <c r="S138" t="s">
        <v>2018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8"/>
        <v>2.617777777777778</v>
      </c>
      <c r="G139" t="s">
        <v>19</v>
      </c>
      <c r="H139">
        <v>50</v>
      </c>
      <c r="I139">
        <f t="shared" si="11"/>
        <v>94</v>
      </c>
      <c r="J139" t="s">
        <v>20</v>
      </c>
      <c r="K139" t="s">
        <v>21</v>
      </c>
      <c r="L139">
        <v>1286341200</v>
      </c>
      <c r="M139" s="7">
        <f t="shared" si="9"/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2021</v>
      </c>
      <c r="S139" t="s">
        <v>2022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>
        <f t="shared" si="11"/>
        <v>80</v>
      </c>
      <c r="J140" t="s">
        <v>20</v>
      </c>
      <c r="K140" t="s">
        <v>21</v>
      </c>
      <c r="L140">
        <v>1348808400</v>
      </c>
      <c r="M140" s="7">
        <f t="shared" si="9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2024</v>
      </c>
      <c r="S140" t="s">
        <v>2035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>
        <f t="shared" si="11"/>
        <v>59</v>
      </c>
      <c r="J141" t="s">
        <v>20</v>
      </c>
      <c r="K141" t="s">
        <v>21</v>
      </c>
      <c r="L141">
        <v>1429592400</v>
      </c>
      <c r="M141" s="7">
        <f t="shared" si="9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2011</v>
      </c>
      <c r="S141" t="s">
        <v>2020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8"/>
        <v>2.2316363636363636</v>
      </c>
      <c r="G142" t="s">
        <v>19</v>
      </c>
      <c r="H142">
        <v>186</v>
      </c>
      <c r="I142">
        <f t="shared" si="11"/>
        <v>65</v>
      </c>
      <c r="J142" t="s">
        <v>20</v>
      </c>
      <c r="K142" t="s">
        <v>21</v>
      </c>
      <c r="L142">
        <v>1519538400</v>
      </c>
      <c r="M142" s="7">
        <f t="shared" si="9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2015</v>
      </c>
      <c r="S142" t="s">
        <v>2016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8"/>
        <v>1.0159097978227061</v>
      </c>
      <c r="G143" t="s">
        <v>19</v>
      </c>
      <c r="H143">
        <v>1071</v>
      </c>
      <c r="I143">
        <f t="shared" si="11"/>
        <v>60</v>
      </c>
      <c r="J143" t="s">
        <v>20</v>
      </c>
      <c r="K143" t="s">
        <v>21</v>
      </c>
      <c r="L143">
        <v>1434085200</v>
      </c>
      <c r="M143" s="7">
        <f t="shared" si="9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2011</v>
      </c>
      <c r="S143" t="s">
        <v>2012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8"/>
        <v>2.3003999999999998</v>
      </c>
      <c r="G144" t="s">
        <v>19</v>
      </c>
      <c r="H144">
        <v>117</v>
      </c>
      <c r="I144">
        <f t="shared" si="11"/>
        <v>98</v>
      </c>
      <c r="J144" t="s">
        <v>20</v>
      </c>
      <c r="K144" t="s">
        <v>21</v>
      </c>
      <c r="L144">
        <v>1333688400</v>
      </c>
      <c r="M144" s="7">
        <f t="shared" si="9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2011</v>
      </c>
      <c r="S144" t="s">
        <v>2012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8"/>
        <v>1.355925925925926</v>
      </c>
      <c r="G145" t="s">
        <v>19</v>
      </c>
      <c r="H145">
        <v>70</v>
      </c>
      <c r="I145">
        <f t="shared" si="11"/>
        <v>104</v>
      </c>
      <c r="J145" t="s">
        <v>20</v>
      </c>
      <c r="K145" t="s">
        <v>21</v>
      </c>
      <c r="L145">
        <v>1277701200</v>
      </c>
      <c r="M145" s="7">
        <f t="shared" si="9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2009</v>
      </c>
      <c r="S145" t="s">
        <v>2019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8"/>
        <v>1.2909999999999999</v>
      </c>
      <c r="G146" t="s">
        <v>19</v>
      </c>
      <c r="H146">
        <v>135</v>
      </c>
      <c r="I146">
        <f t="shared" si="11"/>
        <v>86</v>
      </c>
      <c r="J146" t="s">
        <v>20</v>
      </c>
      <c r="K146" t="s">
        <v>21</v>
      </c>
      <c r="L146">
        <v>1560747600</v>
      </c>
      <c r="M146" s="7">
        <f t="shared" si="9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2013</v>
      </c>
      <c r="S146" t="s">
        <v>2014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8"/>
        <v>2.3651200000000001</v>
      </c>
      <c r="G147" t="s">
        <v>19</v>
      </c>
      <c r="H147">
        <v>768</v>
      </c>
      <c r="I147">
        <f t="shared" si="11"/>
        <v>76</v>
      </c>
      <c r="J147" t="s">
        <v>86</v>
      </c>
      <c r="K147" t="s">
        <v>87</v>
      </c>
      <c r="L147">
        <v>1410066000</v>
      </c>
      <c r="M147" s="7">
        <f t="shared" si="9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2011</v>
      </c>
      <c r="S147" t="s">
        <v>2020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8"/>
        <v>0.17249999999999999</v>
      </c>
      <c r="G148" t="s">
        <v>63</v>
      </c>
      <c r="H148">
        <v>51</v>
      </c>
      <c r="I148">
        <f t="shared" si="11"/>
        <v>29</v>
      </c>
      <c r="J148" t="s">
        <v>20</v>
      </c>
      <c r="K148" t="s">
        <v>21</v>
      </c>
      <c r="L148">
        <v>1320732000</v>
      </c>
      <c r="M148" s="7">
        <f t="shared" si="9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2013</v>
      </c>
      <c r="S148" t="s">
        <v>2014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8"/>
        <v>1.1249397590361445</v>
      </c>
      <c r="G149" t="s">
        <v>19</v>
      </c>
      <c r="H149">
        <v>199</v>
      </c>
      <c r="I149">
        <f t="shared" si="11"/>
        <v>46</v>
      </c>
      <c r="J149" t="s">
        <v>20</v>
      </c>
      <c r="K149" t="s">
        <v>21</v>
      </c>
      <c r="L149">
        <v>1465794000</v>
      </c>
      <c r="M149" s="7">
        <f t="shared" si="9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2013</v>
      </c>
      <c r="S149" t="s">
        <v>2014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8"/>
        <v>1.2102150537634409</v>
      </c>
      <c r="G150" t="s">
        <v>19</v>
      </c>
      <c r="H150">
        <v>107</v>
      </c>
      <c r="I150">
        <f t="shared" si="11"/>
        <v>105</v>
      </c>
      <c r="J150" t="s">
        <v>20</v>
      </c>
      <c r="K150" t="s">
        <v>21</v>
      </c>
      <c r="L150">
        <v>1500958800</v>
      </c>
      <c r="M150" s="7">
        <f t="shared" si="9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2011</v>
      </c>
      <c r="S150" t="s">
        <v>2020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8"/>
        <v>2.1987096774193549</v>
      </c>
      <c r="G151" t="s">
        <v>19</v>
      </c>
      <c r="H151">
        <v>195</v>
      </c>
      <c r="I151">
        <f t="shared" si="11"/>
        <v>69</v>
      </c>
      <c r="J151" t="s">
        <v>20</v>
      </c>
      <c r="K151" t="s">
        <v>21</v>
      </c>
      <c r="L151">
        <v>1357020000</v>
      </c>
      <c r="M151" s="7">
        <f t="shared" si="9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2009</v>
      </c>
      <c r="S151" t="s">
        <v>2019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>
        <f t="shared" si="11"/>
        <v>1</v>
      </c>
      <c r="J152" t="s">
        <v>20</v>
      </c>
      <c r="K152" t="s">
        <v>21</v>
      </c>
      <c r="L152">
        <v>1544940000</v>
      </c>
      <c r="M152" s="7">
        <f t="shared" si="9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2009</v>
      </c>
      <c r="S152" t="s">
        <v>2010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>
        <f t="shared" si="11"/>
        <v>60</v>
      </c>
      <c r="J153" t="s">
        <v>20</v>
      </c>
      <c r="K153" t="s">
        <v>21</v>
      </c>
      <c r="L153">
        <v>1402290000</v>
      </c>
      <c r="M153" s="7">
        <f t="shared" si="9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2009</v>
      </c>
      <c r="S153" t="s">
        <v>2017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8"/>
        <v>4.2306746987951804</v>
      </c>
      <c r="G154" t="s">
        <v>19</v>
      </c>
      <c r="H154">
        <v>3376</v>
      </c>
      <c r="I154">
        <f t="shared" si="11"/>
        <v>52</v>
      </c>
      <c r="J154" t="s">
        <v>20</v>
      </c>
      <c r="K154" t="s">
        <v>21</v>
      </c>
      <c r="L154">
        <v>1487311200</v>
      </c>
      <c r="M154" s="7">
        <f t="shared" si="9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2009</v>
      </c>
      <c r="S154" t="s">
        <v>2019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>
        <f t="shared" si="11"/>
        <v>31</v>
      </c>
      <c r="J155" t="s">
        <v>20</v>
      </c>
      <c r="K155" t="s">
        <v>21</v>
      </c>
      <c r="L155">
        <v>1350622800</v>
      </c>
      <c r="M155" s="7">
        <f t="shared" si="9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2013</v>
      </c>
      <c r="S155" t="s">
        <v>2014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>
        <f t="shared" si="11"/>
        <v>95</v>
      </c>
      <c r="J156" t="s">
        <v>20</v>
      </c>
      <c r="K156" t="s">
        <v>21</v>
      </c>
      <c r="L156">
        <v>1463029200</v>
      </c>
      <c r="M156" s="7">
        <f t="shared" si="9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2009</v>
      </c>
      <c r="S156" t="s">
        <v>2019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>
        <f t="shared" si="11"/>
        <v>75</v>
      </c>
      <c r="J157" t="s">
        <v>20</v>
      </c>
      <c r="K157" t="s">
        <v>21</v>
      </c>
      <c r="L157">
        <v>1269493200</v>
      </c>
      <c r="M157" s="7">
        <f t="shared" si="9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2013</v>
      </c>
      <c r="S157" t="s">
        <v>2014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8"/>
        <v>0.73939560439560437</v>
      </c>
      <c r="G158" t="s">
        <v>63</v>
      </c>
      <c r="H158">
        <v>379</v>
      </c>
      <c r="I158">
        <f t="shared" si="11"/>
        <v>71</v>
      </c>
      <c r="J158" t="s">
        <v>24</v>
      </c>
      <c r="K158" t="s">
        <v>25</v>
      </c>
      <c r="L158">
        <v>1570251600</v>
      </c>
      <c r="M158" s="7">
        <f t="shared" si="9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2009</v>
      </c>
      <c r="S158" t="s">
        <v>2010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>
        <f t="shared" si="11"/>
        <v>73</v>
      </c>
      <c r="J159" t="s">
        <v>24</v>
      </c>
      <c r="K159" t="s">
        <v>25</v>
      </c>
      <c r="L159">
        <v>1388383200</v>
      </c>
      <c r="M159" s="7">
        <f t="shared" si="9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2028</v>
      </c>
      <c r="S159" t="s">
        <v>2029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8"/>
        <v>2.2095238095238097</v>
      </c>
      <c r="G160" t="s">
        <v>19</v>
      </c>
      <c r="H160">
        <v>41</v>
      </c>
      <c r="I160">
        <f t="shared" si="11"/>
        <v>113</v>
      </c>
      <c r="J160" t="s">
        <v>20</v>
      </c>
      <c r="K160" t="s">
        <v>21</v>
      </c>
      <c r="L160">
        <v>1449554400</v>
      </c>
      <c r="M160" s="7">
        <f t="shared" si="9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2009</v>
      </c>
      <c r="S160" t="s">
        <v>2010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8"/>
        <v>1.0001150627615063</v>
      </c>
      <c r="G161" t="s">
        <v>19</v>
      </c>
      <c r="H161">
        <v>1821</v>
      </c>
      <c r="I161">
        <f t="shared" si="11"/>
        <v>105</v>
      </c>
      <c r="J161" t="s">
        <v>20</v>
      </c>
      <c r="K161" t="s">
        <v>21</v>
      </c>
      <c r="L161">
        <v>1553662800</v>
      </c>
      <c r="M161" s="7">
        <f t="shared" si="9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2013</v>
      </c>
      <c r="S161" t="s">
        <v>2014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8"/>
        <v>1.6231249999999999</v>
      </c>
      <c r="G162" t="s">
        <v>19</v>
      </c>
      <c r="H162">
        <v>164</v>
      </c>
      <c r="I162">
        <f t="shared" si="11"/>
        <v>79</v>
      </c>
      <c r="J162" t="s">
        <v>20</v>
      </c>
      <c r="K162" t="s">
        <v>21</v>
      </c>
      <c r="L162">
        <v>1556341200</v>
      </c>
      <c r="M162" s="7">
        <f t="shared" si="9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2011</v>
      </c>
      <c r="S162" t="s">
        <v>2020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>
        <f t="shared" si="11"/>
        <v>57</v>
      </c>
      <c r="J163" t="s">
        <v>20</v>
      </c>
      <c r="K163" t="s">
        <v>21</v>
      </c>
      <c r="L163">
        <v>1442984400</v>
      </c>
      <c r="M163" s="7">
        <f t="shared" si="9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2011</v>
      </c>
      <c r="S163" t="s">
        <v>2012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8"/>
        <v>1.4973770491803278</v>
      </c>
      <c r="G164" t="s">
        <v>19</v>
      </c>
      <c r="H164">
        <v>157</v>
      </c>
      <c r="I164">
        <f t="shared" si="11"/>
        <v>58</v>
      </c>
      <c r="J164" t="s">
        <v>86</v>
      </c>
      <c r="K164" t="s">
        <v>87</v>
      </c>
      <c r="L164">
        <v>1544248800</v>
      </c>
      <c r="M164" s="7">
        <f t="shared" si="9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2009</v>
      </c>
      <c r="S164" t="s">
        <v>2010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8"/>
        <v>2.5325714285714285</v>
      </c>
      <c r="G165" t="s">
        <v>19</v>
      </c>
      <c r="H165">
        <v>246</v>
      </c>
      <c r="I165">
        <f t="shared" si="11"/>
        <v>36</v>
      </c>
      <c r="J165" t="s">
        <v>20</v>
      </c>
      <c r="K165" t="s">
        <v>21</v>
      </c>
      <c r="L165">
        <v>1508475600</v>
      </c>
      <c r="M165" s="7">
        <f t="shared" si="9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2028</v>
      </c>
      <c r="S165" t="s">
        <v>2029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8"/>
        <v>1.0016943521594683</v>
      </c>
      <c r="G166" t="s">
        <v>19</v>
      </c>
      <c r="H166">
        <v>1396</v>
      </c>
      <c r="I166">
        <f t="shared" si="11"/>
        <v>107</v>
      </c>
      <c r="J166" t="s">
        <v>20</v>
      </c>
      <c r="K166" t="s">
        <v>21</v>
      </c>
      <c r="L166">
        <v>1507438800</v>
      </c>
      <c r="M166" s="7">
        <f t="shared" si="9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2013</v>
      </c>
      <c r="S166" t="s">
        <v>2014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8"/>
        <v>1.2199004424778761</v>
      </c>
      <c r="G167" t="s">
        <v>19</v>
      </c>
      <c r="H167">
        <v>2506</v>
      </c>
      <c r="I167">
        <f t="shared" si="11"/>
        <v>44</v>
      </c>
      <c r="J167" t="s">
        <v>20</v>
      </c>
      <c r="K167" t="s">
        <v>21</v>
      </c>
      <c r="L167">
        <v>1501563600</v>
      </c>
      <c r="M167" s="7">
        <f t="shared" si="9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2011</v>
      </c>
      <c r="S167" t="s">
        <v>2012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8"/>
        <v>1.3713265306122449</v>
      </c>
      <c r="G168" t="s">
        <v>19</v>
      </c>
      <c r="H168">
        <v>244</v>
      </c>
      <c r="I168">
        <f t="shared" si="11"/>
        <v>55</v>
      </c>
      <c r="J168" t="s">
        <v>20</v>
      </c>
      <c r="K168" t="s">
        <v>21</v>
      </c>
      <c r="L168">
        <v>1292997600</v>
      </c>
      <c r="M168" s="7">
        <f t="shared" si="9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2028</v>
      </c>
      <c r="S168" t="s">
        <v>2029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8"/>
        <v>4.155384615384615</v>
      </c>
      <c r="G169" t="s">
        <v>19</v>
      </c>
      <c r="H169">
        <v>146</v>
      </c>
      <c r="I169">
        <f t="shared" si="11"/>
        <v>74</v>
      </c>
      <c r="J169" t="s">
        <v>24</v>
      </c>
      <c r="K169" t="s">
        <v>25</v>
      </c>
      <c r="L169">
        <v>1370840400</v>
      </c>
      <c r="M169" s="7">
        <f t="shared" si="9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2013</v>
      </c>
      <c r="S169" t="s">
        <v>2014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>
        <f t="shared" si="11"/>
        <v>41</v>
      </c>
      <c r="J170" t="s">
        <v>32</v>
      </c>
      <c r="K170" t="s">
        <v>33</v>
      </c>
      <c r="L170">
        <v>1550815200</v>
      </c>
      <c r="M170" s="7">
        <f t="shared" si="9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2009</v>
      </c>
      <c r="S170" t="s">
        <v>2019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8"/>
        <v>4.240815450643777</v>
      </c>
      <c r="G171" t="s">
        <v>19</v>
      </c>
      <c r="H171">
        <v>1267</v>
      </c>
      <c r="I171">
        <f t="shared" si="11"/>
        <v>77</v>
      </c>
      <c r="J171" t="s">
        <v>20</v>
      </c>
      <c r="K171" t="s">
        <v>21</v>
      </c>
      <c r="L171">
        <v>1339909200</v>
      </c>
      <c r="M171" s="7">
        <f t="shared" si="9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2015</v>
      </c>
      <c r="S171" t="s">
        <v>2026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>
        <f t="shared" si="11"/>
        <v>82</v>
      </c>
      <c r="J172" t="s">
        <v>20</v>
      </c>
      <c r="K172" t="s">
        <v>21</v>
      </c>
      <c r="L172">
        <v>1501736400</v>
      </c>
      <c r="M172" s="7">
        <f t="shared" si="9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2009</v>
      </c>
      <c r="S172" t="s">
        <v>2019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>
        <f t="shared" si="11"/>
        <v>104</v>
      </c>
      <c r="J173" t="s">
        <v>20</v>
      </c>
      <c r="K173" t="s">
        <v>21</v>
      </c>
      <c r="L173">
        <v>1395291600</v>
      </c>
      <c r="M173" s="7">
        <f t="shared" si="9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2021</v>
      </c>
      <c r="S173" t="s">
        <v>2033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>
        <f t="shared" si="11"/>
        <v>25</v>
      </c>
      <c r="J174" t="s">
        <v>20</v>
      </c>
      <c r="K174" t="s">
        <v>21</v>
      </c>
      <c r="L174">
        <v>1405746000</v>
      </c>
      <c r="M174" s="7">
        <f t="shared" si="9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2015</v>
      </c>
      <c r="S174" t="s">
        <v>2016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8"/>
        <v>1.6301447776628748</v>
      </c>
      <c r="G175" t="s">
        <v>19</v>
      </c>
      <c r="H175">
        <v>1561</v>
      </c>
      <c r="I175">
        <f t="shared" si="11"/>
        <v>100</v>
      </c>
      <c r="J175" t="s">
        <v>20</v>
      </c>
      <c r="K175" t="s">
        <v>21</v>
      </c>
      <c r="L175">
        <v>1368853200</v>
      </c>
      <c r="M175" s="7">
        <f t="shared" si="9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2013</v>
      </c>
      <c r="S175" t="s">
        <v>2014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8"/>
        <v>8.9466666666666672</v>
      </c>
      <c r="G176" t="s">
        <v>19</v>
      </c>
      <c r="H176">
        <v>48</v>
      </c>
      <c r="I176">
        <f t="shared" si="11"/>
        <v>111</v>
      </c>
      <c r="J176" t="s">
        <v>20</v>
      </c>
      <c r="K176" t="s">
        <v>21</v>
      </c>
      <c r="L176">
        <v>1444021200</v>
      </c>
      <c r="M176" s="7">
        <f t="shared" si="9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2011</v>
      </c>
      <c r="S176" t="s">
        <v>2020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>
        <f t="shared" si="11"/>
        <v>41</v>
      </c>
      <c r="J177" t="s">
        <v>20</v>
      </c>
      <c r="K177" t="s">
        <v>21</v>
      </c>
      <c r="L177">
        <v>1472619600</v>
      </c>
      <c r="M177" s="7">
        <f t="shared" si="9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2013</v>
      </c>
      <c r="S177" t="s">
        <v>2014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>
        <f t="shared" si="11"/>
        <v>110</v>
      </c>
      <c r="J178" t="s">
        <v>20</v>
      </c>
      <c r="K178" t="s">
        <v>21</v>
      </c>
      <c r="L178">
        <v>1472878800</v>
      </c>
      <c r="M178" s="7">
        <f t="shared" si="9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2013</v>
      </c>
      <c r="S178" t="s">
        <v>2014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8"/>
        <v>4.1647680412371137</v>
      </c>
      <c r="G179" t="s">
        <v>19</v>
      </c>
      <c r="H179">
        <v>2739</v>
      </c>
      <c r="I179">
        <f t="shared" si="11"/>
        <v>58</v>
      </c>
      <c r="J179" t="s">
        <v>20</v>
      </c>
      <c r="K179" t="s">
        <v>21</v>
      </c>
      <c r="L179">
        <v>1289800800</v>
      </c>
      <c r="M179" s="7">
        <f t="shared" si="9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2013</v>
      </c>
      <c r="S179" t="s">
        <v>2014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>
        <f t="shared" si="11"/>
        <v>32</v>
      </c>
      <c r="J180" t="s">
        <v>20</v>
      </c>
      <c r="K180" t="s">
        <v>21</v>
      </c>
      <c r="L180">
        <v>1505970000</v>
      </c>
      <c r="M180" s="7">
        <f t="shared" si="9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2007</v>
      </c>
      <c r="S180" t="s">
        <v>2008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8"/>
        <v>3.5771910112359548</v>
      </c>
      <c r="G181" t="s">
        <v>19</v>
      </c>
      <c r="H181">
        <v>3537</v>
      </c>
      <c r="I181">
        <f t="shared" si="11"/>
        <v>45</v>
      </c>
      <c r="J181" t="s">
        <v>15</v>
      </c>
      <c r="K181" t="s">
        <v>16</v>
      </c>
      <c r="L181">
        <v>1363496400</v>
      </c>
      <c r="M181" s="7">
        <f t="shared" si="9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2013</v>
      </c>
      <c r="S181" t="s">
        <v>2014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8"/>
        <v>3.0845714285714285</v>
      </c>
      <c r="G182" t="s">
        <v>19</v>
      </c>
      <c r="H182">
        <v>2107</v>
      </c>
      <c r="I182">
        <f t="shared" si="11"/>
        <v>81</v>
      </c>
      <c r="J182" t="s">
        <v>24</v>
      </c>
      <c r="K182" t="s">
        <v>25</v>
      </c>
      <c r="L182">
        <v>1269234000</v>
      </c>
      <c r="M182" s="7">
        <f t="shared" si="9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2011</v>
      </c>
      <c r="S182" t="s">
        <v>2020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>
        <f t="shared" si="11"/>
        <v>39</v>
      </c>
      <c r="J183" t="s">
        <v>20</v>
      </c>
      <c r="K183" t="s">
        <v>21</v>
      </c>
      <c r="L183">
        <v>1507093200</v>
      </c>
      <c r="M183" s="7">
        <f t="shared" si="9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2011</v>
      </c>
      <c r="S183" t="s">
        <v>2012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8"/>
        <v>7.2232472324723247</v>
      </c>
      <c r="G184" t="s">
        <v>19</v>
      </c>
      <c r="H184">
        <v>3318</v>
      </c>
      <c r="I184">
        <f t="shared" si="11"/>
        <v>58</v>
      </c>
      <c r="J184" t="s">
        <v>32</v>
      </c>
      <c r="K184" t="s">
        <v>33</v>
      </c>
      <c r="L184">
        <v>1560574800</v>
      </c>
      <c r="M184" s="7">
        <f t="shared" si="9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2013</v>
      </c>
      <c r="S184" t="s">
        <v>2014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>
        <f t="shared" si="11"/>
        <v>40</v>
      </c>
      <c r="J185" t="s">
        <v>15</v>
      </c>
      <c r="K185" t="s">
        <v>16</v>
      </c>
      <c r="L185">
        <v>1284008400</v>
      </c>
      <c r="M185" s="7">
        <f t="shared" si="9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2009</v>
      </c>
      <c r="S185" t="s">
        <v>2010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8"/>
        <v>2.9305555555555554</v>
      </c>
      <c r="G186" t="s">
        <v>19</v>
      </c>
      <c r="H186">
        <v>340</v>
      </c>
      <c r="I186">
        <f t="shared" si="11"/>
        <v>31</v>
      </c>
      <c r="J186" t="s">
        <v>20</v>
      </c>
      <c r="K186" t="s">
        <v>21</v>
      </c>
      <c r="L186">
        <v>1556859600</v>
      </c>
      <c r="M186" s="7">
        <f t="shared" si="9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2013</v>
      </c>
      <c r="S186" t="s">
        <v>2014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>
        <f t="shared" si="11"/>
        <v>37</v>
      </c>
      <c r="J187" t="s">
        <v>20</v>
      </c>
      <c r="K187" t="s">
        <v>21</v>
      </c>
      <c r="L187">
        <v>1526187600</v>
      </c>
      <c r="M187" s="7">
        <f t="shared" si="9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2015</v>
      </c>
      <c r="S187" t="s">
        <v>2034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>
        <f t="shared" si="11"/>
        <v>32</v>
      </c>
      <c r="J188" t="s">
        <v>20</v>
      </c>
      <c r="K188" t="s">
        <v>21</v>
      </c>
      <c r="L188">
        <v>1400821200</v>
      </c>
      <c r="M188" s="7">
        <f t="shared" si="9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2013</v>
      </c>
      <c r="S188" t="s">
        <v>2014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8"/>
        <v>2.2987375415282392</v>
      </c>
      <c r="G189" t="s">
        <v>19</v>
      </c>
      <c r="H189">
        <v>1442</v>
      </c>
      <c r="I189">
        <f t="shared" si="11"/>
        <v>95</v>
      </c>
      <c r="J189" t="s">
        <v>15</v>
      </c>
      <c r="K189" t="s">
        <v>16</v>
      </c>
      <c r="L189">
        <v>1361599200</v>
      </c>
      <c r="M189" s="7">
        <f t="shared" si="9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2015</v>
      </c>
      <c r="S189" t="s">
        <v>2026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>
        <f t="shared" si="11"/>
        <v>75</v>
      </c>
      <c r="J190" t="s">
        <v>94</v>
      </c>
      <c r="K190" t="s">
        <v>95</v>
      </c>
      <c r="L190">
        <v>1417500000</v>
      </c>
      <c r="M190" s="7">
        <f t="shared" si="9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2013</v>
      </c>
      <c r="S190" t="s">
        <v>2014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8"/>
        <v>0.23525352848928385</v>
      </c>
      <c r="G191" t="s">
        <v>63</v>
      </c>
      <c r="H191">
        <v>441</v>
      </c>
      <c r="I191">
        <f t="shared" si="11"/>
        <v>102</v>
      </c>
      <c r="J191" t="s">
        <v>20</v>
      </c>
      <c r="K191" t="s">
        <v>21</v>
      </c>
      <c r="L191">
        <v>1457071200</v>
      </c>
      <c r="M191" s="7">
        <f t="shared" si="9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2013</v>
      </c>
      <c r="S191" t="s">
        <v>2014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>
        <f t="shared" si="11"/>
        <v>105</v>
      </c>
      <c r="J192" t="s">
        <v>20</v>
      </c>
      <c r="K192" t="s">
        <v>21</v>
      </c>
      <c r="L192">
        <v>1370322000</v>
      </c>
      <c r="M192" s="7">
        <f t="shared" si="9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2013</v>
      </c>
      <c r="S192" t="s">
        <v>2014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>
        <f t="shared" si="11"/>
        <v>37</v>
      </c>
      <c r="J193" t="s">
        <v>94</v>
      </c>
      <c r="K193" t="s">
        <v>95</v>
      </c>
      <c r="L193">
        <v>1552366800</v>
      </c>
      <c r="M193" s="7">
        <f t="shared" si="9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2013</v>
      </c>
      <c r="S193" t="s">
        <v>2014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>
        <f t="shared" si="11"/>
        <v>35</v>
      </c>
      <c r="J194" t="s">
        <v>20</v>
      </c>
      <c r="K194" t="s">
        <v>21</v>
      </c>
      <c r="L194">
        <v>1403845200</v>
      </c>
      <c r="M194" s="7">
        <f t="shared" si="9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2009</v>
      </c>
      <c r="S194" t="s">
        <v>2010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>
        <f t="shared" si="11"/>
        <v>46</v>
      </c>
      <c r="J195" t="s">
        <v>20</v>
      </c>
      <c r="K195" t="s">
        <v>21</v>
      </c>
      <c r="L195">
        <v>1523163600</v>
      </c>
      <c r="M195" s="7">
        <f t="shared" ref="M195:M258" si="13">(((L195/60)/60)/24)+DATE(1970,1,1)</f>
        <v>43198.208333333328</v>
      </c>
      <c r="N195">
        <v>1523509200</v>
      </c>
      <c r="O195" s="7">
        <f t="shared" ref="O195:O258" si="14">(((N195/60)/60)/24)+DATE(1970,1,1)</f>
        <v>43202.208333333328</v>
      </c>
      <c r="P195" t="b">
        <v>1</v>
      </c>
      <c r="Q195" t="b">
        <v>0</v>
      </c>
      <c r="R195" t="s">
        <v>2009</v>
      </c>
      <c r="S195" t="s">
        <v>2019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si="12"/>
        <v>1.227605633802817</v>
      </c>
      <c r="G196" t="s">
        <v>19</v>
      </c>
      <c r="H196">
        <v>126</v>
      </c>
      <c r="I196">
        <f t="shared" ref="I196:I259" si="15">QUOTIENT(E196,H196)</f>
        <v>69</v>
      </c>
      <c r="J196" t="s">
        <v>20</v>
      </c>
      <c r="K196" t="s">
        <v>21</v>
      </c>
      <c r="L196">
        <v>1442206800</v>
      </c>
      <c r="M196" s="7">
        <f t="shared" si="13"/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2009</v>
      </c>
      <c r="S196" t="s">
        <v>2031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2"/>
        <v>3.61753164556962</v>
      </c>
      <c r="G197" t="s">
        <v>19</v>
      </c>
      <c r="H197">
        <v>524</v>
      </c>
      <c r="I197">
        <f t="shared" si="15"/>
        <v>109</v>
      </c>
      <c r="J197" t="s">
        <v>20</v>
      </c>
      <c r="K197" t="s">
        <v>21</v>
      </c>
      <c r="L197">
        <v>1532840400</v>
      </c>
      <c r="M197" s="7">
        <f t="shared" si="13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2009</v>
      </c>
      <c r="S197" t="s">
        <v>2017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>
        <f t="shared" si="15"/>
        <v>51</v>
      </c>
      <c r="J198" t="s">
        <v>32</v>
      </c>
      <c r="K198" t="s">
        <v>33</v>
      </c>
      <c r="L198">
        <v>1472878800</v>
      </c>
      <c r="M198" s="7">
        <f t="shared" si="13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2011</v>
      </c>
      <c r="S198" t="s">
        <v>2020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2"/>
        <v>2.9820475319926874</v>
      </c>
      <c r="G199" t="s">
        <v>19</v>
      </c>
      <c r="H199">
        <v>1989</v>
      </c>
      <c r="I199">
        <f t="shared" si="15"/>
        <v>82</v>
      </c>
      <c r="J199" t="s">
        <v>20</v>
      </c>
      <c r="K199" t="s">
        <v>21</v>
      </c>
      <c r="L199">
        <v>1498194000</v>
      </c>
      <c r="M199" s="7">
        <f t="shared" si="13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2015</v>
      </c>
      <c r="S199" t="s">
        <v>2018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>
        <f t="shared" si="15"/>
        <v>35</v>
      </c>
      <c r="J200" t="s">
        <v>20</v>
      </c>
      <c r="K200" t="s">
        <v>21</v>
      </c>
      <c r="L200">
        <v>1281070800</v>
      </c>
      <c r="M200" s="7">
        <f t="shared" si="13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2009</v>
      </c>
      <c r="S200" t="s">
        <v>2017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>
        <f t="shared" si="15"/>
        <v>74</v>
      </c>
      <c r="J201" t="s">
        <v>20</v>
      </c>
      <c r="K201" t="s">
        <v>21</v>
      </c>
      <c r="L201">
        <v>1436245200</v>
      </c>
      <c r="M201" s="7">
        <f t="shared" si="13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2009</v>
      </c>
      <c r="S201" t="s">
        <v>2010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7">
        <f t="shared" si="13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2013</v>
      </c>
      <c r="S202" t="s">
        <v>2014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2"/>
        <v>6.8119047619047617</v>
      </c>
      <c r="G203" t="s">
        <v>19</v>
      </c>
      <c r="H203">
        <v>157</v>
      </c>
      <c r="I203">
        <f t="shared" si="15"/>
        <v>91</v>
      </c>
      <c r="J203" t="s">
        <v>20</v>
      </c>
      <c r="K203" t="s">
        <v>21</v>
      </c>
      <c r="L203">
        <v>1406264400</v>
      </c>
      <c r="M203" s="7">
        <f t="shared" si="13"/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2011</v>
      </c>
      <c r="S203" t="s">
        <v>2012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2"/>
        <v>0.78831325301204824</v>
      </c>
      <c r="G204" t="s">
        <v>63</v>
      </c>
      <c r="H204">
        <v>82</v>
      </c>
      <c r="I204">
        <f t="shared" si="15"/>
        <v>79</v>
      </c>
      <c r="J204" t="s">
        <v>20</v>
      </c>
      <c r="K204" t="s">
        <v>21</v>
      </c>
      <c r="L204">
        <v>1317531600</v>
      </c>
      <c r="M204" s="7">
        <f t="shared" si="13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2007</v>
      </c>
      <c r="S204" t="s">
        <v>2008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2"/>
        <v>1.3440792216817234</v>
      </c>
      <c r="G205" t="s">
        <v>19</v>
      </c>
      <c r="H205">
        <v>4498</v>
      </c>
      <c r="I205">
        <f t="shared" si="15"/>
        <v>42</v>
      </c>
      <c r="J205" t="s">
        <v>24</v>
      </c>
      <c r="K205" t="s">
        <v>25</v>
      </c>
      <c r="L205">
        <v>1484632800</v>
      </c>
      <c r="M205" s="7">
        <f t="shared" si="13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2013</v>
      </c>
      <c r="S205" t="s">
        <v>2014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>
        <f t="shared" si="15"/>
        <v>63</v>
      </c>
      <c r="J206" t="s">
        <v>20</v>
      </c>
      <c r="K206" t="s">
        <v>21</v>
      </c>
      <c r="L206">
        <v>1301806800</v>
      </c>
      <c r="M206" s="7">
        <f t="shared" si="13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2009</v>
      </c>
      <c r="S206" t="s">
        <v>2032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2"/>
        <v>4.3184615384615386</v>
      </c>
      <c r="G207" t="s">
        <v>19</v>
      </c>
      <c r="H207">
        <v>80</v>
      </c>
      <c r="I207">
        <f t="shared" si="15"/>
        <v>70</v>
      </c>
      <c r="J207" t="s">
        <v>20</v>
      </c>
      <c r="K207" t="s">
        <v>21</v>
      </c>
      <c r="L207">
        <v>1539752400</v>
      </c>
      <c r="M207" s="7">
        <f t="shared" si="13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2013</v>
      </c>
      <c r="S207" t="s">
        <v>2014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2"/>
        <v>0.38844444444444443</v>
      </c>
      <c r="G208" t="s">
        <v>63</v>
      </c>
      <c r="H208">
        <v>57</v>
      </c>
      <c r="I208">
        <f t="shared" si="15"/>
        <v>61</v>
      </c>
      <c r="J208" t="s">
        <v>20</v>
      </c>
      <c r="K208" t="s">
        <v>21</v>
      </c>
      <c r="L208">
        <v>1267250400</v>
      </c>
      <c r="M208" s="7">
        <f t="shared" si="13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2021</v>
      </c>
      <c r="S208" t="s">
        <v>2027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2"/>
        <v>4.2569999999999997</v>
      </c>
      <c r="G209" t="s">
        <v>19</v>
      </c>
      <c r="H209">
        <v>43</v>
      </c>
      <c r="I209">
        <f t="shared" si="15"/>
        <v>99</v>
      </c>
      <c r="J209" t="s">
        <v>20</v>
      </c>
      <c r="K209" t="s">
        <v>21</v>
      </c>
      <c r="L209">
        <v>1535432400</v>
      </c>
      <c r="M209" s="7">
        <f t="shared" si="13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2009</v>
      </c>
      <c r="S209" t="s">
        <v>2010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2"/>
        <v>1.0112239715591671</v>
      </c>
      <c r="G210" t="s">
        <v>19</v>
      </c>
      <c r="H210">
        <v>2053</v>
      </c>
      <c r="I210">
        <f t="shared" si="15"/>
        <v>96</v>
      </c>
      <c r="J210" t="s">
        <v>20</v>
      </c>
      <c r="K210" t="s">
        <v>21</v>
      </c>
      <c r="L210">
        <v>1510207200</v>
      </c>
      <c r="M210" s="7">
        <f t="shared" si="13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2015</v>
      </c>
      <c r="S210" t="s">
        <v>2016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2"/>
        <v>0.21188688946015424</v>
      </c>
      <c r="G211" t="s">
        <v>42</v>
      </c>
      <c r="H211">
        <v>808</v>
      </c>
      <c r="I211">
        <f t="shared" si="15"/>
        <v>51</v>
      </c>
      <c r="J211" t="s">
        <v>24</v>
      </c>
      <c r="K211" t="s">
        <v>25</v>
      </c>
      <c r="L211">
        <v>1462510800</v>
      </c>
      <c r="M211" s="7">
        <f t="shared" si="13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2015</v>
      </c>
      <c r="S211" t="s">
        <v>2016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>
        <f t="shared" si="15"/>
        <v>28</v>
      </c>
      <c r="J212" t="s">
        <v>32</v>
      </c>
      <c r="K212" t="s">
        <v>33</v>
      </c>
      <c r="L212">
        <v>1488520800</v>
      </c>
      <c r="M212" s="7">
        <f t="shared" si="13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2015</v>
      </c>
      <c r="S212" t="s">
        <v>2037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>
        <f t="shared" si="15"/>
        <v>60</v>
      </c>
      <c r="J213" t="s">
        <v>20</v>
      </c>
      <c r="K213" t="s">
        <v>21</v>
      </c>
      <c r="L213">
        <v>1377579600</v>
      </c>
      <c r="M213" s="7">
        <f t="shared" si="13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2013</v>
      </c>
      <c r="S213" t="s">
        <v>2014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2"/>
        <v>1.5185185185185186</v>
      </c>
      <c r="G214" t="s">
        <v>19</v>
      </c>
      <c r="H214">
        <v>168</v>
      </c>
      <c r="I214">
        <f t="shared" si="15"/>
        <v>73</v>
      </c>
      <c r="J214" t="s">
        <v>20</v>
      </c>
      <c r="K214" t="s">
        <v>21</v>
      </c>
      <c r="L214">
        <v>1576389600</v>
      </c>
      <c r="M214" s="7">
        <f t="shared" si="13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2013</v>
      </c>
      <c r="S214" t="s">
        <v>2014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2"/>
        <v>1.9516382252559727</v>
      </c>
      <c r="G215" t="s">
        <v>19</v>
      </c>
      <c r="H215">
        <v>4289</v>
      </c>
      <c r="I215">
        <f t="shared" si="15"/>
        <v>39</v>
      </c>
      <c r="J215" t="s">
        <v>20</v>
      </c>
      <c r="K215" t="s">
        <v>21</v>
      </c>
      <c r="L215">
        <v>1289019600</v>
      </c>
      <c r="M215" s="7">
        <f t="shared" si="13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2009</v>
      </c>
      <c r="S215" t="s">
        <v>2019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2"/>
        <v>10.231428571428571</v>
      </c>
      <c r="G216" t="s">
        <v>19</v>
      </c>
      <c r="H216">
        <v>165</v>
      </c>
      <c r="I216">
        <f t="shared" si="15"/>
        <v>86</v>
      </c>
      <c r="J216" t="s">
        <v>20</v>
      </c>
      <c r="K216" t="s">
        <v>21</v>
      </c>
      <c r="L216">
        <v>1282194000</v>
      </c>
      <c r="M216" s="7">
        <f t="shared" si="13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2009</v>
      </c>
      <c r="S216" t="s">
        <v>2010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>
        <f t="shared" si="15"/>
        <v>42</v>
      </c>
      <c r="J217" t="s">
        <v>20</v>
      </c>
      <c r="K217" t="s">
        <v>21</v>
      </c>
      <c r="L217">
        <v>1550037600</v>
      </c>
      <c r="M217" s="7">
        <f t="shared" si="13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2013</v>
      </c>
      <c r="S217" t="s">
        <v>2014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2"/>
        <v>1.5507066557107643</v>
      </c>
      <c r="G218" t="s">
        <v>19</v>
      </c>
      <c r="H218">
        <v>1815</v>
      </c>
      <c r="I218">
        <f t="shared" si="15"/>
        <v>103</v>
      </c>
      <c r="J218" t="s">
        <v>20</v>
      </c>
      <c r="K218" t="s">
        <v>21</v>
      </c>
      <c r="L218">
        <v>1321941600</v>
      </c>
      <c r="M218" s="7">
        <f t="shared" si="13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2013</v>
      </c>
      <c r="S218" t="s">
        <v>2014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>
        <f t="shared" si="15"/>
        <v>62</v>
      </c>
      <c r="J219" t="s">
        <v>20</v>
      </c>
      <c r="K219" t="s">
        <v>21</v>
      </c>
      <c r="L219">
        <v>1556427600</v>
      </c>
      <c r="M219" s="7">
        <f t="shared" si="13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2015</v>
      </c>
      <c r="S219" t="s">
        <v>2037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2"/>
        <v>2.1594736842105262</v>
      </c>
      <c r="G220" t="s">
        <v>19</v>
      </c>
      <c r="H220">
        <v>397</v>
      </c>
      <c r="I220">
        <f t="shared" si="15"/>
        <v>31</v>
      </c>
      <c r="J220" t="s">
        <v>36</v>
      </c>
      <c r="K220" t="s">
        <v>37</v>
      </c>
      <c r="L220">
        <v>1320991200</v>
      </c>
      <c r="M220" s="7">
        <f t="shared" si="13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2015</v>
      </c>
      <c r="S220" t="s">
        <v>2026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2"/>
        <v>3.3212709832134291</v>
      </c>
      <c r="G221" t="s">
        <v>19</v>
      </c>
      <c r="H221">
        <v>1539</v>
      </c>
      <c r="I221">
        <f t="shared" si="15"/>
        <v>89</v>
      </c>
      <c r="J221" t="s">
        <v>20</v>
      </c>
      <c r="K221" t="s">
        <v>21</v>
      </c>
      <c r="L221">
        <v>1345093200</v>
      </c>
      <c r="M221" s="7">
        <f t="shared" si="13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2015</v>
      </c>
      <c r="S221" t="s">
        <v>2023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>
        <f t="shared" si="15"/>
        <v>39</v>
      </c>
      <c r="J222" t="s">
        <v>20</v>
      </c>
      <c r="K222" t="s">
        <v>21</v>
      </c>
      <c r="L222">
        <v>1309496400</v>
      </c>
      <c r="M222" s="7">
        <f t="shared" si="13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2013</v>
      </c>
      <c r="S222" t="s">
        <v>2014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>
        <f t="shared" si="15"/>
        <v>54</v>
      </c>
      <c r="J223" t="s">
        <v>20</v>
      </c>
      <c r="K223" t="s">
        <v>21</v>
      </c>
      <c r="L223">
        <v>1340254800</v>
      </c>
      <c r="M223" s="7">
        <f t="shared" si="13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2007</v>
      </c>
      <c r="S223" t="s">
        <v>2008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2"/>
        <v>1.3797916666666667</v>
      </c>
      <c r="G224" t="s">
        <v>19</v>
      </c>
      <c r="H224">
        <v>138</v>
      </c>
      <c r="I224">
        <f t="shared" si="15"/>
        <v>47</v>
      </c>
      <c r="J224" t="s">
        <v>20</v>
      </c>
      <c r="K224" t="s">
        <v>21</v>
      </c>
      <c r="L224">
        <v>1412226000</v>
      </c>
      <c r="M224" s="7">
        <f t="shared" si="13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2028</v>
      </c>
      <c r="S224" t="s">
        <v>2029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>
        <f t="shared" si="15"/>
        <v>87</v>
      </c>
      <c r="J225" t="s">
        <v>20</v>
      </c>
      <c r="K225" t="s">
        <v>21</v>
      </c>
      <c r="L225">
        <v>1458104400</v>
      </c>
      <c r="M225" s="7">
        <f t="shared" si="13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2013</v>
      </c>
      <c r="S225" t="s">
        <v>2014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2"/>
        <v>4.0363930885529156</v>
      </c>
      <c r="G226" t="s">
        <v>19</v>
      </c>
      <c r="H226">
        <v>3594</v>
      </c>
      <c r="I226">
        <f t="shared" si="15"/>
        <v>51</v>
      </c>
      <c r="J226" t="s">
        <v>20</v>
      </c>
      <c r="K226" t="s">
        <v>21</v>
      </c>
      <c r="L226">
        <v>1411534800</v>
      </c>
      <c r="M226" s="7">
        <f t="shared" si="13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2015</v>
      </c>
      <c r="S226" t="s">
        <v>2037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2"/>
        <v>2.6017404129793511</v>
      </c>
      <c r="G227" t="s">
        <v>19</v>
      </c>
      <c r="H227">
        <v>5880</v>
      </c>
      <c r="I227">
        <f t="shared" si="15"/>
        <v>29</v>
      </c>
      <c r="J227" t="s">
        <v>20</v>
      </c>
      <c r="K227" t="s">
        <v>21</v>
      </c>
      <c r="L227">
        <v>1399093200</v>
      </c>
      <c r="M227" s="7">
        <f t="shared" si="13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2009</v>
      </c>
      <c r="S227" t="s">
        <v>2010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2"/>
        <v>3.6663333333333332</v>
      </c>
      <c r="G228" t="s">
        <v>19</v>
      </c>
      <c r="H228">
        <v>112</v>
      </c>
      <c r="I228">
        <f t="shared" si="15"/>
        <v>98</v>
      </c>
      <c r="J228" t="s">
        <v>20</v>
      </c>
      <c r="K228" t="s">
        <v>21</v>
      </c>
      <c r="L228">
        <v>1270702800</v>
      </c>
      <c r="M228" s="7">
        <f t="shared" si="13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2028</v>
      </c>
      <c r="S228" t="s">
        <v>2029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2"/>
        <v>1.687208538587849</v>
      </c>
      <c r="G229" t="s">
        <v>19</v>
      </c>
      <c r="H229">
        <v>943</v>
      </c>
      <c r="I229">
        <f t="shared" si="15"/>
        <v>108</v>
      </c>
      <c r="J229" t="s">
        <v>20</v>
      </c>
      <c r="K229" t="s">
        <v>21</v>
      </c>
      <c r="L229">
        <v>1431666000</v>
      </c>
      <c r="M229" s="7">
        <f t="shared" si="13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2024</v>
      </c>
      <c r="S229" t="s">
        <v>2035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2"/>
        <v>1.1990717911530093</v>
      </c>
      <c r="G230" t="s">
        <v>19</v>
      </c>
      <c r="H230">
        <v>2468</v>
      </c>
      <c r="I230">
        <f t="shared" si="15"/>
        <v>66</v>
      </c>
      <c r="J230" t="s">
        <v>20</v>
      </c>
      <c r="K230" t="s">
        <v>21</v>
      </c>
      <c r="L230">
        <v>1472619600</v>
      </c>
      <c r="M230" s="7">
        <f t="shared" si="13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2015</v>
      </c>
      <c r="S230" t="s">
        <v>2023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2"/>
        <v>1.936892523364486</v>
      </c>
      <c r="G231" t="s">
        <v>19</v>
      </c>
      <c r="H231">
        <v>2551</v>
      </c>
      <c r="I231">
        <f t="shared" si="15"/>
        <v>64</v>
      </c>
      <c r="J231" t="s">
        <v>20</v>
      </c>
      <c r="K231" t="s">
        <v>21</v>
      </c>
      <c r="L231">
        <v>1496293200</v>
      </c>
      <c r="M231" s="7">
        <f t="shared" si="13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2024</v>
      </c>
      <c r="S231" t="s">
        <v>2035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2"/>
        <v>4.2016666666666671</v>
      </c>
      <c r="G232" t="s">
        <v>19</v>
      </c>
      <c r="H232">
        <v>101</v>
      </c>
      <c r="I232">
        <f t="shared" si="15"/>
        <v>99</v>
      </c>
      <c r="J232" t="s">
        <v>20</v>
      </c>
      <c r="K232" t="s">
        <v>21</v>
      </c>
      <c r="L232">
        <v>1575612000</v>
      </c>
      <c r="M232" s="7">
        <f t="shared" si="13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2024</v>
      </c>
      <c r="S232" t="s">
        <v>2025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2"/>
        <v>0.76708333333333334</v>
      </c>
      <c r="G233" t="s">
        <v>63</v>
      </c>
      <c r="H233">
        <v>67</v>
      </c>
      <c r="I233">
        <f t="shared" si="15"/>
        <v>82</v>
      </c>
      <c r="J233" t="s">
        <v>20</v>
      </c>
      <c r="K233" t="s">
        <v>21</v>
      </c>
      <c r="L233">
        <v>1369112400</v>
      </c>
      <c r="M233" s="7">
        <f t="shared" si="13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2013</v>
      </c>
      <c r="S233" t="s">
        <v>2014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2"/>
        <v>1.7126470588235294</v>
      </c>
      <c r="G234" t="s">
        <v>19</v>
      </c>
      <c r="H234">
        <v>92</v>
      </c>
      <c r="I234">
        <f t="shared" si="15"/>
        <v>63</v>
      </c>
      <c r="J234" t="s">
        <v>20</v>
      </c>
      <c r="K234" t="s">
        <v>21</v>
      </c>
      <c r="L234">
        <v>1469422800</v>
      </c>
      <c r="M234" s="7">
        <f t="shared" si="13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2013</v>
      </c>
      <c r="S234" t="s">
        <v>2014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2"/>
        <v>1.5789473684210527</v>
      </c>
      <c r="G235" t="s">
        <v>19</v>
      </c>
      <c r="H235">
        <v>62</v>
      </c>
      <c r="I235">
        <f t="shared" si="15"/>
        <v>96</v>
      </c>
      <c r="J235" t="s">
        <v>20</v>
      </c>
      <c r="K235" t="s">
        <v>21</v>
      </c>
      <c r="L235">
        <v>1307854800</v>
      </c>
      <c r="M235" s="7">
        <f t="shared" si="13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2015</v>
      </c>
      <c r="S235" t="s">
        <v>2023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2"/>
        <v>1.0908</v>
      </c>
      <c r="G236" t="s">
        <v>19</v>
      </c>
      <c r="H236">
        <v>149</v>
      </c>
      <c r="I236">
        <f t="shared" si="15"/>
        <v>54</v>
      </c>
      <c r="J236" t="s">
        <v>94</v>
      </c>
      <c r="K236" t="s">
        <v>95</v>
      </c>
      <c r="L236">
        <v>1503378000</v>
      </c>
      <c r="M236" s="7">
        <f t="shared" si="13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2024</v>
      </c>
      <c r="S236" t="s">
        <v>2025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>
        <f t="shared" si="15"/>
        <v>39</v>
      </c>
      <c r="J237" t="s">
        <v>20</v>
      </c>
      <c r="K237" t="s">
        <v>21</v>
      </c>
      <c r="L237">
        <v>1486965600</v>
      </c>
      <c r="M237" s="7">
        <f t="shared" si="13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2015</v>
      </c>
      <c r="S237" t="s">
        <v>2023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>
        <f t="shared" si="15"/>
        <v>75</v>
      </c>
      <c r="J238" t="s">
        <v>24</v>
      </c>
      <c r="K238" t="s">
        <v>25</v>
      </c>
      <c r="L238">
        <v>1561438800</v>
      </c>
      <c r="M238" s="7">
        <f t="shared" si="13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2009</v>
      </c>
      <c r="S238" t="s">
        <v>2010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2"/>
        <v>1.593763440860215</v>
      </c>
      <c r="G239" t="s">
        <v>19</v>
      </c>
      <c r="H239">
        <v>329</v>
      </c>
      <c r="I239">
        <f t="shared" si="15"/>
        <v>45</v>
      </c>
      <c r="J239" t="s">
        <v>20</v>
      </c>
      <c r="K239" t="s">
        <v>21</v>
      </c>
      <c r="L239">
        <v>1398402000</v>
      </c>
      <c r="M239" s="7">
        <f t="shared" si="13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2015</v>
      </c>
      <c r="S239" t="s">
        <v>2023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2"/>
        <v>4.2241666666666671</v>
      </c>
      <c r="G240" t="s">
        <v>19</v>
      </c>
      <c r="H240">
        <v>97</v>
      </c>
      <c r="I240">
        <f t="shared" si="15"/>
        <v>104</v>
      </c>
      <c r="J240" t="s">
        <v>32</v>
      </c>
      <c r="K240" t="s">
        <v>33</v>
      </c>
      <c r="L240">
        <v>1513231200</v>
      </c>
      <c r="M240" s="7">
        <f t="shared" si="13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2013</v>
      </c>
      <c r="S240" t="s">
        <v>2014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>
        <f t="shared" si="15"/>
        <v>76</v>
      </c>
      <c r="J241" t="s">
        <v>20</v>
      </c>
      <c r="K241" t="s">
        <v>21</v>
      </c>
      <c r="L241">
        <v>1440824400</v>
      </c>
      <c r="M241" s="7">
        <f t="shared" si="13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2011</v>
      </c>
      <c r="S241" t="s">
        <v>2020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2"/>
        <v>4.1878911564625847</v>
      </c>
      <c r="G242" t="s">
        <v>19</v>
      </c>
      <c r="H242">
        <v>1784</v>
      </c>
      <c r="I242">
        <f t="shared" si="15"/>
        <v>69</v>
      </c>
      <c r="J242" t="s">
        <v>20</v>
      </c>
      <c r="K242" t="s">
        <v>21</v>
      </c>
      <c r="L242">
        <v>1281070800</v>
      </c>
      <c r="M242" s="7">
        <f t="shared" si="13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2013</v>
      </c>
      <c r="S242" t="s">
        <v>2014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2"/>
        <v>1.0191632047477746</v>
      </c>
      <c r="G243" t="s">
        <v>19</v>
      </c>
      <c r="H243">
        <v>1684</v>
      </c>
      <c r="I243">
        <f t="shared" si="15"/>
        <v>101</v>
      </c>
      <c r="J243" t="s">
        <v>24</v>
      </c>
      <c r="K243" t="s">
        <v>25</v>
      </c>
      <c r="L243">
        <v>1397365200</v>
      </c>
      <c r="M243" s="7">
        <f t="shared" si="13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2021</v>
      </c>
      <c r="S243" t="s">
        <v>2022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2"/>
        <v>1.2772619047619047</v>
      </c>
      <c r="G244" t="s">
        <v>19</v>
      </c>
      <c r="H244">
        <v>250</v>
      </c>
      <c r="I244">
        <f t="shared" si="15"/>
        <v>42</v>
      </c>
      <c r="J244" t="s">
        <v>20</v>
      </c>
      <c r="K244" t="s">
        <v>21</v>
      </c>
      <c r="L244">
        <v>1494392400</v>
      </c>
      <c r="M244" s="7">
        <f t="shared" si="13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2009</v>
      </c>
      <c r="S244" t="s">
        <v>2010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2"/>
        <v>4.4521739130434783</v>
      </c>
      <c r="G245" t="s">
        <v>19</v>
      </c>
      <c r="H245">
        <v>238</v>
      </c>
      <c r="I245">
        <f t="shared" si="15"/>
        <v>43</v>
      </c>
      <c r="J245" t="s">
        <v>20</v>
      </c>
      <c r="K245" t="s">
        <v>21</v>
      </c>
      <c r="L245">
        <v>1520143200</v>
      </c>
      <c r="M245" s="7">
        <f t="shared" si="13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2013</v>
      </c>
      <c r="S245" t="s">
        <v>2014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2"/>
        <v>5.6971428571428575</v>
      </c>
      <c r="G246" t="s">
        <v>19</v>
      </c>
      <c r="H246">
        <v>53</v>
      </c>
      <c r="I246">
        <f t="shared" si="15"/>
        <v>75</v>
      </c>
      <c r="J246" t="s">
        <v>20</v>
      </c>
      <c r="K246" t="s">
        <v>21</v>
      </c>
      <c r="L246">
        <v>1405314000</v>
      </c>
      <c r="M246" s="7">
        <f t="shared" si="13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2013</v>
      </c>
      <c r="S246" t="s">
        <v>2014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2"/>
        <v>5.0934482758620687</v>
      </c>
      <c r="G247" t="s">
        <v>19</v>
      </c>
      <c r="H247">
        <v>214</v>
      </c>
      <c r="I247">
        <f t="shared" si="15"/>
        <v>69</v>
      </c>
      <c r="J247" t="s">
        <v>20</v>
      </c>
      <c r="K247" t="s">
        <v>21</v>
      </c>
      <c r="L247">
        <v>1396846800</v>
      </c>
      <c r="M247" s="7">
        <f t="shared" si="13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2013</v>
      </c>
      <c r="S247" t="s">
        <v>2014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2"/>
        <v>3.2553333333333332</v>
      </c>
      <c r="G248" t="s">
        <v>19</v>
      </c>
      <c r="H248">
        <v>222</v>
      </c>
      <c r="I248">
        <f t="shared" si="15"/>
        <v>65</v>
      </c>
      <c r="J248" t="s">
        <v>20</v>
      </c>
      <c r="K248" t="s">
        <v>21</v>
      </c>
      <c r="L248">
        <v>1375678800</v>
      </c>
      <c r="M248" s="7">
        <f t="shared" si="13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2011</v>
      </c>
      <c r="S248" t="s">
        <v>2012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2"/>
        <v>9.3261616161616168</v>
      </c>
      <c r="G249" t="s">
        <v>19</v>
      </c>
      <c r="H249">
        <v>1884</v>
      </c>
      <c r="I249">
        <f t="shared" si="15"/>
        <v>98</v>
      </c>
      <c r="J249" t="s">
        <v>20</v>
      </c>
      <c r="K249" t="s">
        <v>21</v>
      </c>
      <c r="L249">
        <v>1482386400</v>
      </c>
      <c r="M249" s="7">
        <f t="shared" si="13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2021</v>
      </c>
      <c r="S249" t="s">
        <v>2027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2"/>
        <v>2.1133870967741935</v>
      </c>
      <c r="G250" t="s">
        <v>19</v>
      </c>
      <c r="H250">
        <v>218</v>
      </c>
      <c r="I250">
        <f t="shared" si="15"/>
        <v>60</v>
      </c>
      <c r="J250" t="s">
        <v>24</v>
      </c>
      <c r="K250" t="s">
        <v>25</v>
      </c>
      <c r="L250">
        <v>1420005600</v>
      </c>
      <c r="M250" s="7">
        <f t="shared" si="13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2024</v>
      </c>
      <c r="S250" t="s">
        <v>2035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2"/>
        <v>2.7332520325203253</v>
      </c>
      <c r="G251" t="s">
        <v>19</v>
      </c>
      <c r="H251">
        <v>6465</v>
      </c>
      <c r="I251">
        <f t="shared" si="15"/>
        <v>26</v>
      </c>
      <c r="J251" t="s">
        <v>20</v>
      </c>
      <c r="K251" t="s">
        <v>21</v>
      </c>
      <c r="L251">
        <v>1420178400</v>
      </c>
      <c r="M251" s="7">
        <f t="shared" si="13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2021</v>
      </c>
      <c r="S251" t="s">
        <v>2033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>
        <f t="shared" si="15"/>
        <v>3</v>
      </c>
      <c r="J252" t="s">
        <v>20</v>
      </c>
      <c r="K252" t="s">
        <v>21</v>
      </c>
      <c r="L252">
        <v>1264399200</v>
      </c>
      <c r="M252" s="7">
        <f t="shared" si="13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2009</v>
      </c>
      <c r="S252" t="s">
        <v>2010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>
        <f t="shared" si="15"/>
        <v>38</v>
      </c>
      <c r="J253" t="s">
        <v>20</v>
      </c>
      <c r="K253" t="s">
        <v>21</v>
      </c>
      <c r="L253">
        <v>1355032800</v>
      </c>
      <c r="M253" s="7">
        <f t="shared" si="13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2013</v>
      </c>
      <c r="S253" t="s">
        <v>2014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2"/>
        <v>6.2629999999999999</v>
      </c>
      <c r="G254" t="s">
        <v>19</v>
      </c>
      <c r="H254">
        <v>59</v>
      </c>
      <c r="I254">
        <f t="shared" si="15"/>
        <v>106</v>
      </c>
      <c r="J254" t="s">
        <v>20</v>
      </c>
      <c r="K254" t="s">
        <v>21</v>
      </c>
      <c r="L254">
        <v>1382677200</v>
      </c>
      <c r="M254" s="7">
        <f t="shared" si="13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2013</v>
      </c>
      <c r="S254" t="s">
        <v>2014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>
        <f t="shared" si="15"/>
        <v>81</v>
      </c>
      <c r="J255" t="s">
        <v>15</v>
      </c>
      <c r="K255" t="s">
        <v>16</v>
      </c>
      <c r="L255">
        <v>1302238800</v>
      </c>
      <c r="M255" s="7">
        <f t="shared" si="13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2015</v>
      </c>
      <c r="S255" t="s">
        <v>2018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2"/>
        <v>1.8489130434782608</v>
      </c>
      <c r="G256" t="s">
        <v>19</v>
      </c>
      <c r="H256">
        <v>88</v>
      </c>
      <c r="I256">
        <f t="shared" si="15"/>
        <v>96</v>
      </c>
      <c r="J256" t="s">
        <v>20</v>
      </c>
      <c r="K256" t="s">
        <v>21</v>
      </c>
      <c r="L256">
        <v>1487656800</v>
      </c>
      <c r="M256" s="7">
        <f t="shared" si="13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2021</v>
      </c>
      <c r="S256" t="s">
        <v>2022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2"/>
        <v>1.2016770186335404</v>
      </c>
      <c r="G257" t="s">
        <v>19</v>
      </c>
      <c r="H257">
        <v>1697</v>
      </c>
      <c r="I257">
        <f t="shared" si="15"/>
        <v>57</v>
      </c>
      <c r="J257" t="s">
        <v>20</v>
      </c>
      <c r="K257" t="s">
        <v>21</v>
      </c>
      <c r="L257">
        <v>1297836000</v>
      </c>
      <c r="M257" s="7">
        <f t="shared" si="13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2009</v>
      </c>
      <c r="S257" t="s">
        <v>2010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>
        <f t="shared" si="15"/>
        <v>63</v>
      </c>
      <c r="J258" t="s">
        <v>36</v>
      </c>
      <c r="K258" t="s">
        <v>37</v>
      </c>
      <c r="L258">
        <v>1453615200</v>
      </c>
      <c r="M258" s="7">
        <f t="shared" si="13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2009</v>
      </c>
      <c r="S258" t="s">
        <v>2010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ref="F259:F322" si="16">E259/D259</f>
        <v>1.46</v>
      </c>
      <c r="G259" t="s">
        <v>19</v>
      </c>
      <c r="H259">
        <v>92</v>
      </c>
      <c r="I259">
        <f t="shared" si="15"/>
        <v>90</v>
      </c>
      <c r="J259" t="s">
        <v>20</v>
      </c>
      <c r="K259" t="s">
        <v>21</v>
      </c>
      <c r="L259">
        <v>1362463200</v>
      </c>
      <c r="M259" s="7">
        <f t="shared" ref="M259:M322" si="17">(((L259/60)/60)/24)+DATE(1970,1,1)</f>
        <v>41338.25</v>
      </c>
      <c r="N259">
        <v>1363669200</v>
      </c>
      <c r="O259" s="7">
        <f t="shared" ref="O259:O322" si="18">(((N259/60)/60)/24)+DATE(1970,1,1)</f>
        <v>41352.208333333336</v>
      </c>
      <c r="P259" t="b">
        <v>0</v>
      </c>
      <c r="Q259" t="b">
        <v>0</v>
      </c>
      <c r="R259" t="s">
        <v>2013</v>
      </c>
      <c r="S259" t="s">
        <v>2014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si="16"/>
        <v>2.6848000000000001</v>
      </c>
      <c r="G260" t="s">
        <v>19</v>
      </c>
      <c r="H260">
        <v>186</v>
      </c>
      <c r="I260">
        <f t="shared" ref="I260:I323" si="19">QUOTIENT(E260,H260)</f>
        <v>72</v>
      </c>
      <c r="J260" t="s">
        <v>20</v>
      </c>
      <c r="K260" t="s">
        <v>21</v>
      </c>
      <c r="L260">
        <v>1481176800</v>
      </c>
      <c r="M260" s="7">
        <f t="shared" si="17"/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2013</v>
      </c>
      <c r="S260" t="s">
        <v>2014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6"/>
        <v>5.9749999999999996</v>
      </c>
      <c r="G261" t="s">
        <v>19</v>
      </c>
      <c r="H261">
        <v>138</v>
      </c>
      <c r="I261">
        <f t="shared" si="19"/>
        <v>77</v>
      </c>
      <c r="J261" t="s">
        <v>20</v>
      </c>
      <c r="K261" t="s">
        <v>21</v>
      </c>
      <c r="L261">
        <v>1354946400</v>
      </c>
      <c r="M261" s="7">
        <f t="shared" si="17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2028</v>
      </c>
      <c r="S261" t="s">
        <v>2029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6"/>
        <v>1.5769841269841269</v>
      </c>
      <c r="G262" t="s">
        <v>19</v>
      </c>
      <c r="H262">
        <v>261</v>
      </c>
      <c r="I262">
        <f t="shared" si="19"/>
        <v>38</v>
      </c>
      <c r="J262" t="s">
        <v>20</v>
      </c>
      <c r="K262" t="s">
        <v>21</v>
      </c>
      <c r="L262">
        <v>1348808400</v>
      </c>
      <c r="M262" s="7">
        <f t="shared" si="17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2009</v>
      </c>
      <c r="S262" t="s">
        <v>2010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>
        <f t="shared" si="19"/>
        <v>57</v>
      </c>
      <c r="J263" t="s">
        <v>20</v>
      </c>
      <c r="K263" t="s">
        <v>21</v>
      </c>
      <c r="L263">
        <v>1282712400</v>
      </c>
      <c r="M263" s="7">
        <f t="shared" si="17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2009</v>
      </c>
      <c r="S263" t="s">
        <v>2010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6"/>
        <v>3.1341176470588237</v>
      </c>
      <c r="G264" t="s">
        <v>19</v>
      </c>
      <c r="H264">
        <v>107</v>
      </c>
      <c r="I264">
        <f t="shared" si="19"/>
        <v>49</v>
      </c>
      <c r="J264" t="s">
        <v>20</v>
      </c>
      <c r="K264" t="s">
        <v>21</v>
      </c>
      <c r="L264">
        <v>1301979600</v>
      </c>
      <c r="M264" s="7">
        <f t="shared" si="17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2009</v>
      </c>
      <c r="S264" t="s">
        <v>2019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6"/>
        <v>3.7089655172413791</v>
      </c>
      <c r="G265" t="s">
        <v>19</v>
      </c>
      <c r="H265">
        <v>199</v>
      </c>
      <c r="I265">
        <f t="shared" si="19"/>
        <v>54</v>
      </c>
      <c r="J265" t="s">
        <v>20</v>
      </c>
      <c r="K265" t="s">
        <v>21</v>
      </c>
      <c r="L265">
        <v>1263016800</v>
      </c>
      <c r="M265" s="7">
        <f t="shared" si="17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2028</v>
      </c>
      <c r="S265" t="s">
        <v>2029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6"/>
        <v>3.6266447368421053</v>
      </c>
      <c r="G266" t="s">
        <v>19</v>
      </c>
      <c r="H266">
        <v>5512</v>
      </c>
      <c r="I266">
        <f t="shared" si="19"/>
        <v>30</v>
      </c>
      <c r="J266" t="s">
        <v>20</v>
      </c>
      <c r="K266" t="s">
        <v>21</v>
      </c>
      <c r="L266">
        <v>1360648800</v>
      </c>
      <c r="M266" s="7">
        <f t="shared" si="17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2013</v>
      </c>
      <c r="S266" t="s">
        <v>2014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6"/>
        <v>1.2308163265306122</v>
      </c>
      <c r="G267" t="s">
        <v>19</v>
      </c>
      <c r="H267">
        <v>86</v>
      </c>
      <c r="I267">
        <f t="shared" si="19"/>
        <v>70</v>
      </c>
      <c r="J267" t="s">
        <v>20</v>
      </c>
      <c r="K267" t="s">
        <v>21</v>
      </c>
      <c r="L267">
        <v>1451800800</v>
      </c>
      <c r="M267" s="7">
        <f t="shared" si="17"/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2013</v>
      </c>
      <c r="S267" t="s">
        <v>2014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>
        <f t="shared" si="19"/>
        <v>26</v>
      </c>
      <c r="J268" t="s">
        <v>94</v>
      </c>
      <c r="K268" t="s">
        <v>95</v>
      </c>
      <c r="L268">
        <v>1415340000</v>
      </c>
      <c r="M268" s="7">
        <f t="shared" si="17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2009</v>
      </c>
      <c r="S268" t="s">
        <v>2032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6"/>
        <v>2.3362012987012988</v>
      </c>
      <c r="G269" t="s">
        <v>19</v>
      </c>
      <c r="H269">
        <v>2768</v>
      </c>
      <c r="I269">
        <f t="shared" si="19"/>
        <v>51</v>
      </c>
      <c r="J269" t="s">
        <v>24</v>
      </c>
      <c r="K269" t="s">
        <v>25</v>
      </c>
      <c r="L269">
        <v>1351054800</v>
      </c>
      <c r="M269" s="7">
        <f t="shared" si="17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2013</v>
      </c>
      <c r="S269" t="s">
        <v>2014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6"/>
        <v>1.8053333333333332</v>
      </c>
      <c r="G270" t="s">
        <v>19</v>
      </c>
      <c r="H270">
        <v>48</v>
      </c>
      <c r="I270">
        <f t="shared" si="19"/>
        <v>56</v>
      </c>
      <c r="J270" t="s">
        <v>20</v>
      </c>
      <c r="K270" t="s">
        <v>21</v>
      </c>
      <c r="L270">
        <v>1349326800</v>
      </c>
      <c r="M270" s="7">
        <f t="shared" si="17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2015</v>
      </c>
      <c r="S270" t="s">
        <v>2016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6"/>
        <v>2.5262857142857142</v>
      </c>
      <c r="G271" t="s">
        <v>19</v>
      </c>
      <c r="H271">
        <v>87</v>
      </c>
      <c r="I271">
        <f t="shared" si="19"/>
        <v>101</v>
      </c>
      <c r="J271" t="s">
        <v>20</v>
      </c>
      <c r="K271" t="s">
        <v>21</v>
      </c>
      <c r="L271">
        <v>1548914400</v>
      </c>
      <c r="M271" s="7">
        <f t="shared" si="17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2015</v>
      </c>
      <c r="S271" t="s">
        <v>2034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6"/>
        <v>0.27176538240368026</v>
      </c>
      <c r="G272" t="s">
        <v>63</v>
      </c>
      <c r="H272">
        <v>1890</v>
      </c>
      <c r="I272">
        <f t="shared" si="19"/>
        <v>25</v>
      </c>
      <c r="J272" t="s">
        <v>20</v>
      </c>
      <c r="K272" t="s">
        <v>21</v>
      </c>
      <c r="L272">
        <v>1291269600</v>
      </c>
      <c r="M272" s="7">
        <f t="shared" si="17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2024</v>
      </c>
      <c r="S272" t="s">
        <v>2025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6"/>
        <v>1.2706571242680547E-2</v>
      </c>
      <c r="G273" t="s">
        <v>42</v>
      </c>
      <c r="H273">
        <v>61</v>
      </c>
      <c r="I273">
        <f t="shared" si="19"/>
        <v>32</v>
      </c>
      <c r="J273" t="s">
        <v>20</v>
      </c>
      <c r="K273" t="s">
        <v>21</v>
      </c>
      <c r="L273">
        <v>1449468000</v>
      </c>
      <c r="M273" s="7">
        <f t="shared" si="17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2028</v>
      </c>
      <c r="S273" t="s">
        <v>2029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6"/>
        <v>3.0400978473581213</v>
      </c>
      <c r="G274" t="s">
        <v>19</v>
      </c>
      <c r="H274">
        <v>1894</v>
      </c>
      <c r="I274">
        <f t="shared" si="19"/>
        <v>82</v>
      </c>
      <c r="J274" t="s">
        <v>20</v>
      </c>
      <c r="K274" t="s">
        <v>21</v>
      </c>
      <c r="L274">
        <v>1562734800</v>
      </c>
      <c r="M274" s="7">
        <f t="shared" si="17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2013</v>
      </c>
      <c r="S274" t="s">
        <v>2014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6"/>
        <v>1.3723076923076922</v>
      </c>
      <c r="G275" t="s">
        <v>19</v>
      </c>
      <c r="H275">
        <v>282</v>
      </c>
      <c r="I275">
        <f t="shared" si="19"/>
        <v>37</v>
      </c>
      <c r="J275" t="s">
        <v>15</v>
      </c>
      <c r="K275" t="s">
        <v>16</v>
      </c>
      <c r="L275">
        <v>1505624400</v>
      </c>
      <c r="M275" s="7">
        <f t="shared" si="17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2013</v>
      </c>
      <c r="S275" t="s">
        <v>2014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>
        <f t="shared" si="19"/>
        <v>51</v>
      </c>
      <c r="J276" t="s">
        <v>20</v>
      </c>
      <c r="K276" t="s">
        <v>21</v>
      </c>
      <c r="L276">
        <v>1509948000</v>
      </c>
      <c r="M276" s="7">
        <f t="shared" si="17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2013</v>
      </c>
      <c r="S276" t="s">
        <v>2014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6"/>
        <v>2.4151282051282053</v>
      </c>
      <c r="G277" t="s">
        <v>19</v>
      </c>
      <c r="H277">
        <v>116</v>
      </c>
      <c r="I277">
        <f t="shared" si="19"/>
        <v>81</v>
      </c>
      <c r="J277" t="s">
        <v>20</v>
      </c>
      <c r="K277" t="s">
        <v>21</v>
      </c>
      <c r="L277">
        <v>1554526800</v>
      </c>
      <c r="M277" s="7">
        <f t="shared" si="17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2021</v>
      </c>
      <c r="S277" t="s">
        <v>2033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>
        <f t="shared" si="19"/>
        <v>40</v>
      </c>
      <c r="J278" t="s">
        <v>20</v>
      </c>
      <c r="K278" t="s">
        <v>21</v>
      </c>
      <c r="L278">
        <v>1334811600</v>
      </c>
      <c r="M278" s="7">
        <f t="shared" si="17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2024</v>
      </c>
      <c r="S278" t="s">
        <v>2025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6"/>
        <v>10.664285714285715</v>
      </c>
      <c r="G279" t="s">
        <v>19</v>
      </c>
      <c r="H279">
        <v>83</v>
      </c>
      <c r="I279">
        <f t="shared" si="19"/>
        <v>89</v>
      </c>
      <c r="J279" t="s">
        <v>20</v>
      </c>
      <c r="K279" t="s">
        <v>21</v>
      </c>
      <c r="L279">
        <v>1279515600</v>
      </c>
      <c r="M279" s="7">
        <f t="shared" si="17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2013</v>
      </c>
      <c r="S279" t="s">
        <v>2014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6"/>
        <v>3.2588888888888889</v>
      </c>
      <c r="G280" t="s">
        <v>19</v>
      </c>
      <c r="H280">
        <v>91</v>
      </c>
      <c r="I280">
        <f t="shared" si="19"/>
        <v>96</v>
      </c>
      <c r="J280" t="s">
        <v>20</v>
      </c>
      <c r="K280" t="s">
        <v>21</v>
      </c>
      <c r="L280">
        <v>1353909600</v>
      </c>
      <c r="M280" s="7">
        <f t="shared" si="17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2011</v>
      </c>
      <c r="S280" t="s">
        <v>2012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6"/>
        <v>1.7070000000000001</v>
      </c>
      <c r="G281" t="s">
        <v>19</v>
      </c>
      <c r="H281">
        <v>546</v>
      </c>
      <c r="I281">
        <f t="shared" si="19"/>
        <v>25</v>
      </c>
      <c r="J281" t="s">
        <v>20</v>
      </c>
      <c r="K281" t="s">
        <v>21</v>
      </c>
      <c r="L281">
        <v>1535950800</v>
      </c>
      <c r="M281" s="7">
        <f t="shared" si="17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2013</v>
      </c>
      <c r="S281" t="s">
        <v>2014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6"/>
        <v>5.8144</v>
      </c>
      <c r="G282" t="s">
        <v>19</v>
      </c>
      <c r="H282">
        <v>393</v>
      </c>
      <c r="I282">
        <f t="shared" si="19"/>
        <v>36</v>
      </c>
      <c r="J282" t="s">
        <v>20</v>
      </c>
      <c r="K282" t="s">
        <v>21</v>
      </c>
      <c r="L282">
        <v>1511244000</v>
      </c>
      <c r="M282" s="7">
        <f t="shared" si="17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2015</v>
      </c>
      <c r="S282" t="s">
        <v>2023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>
        <f t="shared" si="19"/>
        <v>73</v>
      </c>
      <c r="J283" t="s">
        <v>20</v>
      </c>
      <c r="K283" t="s">
        <v>21</v>
      </c>
      <c r="L283">
        <v>1331445600</v>
      </c>
      <c r="M283" s="7">
        <f t="shared" si="17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2013</v>
      </c>
      <c r="S283" t="s">
        <v>2014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6"/>
        <v>1.0804761904761904</v>
      </c>
      <c r="G284" t="s">
        <v>19</v>
      </c>
      <c r="H284">
        <v>133</v>
      </c>
      <c r="I284">
        <f t="shared" si="19"/>
        <v>68</v>
      </c>
      <c r="J284" t="s">
        <v>20</v>
      </c>
      <c r="K284" t="s">
        <v>21</v>
      </c>
      <c r="L284">
        <v>1480226400</v>
      </c>
      <c r="M284" s="7">
        <f t="shared" si="17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2015</v>
      </c>
      <c r="S284" t="s">
        <v>2034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>
        <f t="shared" si="19"/>
        <v>52</v>
      </c>
      <c r="J285" t="s">
        <v>32</v>
      </c>
      <c r="K285" t="s">
        <v>33</v>
      </c>
      <c r="L285">
        <v>1464584400</v>
      </c>
      <c r="M285" s="7">
        <f t="shared" si="17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2009</v>
      </c>
      <c r="S285" t="s">
        <v>2010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>
        <f t="shared" si="19"/>
        <v>61</v>
      </c>
      <c r="J286" t="s">
        <v>20</v>
      </c>
      <c r="K286" t="s">
        <v>21</v>
      </c>
      <c r="L286">
        <v>1335848400</v>
      </c>
      <c r="M286" s="7">
        <f t="shared" si="17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2011</v>
      </c>
      <c r="S286" t="s">
        <v>2012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6"/>
        <v>7.0633333333333335</v>
      </c>
      <c r="G287" t="s">
        <v>19</v>
      </c>
      <c r="H287">
        <v>254</v>
      </c>
      <c r="I287">
        <f t="shared" si="19"/>
        <v>25</v>
      </c>
      <c r="J287" t="s">
        <v>20</v>
      </c>
      <c r="K287" t="s">
        <v>21</v>
      </c>
      <c r="L287">
        <v>1473483600</v>
      </c>
      <c r="M287" s="7">
        <f t="shared" si="17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2013</v>
      </c>
      <c r="S287" t="s">
        <v>2014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6"/>
        <v>0.17446030330062445</v>
      </c>
      <c r="G288" t="s">
        <v>63</v>
      </c>
      <c r="H288">
        <v>184</v>
      </c>
      <c r="I288">
        <f t="shared" si="19"/>
        <v>106</v>
      </c>
      <c r="J288" t="s">
        <v>20</v>
      </c>
      <c r="K288" t="s">
        <v>21</v>
      </c>
      <c r="L288">
        <v>1479880800</v>
      </c>
      <c r="M288" s="7">
        <f t="shared" si="17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2013</v>
      </c>
      <c r="S288" t="s">
        <v>2014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6"/>
        <v>2.0973015873015872</v>
      </c>
      <c r="G289" t="s">
        <v>19</v>
      </c>
      <c r="H289">
        <v>176</v>
      </c>
      <c r="I289">
        <f t="shared" si="19"/>
        <v>75</v>
      </c>
      <c r="J289" t="s">
        <v>20</v>
      </c>
      <c r="K289" t="s">
        <v>21</v>
      </c>
      <c r="L289">
        <v>1430197200</v>
      </c>
      <c r="M289" s="7">
        <f t="shared" si="17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2009</v>
      </c>
      <c r="S289" t="s">
        <v>2017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>
        <f t="shared" si="19"/>
        <v>39</v>
      </c>
      <c r="J290" t="s">
        <v>32</v>
      </c>
      <c r="K290" t="s">
        <v>33</v>
      </c>
      <c r="L290">
        <v>1331701200</v>
      </c>
      <c r="M290" s="7">
        <f t="shared" si="17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2009</v>
      </c>
      <c r="S290" t="s">
        <v>2031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6"/>
        <v>16.842500000000001</v>
      </c>
      <c r="G291" t="s">
        <v>19</v>
      </c>
      <c r="H291">
        <v>337</v>
      </c>
      <c r="I291">
        <f t="shared" si="19"/>
        <v>39</v>
      </c>
      <c r="J291" t="s">
        <v>15</v>
      </c>
      <c r="K291" t="s">
        <v>16</v>
      </c>
      <c r="L291">
        <v>1438578000</v>
      </c>
      <c r="M291" s="7">
        <f t="shared" si="17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2013</v>
      </c>
      <c r="S291" t="s">
        <v>2014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>
        <f t="shared" si="19"/>
        <v>101</v>
      </c>
      <c r="J292" t="s">
        <v>20</v>
      </c>
      <c r="K292" t="s">
        <v>21</v>
      </c>
      <c r="L292">
        <v>1368162000</v>
      </c>
      <c r="M292" s="7">
        <f t="shared" si="17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2015</v>
      </c>
      <c r="S292" t="s">
        <v>2016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6"/>
        <v>4.5661111111111108</v>
      </c>
      <c r="G293" t="s">
        <v>19</v>
      </c>
      <c r="H293">
        <v>107</v>
      </c>
      <c r="I293">
        <f t="shared" si="19"/>
        <v>76</v>
      </c>
      <c r="J293" t="s">
        <v>20</v>
      </c>
      <c r="K293" t="s">
        <v>21</v>
      </c>
      <c r="L293">
        <v>1318654800</v>
      </c>
      <c r="M293" s="7">
        <f t="shared" si="17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2011</v>
      </c>
      <c r="S293" t="s">
        <v>2012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>
        <f t="shared" si="19"/>
        <v>71</v>
      </c>
      <c r="J294" t="s">
        <v>20</v>
      </c>
      <c r="K294" t="s">
        <v>21</v>
      </c>
      <c r="L294">
        <v>1331874000</v>
      </c>
      <c r="M294" s="7">
        <f t="shared" si="17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2007</v>
      </c>
      <c r="S294" t="s">
        <v>2008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6"/>
        <v>0.16384615384615384</v>
      </c>
      <c r="G295" t="s">
        <v>63</v>
      </c>
      <c r="H295">
        <v>32</v>
      </c>
      <c r="I295">
        <f t="shared" si="19"/>
        <v>33</v>
      </c>
      <c r="J295" t="s">
        <v>94</v>
      </c>
      <c r="K295" t="s">
        <v>95</v>
      </c>
      <c r="L295">
        <v>1286254800</v>
      </c>
      <c r="M295" s="7">
        <f t="shared" si="17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2013</v>
      </c>
      <c r="S295" t="s">
        <v>2014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6"/>
        <v>13.396666666666667</v>
      </c>
      <c r="G296" t="s">
        <v>19</v>
      </c>
      <c r="H296">
        <v>183</v>
      </c>
      <c r="I296">
        <f t="shared" si="19"/>
        <v>43</v>
      </c>
      <c r="J296" t="s">
        <v>20</v>
      </c>
      <c r="K296" t="s">
        <v>21</v>
      </c>
      <c r="L296">
        <v>1540530000</v>
      </c>
      <c r="M296" s="7">
        <f t="shared" si="17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2013</v>
      </c>
      <c r="S296" t="s">
        <v>2014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>
        <f t="shared" si="19"/>
        <v>36</v>
      </c>
      <c r="J297" t="s">
        <v>86</v>
      </c>
      <c r="K297" t="s">
        <v>87</v>
      </c>
      <c r="L297">
        <v>1381813200</v>
      </c>
      <c r="M297" s="7">
        <f t="shared" si="17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2013</v>
      </c>
      <c r="S297" t="s">
        <v>2014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>
        <f t="shared" si="19"/>
        <v>88</v>
      </c>
      <c r="J298" t="s">
        <v>24</v>
      </c>
      <c r="K298" t="s">
        <v>25</v>
      </c>
      <c r="L298">
        <v>1548655200</v>
      </c>
      <c r="M298" s="7">
        <f t="shared" si="17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2013</v>
      </c>
      <c r="S298" t="s">
        <v>2014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>
        <f t="shared" si="19"/>
        <v>65</v>
      </c>
      <c r="J299" t="s">
        <v>24</v>
      </c>
      <c r="K299" t="s">
        <v>25</v>
      </c>
      <c r="L299">
        <v>1389679200</v>
      </c>
      <c r="M299" s="7">
        <f t="shared" si="17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2013</v>
      </c>
      <c r="S299" t="s">
        <v>2014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6"/>
        <v>1.4391428571428571</v>
      </c>
      <c r="G300" t="s">
        <v>19</v>
      </c>
      <c r="H300">
        <v>72</v>
      </c>
      <c r="I300">
        <f t="shared" si="19"/>
        <v>69</v>
      </c>
      <c r="J300" t="s">
        <v>20</v>
      </c>
      <c r="K300" t="s">
        <v>21</v>
      </c>
      <c r="L300">
        <v>1456466400</v>
      </c>
      <c r="M300" s="7">
        <f t="shared" si="17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2009</v>
      </c>
      <c r="S300" t="s">
        <v>2010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>
        <f t="shared" si="19"/>
        <v>39</v>
      </c>
      <c r="J301" t="s">
        <v>20</v>
      </c>
      <c r="K301" t="s">
        <v>21</v>
      </c>
      <c r="L301">
        <v>1456984800</v>
      </c>
      <c r="M301" s="7">
        <f t="shared" si="17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2007</v>
      </c>
      <c r="S301" t="s">
        <v>2008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>
        <f t="shared" si="19"/>
        <v>5</v>
      </c>
      <c r="J302" t="s">
        <v>32</v>
      </c>
      <c r="K302" t="s">
        <v>33</v>
      </c>
      <c r="L302">
        <v>1504069200</v>
      </c>
      <c r="M302" s="7">
        <f t="shared" si="17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2021</v>
      </c>
      <c r="S302" t="s">
        <v>2022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6"/>
        <v>13.446666666666667</v>
      </c>
      <c r="G303" t="s">
        <v>19</v>
      </c>
      <c r="H303">
        <v>295</v>
      </c>
      <c r="I303">
        <f t="shared" si="19"/>
        <v>41</v>
      </c>
      <c r="J303" t="s">
        <v>20</v>
      </c>
      <c r="K303" t="s">
        <v>21</v>
      </c>
      <c r="L303">
        <v>1424930400</v>
      </c>
      <c r="M303" s="7">
        <f t="shared" si="17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2015</v>
      </c>
      <c r="S303" t="s">
        <v>2016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>
        <f t="shared" si="19"/>
        <v>98</v>
      </c>
      <c r="J304" t="s">
        <v>20</v>
      </c>
      <c r="K304" t="s">
        <v>21</v>
      </c>
      <c r="L304">
        <v>1535864400</v>
      </c>
      <c r="M304" s="7">
        <f t="shared" si="17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2013</v>
      </c>
      <c r="S304" t="s">
        <v>2014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>
        <f t="shared" si="19"/>
        <v>87</v>
      </c>
      <c r="J305" t="s">
        <v>20</v>
      </c>
      <c r="K305" t="s">
        <v>21</v>
      </c>
      <c r="L305">
        <v>1452146400</v>
      </c>
      <c r="M305" s="7">
        <f t="shared" si="17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2009</v>
      </c>
      <c r="S305" t="s">
        <v>2019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6"/>
        <v>5.4614285714285717</v>
      </c>
      <c r="G306" t="s">
        <v>19</v>
      </c>
      <c r="H306">
        <v>142</v>
      </c>
      <c r="I306">
        <f t="shared" si="19"/>
        <v>80</v>
      </c>
      <c r="J306" t="s">
        <v>20</v>
      </c>
      <c r="K306" t="s">
        <v>21</v>
      </c>
      <c r="L306">
        <v>1470546000</v>
      </c>
      <c r="M306" s="7">
        <f t="shared" si="17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2015</v>
      </c>
      <c r="S306" t="s">
        <v>2016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6"/>
        <v>2.8621428571428571</v>
      </c>
      <c r="G307" t="s">
        <v>19</v>
      </c>
      <c r="H307">
        <v>85</v>
      </c>
      <c r="I307">
        <f t="shared" si="19"/>
        <v>94</v>
      </c>
      <c r="J307" t="s">
        <v>20</v>
      </c>
      <c r="K307" t="s">
        <v>21</v>
      </c>
      <c r="L307">
        <v>1458363600</v>
      </c>
      <c r="M307" s="7">
        <f t="shared" si="17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2013</v>
      </c>
      <c r="S307" t="s">
        <v>2014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>
        <f t="shared" si="19"/>
        <v>73</v>
      </c>
      <c r="J308" t="s">
        <v>20</v>
      </c>
      <c r="K308" t="s">
        <v>21</v>
      </c>
      <c r="L308">
        <v>1500008400</v>
      </c>
      <c r="M308" s="7">
        <f t="shared" si="17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2013</v>
      </c>
      <c r="S308" t="s">
        <v>2014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6"/>
        <v>1.3213677811550153</v>
      </c>
      <c r="G309" t="s">
        <v>19</v>
      </c>
      <c r="H309">
        <v>659</v>
      </c>
      <c r="I309">
        <f t="shared" si="19"/>
        <v>65</v>
      </c>
      <c r="J309" t="s">
        <v>32</v>
      </c>
      <c r="K309" t="s">
        <v>33</v>
      </c>
      <c r="L309">
        <v>1338958800</v>
      </c>
      <c r="M309" s="7">
        <f t="shared" si="17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2021</v>
      </c>
      <c r="S309" t="s">
        <v>2027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>
        <f t="shared" si="19"/>
        <v>109</v>
      </c>
      <c r="J310" t="s">
        <v>20</v>
      </c>
      <c r="K310" t="s">
        <v>21</v>
      </c>
      <c r="L310">
        <v>1303102800</v>
      </c>
      <c r="M310" s="7">
        <f t="shared" si="17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2013</v>
      </c>
      <c r="S310" t="s">
        <v>2014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6"/>
        <v>0.75292682926829269</v>
      </c>
      <c r="G311" t="s">
        <v>63</v>
      </c>
      <c r="H311">
        <v>75</v>
      </c>
      <c r="I311">
        <f t="shared" si="19"/>
        <v>41</v>
      </c>
      <c r="J311" t="s">
        <v>20</v>
      </c>
      <c r="K311" t="s">
        <v>21</v>
      </c>
      <c r="L311">
        <v>1316581200</v>
      </c>
      <c r="M311" s="7">
        <f t="shared" si="17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2009</v>
      </c>
      <c r="S311" t="s">
        <v>2019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>
        <f t="shared" si="19"/>
        <v>99</v>
      </c>
      <c r="J312" t="s">
        <v>20</v>
      </c>
      <c r="K312" t="s">
        <v>21</v>
      </c>
      <c r="L312">
        <v>1270789200</v>
      </c>
      <c r="M312" s="7">
        <f t="shared" si="17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2024</v>
      </c>
      <c r="S312" t="s">
        <v>2025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6"/>
        <v>2.0336507936507937</v>
      </c>
      <c r="G313" t="s">
        <v>19</v>
      </c>
      <c r="H313">
        <v>121</v>
      </c>
      <c r="I313">
        <f t="shared" si="19"/>
        <v>105</v>
      </c>
      <c r="J313" t="s">
        <v>20</v>
      </c>
      <c r="K313" t="s">
        <v>21</v>
      </c>
      <c r="L313">
        <v>1297836000</v>
      </c>
      <c r="M313" s="7">
        <f t="shared" si="17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2013</v>
      </c>
      <c r="S313" t="s">
        <v>2014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6"/>
        <v>3.1022842639593908</v>
      </c>
      <c r="G314" t="s">
        <v>19</v>
      </c>
      <c r="H314">
        <v>3742</v>
      </c>
      <c r="I314">
        <f t="shared" si="19"/>
        <v>48</v>
      </c>
      <c r="J314" t="s">
        <v>20</v>
      </c>
      <c r="K314" t="s">
        <v>21</v>
      </c>
      <c r="L314">
        <v>1382677200</v>
      </c>
      <c r="M314" s="7">
        <f t="shared" si="17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2013</v>
      </c>
      <c r="S314" t="s">
        <v>2014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6"/>
        <v>3.9531818181818181</v>
      </c>
      <c r="G315" t="s">
        <v>19</v>
      </c>
      <c r="H315">
        <v>223</v>
      </c>
      <c r="I315">
        <f t="shared" si="19"/>
        <v>39</v>
      </c>
      <c r="J315" t="s">
        <v>20</v>
      </c>
      <c r="K315" t="s">
        <v>21</v>
      </c>
      <c r="L315">
        <v>1330322400</v>
      </c>
      <c r="M315" s="7">
        <f t="shared" si="17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2009</v>
      </c>
      <c r="S315" t="s">
        <v>2010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6"/>
        <v>2.9471428571428571</v>
      </c>
      <c r="G316" t="s">
        <v>19</v>
      </c>
      <c r="H316">
        <v>133</v>
      </c>
      <c r="I316">
        <f t="shared" si="19"/>
        <v>31</v>
      </c>
      <c r="J316" t="s">
        <v>20</v>
      </c>
      <c r="K316" t="s">
        <v>21</v>
      </c>
      <c r="L316">
        <v>1552366800</v>
      </c>
      <c r="M316" s="7">
        <f t="shared" si="17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2015</v>
      </c>
      <c r="S316" t="s">
        <v>2016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>
        <f t="shared" si="19"/>
        <v>103</v>
      </c>
      <c r="J317" t="s">
        <v>20</v>
      </c>
      <c r="K317" t="s">
        <v>21</v>
      </c>
      <c r="L317">
        <v>1400907600</v>
      </c>
      <c r="M317" s="7">
        <f t="shared" si="17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2013</v>
      </c>
      <c r="S317" t="s">
        <v>2014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>
        <f t="shared" si="19"/>
        <v>59</v>
      </c>
      <c r="J318" t="s">
        <v>94</v>
      </c>
      <c r="K318" t="s">
        <v>95</v>
      </c>
      <c r="L318">
        <v>1574143200</v>
      </c>
      <c r="M318" s="7">
        <f t="shared" si="17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2007</v>
      </c>
      <c r="S318" t="s">
        <v>2008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>
        <f t="shared" si="19"/>
        <v>42</v>
      </c>
      <c r="J319" t="s">
        <v>20</v>
      </c>
      <c r="K319" t="s">
        <v>21</v>
      </c>
      <c r="L319">
        <v>1494738000</v>
      </c>
      <c r="M319" s="7">
        <f t="shared" si="17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2013</v>
      </c>
      <c r="S319" t="s">
        <v>2014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>
        <f t="shared" si="19"/>
        <v>53</v>
      </c>
      <c r="J320" t="s">
        <v>20</v>
      </c>
      <c r="K320" t="s">
        <v>21</v>
      </c>
      <c r="L320">
        <v>1392357600</v>
      </c>
      <c r="M320" s="7">
        <f t="shared" si="17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2009</v>
      </c>
      <c r="S320" t="s">
        <v>2010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6"/>
        <v>0.38702380952380955</v>
      </c>
      <c r="G321" t="s">
        <v>63</v>
      </c>
      <c r="H321">
        <v>64</v>
      </c>
      <c r="I321">
        <f t="shared" si="19"/>
        <v>50</v>
      </c>
      <c r="J321" t="s">
        <v>20</v>
      </c>
      <c r="K321" t="s">
        <v>21</v>
      </c>
      <c r="L321">
        <v>1281589200</v>
      </c>
      <c r="M321" s="7">
        <f t="shared" si="17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2011</v>
      </c>
      <c r="S321" t="s">
        <v>2012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>
        <f t="shared" si="19"/>
        <v>101</v>
      </c>
      <c r="J322" t="s">
        <v>20</v>
      </c>
      <c r="K322" t="s">
        <v>21</v>
      </c>
      <c r="L322">
        <v>1305003600</v>
      </c>
      <c r="M322" s="7">
        <f t="shared" si="17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2021</v>
      </c>
      <c r="S322" t="s">
        <v>2027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>
        <f t="shared" si="19"/>
        <v>65</v>
      </c>
      <c r="J323" t="s">
        <v>20</v>
      </c>
      <c r="K323" t="s">
        <v>21</v>
      </c>
      <c r="L323">
        <v>1301634000</v>
      </c>
      <c r="M323" s="7">
        <f t="shared" ref="M323:M386" si="21">(((L323/60)/60)/24)+DATE(1970,1,1)</f>
        <v>40634.208333333336</v>
      </c>
      <c r="N323">
        <v>1302325200</v>
      </c>
      <c r="O323" s="7">
        <f t="shared" ref="O323:O386" si="22">(((N323/60)/60)/24)+DATE(1970,1,1)</f>
        <v>40642.208333333336</v>
      </c>
      <c r="P323" t="b">
        <v>0</v>
      </c>
      <c r="Q323" t="b">
        <v>0</v>
      </c>
      <c r="R323" t="s">
        <v>2015</v>
      </c>
      <c r="S323" t="s">
        <v>2026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si="20"/>
        <v>1.6656234096692113</v>
      </c>
      <c r="G324" t="s">
        <v>19</v>
      </c>
      <c r="H324">
        <v>5168</v>
      </c>
      <c r="I324">
        <f t="shared" ref="I324:I387" si="23">QUOTIENT(E324,H324)</f>
        <v>37</v>
      </c>
      <c r="J324" t="s">
        <v>20</v>
      </c>
      <c r="K324" t="s">
        <v>21</v>
      </c>
      <c r="L324">
        <v>1290664800</v>
      </c>
      <c r="M324" s="7">
        <f t="shared" si="21"/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2013</v>
      </c>
      <c r="S324" t="s">
        <v>2014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>
        <f t="shared" si="23"/>
        <v>82</v>
      </c>
      <c r="J325" t="s">
        <v>36</v>
      </c>
      <c r="K325" t="s">
        <v>37</v>
      </c>
      <c r="L325">
        <v>1395896400</v>
      </c>
      <c r="M325" s="7">
        <f t="shared" si="21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2015</v>
      </c>
      <c r="S325" t="s">
        <v>2016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0"/>
        <v>1.6405633802816901</v>
      </c>
      <c r="G326" t="s">
        <v>19</v>
      </c>
      <c r="H326">
        <v>307</v>
      </c>
      <c r="I326">
        <f t="shared" si="23"/>
        <v>37</v>
      </c>
      <c r="J326" t="s">
        <v>20</v>
      </c>
      <c r="K326" t="s">
        <v>21</v>
      </c>
      <c r="L326">
        <v>1434862800</v>
      </c>
      <c r="M326" s="7">
        <f t="shared" si="21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2013</v>
      </c>
      <c r="S326" t="s">
        <v>2014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>
        <f t="shared" si="23"/>
        <v>80</v>
      </c>
      <c r="J327" t="s">
        <v>20</v>
      </c>
      <c r="K327" t="s">
        <v>21</v>
      </c>
      <c r="L327">
        <v>1529125200</v>
      </c>
      <c r="M327" s="7">
        <f t="shared" si="21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2013</v>
      </c>
      <c r="S327" t="s">
        <v>2014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>
        <f t="shared" si="23"/>
        <v>25</v>
      </c>
      <c r="J328" t="s">
        <v>20</v>
      </c>
      <c r="K328" t="s">
        <v>21</v>
      </c>
      <c r="L328">
        <v>1451109600</v>
      </c>
      <c r="M328" s="7">
        <f t="shared" si="21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2015</v>
      </c>
      <c r="S328" t="s">
        <v>2023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>
        <f t="shared" si="23"/>
        <v>30</v>
      </c>
      <c r="J329" t="s">
        <v>20</v>
      </c>
      <c r="K329" t="s">
        <v>21</v>
      </c>
      <c r="L329">
        <v>1566968400</v>
      </c>
      <c r="M329" s="7">
        <f t="shared" si="21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2013</v>
      </c>
      <c r="S329" t="s">
        <v>2014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0"/>
        <v>1.3356231003039514</v>
      </c>
      <c r="G330" t="s">
        <v>19</v>
      </c>
      <c r="H330">
        <v>2441</v>
      </c>
      <c r="I330">
        <f t="shared" si="23"/>
        <v>54</v>
      </c>
      <c r="J330" t="s">
        <v>20</v>
      </c>
      <c r="K330" t="s">
        <v>21</v>
      </c>
      <c r="L330">
        <v>1543557600</v>
      </c>
      <c r="M330" s="7">
        <f t="shared" si="21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2009</v>
      </c>
      <c r="S330" t="s">
        <v>2010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0"/>
        <v>0.22896588486140726</v>
      </c>
      <c r="G331" t="s">
        <v>42</v>
      </c>
      <c r="H331">
        <v>211</v>
      </c>
      <c r="I331">
        <f t="shared" si="23"/>
        <v>101</v>
      </c>
      <c r="J331" t="s">
        <v>20</v>
      </c>
      <c r="K331" t="s">
        <v>21</v>
      </c>
      <c r="L331">
        <v>1481522400</v>
      </c>
      <c r="M331" s="7">
        <f t="shared" si="21"/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2024</v>
      </c>
      <c r="S331" t="s">
        <v>2025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0"/>
        <v>1.8495548961424333</v>
      </c>
      <c r="G332" t="s">
        <v>19</v>
      </c>
      <c r="H332">
        <v>1385</v>
      </c>
      <c r="I332">
        <f t="shared" si="23"/>
        <v>45</v>
      </c>
      <c r="J332" t="s">
        <v>36</v>
      </c>
      <c r="K332" t="s">
        <v>37</v>
      </c>
      <c r="L332">
        <v>1512712800</v>
      </c>
      <c r="M332" s="7">
        <f t="shared" si="21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2015</v>
      </c>
      <c r="S332" t="s">
        <v>2016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0"/>
        <v>4.4372727272727275</v>
      </c>
      <c r="G333" t="s">
        <v>19</v>
      </c>
      <c r="H333">
        <v>190</v>
      </c>
      <c r="I333">
        <f t="shared" si="23"/>
        <v>77</v>
      </c>
      <c r="J333" t="s">
        <v>20</v>
      </c>
      <c r="K333" t="s">
        <v>21</v>
      </c>
      <c r="L333">
        <v>1324274400</v>
      </c>
      <c r="M333" s="7">
        <f t="shared" si="21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2007</v>
      </c>
      <c r="S333" t="s">
        <v>2008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0"/>
        <v>1.999806763285024</v>
      </c>
      <c r="G334" t="s">
        <v>19</v>
      </c>
      <c r="H334">
        <v>470</v>
      </c>
      <c r="I334">
        <f t="shared" si="23"/>
        <v>88</v>
      </c>
      <c r="J334" t="s">
        <v>20</v>
      </c>
      <c r="K334" t="s">
        <v>21</v>
      </c>
      <c r="L334">
        <v>1364446800</v>
      </c>
      <c r="M334" s="7">
        <f t="shared" si="21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2011</v>
      </c>
      <c r="S334" t="s">
        <v>2020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0"/>
        <v>1.2395833333333333</v>
      </c>
      <c r="G335" t="s">
        <v>19</v>
      </c>
      <c r="H335">
        <v>253</v>
      </c>
      <c r="I335">
        <f t="shared" si="23"/>
        <v>47</v>
      </c>
      <c r="J335" t="s">
        <v>20</v>
      </c>
      <c r="K335" t="s">
        <v>21</v>
      </c>
      <c r="L335">
        <v>1542693600</v>
      </c>
      <c r="M335" s="7">
        <f t="shared" si="21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2013</v>
      </c>
      <c r="S335" t="s">
        <v>2014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0"/>
        <v>1.8661329305135952</v>
      </c>
      <c r="G336" t="s">
        <v>19</v>
      </c>
      <c r="H336">
        <v>1113</v>
      </c>
      <c r="I336">
        <f t="shared" si="23"/>
        <v>110</v>
      </c>
      <c r="J336" t="s">
        <v>20</v>
      </c>
      <c r="K336" t="s">
        <v>21</v>
      </c>
      <c r="L336">
        <v>1515564000</v>
      </c>
      <c r="M336" s="7">
        <f t="shared" si="21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2009</v>
      </c>
      <c r="S336" t="s">
        <v>2010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0"/>
        <v>1.1428538550057536</v>
      </c>
      <c r="G337" t="s">
        <v>19</v>
      </c>
      <c r="H337">
        <v>2283</v>
      </c>
      <c r="I337">
        <f t="shared" si="23"/>
        <v>87</v>
      </c>
      <c r="J337" t="s">
        <v>20</v>
      </c>
      <c r="K337" t="s">
        <v>21</v>
      </c>
      <c r="L337">
        <v>1573797600</v>
      </c>
      <c r="M337" s="7">
        <f t="shared" si="21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2009</v>
      </c>
      <c r="S337" t="s">
        <v>2010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>
        <f t="shared" si="23"/>
        <v>63</v>
      </c>
      <c r="J338" t="s">
        <v>20</v>
      </c>
      <c r="K338" t="s">
        <v>21</v>
      </c>
      <c r="L338">
        <v>1292392800</v>
      </c>
      <c r="M338" s="7">
        <f t="shared" si="21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2009</v>
      </c>
      <c r="S338" t="s">
        <v>2010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0"/>
        <v>1.2281904761904763</v>
      </c>
      <c r="G339" t="s">
        <v>19</v>
      </c>
      <c r="H339">
        <v>1095</v>
      </c>
      <c r="I339">
        <f t="shared" si="23"/>
        <v>105</v>
      </c>
      <c r="J339" t="s">
        <v>20</v>
      </c>
      <c r="K339" t="s">
        <v>21</v>
      </c>
      <c r="L339">
        <v>1573452000</v>
      </c>
      <c r="M339" s="7">
        <f t="shared" si="21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2013</v>
      </c>
      <c r="S339" t="s">
        <v>2014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0"/>
        <v>1.7914326647564469</v>
      </c>
      <c r="G340" t="s">
        <v>19</v>
      </c>
      <c r="H340">
        <v>1690</v>
      </c>
      <c r="I340">
        <f t="shared" si="23"/>
        <v>73</v>
      </c>
      <c r="J340" t="s">
        <v>20</v>
      </c>
      <c r="K340" t="s">
        <v>21</v>
      </c>
      <c r="L340">
        <v>1317790800</v>
      </c>
      <c r="M340" s="7">
        <f t="shared" si="21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2013</v>
      </c>
      <c r="S340" t="s">
        <v>2014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0"/>
        <v>0.79951577402787966</v>
      </c>
      <c r="G341" t="s">
        <v>63</v>
      </c>
      <c r="H341">
        <v>1297</v>
      </c>
      <c r="I341">
        <f t="shared" si="23"/>
        <v>84</v>
      </c>
      <c r="J341" t="s">
        <v>15</v>
      </c>
      <c r="K341" t="s">
        <v>16</v>
      </c>
      <c r="L341">
        <v>1501650000</v>
      </c>
      <c r="M341" s="7">
        <f t="shared" si="21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2013</v>
      </c>
      <c r="S341" t="s">
        <v>2014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>
        <f t="shared" si="23"/>
        <v>88</v>
      </c>
      <c r="J342" t="s">
        <v>20</v>
      </c>
      <c r="K342" t="s">
        <v>21</v>
      </c>
      <c r="L342">
        <v>1323669600</v>
      </c>
      <c r="M342" s="7">
        <f t="shared" si="21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2028</v>
      </c>
      <c r="S342" t="s">
        <v>2029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>
        <f t="shared" si="23"/>
        <v>76</v>
      </c>
      <c r="J343" t="s">
        <v>20</v>
      </c>
      <c r="K343" t="s">
        <v>21</v>
      </c>
      <c r="L343">
        <v>1440738000</v>
      </c>
      <c r="M343" s="7">
        <f t="shared" si="21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2009</v>
      </c>
      <c r="S343" t="s">
        <v>2019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>
        <f t="shared" si="23"/>
        <v>97</v>
      </c>
      <c r="J344" t="s">
        <v>20</v>
      </c>
      <c r="K344" t="s">
        <v>21</v>
      </c>
      <c r="L344">
        <v>1374296400</v>
      </c>
      <c r="M344" s="7">
        <f t="shared" si="21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2013</v>
      </c>
      <c r="S344" t="s">
        <v>2014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>
        <f t="shared" si="23"/>
        <v>33</v>
      </c>
      <c r="J345" t="s">
        <v>20</v>
      </c>
      <c r="K345" t="s">
        <v>21</v>
      </c>
      <c r="L345">
        <v>1384840800</v>
      </c>
      <c r="M345" s="7">
        <f t="shared" si="21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2013</v>
      </c>
      <c r="S345" t="s">
        <v>2014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>
        <f t="shared" si="23"/>
        <v>99</v>
      </c>
      <c r="J346" t="s">
        <v>20</v>
      </c>
      <c r="K346" t="s">
        <v>21</v>
      </c>
      <c r="L346">
        <v>1516600800</v>
      </c>
      <c r="M346" s="7">
        <f t="shared" si="21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2024</v>
      </c>
      <c r="S346" t="s">
        <v>2025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>
        <f t="shared" si="23"/>
        <v>69</v>
      </c>
      <c r="J347" t="s">
        <v>36</v>
      </c>
      <c r="K347" t="s">
        <v>37</v>
      </c>
      <c r="L347">
        <v>1436418000</v>
      </c>
      <c r="M347" s="7">
        <f t="shared" si="21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2015</v>
      </c>
      <c r="S347" t="s">
        <v>2018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>
        <f t="shared" si="23"/>
        <v>110</v>
      </c>
      <c r="J348" t="s">
        <v>20</v>
      </c>
      <c r="K348" t="s">
        <v>21</v>
      </c>
      <c r="L348">
        <v>1503550800</v>
      </c>
      <c r="M348" s="7">
        <f t="shared" si="21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2009</v>
      </c>
      <c r="S348" t="s">
        <v>2019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0"/>
        <v>14.007777777777777</v>
      </c>
      <c r="G349" t="s">
        <v>19</v>
      </c>
      <c r="H349">
        <v>191</v>
      </c>
      <c r="I349">
        <f t="shared" si="23"/>
        <v>66</v>
      </c>
      <c r="J349" t="s">
        <v>20</v>
      </c>
      <c r="K349" t="s">
        <v>21</v>
      </c>
      <c r="L349">
        <v>1423634400</v>
      </c>
      <c r="M349" s="7">
        <f t="shared" si="21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2011</v>
      </c>
      <c r="S349" t="s">
        <v>2012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>
        <f t="shared" si="23"/>
        <v>41</v>
      </c>
      <c r="J350" t="s">
        <v>20</v>
      </c>
      <c r="K350" t="s">
        <v>21</v>
      </c>
      <c r="L350">
        <v>1487224800</v>
      </c>
      <c r="M350" s="7">
        <f t="shared" si="21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2007</v>
      </c>
      <c r="S350" t="s">
        <v>2008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>
        <f t="shared" si="23"/>
        <v>103</v>
      </c>
      <c r="J351" t="s">
        <v>20</v>
      </c>
      <c r="K351" t="s">
        <v>21</v>
      </c>
      <c r="L351">
        <v>1500008400</v>
      </c>
      <c r="M351" s="7">
        <f t="shared" si="21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2013</v>
      </c>
      <c r="S351" t="s">
        <v>2014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>
        <f t="shared" si="23"/>
        <v>5</v>
      </c>
      <c r="J352" t="s">
        <v>20</v>
      </c>
      <c r="K352" t="s">
        <v>21</v>
      </c>
      <c r="L352">
        <v>1432098000</v>
      </c>
      <c r="M352" s="7">
        <f t="shared" si="21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2009</v>
      </c>
      <c r="S352" t="s">
        <v>2032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0"/>
        <v>1.2770715249662619</v>
      </c>
      <c r="G353" t="s">
        <v>19</v>
      </c>
      <c r="H353">
        <v>2013</v>
      </c>
      <c r="I353">
        <f t="shared" si="23"/>
        <v>47</v>
      </c>
      <c r="J353" t="s">
        <v>20</v>
      </c>
      <c r="K353" t="s">
        <v>21</v>
      </c>
      <c r="L353">
        <v>1440392400</v>
      </c>
      <c r="M353" s="7">
        <f t="shared" si="21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2009</v>
      </c>
      <c r="S353" t="s">
        <v>2010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>
        <f t="shared" si="23"/>
        <v>29</v>
      </c>
      <c r="J354" t="s">
        <v>15</v>
      </c>
      <c r="K354" t="s">
        <v>16</v>
      </c>
      <c r="L354">
        <v>1446876000</v>
      </c>
      <c r="M354" s="7">
        <f t="shared" si="21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2013</v>
      </c>
      <c r="S354" t="s">
        <v>2014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0"/>
        <v>4.105982142857143</v>
      </c>
      <c r="G355" t="s">
        <v>19</v>
      </c>
      <c r="H355">
        <v>1703</v>
      </c>
      <c r="I355">
        <f t="shared" si="23"/>
        <v>81</v>
      </c>
      <c r="J355" t="s">
        <v>20</v>
      </c>
      <c r="K355" t="s">
        <v>21</v>
      </c>
      <c r="L355">
        <v>1562302800</v>
      </c>
      <c r="M355" s="7">
        <f t="shared" si="21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2013</v>
      </c>
      <c r="S355" t="s">
        <v>2014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0"/>
        <v>1.2373770491803278</v>
      </c>
      <c r="G356" t="s">
        <v>19</v>
      </c>
      <c r="H356">
        <v>80</v>
      </c>
      <c r="I356">
        <f t="shared" si="23"/>
        <v>94</v>
      </c>
      <c r="J356" t="s">
        <v>32</v>
      </c>
      <c r="K356" t="s">
        <v>33</v>
      </c>
      <c r="L356">
        <v>1378184400</v>
      </c>
      <c r="M356" s="7">
        <f t="shared" si="21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2015</v>
      </c>
      <c r="S356" t="s">
        <v>2016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0"/>
        <v>0.58973684210526311</v>
      </c>
      <c r="G357" t="s">
        <v>42</v>
      </c>
      <c r="H357">
        <v>86</v>
      </c>
      <c r="I357">
        <f t="shared" si="23"/>
        <v>26</v>
      </c>
      <c r="J357" t="s">
        <v>20</v>
      </c>
      <c r="K357" t="s">
        <v>21</v>
      </c>
      <c r="L357">
        <v>1485064800</v>
      </c>
      <c r="M357" s="7">
        <f t="shared" si="21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2011</v>
      </c>
      <c r="S357" t="s">
        <v>2020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>
        <f t="shared" si="23"/>
        <v>85</v>
      </c>
      <c r="J358" t="s">
        <v>94</v>
      </c>
      <c r="K358" t="s">
        <v>95</v>
      </c>
      <c r="L358">
        <v>1326520800</v>
      </c>
      <c r="M358" s="7">
        <f t="shared" si="21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2013</v>
      </c>
      <c r="S358" t="s">
        <v>2014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0"/>
        <v>1.8491304347826087</v>
      </c>
      <c r="G359" t="s">
        <v>19</v>
      </c>
      <c r="H359">
        <v>41</v>
      </c>
      <c r="I359">
        <f t="shared" si="23"/>
        <v>103</v>
      </c>
      <c r="J359" t="s">
        <v>20</v>
      </c>
      <c r="K359" t="s">
        <v>21</v>
      </c>
      <c r="L359">
        <v>1441256400</v>
      </c>
      <c r="M359" s="7">
        <f t="shared" si="21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2024</v>
      </c>
      <c r="S359" t="s">
        <v>2025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>
        <f t="shared" si="23"/>
        <v>49</v>
      </c>
      <c r="J360" t="s">
        <v>15</v>
      </c>
      <c r="K360" t="s">
        <v>16</v>
      </c>
      <c r="L360">
        <v>1533877200</v>
      </c>
      <c r="M360" s="7">
        <f t="shared" si="21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2028</v>
      </c>
      <c r="S360" t="s">
        <v>2029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0"/>
        <v>2.9870000000000001</v>
      </c>
      <c r="G361" t="s">
        <v>19</v>
      </c>
      <c r="H361">
        <v>187</v>
      </c>
      <c r="I361">
        <f t="shared" si="23"/>
        <v>63</v>
      </c>
      <c r="J361" t="s">
        <v>20</v>
      </c>
      <c r="K361" t="s">
        <v>21</v>
      </c>
      <c r="L361">
        <v>1314421200</v>
      </c>
      <c r="M361" s="7">
        <f t="shared" si="21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2015</v>
      </c>
      <c r="S361" t="s">
        <v>2023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0"/>
        <v>2.2635175879396985</v>
      </c>
      <c r="G362" t="s">
        <v>19</v>
      </c>
      <c r="H362">
        <v>2875</v>
      </c>
      <c r="I362">
        <f t="shared" si="23"/>
        <v>47</v>
      </c>
      <c r="J362" t="s">
        <v>36</v>
      </c>
      <c r="K362" t="s">
        <v>37</v>
      </c>
      <c r="L362">
        <v>1293861600</v>
      </c>
      <c r="M362" s="7">
        <f t="shared" si="21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2013</v>
      </c>
      <c r="S362" t="s">
        <v>2014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0"/>
        <v>1.7356363636363636</v>
      </c>
      <c r="G363" t="s">
        <v>19</v>
      </c>
      <c r="H363">
        <v>88</v>
      </c>
      <c r="I363">
        <f t="shared" si="23"/>
        <v>108</v>
      </c>
      <c r="J363" t="s">
        <v>20</v>
      </c>
      <c r="K363" t="s">
        <v>21</v>
      </c>
      <c r="L363">
        <v>1507352400</v>
      </c>
      <c r="M363" s="7">
        <f t="shared" si="21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2013</v>
      </c>
      <c r="S363" t="s">
        <v>2014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0"/>
        <v>3.7175675675675675</v>
      </c>
      <c r="G364" t="s">
        <v>19</v>
      </c>
      <c r="H364">
        <v>191</v>
      </c>
      <c r="I364">
        <f t="shared" si="23"/>
        <v>72</v>
      </c>
      <c r="J364" t="s">
        <v>20</v>
      </c>
      <c r="K364" t="s">
        <v>21</v>
      </c>
      <c r="L364">
        <v>1296108000</v>
      </c>
      <c r="M364" s="7">
        <f t="shared" si="21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2009</v>
      </c>
      <c r="S364" t="s">
        <v>2010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0"/>
        <v>1.601923076923077</v>
      </c>
      <c r="G365" t="s">
        <v>19</v>
      </c>
      <c r="H365">
        <v>139</v>
      </c>
      <c r="I365">
        <f t="shared" si="23"/>
        <v>59</v>
      </c>
      <c r="J365" t="s">
        <v>20</v>
      </c>
      <c r="K365" t="s">
        <v>21</v>
      </c>
      <c r="L365">
        <v>1324965600</v>
      </c>
      <c r="M365" s="7">
        <f t="shared" si="21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2009</v>
      </c>
      <c r="S365" t="s">
        <v>2010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0"/>
        <v>16.163333333333334</v>
      </c>
      <c r="G366" t="s">
        <v>19</v>
      </c>
      <c r="H366">
        <v>186</v>
      </c>
      <c r="I366">
        <f t="shared" si="23"/>
        <v>78</v>
      </c>
      <c r="J366" t="s">
        <v>20</v>
      </c>
      <c r="K366" t="s">
        <v>21</v>
      </c>
      <c r="L366">
        <v>1520229600</v>
      </c>
      <c r="M366" s="7">
        <f t="shared" si="21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2009</v>
      </c>
      <c r="S366" t="s">
        <v>2019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0"/>
        <v>7.3343749999999996</v>
      </c>
      <c r="G367" t="s">
        <v>19</v>
      </c>
      <c r="H367">
        <v>112</v>
      </c>
      <c r="I367">
        <f t="shared" si="23"/>
        <v>104</v>
      </c>
      <c r="J367" t="s">
        <v>24</v>
      </c>
      <c r="K367" t="s">
        <v>25</v>
      </c>
      <c r="L367">
        <v>1482991200</v>
      </c>
      <c r="M367" s="7">
        <f t="shared" si="21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2013</v>
      </c>
      <c r="S367" t="s">
        <v>2014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0"/>
        <v>5.9211111111111112</v>
      </c>
      <c r="G368" t="s">
        <v>19</v>
      </c>
      <c r="H368">
        <v>101</v>
      </c>
      <c r="I368">
        <f t="shared" si="23"/>
        <v>105</v>
      </c>
      <c r="J368" t="s">
        <v>20</v>
      </c>
      <c r="K368" t="s">
        <v>21</v>
      </c>
      <c r="L368">
        <v>1294034400</v>
      </c>
      <c r="M368" s="7">
        <f t="shared" si="21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2013</v>
      </c>
      <c r="S368" t="s">
        <v>2014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>
        <f t="shared" si="23"/>
        <v>24</v>
      </c>
      <c r="J369" t="s">
        <v>20</v>
      </c>
      <c r="K369" t="s">
        <v>21</v>
      </c>
      <c r="L369">
        <v>1413608400</v>
      </c>
      <c r="M369" s="7">
        <f t="shared" si="21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2013</v>
      </c>
      <c r="S369" t="s">
        <v>2014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0"/>
        <v>2.7680769230769231</v>
      </c>
      <c r="G370" t="s">
        <v>19</v>
      </c>
      <c r="H370">
        <v>206</v>
      </c>
      <c r="I370">
        <f t="shared" si="23"/>
        <v>69</v>
      </c>
      <c r="J370" t="s">
        <v>36</v>
      </c>
      <c r="K370" t="s">
        <v>37</v>
      </c>
      <c r="L370">
        <v>1286946000</v>
      </c>
      <c r="M370" s="7">
        <f t="shared" si="21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2015</v>
      </c>
      <c r="S370" t="s">
        <v>2016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0"/>
        <v>2.730185185185185</v>
      </c>
      <c r="G371" t="s">
        <v>19</v>
      </c>
      <c r="H371">
        <v>154</v>
      </c>
      <c r="I371">
        <f t="shared" si="23"/>
        <v>95</v>
      </c>
      <c r="J371" t="s">
        <v>20</v>
      </c>
      <c r="K371" t="s">
        <v>21</v>
      </c>
      <c r="L371">
        <v>1359871200</v>
      </c>
      <c r="M371" s="7">
        <f t="shared" si="21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2015</v>
      </c>
      <c r="S371" t="s">
        <v>2034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0"/>
        <v>1.593633125556545</v>
      </c>
      <c r="G372" t="s">
        <v>19</v>
      </c>
      <c r="H372">
        <v>5966</v>
      </c>
      <c r="I372">
        <f t="shared" si="23"/>
        <v>29</v>
      </c>
      <c r="J372" t="s">
        <v>20</v>
      </c>
      <c r="K372" t="s">
        <v>21</v>
      </c>
      <c r="L372">
        <v>1555304400</v>
      </c>
      <c r="M372" s="7">
        <f t="shared" si="21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2013</v>
      </c>
      <c r="S372" t="s">
        <v>2014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>
        <f t="shared" si="23"/>
        <v>59</v>
      </c>
      <c r="J373" t="s">
        <v>20</v>
      </c>
      <c r="K373" t="s">
        <v>21</v>
      </c>
      <c r="L373">
        <v>1423375200</v>
      </c>
      <c r="M373" s="7">
        <f t="shared" si="21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2013</v>
      </c>
      <c r="S373" t="s">
        <v>2014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0"/>
        <v>15.915555555555555</v>
      </c>
      <c r="G374" t="s">
        <v>19</v>
      </c>
      <c r="H374">
        <v>169</v>
      </c>
      <c r="I374">
        <f t="shared" si="23"/>
        <v>84</v>
      </c>
      <c r="J374" t="s">
        <v>20</v>
      </c>
      <c r="K374" t="s">
        <v>21</v>
      </c>
      <c r="L374">
        <v>1420696800</v>
      </c>
      <c r="M374" s="7">
        <f t="shared" si="21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2015</v>
      </c>
      <c r="S374" t="s">
        <v>2016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0"/>
        <v>7.3018222222222224</v>
      </c>
      <c r="G375" t="s">
        <v>19</v>
      </c>
      <c r="H375">
        <v>2106</v>
      </c>
      <c r="I375">
        <f t="shared" si="23"/>
        <v>78</v>
      </c>
      <c r="J375" t="s">
        <v>20</v>
      </c>
      <c r="K375" t="s">
        <v>21</v>
      </c>
      <c r="L375">
        <v>1502946000</v>
      </c>
      <c r="M375" s="7">
        <f t="shared" si="21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2013</v>
      </c>
      <c r="S375" t="s">
        <v>2014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>
        <f t="shared" si="23"/>
        <v>50</v>
      </c>
      <c r="J376" t="s">
        <v>20</v>
      </c>
      <c r="K376" t="s">
        <v>21</v>
      </c>
      <c r="L376">
        <v>1547186400</v>
      </c>
      <c r="M376" s="7">
        <f t="shared" si="21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2015</v>
      </c>
      <c r="S376" t="s">
        <v>2016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>
        <f t="shared" si="23"/>
        <v>59</v>
      </c>
      <c r="J377" t="s">
        <v>20</v>
      </c>
      <c r="K377" t="s">
        <v>21</v>
      </c>
      <c r="L377">
        <v>1444971600</v>
      </c>
      <c r="M377" s="7">
        <f t="shared" si="21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2009</v>
      </c>
      <c r="S377" t="s">
        <v>2019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0"/>
        <v>3.6102941176470589</v>
      </c>
      <c r="G378" t="s">
        <v>19</v>
      </c>
      <c r="H378">
        <v>131</v>
      </c>
      <c r="I378">
        <f t="shared" si="23"/>
        <v>93</v>
      </c>
      <c r="J378" t="s">
        <v>20</v>
      </c>
      <c r="K378" t="s">
        <v>21</v>
      </c>
      <c r="L378">
        <v>1404622800</v>
      </c>
      <c r="M378" s="7">
        <f t="shared" si="21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2009</v>
      </c>
      <c r="S378" t="s">
        <v>2010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>
        <f t="shared" si="23"/>
        <v>40</v>
      </c>
      <c r="J379" t="s">
        <v>20</v>
      </c>
      <c r="K379" t="s">
        <v>21</v>
      </c>
      <c r="L379">
        <v>1571720400</v>
      </c>
      <c r="M379" s="7">
        <f t="shared" si="21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2013</v>
      </c>
      <c r="S379" t="s">
        <v>2014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>
        <f t="shared" si="23"/>
        <v>70</v>
      </c>
      <c r="J380" t="s">
        <v>20</v>
      </c>
      <c r="K380" t="s">
        <v>21</v>
      </c>
      <c r="L380">
        <v>1526878800</v>
      </c>
      <c r="M380" s="7">
        <f t="shared" si="21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2015</v>
      </c>
      <c r="S380" t="s">
        <v>2016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>
        <f t="shared" si="23"/>
        <v>66</v>
      </c>
      <c r="J381" t="s">
        <v>36</v>
      </c>
      <c r="K381" t="s">
        <v>37</v>
      </c>
      <c r="L381">
        <v>1319691600</v>
      </c>
      <c r="M381" s="7">
        <f t="shared" si="21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2013</v>
      </c>
      <c r="S381" t="s">
        <v>2014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0"/>
        <v>1.6032</v>
      </c>
      <c r="G382" t="s">
        <v>19</v>
      </c>
      <c r="H382">
        <v>84</v>
      </c>
      <c r="I382">
        <f t="shared" si="23"/>
        <v>47</v>
      </c>
      <c r="J382" t="s">
        <v>20</v>
      </c>
      <c r="K382" t="s">
        <v>21</v>
      </c>
      <c r="L382">
        <v>1371963600</v>
      </c>
      <c r="M382" s="7">
        <f t="shared" si="21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2013</v>
      </c>
      <c r="S382" t="s">
        <v>2014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0"/>
        <v>1.8394339622641509</v>
      </c>
      <c r="G383" t="s">
        <v>19</v>
      </c>
      <c r="H383">
        <v>155</v>
      </c>
      <c r="I383">
        <f t="shared" si="23"/>
        <v>62</v>
      </c>
      <c r="J383" t="s">
        <v>20</v>
      </c>
      <c r="K383" t="s">
        <v>21</v>
      </c>
      <c r="L383">
        <v>1433739600</v>
      </c>
      <c r="M383" s="7">
        <f t="shared" si="21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2013</v>
      </c>
      <c r="S383" t="s">
        <v>2014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>
        <f t="shared" si="23"/>
        <v>86</v>
      </c>
      <c r="J384" t="s">
        <v>20</v>
      </c>
      <c r="K384" t="s">
        <v>21</v>
      </c>
      <c r="L384">
        <v>1508130000</v>
      </c>
      <c r="M384" s="7">
        <f t="shared" si="21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2028</v>
      </c>
      <c r="S384" t="s">
        <v>2029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0"/>
        <v>2.2538095238095237</v>
      </c>
      <c r="G385" t="s">
        <v>19</v>
      </c>
      <c r="H385">
        <v>189</v>
      </c>
      <c r="I385">
        <f t="shared" si="23"/>
        <v>75</v>
      </c>
      <c r="J385" t="s">
        <v>20</v>
      </c>
      <c r="K385" t="s">
        <v>21</v>
      </c>
      <c r="L385">
        <v>1550037600</v>
      </c>
      <c r="M385" s="7">
        <f t="shared" si="21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2007</v>
      </c>
      <c r="S385" t="s">
        <v>2008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si="20"/>
        <v>1.7200961538461539</v>
      </c>
      <c r="G386" t="s">
        <v>19</v>
      </c>
      <c r="H386">
        <v>4799</v>
      </c>
      <c r="I386">
        <f t="shared" si="23"/>
        <v>41</v>
      </c>
      <c r="J386" t="s">
        <v>20</v>
      </c>
      <c r="K386" t="s">
        <v>21</v>
      </c>
      <c r="L386">
        <v>1486706400</v>
      </c>
      <c r="M386" s="7">
        <f t="shared" si="21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2015</v>
      </c>
      <c r="S386" t="s">
        <v>2016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19</v>
      </c>
      <c r="H387">
        <v>1137</v>
      </c>
      <c r="I387">
        <f t="shared" si="23"/>
        <v>50</v>
      </c>
      <c r="J387" t="s">
        <v>20</v>
      </c>
      <c r="K387" t="s">
        <v>21</v>
      </c>
      <c r="L387">
        <v>1553835600</v>
      </c>
      <c r="M387" s="7">
        <f t="shared" ref="M387:M450" si="25">(((L387/60)/60)/24)+DATE(1970,1,1)</f>
        <v>43553.208333333328</v>
      </c>
      <c r="N387">
        <v>1556600400</v>
      </c>
      <c r="O387" s="7">
        <f t="shared" ref="O387:O450" si="26">(((N387/60)/60)/24)+DATE(1970,1,1)</f>
        <v>43585.208333333328</v>
      </c>
      <c r="P387" t="b">
        <v>0</v>
      </c>
      <c r="Q387" t="b">
        <v>0</v>
      </c>
      <c r="R387" t="s">
        <v>2021</v>
      </c>
      <c r="S387" t="s">
        <v>2022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>
        <f t="shared" ref="I388:I451" si="27">QUOTIENT(E388,H388)</f>
        <v>96</v>
      </c>
      <c r="J388" t="s">
        <v>20</v>
      </c>
      <c r="K388" t="s">
        <v>21</v>
      </c>
      <c r="L388">
        <v>1277528400</v>
      </c>
      <c r="M388" s="7">
        <f t="shared" si="25"/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2013</v>
      </c>
      <c r="S388" t="s">
        <v>2014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>
        <f t="shared" si="27"/>
        <v>100</v>
      </c>
      <c r="J389" t="s">
        <v>20</v>
      </c>
      <c r="K389" t="s">
        <v>21</v>
      </c>
      <c r="L389">
        <v>1339477200</v>
      </c>
      <c r="M389" s="7">
        <f t="shared" si="25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2011</v>
      </c>
      <c r="S389" t="s">
        <v>2020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4"/>
        <v>0.11270034843205574</v>
      </c>
      <c r="G390" t="s">
        <v>63</v>
      </c>
      <c r="H390">
        <v>145</v>
      </c>
      <c r="I390">
        <f t="shared" si="27"/>
        <v>89</v>
      </c>
      <c r="J390" t="s">
        <v>86</v>
      </c>
      <c r="K390" t="s">
        <v>87</v>
      </c>
      <c r="L390">
        <v>1325656800</v>
      </c>
      <c r="M390" s="7">
        <f t="shared" si="25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2009</v>
      </c>
      <c r="S390" t="s">
        <v>2019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4"/>
        <v>1.2211084337349398</v>
      </c>
      <c r="G391" t="s">
        <v>19</v>
      </c>
      <c r="H391">
        <v>1152</v>
      </c>
      <c r="I391">
        <f t="shared" si="27"/>
        <v>87</v>
      </c>
      <c r="J391" t="s">
        <v>20</v>
      </c>
      <c r="K391" t="s">
        <v>21</v>
      </c>
      <c r="L391">
        <v>1288242000</v>
      </c>
      <c r="M391" s="7">
        <f t="shared" si="25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2013</v>
      </c>
      <c r="S391" t="s">
        <v>2014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4"/>
        <v>1.8654166666666667</v>
      </c>
      <c r="G392" t="s">
        <v>19</v>
      </c>
      <c r="H392">
        <v>50</v>
      </c>
      <c r="I392">
        <f t="shared" si="27"/>
        <v>89</v>
      </c>
      <c r="J392" t="s">
        <v>20</v>
      </c>
      <c r="K392" t="s">
        <v>21</v>
      </c>
      <c r="L392">
        <v>1379048400</v>
      </c>
      <c r="M392" s="7">
        <f t="shared" si="25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2028</v>
      </c>
      <c r="S392" t="s">
        <v>2029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>
        <f t="shared" si="27"/>
        <v>29</v>
      </c>
      <c r="J393" t="s">
        <v>20</v>
      </c>
      <c r="K393" t="s">
        <v>21</v>
      </c>
      <c r="L393">
        <v>1389679200</v>
      </c>
      <c r="M393" s="7">
        <f t="shared" si="25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2021</v>
      </c>
      <c r="S393" t="s">
        <v>2022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>
        <f t="shared" si="27"/>
        <v>42</v>
      </c>
      <c r="J394" t="s">
        <v>20</v>
      </c>
      <c r="K394" t="s">
        <v>21</v>
      </c>
      <c r="L394">
        <v>1294293600</v>
      </c>
      <c r="M394" s="7">
        <f t="shared" si="25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2011</v>
      </c>
      <c r="S394" t="s">
        <v>2020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4"/>
        <v>2.2896178343949045</v>
      </c>
      <c r="G395" t="s">
        <v>19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7">
        <f t="shared" si="25"/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2009</v>
      </c>
      <c r="S395" t="s">
        <v>2032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4"/>
        <v>4.6937499999999996</v>
      </c>
      <c r="G396" t="s">
        <v>19</v>
      </c>
      <c r="H396">
        <v>34</v>
      </c>
      <c r="I396">
        <f t="shared" si="27"/>
        <v>110</v>
      </c>
      <c r="J396" t="s">
        <v>20</v>
      </c>
      <c r="K396" t="s">
        <v>21</v>
      </c>
      <c r="L396">
        <v>1375074000</v>
      </c>
      <c r="M396" s="7">
        <f t="shared" si="25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2015</v>
      </c>
      <c r="S396" t="s">
        <v>2016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4"/>
        <v>1.3011267605633803</v>
      </c>
      <c r="G397" t="s">
        <v>19</v>
      </c>
      <c r="H397">
        <v>220</v>
      </c>
      <c r="I397">
        <f t="shared" si="27"/>
        <v>41</v>
      </c>
      <c r="J397" t="s">
        <v>20</v>
      </c>
      <c r="K397" t="s">
        <v>21</v>
      </c>
      <c r="L397">
        <v>1323324000</v>
      </c>
      <c r="M397" s="7">
        <f t="shared" si="25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2013</v>
      </c>
      <c r="S397" t="s">
        <v>2014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4"/>
        <v>1.6705422993492407</v>
      </c>
      <c r="G398" t="s">
        <v>19</v>
      </c>
      <c r="H398">
        <v>1604</v>
      </c>
      <c r="I398">
        <f t="shared" si="27"/>
        <v>48</v>
      </c>
      <c r="J398" t="s">
        <v>24</v>
      </c>
      <c r="K398" t="s">
        <v>25</v>
      </c>
      <c r="L398">
        <v>1538715600</v>
      </c>
      <c r="M398" s="7">
        <f t="shared" si="25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2015</v>
      </c>
      <c r="S398" t="s">
        <v>2018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4"/>
        <v>1.738641975308642</v>
      </c>
      <c r="G399" t="s">
        <v>19</v>
      </c>
      <c r="H399">
        <v>454</v>
      </c>
      <c r="I399">
        <f t="shared" si="27"/>
        <v>31</v>
      </c>
      <c r="J399" t="s">
        <v>20</v>
      </c>
      <c r="K399" t="s">
        <v>21</v>
      </c>
      <c r="L399">
        <v>1369285200</v>
      </c>
      <c r="M399" s="7">
        <f t="shared" si="25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2009</v>
      </c>
      <c r="S399" t="s">
        <v>2010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4"/>
        <v>7.1776470588235295</v>
      </c>
      <c r="G400" t="s">
        <v>19</v>
      </c>
      <c r="H400">
        <v>123</v>
      </c>
      <c r="I400">
        <f t="shared" si="27"/>
        <v>99</v>
      </c>
      <c r="J400" t="s">
        <v>94</v>
      </c>
      <c r="K400" t="s">
        <v>95</v>
      </c>
      <c r="L400">
        <v>1525755600</v>
      </c>
      <c r="M400" s="7">
        <f t="shared" si="25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2015</v>
      </c>
      <c r="S400" t="s">
        <v>2023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>
        <f t="shared" si="27"/>
        <v>66</v>
      </c>
      <c r="J401" t="s">
        <v>20</v>
      </c>
      <c r="K401" t="s">
        <v>21</v>
      </c>
      <c r="L401">
        <v>1296626400</v>
      </c>
      <c r="M401" s="7">
        <f t="shared" si="25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2009</v>
      </c>
      <c r="S401" t="s">
        <v>2019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>
        <f t="shared" si="27"/>
        <v>2</v>
      </c>
      <c r="J402" t="s">
        <v>20</v>
      </c>
      <c r="K402" t="s">
        <v>21</v>
      </c>
      <c r="L402">
        <v>1376629200</v>
      </c>
      <c r="M402" s="7">
        <f t="shared" si="25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2028</v>
      </c>
      <c r="S402" t="s">
        <v>2029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4"/>
        <v>15.302222222222222</v>
      </c>
      <c r="G403" t="s">
        <v>19</v>
      </c>
      <c r="H403">
        <v>299</v>
      </c>
      <c r="I403">
        <f t="shared" si="27"/>
        <v>46</v>
      </c>
      <c r="J403" t="s">
        <v>20</v>
      </c>
      <c r="K403" t="s">
        <v>21</v>
      </c>
      <c r="L403">
        <v>1572152400</v>
      </c>
      <c r="M403" s="7">
        <f t="shared" si="25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2013</v>
      </c>
      <c r="S403" t="s">
        <v>2014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>
        <f t="shared" si="27"/>
        <v>73</v>
      </c>
      <c r="J404" t="s">
        <v>20</v>
      </c>
      <c r="K404" t="s">
        <v>21</v>
      </c>
      <c r="L404">
        <v>1325829600</v>
      </c>
      <c r="M404" s="7">
        <f t="shared" si="25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2015</v>
      </c>
      <c r="S404" t="s">
        <v>2026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>
        <f t="shared" si="27"/>
        <v>55</v>
      </c>
      <c r="J405" t="s">
        <v>15</v>
      </c>
      <c r="K405" t="s">
        <v>16</v>
      </c>
      <c r="L405">
        <v>1273640400</v>
      </c>
      <c r="M405" s="7">
        <f t="shared" si="25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2013</v>
      </c>
      <c r="S405" t="s">
        <v>2014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4"/>
        <v>3.1558486707566464</v>
      </c>
      <c r="G406" t="s">
        <v>19</v>
      </c>
      <c r="H406">
        <v>2237</v>
      </c>
      <c r="I406">
        <f t="shared" si="27"/>
        <v>68</v>
      </c>
      <c r="J406" t="s">
        <v>20</v>
      </c>
      <c r="K406" t="s">
        <v>21</v>
      </c>
      <c r="L406">
        <v>1510639200</v>
      </c>
      <c r="M406" s="7">
        <f t="shared" si="25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2013</v>
      </c>
      <c r="S406" t="s">
        <v>2014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>
        <f t="shared" si="27"/>
        <v>60</v>
      </c>
      <c r="J407" t="s">
        <v>20</v>
      </c>
      <c r="K407" t="s">
        <v>21</v>
      </c>
      <c r="L407">
        <v>1528088400</v>
      </c>
      <c r="M407" s="7">
        <f t="shared" si="25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2013</v>
      </c>
      <c r="S407" t="s">
        <v>2014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4"/>
        <v>1.8214503816793892</v>
      </c>
      <c r="G408" t="s">
        <v>19</v>
      </c>
      <c r="H408">
        <v>645</v>
      </c>
      <c r="I408">
        <f t="shared" si="27"/>
        <v>110</v>
      </c>
      <c r="J408" t="s">
        <v>20</v>
      </c>
      <c r="K408" t="s">
        <v>21</v>
      </c>
      <c r="L408">
        <v>1359525600</v>
      </c>
      <c r="M408" s="7">
        <f t="shared" si="25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2015</v>
      </c>
      <c r="S408" t="s">
        <v>2016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4"/>
        <v>3.5588235294117645</v>
      </c>
      <c r="G409" t="s">
        <v>19</v>
      </c>
      <c r="H409">
        <v>484</v>
      </c>
      <c r="I409">
        <f t="shared" si="27"/>
        <v>25</v>
      </c>
      <c r="J409" t="s">
        <v>32</v>
      </c>
      <c r="K409" t="s">
        <v>33</v>
      </c>
      <c r="L409">
        <v>1570942800</v>
      </c>
      <c r="M409" s="7">
        <f t="shared" si="25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2013</v>
      </c>
      <c r="S409" t="s">
        <v>2014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4"/>
        <v>1.3183695652173912</v>
      </c>
      <c r="G410" t="s">
        <v>19</v>
      </c>
      <c r="H410">
        <v>154</v>
      </c>
      <c r="I410">
        <f t="shared" si="27"/>
        <v>78</v>
      </c>
      <c r="J410" t="s">
        <v>15</v>
      </c>
      <c r="K410" t="s">
        <v>16</v>
      </c>
      <c r="L410">
        <v>1466398800</v>
      </c>
      <c r="M410" s="7">
        <f t="shared" si="25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2015</v>
      </c>
      <c r="S410" t="s">
        <v>2016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>
        <f t="shared" si="27"/>
        <v>87</v>
      </c>
      <c r="J411" t="s">
        <v>20</v>
      </c>
      <c r="K411" t="s">
        <v>21</v>
      </c>
      <c r="L411">
        <v>1492491600</v>
      </c>
      <c r="M411" s="7">
        <f t="shared" si="25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2009</v>
      </c>
      <c r="S411" t="s">
        <v>2010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4"/>
        <v>0.36132726089785294</v>
      </c>
      <c r="G412" t="s">
        <v>42</v>
      </c>
      <c r="H412">
        <v>1111</v>
      </c>
      <c r="I412">
        <f t="shared" si="27"/>
        <v>49</v>
      </c>
      <c r="J412" t="s">
        <v>20</v>
      </c>
      <c r="K412" t="s">
        <v>21</v>
      </c>
      <c r="L412">
        <v>1430197200</v>
      </c>
      <c r="M412" s="7">
        <f t="shared" si="25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2024</v>
      </c>
      <c r="S412" t="s">
        <v>2035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4"/>
        <v>1.0462820512820512</v>
      </c>
      <c r="G413" t="s">
        <v>19</v>
      </c>
      <c r="H413">
        <v>82</v>
      </c>
      <c r="I413">
        <f t="shared" si="27"/>
        <v>99</v>
      </c>
      <c r="J413" t="s">
        <v>20</v>
      </c>
      <c r="K413" t="s">
        <v>21</v>
      </c>
      <c r="L413">
        <v>1496034000</v>
      </c>
      <c r="M413" s="7">
        <f t="shared" si="25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2013</v>
      </c>
      <c r="S413" t="s">
        <v>2014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4"/>
        <v>6.6885714285714286</v>
      </c>
      <c r="G414" t="s">
        <v>19</v>
      </c>
      <c r="H414">
        <v>134</v>
      </c>
      <c r="I414">
        <f t="shared" si="27"/>
        <v>104</v>
      </c>
      <c r="J414" t="s">
        <v>20</v>
      </c>
      <c r="K414" t="s">
        <v>21</v>
      </c>
      <c r="L414">
        <v>1388728800</v>
      </c>
      <c r="M414" s="7">
        <f t="shared" si="25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2021</v>
      </c>
      <c r="S414" t="s">
        <v>2027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4"/>
        <v>0.62072823218997364</v>
      </c>
      <c r="G415" t="s">
        <v>42</v>
      </c>
      <c r="H415">
        <v>1089</v>
      </c>
      <c r="I415">
        <f t="shared" si="27"/>
        <v>108</v>
      </c>
      <c r="J415" t="s">
        <v>20</v>
      </c>
      <c r="K415" t="s">
        <v>21</v>
      </c>
      <c r="L415">
        <v>1543298400</v>
      </c>
      <c r="M415" s="7">
        <f t="shared" si="25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2015</v>
      </c>
      <c r="S415" t="s">
        <v>2023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>
        <f t="shared" si="27"/>
        <v>28</v>
      </c>
      <c r="J416" t="s">
        <v>20</v>
      </c>
      <c r="K416" t="s">
        <v>21</v>
      </c>
      <c r="L416">
        <v>1271739600</v>
      </c>
      <c r="M416" s="7">
        <f t="shared" si="25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2007</v>
      </c>
      <c r="S416" t="s">
        <v>2008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>
        <f t="shared" si="27"/>
        <v>30</v>
      </c>
      <c r="J417" t="s">
        <v>20</v>
      </c>
      <c r="K417" t="s">
        <v>21</v>
      </c>
      <c r="L417">
        <v>1326434400</v>
      </c>
      <c r="M417" s="7">
        <f t="shared" si="25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2013</v>
      </c>
      <c r="S417" t="s">
        <v>2014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>
        <f t="shared" si="27"/>
        <v>41</v>
      </c>
      <c r="J418" t="s">
        <v>20</v>
      </c>
      <c r="K418" t="s">
        <v>21</v>
      </c>
      <c r="L418">
        <v>1295244000</v>
      </c>
      <c r="M418" s="7">
        <f t="shared" si="25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2015</v>
      </c>
      <c r="S418" t="s">
        <v>2016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>
        <f t="shared" si="27"/>
        <v>62</v>
      </c>
      <c r="J419" t="s">
        <v>20</v>
      </c>
      <c r="K419" t="s">
        <v>21</v>
      </c>
      <c r="L419">
        <v>1541221200</v>
      </c>
      <c r="M419" s="7">
        <f t="shared" si="25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2013</v>
      </c>
      <c r="S419" t="s">
        <v>2014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>
        <f t="shared" si="27"/>
        <v>47</v>
      </c>
      <c r="J420" t="s">
        <v>15</v>
      </c>
      <c r="K420" t="s">
        <v>16</v>
      </c>
      <c r="L420">
        <v>1336280400</v>
      </c>
      <c r="M420" s="7">
        <f t="shared" si="25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2015</v>
      </c>
      <c r="S420" t="s">
        <v>2016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4"/>
        <v>1.2343497363796134</v>
      </c>
      <c r="G421" t="s">
        <v>19</v>
      </c>
      <c r="H421">
        <v>5203</v>
      </c>
      <c r="I421">
        <f t="shared" si="27"/>
        <v>26</v>
      </c>
      <c r="J421" t="s">
        <v>20</v>
      </c>
      <c r="K421" t="s">
        <v>21</v>
      </c>
      <c r="L421">
        <v>1324533600</v>
      </c>
      <c r="M421" s="7">
        <f t="shared" si="25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2011</v>
      </c>
      <c r="S421" t="s">
        <v>2012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4"/>
        <v>1.2846</v>
      </c>
      <c r="G422" t="s">
        <v>19</v>
      </c>
      <c r="H422">
        <v>94</v>
      </c>
      <c r="I422">
        <f t="shared" si="27"/>
        <v>68</v>
      </c>
      <c r="J422" t="s">
        <v>20</v>
      </c>
      <c r="K422" t="s">
        <v>21</v>
      </c>
      <c r="L422">
        <v>1498366800</v>
      </c>
      <c r="M422" s="7">
        <f t="shared" si="25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2013</v>
      </c>
      <c r="S422" t="s">
        <v>2014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>
        <f t="shared" si="27"/>
        <v>50</v>
      </c>
      <c r="J423" t="s">
        <v>20</v>
      </c>
      <c r="K423" t="s">
        <v>21</v>
      </c>
      <c r="L423">
        <v>1498712400</v>
      </c>
      <c r="M423" s="7">
        <f t="shared" si="25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2011</v>
      </c>
      <c r="S423" t="s">
        <v>2020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4"/>
        <v>1.2729885057471264</v>
      </c>
      <c r="G424" t="s">
        <v>19</v>
      </c>
      <c r="H424">
        <v>205</v>
      </c>
      <c r="I424">
        <f t="shared" si="27"/>
        <v>54</v>
      </c>
      <c r="J424" t="s">
        <v>20</v>
      </c>
      <c r="K424" t="s">
        <v>21</v>
      </c>
      <c r="L424">
        <v>1271480400</v>
      </c>
      <c r="M424" s="7">
        <f t="shared" si="25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2013</v>
      </c>
      <c r="S424" t="s">
        <v>2014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>
        <f t="shared" si="27"/>
        <v>97</v>
      </c>
      <c r="J425" t="s">
        <v>20</v>
      </c>
      <c r="K425" t="s">
        <v>21</v>
      </c>
      <c r="L425">
        <v>1316667600</v>
      </c>
      <c r="M425" s="7">
        <f t="shared" si="25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2007</v>
      </c>
      <c r="S425" t="s">
        <v>2008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>
        <f t="shared" si="27"/>
        <v>24</v>
      </c>
      <c r="J426" t="s">
        <v>20</v>
      </c>
      <c r="K426" t="s">
        <v>21</v>
      </c>
      <c r="L426">
        <v>1524027600</v>
      </c>
      <c r="M426" s="7">
        <f t="shared" si="25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2009</v>
      </c>
      <c r="S426" t="s">
        <v>2019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4"/>
        <v>2.8766666666666665</v>
      </c>
      <c r="G427" t="s">
        <v>19</v>
      </c>
      <c r="H427">
        <v>92</v>
      </c>
      <c r="I427">
        <f t="shared" si="27"/>
        <v>84</v>
      </c>
      <c r="J427" t="s">
        <v>20</v>
      </c>
      <c r="K427" t="s">
        <v>21</v>
      </c>
      <c r="L427">
        <v>1438059600</v>
      </c>
      <c r="M427" s="7">
        <f t="shared" si="25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2028</v>
      </c>
      <c r="S427" t="s">
        <v>2029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4"/>
        <v>5.7294444444444448</v>
      </c>
      <c r="G428" t="s">
        <v>19</v>
      </c>
      <c r="H428">
        <v>219</v>
      </c>
      <c r="I428">
        <f t="shared" si="27"/>
        <v>47</v>
      </c>
      <c r="J428" t="s">
        <v>20</v>
      </c>
      <c r="K428" t="s">
        <v>21</v>
      </c>
      <c r="L428">
        <v>1361944800</v>
      </c>
      <c r="M428" s="7">
        <f t="shared" si="25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2013</v>
      </c>
      <c r="S428" t="s">
        <v>2014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4"/>
        <v>1.1290429799426933</v>
      </c>
      <c r="G429" t="s">
        <v>19</v>
      </c>
      <c r="H429">
        <v>2526</v>
      </c>
      <c r="I429">
        <f t="shared" si="27"/>
        <v>77</v>
      </c>
      <c r="J429" t="s">
        <v>20</v>
      </c>
      <c r="K429" t="s">
        <v>21</v>
      </c>
      <c r="L429">
        <v>1410584400</v>
      </c>
      <c r="M429" s="7">
        <f t="shared" si="25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2013</v>
      </c>
      <c r="S429" t="s">
        <v>2014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>
        <f t="shared" si="27"/>
        <v>62</v>
      </c>
      <c r="J430" t="s">
        <v>20</v>
      </c>
      <c r="K430" t="s">
        <v>21</v>
      </c>
      <c r="L430">
        <v>1297404000</v>
      </c>
      <c r="M430" s="7">
        <f t="shared" si="25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2015</v>
      </c>
      <c r="S430" t="s">
        <v>2023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4"/>
        <v>0.90675916230366493</v>
      </c>
      <c r="G431" t="s">
        <v>63</v>
      </c>
      <c r="H431">
        <v>2138</v>
      </c>
      <c r="I431">
        <f t="shared" si="27"/>
        <v>81</v>
      </c>
      <c r="J431" t="s">
        <v>20</v>
      </c>
      <c r="K431" t="s">
        <v>21</v>
      </c>
      <c r="L431">
        <v>1392012000</v>
      </c>
      <c r="M431" s="7">
        <f t="shared" si="25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2028</v>
      </c>
      <c r="S431" t="s">
        <v>2029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>
        <f t="shared" si="27"/>
        <v>65</v>
      </c>
      <c r="J432" t="s">
        <v>20</v>
      </c>
      <c r="K432" t="s">
        <v>21</v>
      </c>
      <c r="L432">
        <v>1569733200</v>
      </c>
      <c r="M432" s="7">
        <f t="shared" si="25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2013</v>
      </c>
      <c r="S432" t="s">
        <v>2014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4"/>
        <v>1.9249019607843136</v>
      </c>
      <c r="G433" t="s">
        <v>19</v>
      </c>
      <c r="H433">
        <v>94</v>
      </c>
      <c r="I433">
        <f t="shared" si="27"/>
        <v>104</v>
      </c>
      <c r="J433" t="s">
        <v>20</v>
      </c>
      <c r="K433" t="s">
        <v>21</v>
      </c>
      <c r="L433">
        <v>1529643600</v>
      </c>
      <c r="M433" s="7">
        <f t="shared" si="25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2013</v>
      </c>
      <c r="S433" t="s">
        <v>2014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>
        <f t="shared" si="27"/>
        <v>69</v>
      </c>
      <c r="J434" t="s">
        <v>20</v>
      </c>
      <c r="K434" t="s">
        <v>21</v>
      </c>
      <c r="L434">
        <v>1399006800</v>
      </c>
      <c r="M434" s="7">
        <f t="shared" si="25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2013</v>
      </c>
      <c r="S434" t="s">
        <v>2014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>
        <f t="shared" si="27"/>
        <v>83</v>
      </c>
      <c r="J435" t="s">
        <v>20</v>
      </c>
      <c r="K435" t="s">
        <v>21</v>
      </c>
      <c r="L435">
        <v>1385359200</v>
      </c>
      <c r="M435" s="7">
        <f t="shared" si="25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2015</v>
      </c>
      <c r="S435" t="s">
        <v>2016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4"/>
        <v>0.16722222222222222</v>
      </c>
      <c r="G436" t="s">
        <v>63</v>
      </c>
      <c r="H436">
        <v>10</v>
      </c>
      <c r="I436">
        <f t="shared" si="27"/>
        <v>90</v>
      </c>
      <c r="J436" t="s">
        <v>15</v>
      </c>
      <c r="K436" t="s">
        <v>16</v>
      </c>
      <c r="L436">
        <v>1480572000</v>
      </c>
      <c r="M436" s="7">
        <f t="shared" si="25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2013</v>
      </c>
      <c r="S436" t="s">
        <v>2014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4"/>
        <v>1.168766404199475</v>
      </c>
      <c r="G437" t="s">
        <v>19</v>
      </c>
      <c r="H437">
        <v>1713</v>
      </c>
      <c r="I437">
        <f t="shared" si="27"/>
        <v>103</v>
      </c>
      <c r="J437" t="s">
        <v>94</v>
      </c>
      <c r="K437" t="s">
        <v>95</v>
      </c>
      <c r="L437">
        <v>1418623200</v>
      </c>
      <c r="M437" s="7">
        <f t="shared" si="25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2013</v>
      </c>
      <c r="S437" t="s">
        <v>2014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4"/>
        <v>10.521538461538462</v>
      </c>
      <c r="G438" t="s">
        <v>19</v>
      </c>
      <c r="H438">
        <v>249</v>
      </c>
      <c r="I438">
        <f t="shared" si="27"/>
        <v>54</v>
      </c>
      <c r="J438" t="s">
        <v>20</v>
      </c>
      <c r="K438" t="s">
        <v>21</v>
      </c>
      <c r="L438">
        <v>1555736400</v>
      </c>
      <c r="M438" s="7">
        <f t="shared" si="25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2009</v>
      </c>
      <c r="S438" t="s">
        <v>2032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4"/>
        <v>1.2307407407407407</v>
      </c>
      <c r="G439" t="s">
        <v>19</v>
      </c>
      <c r="H439">
        <v>192</v>
      </c>
      <c r="I439">
        <f t="shared" si="27"/>
        <v>51</v>
      </c>
      <c r="J439" t="s">
        <v>20</v>
      </c>
      <c r="K439" t="s">
        <v>21</v>
      </c>
      <c r="L439">
        <v>1442120400</v>
      </c>
      <c r="M439" s="7">
        <f t="shared" si="25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2015</v>
      </c>
      <c r="S439" t="s">
        <v>2023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4"/>
        <v>1.7863855421686747</v>
      </c>
      <c r="G440" t="s">
        <v>19</v>
      </c>
      <c r="H440">
        <v>247</v>
      </c>
      <c r="I440">
        <f t="shared" si="27"/>
        <v>60</v>
      </c>
      <c r="J440" t="s">
        <v>20</v>
      </c>
      <c r="K440" t="s">
        <v>21</v>
      </c>
      <c r="L440">
        <v>1362376800</v>
      </c>
      <c r="M440" s="7">
        <f t="shared" si="25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2013</v>
      </c>
      <c r="S440" t="s">
        <v>2014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4"/>
        <v>3.5528169014084505</v>
      </c>
      <c r="G441" t="s">
        <v>19</v>
      </c>
      <c r="H441">
        <v>2293</v>
      </c>
      <c r="I441">
        <f t="shared" si="27"/>
        <v>44</v>
      </c>
      <c r="J441" t="s">
        <v>20</v>
      </c>
      <c r="K441" t="s">
        <v>21</v>
      </c>
      <c r="L441">
        <v>1478408400</v>
      </c>
      <c r="M441" s="7">
        <f t="shared" si="25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2015</v>
      </c>
      <c r="S441" t="s">
        <v>2037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4"/>
        <v>1.6190634146341463</v>
      </c>
      <c r="G442" t="s">
        <v>19</v>
      </c>
      <c r="H442">
        <v>3131</v>
      </c>
      <c r="I442">
        <f t="shared" si="27"/>
        <v>53</v>
      </c>
      <c r="J442" t="s">
        <v>20</v>
      </c>
      <c r="K442" t="s">
        <v>21</v>
      </c>
      <c r="L442">
        <v>1498798800</v>
      </c>
      <c r="M442" s="7">
        <f t="shared" si="25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2015</v>
      </c>
      <c r="S442" t="s">
        <v>2034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>
        <f t="shared" si="27"/>
        <v>54</v>
      </c>
      <c r="J443" t="s">
        <v>20</v>
      </c>
      <c r="K443" t="s">
        <v>21</v>
      </c>
      <c r="L443">
        <v>1335416400</v>
      </c>
      <c r="M443" s="7">
        <f t="shared" si="25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2011</v>
      </c>
      <c r="S443" t="s">
        <v>2020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4"/>
        <v>1.9872222222222222</v>
      </c>
      <c r="G444" t="s">
        <v>19</v>
      </c>
      <c r="H444">
        <v>143</v>
      </c>
      <c r="I444">
        <f t="shared" si="27"/>
        <v>75</v>
      </c>
      <c r="J444" t="s">
        <v>94</v>
      </c>
      <c r="K444" t="s">
        <v>95</v>
      </c>
      <c r="L444">
        <v>1504328400</v>
      </c>
      <c r="M444" s="7">
        <f t="shared" si="25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2013</v>
      </c>
      <c r="S444" t="s">
        <v>2014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4"/>
        <v>0.34752688172043011</v>
      </c>
      <c r="G445" t="s">
        <v>63</v>
      </c>
      <c r="H445">
        <v>90</v>
      </c>
      <c r="I445">
        <f t="shared" si="27"/>
        <v>35</v>
      </c>
      <c r="J445" t="s">
        <v>20</v>
      </c>
      <c r="K445" t="s">
        <v>21</v>
      </c>
      <c r="L445">
        <v>1285822800</v>
      </c>
      <c r="M445" s="7">
        <f t="shared" si="25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2013</v>
      </c>
      <c r="S445" t="s">
        <v>2014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4"/>
        <v>1.7641935483870967</v>
      </c>
      <c r="G446" t="s">
        <v>19</v>
      </c>
      <c r="H446">
        <v>296</v>
      </c>
      <c r="I446">
        <f t="shared" si="27"/>
        <v>36</v>
      </c>
      <c r="J446" t="s">
        <v>20</v>
      </c>
      <c r="K446" t="s">
        <v>21</v>
      </c>
      <c r="L446">
        <v>1311483600</v>
      </c>
      <c r="M446" s="7">
        <f t="shared" si="25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2009</v>
      </c>
      <c r="S446" t="s">
        <v>2019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4"/>
        <v>5.1138095238095236</v>
      </c>
      <c r="G447" t="s">
        <v>19</v>
      </c>
      <c r="H447">
        <v>170</v>
      </c>
      <c r="I447">
        <f t="shared" si="27"/>
        <v>63</v>
      </c>
      <c r="J447" t="s">
        <v>20</v>
      </c>
      <c r="K447" t="s">
        <v>21</v>
      </c>
      <c r="L447">
        <v>1291356000</v>
      </c>
      <c r="M447" s="7">
        <f t="shared" si="25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2013</v>
      </c>
      <c r="S447" t="s">
        <v>2014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>
        <f t="shared" si="27"/>
        <v>29</v>
      </c>
      <c r="J448" t="s">
        <v>20</v>
      </c>
      <c r="K448" t="s">
        <v>21</v>
      </c>
      <c r="L448">
        <v>1355810400</v>
      </c>
      <c r="M448" s="7">
        <f t="shared" si="25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2011</v>
      </c>
      <c r="S448" t="s">
        <v>2020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4"/>
        <v>0.24326030927835052</v>
      </c>
      <c r="G449" t="s">
        <v>63</v>
      </c>
      <c r="H449">
        <v>439</v>
      </c>
      <c r="I449">
        <f t="shared" si="27"/>
        <v>86</v>
      </c>
      <c r="J449" t="s">
        <v>36</v>
      </c>
      <c r="K449" t="s">
        <v>37</v>
      </c>
      <c r="L449">
        <v>1513663200</v>
      </c>
      <c r="M449" s="7">
        <f t="shared" si="25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2015</v>
      </c>
      <c r="S449" t="s">
        <v>2034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>
        <f t="shared" si="27"/>
        <v>75</v>
      </c>
      <c r="J450" t="s">
        <v>20</v>
      </c>
      <c r="K450" t="s">
        <v>21</v>
      </c>
      <c r="L450">
        <v>1365915600</v>
      </c>
      <c r="M450" s="7">
        <f t="shared" si="25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2024</v>
      </c>
      <c r="S450" t="s">
        <v>2025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ref="F451:F514" si="28">E451/D451</f>
        <v>9.67</v>
      </c>
      <c r="G451" t="s">
        <v>19</v>
      </c>
      <c r="H451">
        <v>86</v>
      </c>
      <c r="I451">
        <f t="shared" si="27"/>
        <v>101</v>
      </c>
      <c r="J451" t="s">
        <v>32</v>
      </c>
      <c r="K451" t="s">
        <v>33</v>
      </c>
      <c r="L451">
        <v>1551852000</v>
      </c>
      <c r="M451" s="7">
        <f t="shared" ref="M451:M514" si="29">(((L451/60)/60)/24)+DATE(1970,1,1)</f>
        <v>43530.25</v>
      </c>
      <c r="N451">
        <v>1553317200</v>
      </c>
      <c r="O451" s="7">
        <f t="shared" ref="O451:O514" si="30">(((N451/60)/60)/24)+DATE(1970,1,1)</f>
        <v>43547.208333333328</v>
      </c>
      <c r="P451" t="b">
        <v>0</v>
      </c>
      <c r="Q451" t="b">
        <v>0</v>
      </c>
      <c r="R451" t="s">
        <v>2024</v>
      </c>
      <c r="S451" t="s">
        <v>2025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>
        <f t="shared" ref="I452:I515" si="31">QUOTIENT(E452,H452)</f>
        <v>4</v>
      </c>
      <c r="J452" t="s">
        <v>15</v>
      </c>
      <c r="K452" t="s">
        <v>16</v>
      </c>
      <c r="L452">
        <v>1540098000</v>
      </c>
      <c r="M452" s="7">
        <f t="shared" si="29"/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2015</v>
      </c>
      <c r="S452" t="s">
        <v>2023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28"/>
        <v>1.2284501347708894</v>
      </c>
      <c r="G453" t="s">
        <v>19</v>
      </c>
      <c r="H453">
        <v>6286</v>
      </c>
      <c r="I453">
        <f t="shared" si="31"/>
        <v>29</v>
      </c>
      <c r="J453" t="s">
        <v>20</v>
      </c>
      <c r="K453" t="s">
        <v>21</v>
      </c>
      <c r="L453">
        <v>1500440400</v>
      </c>
      <c r="M453" s="7">
        <f t="shared" si="29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2009</v>
      </c>
      <c r="S453" t="s">
        <v>2010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>
        <f t="shared" si="31"/>
        <v>98</v>
      </c>
      <c r="J454" t="s">
        <v>20</v>
      </c>
      <c r="K454" t="s">
        <v>21</v>
      </c>
      <c r="L454">
        <v>1278392400</v>
      </c>
      <c r="M454" s="7">
        <f t="shared" si="29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2015</v>
      </c>
      <c r="S454" t="s">
        <v>2018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>
        <f t="shared" si="31"/>
        <v>87</v>
      </c>
      <c r="J455" t="s">
        <v>20</v>
      </c>
      <c r="K455" t="s">
        <v>21</v>
      </c>
      <c r="L455">
        <v>1480572000</v>
      </c>
      <c r="M455" s="7">
        <f t="shared" si="29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2015</v>
      </c>
      <c r="S455" t="s">
        <v>2037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>
        <f t="shared" si="31"/>
        <v>45</v>
      </c>
      <c r="J456" t="s">
        <v>20</v>
      </c>
      <c r="K456" t="s">
        <v>21</v>
      </c>
      <c r="L456">
        <v>1382331600</v>
      </c>
      <c r="M456" s="7">
        <f t="shared" si="29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2015</v>
      </c>
      <c r="S456" t="s">
        <v>2018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28"/>
        <v>1.1837253218884121</v>
      </c>
      <c r="G457" t="s">
        <v>19</v>
      </c>
      <c r="H457">
        <v>3727</v>
      </c>
      <c r="I457">
        <f t="shared" si="31"/>
        <v>37</v>
      </c>
      <c r="J457" t="s">
        <v>20</v>
      </c>
      <c r="K457" t="s">
        <v>21</v>
      </c>
      <c r="L457">
        <v>1316754000</v>
      </c>
      <c r="M457" s="7">
        <f t="shared" si="29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2013</v>
      </c>
      <c r="S457" t="s">
        <v>2014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28"/>
        <v>1.041243169398907</v>
      </c>
      <c r="G458" t="s">
        <v>19</v>
      </c>
      <c r="H458">
        <v>1605</v>
      </c>
      <c r="I458">
        <f t="shared" si="31"/>
        <v>94</v>
      </c>
      <c r="J458" t="s">
        <v>20</v>
      </c>
      <c r="K458" t="s">
        <v>21</v>
      </c>
      <c r="L458">
        <v>1518242400</v>
      </c>
      <c r="M458" s="7">
        <f t="shared" si="29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2009</v>
      </c>
      <c r="S458" t="s">
        <v>2019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>
        <f t="shared" si="31"/>
        <v>28</v>
      </c>
      <c r="J459" t="s">
        <v>20</v>
      </c>
      <c r="K459" t="s">
        <v>21</v>
      </c>
      <c r="L459">
        <v>1476421200</v>
      </c>
      <c r="M459" s="7">
        <f t="shared" si="29"/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2013</v>
      </c>
      <c r="S459" t="s">
        <v>2014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28"/>
        <v>3.5120118343195266</v>
      </c>
      <c r="G460" t="s">
        <v>19</v>
      </c>
      <c r="H460">
        <v>2120</v>
      </c>
      <c r="I460">
        <f t="shared" si="31"/>
        <v>55</v>
      </c>
      <c r="J460" t="s">
        <v>20</v>
      </c>
      <c r="K460" t="s">
        <v>21</v>
      </c>
      <c r="L460">
        <v>1269752400</v>
      </c>
      <c r="M460" s="7">
        <f t="shared" si="29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2013</v>
      </c>
      <c r="S460" t="s">
        <v>2014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>
        <f t="shared" si="31"/>
        <v>54</v>
      </c>
      <c r="J461" t="s">
        <v>20</v>
      </c>
      <c r="K461" t="s">
        <v>21</v>
      </c>
      <c r="L461">
        <v>1419746400</v>
      </c>
      <c r="M461" s="7">
        <f t="shared" si="29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2015</v>
      </c>
      <c r="S461" t="s">
        <v>2016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28"/>
        <v>1.7162500000000001</v>
      </c>
      <c r="G462" t="s">
        <v>19</v>
      </c>
      <c r="H462">
        <v>50</v>
      </c>
      <c r="I462">
        <f t="shared" si="31"/>
        <v>82</v>
      </c>
      <c r="J462" t="s">
        <v>20</v>
      </c>
      <c r="K462" t="s">
        <v>21</v>
      </c>
      <c r="L462">
        <v>1281330000</v>
      </c>
      <c r="M462" s="7">
        <f t="shared" si="29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2013</v>
      </c>
      <c r="S462" t="s">
        <v>2014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28"/>
        <v>1.4104655870445344</v>
      </c>
      <c r="G463" t="s">
        <v>19</v>
      </c>
      <c r="H463">
        <v>2080</v>
      </c>
      <c r="I463">
        <f t="shared" si="31"/>
        <v>66</v>
      </c>
      <c r="J463" t="s">
        <v>20</v>
      </c>
      <c r="K463" t="s">
        <v>21</v>
      </c>
      <c r="L463">
        <v>1398661200</v>
      </c>
      <c r="M463" s="7">
        <f t="shared" si="29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2015</v>
      </c>
      <c r="S463" t="s">
        <v>2018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>
        <f t="shared" si="31"/>
        <v>107</v>
      </c>
      <c r="J464" t="s">
        <v>20</v>
      </c>
      <c r="K464" t="s">
        <v>21</v>
      </c>
      <c r="L464">
        <v>1359525600</v>
      </c>
      <c r="M464" s="7">
        <f t="shared" si="29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2024</v>
      </c>
      <c r="S464" t="s">
        <v>2035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28"/>
        <v>1.0816455696202532</v>
      </c>
      <c r="G465" t="s">
        <v>19</v>
      </c>
      <c r="H465">
        <v>2105</v>
      </c>
      <c r="I465">
        <f t="shared" si="31"/>
        <v>69</v>
      </c>
      <c r="J465" t="s">
        <v>20</v>
      </c>
      <c r="K465" t="s">
        <v>21</v>
      </c>
      <c r="L465">
        <v>1388469600</v>
      </c>
      <c r="M465" s="7">
        <f t="shared" si="29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2015</v>
      </c>
      <c r="S465" t="s">
        <v>2023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28"/>
        <v>1.3345505617977529</v>
      </c>
      <c r="G466" t="s">
        <v>19</v>
      </c>
      <c r="H466">
        <v>2436</v>
      </c>
      <c r="I466">
        <f t="shared" si="31"/>
        <v>39</v>
      </c>
      <c r="J466" t="s">
        <v>20</v>
      </c>
      <c r="K466" t="s">
        <v>21</v>
      </c>
      <c r="L466">
        <v>1518328800</v>
      </c>
      <c r="M466" s="7">
        <f t="shared" si="29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2013</v>
      </c>
      <c r="S466" t="s">
        <v>2014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28"/>
        <v>1.8785106382978722</v>
      </c>
      <c r="G467" t="s">
        <v>19</v>
      </c>
      <c r="H467">
        <v>80</v>
      </c>
      <c r="I467">
        <f t="shared" si="31"/>
        <v>110</v>
      </c>
      <c r="J467" t="s">
        <v>20</v>
      </c>
      <c r="K467" t="s">
        <v>21</v>
      </c>
      <c r="L467">
        <v>1517032800</v>
      </c>
      <c r="M467" s="7">
        <f t="shared" si="29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2021</v>
      </c>
      <c r="S467" t="s">
        <v>2033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28"/>
        <v>3.32</v>
      </c>
      <c r="G468" t="s">
        <v>19</v>
      </c>
      <c r="H468">
        <v>42</v>
      </c>
      <c r="I468">
        <f t="shared" si="31"/>
        <v>94</v>
      </c>
      <c r="J468" t="s">
        <v>20</v>
      </c>
      <c r="K468" t="s">
        <v>21</v>
      </c>
      <c r="L468">
        <v>1368594000</v>
      </c>
      <c r="M468" s="7">
        <f t="shared" si="29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2011</v>
      </c>
      <c r="S468" t="s">
        <v>2020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28"/>
        <v>5.7521428571428572</v>
      </c>
      <c r="G469" t="s">
        <v>19</v>
      </c>
      <c r="H469">
        <v>139</v>
      </c>
      <c r="I469">
        <f t="shared" si="31"/>
        <v>57</v>
      </c>
      <c r="J469" t="s">
        <v>15</v>
      </c>
      <c r="K469" t="s">
        <v>16</v>
      </c>
      <c r="L469">
        <v>1448258400</v>
      </c>
      <c r="M469" s="7">
        <f t="shared" si="29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2011</v>
      </c>
      <c r="S469" t="s">
        <v>2012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>
        <f t="shared" si="31"/>
        <v>101</v>
      </c>
      <c r="J470" t="s">
        <v>20</v>
      </c>
      <c r="K470" t="s">
        <v>21</v>
      </c>
      <c r="L470">
        <v>1555218000</v>
      </c>
      <c r="M470" s="7">
        <f t="shared" si="29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2013</v>
      </c>
      <c r="S470" t="s">
        <v>2014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28"/>
        <v>1.8442857142857143</v>
      </c>
      <c r="G471" t="s">
        <v>19</v>
      </c>
      <c r="H471">
        <v>159</v>
      </c>
      <c r="I471">
        <f t="shared" si="31"/>
        <v>64</v>
      </c>
      <c r="J471" t="s">
        <v>20</v>
      </c>
      <c r="K471" t="s">
        <v>21</v>
      </c>
      <c r="L471">
        <v>1431925200</v>
      </c>
      <c r="M471" s="7">
        <f t="shared" si="29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2015</v>
      </c>
      <c r="S471" t="s">
        <v>2018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28"/>
        <v>2.8580555555555556</v>
      </c>
      <c r="G472" t="s">
        <v>19</v>
      </c>
      <c r="H472">
        <v>381</v>
      </c>
      <c r="I472">
        <f t="shared" si="31"/>
        <v>27</v>
      </c>
      <c r="J472" t="s">
        <v>20</v>
      </c>
      <c r="K472" t="s">
        <v>21</v>
      </c>
      <c r="L472">
        <v>1481522400</v>
      </c>
      <c r="M472" s="7">
        <f t="shared" si="29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2011</v>
      </c>
      <c r="S472" t="s">
        <v>2020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28"/>
        <v>3.19</v>
      </c>
      <c r="G473" t="s">
        <v>19</v>
      </c>
      <c r="H473">
        <v>194</v>
      </c>
      <c r="I473">
        <f t="shared" si="31"/>
        <v>50</v>
      </c>
      <c r="J473" t="s">
        <v>36</v>
      </c>
      <c r="K473" t="s">
        <v>37</v>
      </c>
      <c r="L473">
        <v>1335934800</v>
      </c>
      <c r="M473" s="7">
        <f t="shared" si="29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2007</v>
      </c>
      <c r="S473" t="s">
        <v>2008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>
        <f t="shared" si="31"/>
        <v>104</v>
      </c>
      <c r="J474" t="s">
        <v>20</v>
      </c>
      <c r="K474" t="s">
        <v>21</v>
      </c>
      <c r="L474">
        <v>1552280400</v>
      </c>
      <c r="M474" s="7">
        <f t="shared" si="29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2009</v>
      </c>
      <c r="S474" t="s">
        <v>2010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28"/>
        <v>1.7814000000000001</v>
      </c>
      <c r="G475" t="s">
        <v>19</v>
      </c>
      <c r="H475">
        <v>106</v>
      </c>
      <c r="I475">
        <f t="shared" si="31"/>
        <v>84</v>
      </c>
      <c r="J475" t="s">
        <v>20</v>
      </c>
      <c r="K475" t="s">
        <v>21</v>
      </c>
      <c r="L475">
        <v>1529989200</v>
      </c>
      <c r="M475" s="7">
        <f t="shared" si="29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2009</v>
      </c>
      <c r="S475" t="s">
        <v>2017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28"/>
        <v>3.6515</v>
      </c>
      <c r="G476" t="s">
        <v>19</v>
      </c>
      <c r="H476">
        <v>142</v>
      </c>
      <c r="I476">
        <f t="shared" si="31"/>
        <v>102</v>
      </c>
      <c r="J476" t="s">
        <v>20</v>
      </c>
      <c r="K476" t="s">
        <v>21</v>
      </c>
      <c r="L476">
        <v>1418709600</v>
      </c>
      <c r="M476" s="7">
        <f t="shared" si="29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2015</v>
      </c>
      <c r="S476" t="s">
        <v>2034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28"/>
        <v>1.1394594594594594</v>
      </c>
      <c r="G477" t="s">
        <v>19</v>
      </c>
      <c r="H477">
        <v>211</v>
      </c>
      <c r="I477">
        <f t="shared" si="31"/>
        <v>39</v>
      </c>
      <c r="J477" t="s">
        <v>20</v>
      </c>
      <c r="K477" t="s">
        <v>21</v>
      </c>
      <c r="L477">
        <v>1372136400</v>
      </c>
      <c r="M477" s="7">
        <f t="shared" si="29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2021</v>
      </c>
      <c r="S477" t="s">
        <v>2033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>
        <f t="shared" si="31"/>
        <v>51</v>
      </c>
      <c r="J478" t="s">
        <v>20</v>
      </c>
      <c r="K478" t="s">
        <v>21</v>
      </c>
      <c r="L478">
        <v>1533877200</v>
      </c>
      <c r="M478" s="7">
        <f t="shared" si="29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2021</v>
      </c>
      <c r="S478" t="s">
        <v>2027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>
        <f t="shared" si="31"/>
        <v>40</v>
      </c>
      <c r="J479" t="s">
        <v>20</v>
      </c>
      <c r="K479" t="s">
        <v>21</v>
      </c>
      <c r="L479">
        <v>1309064400</v>
      </c>
      <c r="M479" s="7">
        <f t="shared" si="29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2015</v>
      </c>
      <c r="S479" t="s">
        <v>2037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28"/>
        <v>2.3634156976744185</v>
      </c>
      <c r="G480" t="s">
        <v>19</v>
      </c>
      <c r="H480">
        <v>2756</v>
      </c>
      <c r="I480">
        <f t="shared" si="31"/>
        <v>58</v>
      </c>
      <c r="J480" t="s">
        <v>20</v>
      </c>
      <c r="K480" t="s">
        <v>21</v>
      </c>
      <c r="L480">
        <v>1425877200</v>
      </c>
      <c r="M480" s="7">
        <f t="shared" si="29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2011</v>
      </c>
      <c r="S480" t="s">
        <v>2020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28"/>
        <v>5.1291666666666664</v>
      </c>
      <c r="G481" t="s">
        <v>19</v>
      </c>
      <c r="H481">
        <v>173</v>
      </c>
      <c r="I481">
        <f t="shared" si="31"/>
        <v>71</v>
      </c>
      <c r="J481" t="s">
        <v>36</v>
      </c>
      <c r="K481" t="s">
        <v>37</v>
      </c>
      <c r="L481">
        <v>1501304400</v>
      </c>
      <c r="M481" s="7">
        <f t="shared" si="29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2007</v>
      </c>
      <c r="S481" t="s">
        <v>2008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28"/>
        <v>1.0065116279069768</v>
      </c>
      <c r="G482" t="s">
        <v>19</v>
      </c>
      <c r="H482">
        <v>87</v>
      </c>
      <c r="I482">
        <f t="shared" si="31"/>
        <v>99</v>
      </c>
      <c r="J482" t="s">
        <v>20</v>
      </c>
      <c r="K482" t="s">
        <v>21</v>
      </c>
      <c r="L482">
        <v>1268287200</v>
      </c>
      <c r="M482" s="7">
        <f t="shared" si="29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2028</v>
      </c>
      <c r="S482" t="s">
        <v>2029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>
        <f t="shared" si="31"/>
        <v>103</v>
      </c>
      <c r="J483" t="s">
        <v>20</v>
      </c>
      <c r="K483" t="s">
        <v>21</v>
      </c>
      <c r="L483">
        <v>1412139600</v>
      </c>
      <c r="M483" s="7">
        <f t="shared" si="29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2013</v>
      </c>
      <c r="S483" t="s">
        <v>2014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>
        <f t="shared" si="31"/>
        <v>76</v>
      </c>
      <c r="J484" t="s">
        <v>20</v>
      </c>
      <c r="K484" t="s">
        <v>21</v>
      </c>
      <c r="L484">
        <v>1330063200</v>
      </c>
      <c r="M484" s="7">
        <f t="shared" si="29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2021</v>
      </c>
      <c r="S484" t="s">
        <v>2027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>
        <f t="shared" si="31"/>
        <v>87</v>
      </c>
      <c r="J485" t="s">
        <v>20</v>
      </c>
      <c r="K485" t="s">
        <v>21</v>
      </c>
      <c r="L485">
        <v>1576130400</v>
      </c>
      <c r="M485" s="7">
        <f t="shared" si="29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2013</v>
      </c>
      <c r="S485" t="s">
        <v>2014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28"/>
        <v>2.6020608108108108</v>
      </c>
      <c r="G486" t="s">
        <v>19</v>
      </c>
      <c r="H486">
        <v>1572</v>
      </c>
      <c r="I486">
        <f t="shared" si="31"/>
        <v>48</v>
      </c>
      <c r="J486" t="s">
        <v>36</v>
      </c>
      <c r="K486" t="s">
        <v>37</v>
      </c>
      <c r="L486">
        <v>1407128400</v>
      </c>
      <c r="M486" s="7">
        <f t="shared" si="29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2007</v>
      </c>
      <c r="S486" t="s">
        <v>2008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>
        <f t="shared" si="31"/>
        <v>42</v>
      </c>
      <c r="J487" t="s">
        <v>36</v>
      </c>
      <c r="K487" t="s">
        <v>37</v>
      </c>
      <c r="L487">
        <v>1560142800</v>
      </c>
      <c r="M487" s="7">
        <f t="shared" si="29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2013</v>
      </c>
      <c r="S487" t="s">
        <v>2014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>
        <f t="shared" si="31"/>
        <v>33</v>
      </c>
      <c r="J488" t="s">
        <v>36</v>
      </c>
      <c r="K488" t="s">
        <v>37</v>
      </c>
      <c r="L488">
        <v>1520575200</v>
      </c>
      <c r="M488" s="7">
        <f t="shared" si="29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2021</v>
      </c>
      <c r="S488" t="s">
        <v>2033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28"/>
        <v>1.7862556663644606</v>
      </c>
      <c r="G489" t="s">
        <v>19</v>
      </c>
      <c r="H489">
        <v>2346</v>
      </c>
      <c r="I489">
        <f t="shared" si="31"/>
        <v>83</v>
      </c>
      <c r="J489" t="s">
        <v>20</v>
      </c>
      <c r="K489" t="s">
        <v>21</v>
      </c>
      <c r="L489">
        <v>1492664400</v>
      </c>
      <c r="M489" s="7">
        <f t="shared" si="29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2013</v>
      </c>
      <c r="S489" t="s">
        <v>2014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28"/>
        <v>2.2005660377358489</v>
      </c>
      <c r="G490" t="s">
        <v>19</v>
      </c>
      <c r="H490">
        <v>115</v>
      </c>
      <c r="I490">
        <f t="shared" si="31"/>
        <v>101</v>
      </c>
      <c r="J490" t="s">
        <v>20</v>
      </c>
      <c r="K490" t="s">
        <v>21</v>
      </c>
      <c r="L490">
        <v>1454479200</v>
      </c>
      <c r="M490" s="7">
        <f t="shared" si="29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2013</v>
      </c>
      <c r="S490" t="s">
        <v>2014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28"/>
        <v>1.015108695652174</v>
      </c>
      <c r="G491" t="s">
        <v>19</v>
      </c>
      <c r="H491">
        <v>85</v>
      </c>
      <c r="I491">
        <f t="shared" si="31"/>
        <v>109</v>
      </c>
      <c r="J491" t="s">
        <v>94</v>
      </c>
      <c r="K491" t="s">
        <v>95</v>
      </c>
      <c r="L491">
        <v>1281934800</v>
      </c>
      <c r="M491" s="7">
        <f t="shared" si="29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2011</v>
      </c>
      <c r="S491" t="s">
        <v>2020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28"/>
        <v>1.915</v>
      </c>
      <c r="G492" t="s">
        <v>19</v>
      </c>
      <c r="H492">
        <v>144</v>
      </c>
      <c r="I492">
        <f t="shared" si="31"/>
        <v>31</v>
      </c>
      <c r="J492" t="s">
        <v>20</v>
      </c>
      <c r="K492" t="s">
        <v>21</v>
      </c>
      <c r="L492">
        <v>1573970400</v>
      </c>
      <c r="M492" s="7">
        <f t="shared" si="29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2038</v>
      </c>
      <c r="S492" t="s">
        <v>2039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28"/>
        <v>3.0534683098591549</v>
      </c>
      <c r="G493" t="s">
        <v>19</v>
      </c>
      <c r="H493">
        <v>2443</v>
      </c>
      <c r="I493">
        <f t="shared" si="31"/>
        <v>70</v>
      </c>
      <c r="J493" t="s">
        <v>20</v>
      </c>
      <c r="K493" t="s">
        <v>21</v>
      </c>
      <c r="L493">
        <v>1372654800</v>
      </c>
      <c r="M493" s="7">
        <f t="shared" si="29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2007</v>
      </c>
      <c r="S493" t="s">
        <v>2008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28"/>
        <v>0.23995287958115183</v>
      </c>
      <c r="G494" t="s">
        <v>63</v>
      </c>
      <c r="H494">
        <v>595</v>
      </c>
      <c r="I494">
        <f t="shared" si="31"/>
        <v>77</v>
      </c>
      <c r="J494" t="s">
        <v>20</v>
      </c>
      <c r="K494" t="s">
        <v>21</v>
      </c>
      <c r="L494">
        <v>1275886800</v>
      </c>
      <c r="M494" s="7">
        <f t="shared" si="29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2015</v>
      </c>
      <c r="S494" t="s">
        <v>2026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28"/>
        <v>7.2377777777777776</v>
      </c>
      <c r="G495" t="s">
        <v>19</v>
      </c>
      <c r="H495">
        <v>64</v>
      </c>
      <c r="I495">
        <f t="shared" si="31"/>
        <v>101</v>
      </c>
      <c r="J495" t="s">
        <v>20</v>
      </c>
      <c r="K495" t="s">
        <v>21</v>
      </c>
      <c r="L495">
        <v>1561784400</v>
      </c>
      <c r="M495" s="7">
        <f t="shared" si="29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2028</v>
      </c>
      <c r="S495" t="s">
        <v>2029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28"/>
        <v>5.4736000000000002</v>
      </c>
      <c r="G496" t="s">
        <v>19</v>
      </c>
      <c r="H496">
        <v>268</v>
      </c>
      <c r="I496">
        <f t="shared" si="31"/>
        <v>51</v>
      </c>
      <c r="J496" t="s">
        <v>20</v>
      </c>
      <c r="K496" t="s">
        <v>21</v>
      </c>
      <c r="L496">
        <v>1332392400</v>
      </c>
      <c r="M496" s="7">
        <f t="shared" si="29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2011</v>
      </c>
      <c r="S496" t="s">
        <v>2020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28"/>
        <v>4.1449999999999996</v>
      </c>
      <c r="G497" t="s">
        <v>19</v>
      </c>
      <c r="H497">
        <v>195</v>
      </c>
      <c r="I497">
        <f t="shared" si="31"/>
        <v>68</v>
      </c>
      <c r="J497" t="s">
        <v>32</v>
      </c>
      <c r="K497" t="s">
        <v>33</v>
      </c>
      <c r="L497">
        <v>1402376400</v>
      </c>
      <c r="M497" s="7">
        <f t="shared" si="29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2013</v>
      </c>
      <c r="S497" t="s">
        <v>2014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>
        <f t="shared" si="31"/>
        <v>30</v>
      </c>
      <c r="J498" t="s">
        <v>20</v>
      </c>
      <c r="K498" t="s">
        <v>21</v>
      </c>
      <c r="L498">
        <v>1495342800</v>
      </c>
      <c r="M498" s="7">
        <f t="shared" si="29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2015</v>
      </c>
      <c r="S498" t="s">
        <v>2023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>
        <f t="shared" si="31"/>
        <v>27</v>
      </c>
      <c r="J499" t="s">
        <v>20</v>
      </c>
      <c r="K499" t="s">
        <v>21</v>
      </c>
      <c r="L499">
        <v>1482213600</v>
      </c>
      <c r="M499" s="7">
        <f t="shared" si="29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2011</v>
      </c>
      <c r="S499" t="s">
        <v>2020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>
        <f t="shared" si="31"/>
        <v>79</v>
      </c>
      <c r="J500" t="s">
        <v>32</v>
      </c>
      <c r="K500" t="s">
        <v>33</v>
      </c>
      <c r="L500">
        <v>1420092000</v>
      </c>
      <c r="M500" s="7">
        <f t="shared" si="29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2011</v>
      </c>
      <c r="S500" t="s">
        <v>2012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>
        <f t="shared" si="31"/>
        <v>38</v>
      </c>
      <c r="J501" t="s">
        <v>20</v>
      </c>
      <c r="K501" t="s">
        <v>21</v>
      </c>
      <c r="L501">
        <v>1458018000</v>
      </c>
      <c r="M501" s="7">
        <f t="shared" si="29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2015</v>
      </c>
      <c r="S501" t="s">
        <v>2016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20</v>
      </c>
      <c r="K502" t="s">
        <v>21</v>
      </c>
      <c r="L502">
        <v>1367384400</v>
      </c>
      <c r="M502" s="7">
        <f t="shared" si="29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2013</v>
      </c>
      <c r="S502" t="s">
        <v>2014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>
        <f t="shared" si="31"/>
        <v>59</v>
      </c>
      <c r="J503" t="s">
        <v>20</v>
      </c>
      <c r="K503" t="s">
        <v>21</v>
      </c>
      <c r="L503">
        <v>1363064400</v>
      </c>
      <c r="M503" s="7">
        <f t="shared" si="29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2015</v>
      </c>
      <c r="S503" t="s">
        <v>2016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28"/>
        <v>5.2992307692307694</v>
      </c>
      <c r="G504" t="s">
        <v>19</v>
      </c>
      <c r="H504">
        <v>186</v>
      </c>
      <c r="I504">
        <f t="shared" si="31"/>
        <v>37</v>
      </c>
      <c r="J504" t="s">
        <v>24</v>
      </c>
      <c r="K504" t="s">
        <v>25</v>
      </c>
      <c r="L504">
        <v>1343365200</v>
      </c>
      <c r="M504" s="7">
        <f t="shared" si="29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2024</v>
      </c>
      <c r="S504" t="s">
        <v>2025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28"/>
        <v>1.8032549019607844</v>
      </c>
      <c r="G505" t="s">
        <v>19</v>
      </c>
      <c r="H505">
        <v>460</v>
      </c>
      <c r="I505">
        <f t="shared" si="31"/>
        <v>99</v>
      </c>
      <c r="J505" t="s">
        <v>20</v>
      </c>
      <c r="K505" t="s">
        <v>21</v>
      </c>
      <c r="L505">
        <v>1435726800</v>
      </c>
      <c r="M505" s="7">
        <f t="shared" si="29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2015</v>
      </c>
      <c r="S505" t="s">
        <v>2018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>
        <f t="shared" si="31"/>
        <v>111</v>
      </c>
      <c r="J506" t="s">
        <v>94</v>
      </c>
      <c r="K506" t="s">
        <v>95</v>
      </c>
      <c r="L506">
        <v>1431925200</v>
      </c>
      <c r="M506" s="7">
        <f t="shared" si="29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2009</v>
      </c>
      <c r="S506" t="s">
        <v>2010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>
        <f t="shared" si="31"/>
        <v>36</v>
      </c>
      <c r="J507" t="s">
        <v>20</v>
      </c>
      <c r="K507" t="s">
        <v>21</v>
      </c>
      <c r="L507">
        <v>1362722400</v>
      </c>
      <c r="M507" s="7">
        <f t="shared" si="29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2021</v>
      </c>
      <c r="S507" t="s">
        <v>2030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28"/>
        <v>9.2707777777777771</v>
      </c>
      <c r="G508" t="s">
        <v>19</v>
      </c>
      <c r="H508">
        <v>2528</v>
      </c>
      <c r="I508">
        <f t="shared" si="31"/>
        <v>66</v>
      </c>
      <c r="J508" t="s">
        <v>20</v>
      </c>
      <c r="K508" t="s">
        <v>21</v>
      </c>
      <c r="L508">
        <v>1511416800</v>
      </c>
      <c r="M508" s="7">
        <f t="shared" si="29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2013</v>
      </c>
      <c r="S508" t="s">
        <v>2014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>
        <f t="shared" si="31"/>
        <v>44</v>
      </c>
      <c r="J509" t="s">
        <v>20</v>
      </c>
      <c r="K509" t="s">
        <v>21</v>
      </c>
      <c r="L509">
        <v>1365483600</v>
      </c>
      <c r="M509" s="7">
        <f t="shared" si="29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2011</v>
      </c>
      <c r="S509" t="s">
        <v>2012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28"/>
        <v>1.1222929936305732</v>
      </c>
      <c r="G510" t="s">
        <v>19</v>
      </c>
      <c r="H510">
        <v>3657</v>
      </c>
      <c r="I510">
        <f t="shared" si="31"/>
        <v>52</v>
      </c>
      <c r="J510" t="s">
        <v>20</v>
      </c>
      <c r="K510" t="s">
        <v>21</v>
      </c>
      <c r="L510">
        <v>1532840400</v>
      </c>
      <c r="M510" s="7">
        <f t="shared" si="29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2013</v>
      </c>
      <c r="S510" t="s">
        <v>2014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>
        <f t="shared" si="31"/>
        <v>95</v>
      </c>
      <c r="J511" t="s">
        <v>20</v>
      </c>
      <c r="K511" t="s">
        <v>21</v>
      </c>
      <c r="L511">
        <v>1336194000</v>
      </c>
      <c r="M511" s="7">
        <f t="shared" si="29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2013</v>
      </c>
      <c r="S511" t="s">
        <v>2014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28"/>
        <v>1.1908974358974358</v>
      </c>
      <c r="G512" t="s">
        <v>19</v>
      </c>
      <c r="H512">
        <v>131</v>
      </c>
      <c r="I512">
        <f t="shared" si="31"/>
        <v>70</v>
      </c>
      <c r="J512" t="s">
        <v>24</v>
      </c>
      <c r="K512" t="s">
        <v>25</v>
      </c>
      <c r="L512">
        <v>1527742800</v>
      </c>
      <c r="M512" s="7">
        <f t="shared" si="29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2015</v>
      </c>
      <c r="S512" t="s">
        <v>2018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>
        <f t="shared" si="31"/>
        <v>98</v>
      </c>
      <c r="J513" t="s">
        <v>20</v>
      </c>
      <c r="K513" t="s">
        <v>21</v>
      </c>
      <c r="L513">
        <v>1564030800</v>
      </c>
      <c r="M513" s="7">
        <f t="shared" si="29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2013</v>
      </c>
      <c r="S513" t="s">
        <v>2014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si="28"/>
        <v>1.3931868131868133</v>
      </c>
      <c r="G514" t="s">
        <v>19</v>
      </c>
      <c r="H514">
        <v>239</v>
      </c>
      <c r="I514">
        <f t="shared" si="31"/>
        <v>53</v>
      </c>
      <c r="J514" t="s">
        <v>20</v>
      </c>
      <c r="K514" t="s">
        <v>21</v>
      </c>
      <c r="L514">
        <v>1404536400</v>
      </c>
      <c r="M514" s="7">
        <f t="shared" si="29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2024</v>
      </c>
      <c r="S514" t="s">
        <v>2025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63</v>
      </c>
      <c r="H515">
        <v>35</v>
      </c>
      <c r="I515">
        <f t="shared" si="31"/>
        <v>93</v>
      </c>
      <c r="J515" t="s">
        <v>20</v>
      </c>
      <c r="K515" t="s">
        <v>21</v>
      </c>
      <c r="L515">
        <v>1284008400</v>
      </c>
      <c r="M515" s="7">
        <f t="shared" ref="M515:M578" si="33">(((L515/60)/60)/24)+DATE(1970,1,1)</f>
        <v>40430.208333333336</v>
      </c>
      <c r="N515">
        <v>1284181200</v>
      </c>
      <c r="O515" s="7">
        <f t="shared" ref="O515:O578" si="34">(((N515/60)/60)/24)+DATE(1970,1,1)</f>
        <v>40432.208333333336</v>
      </c>
      <c r="P515" t="b">
        <v>0</v>
      </c>
      <c r="Q515" t="b">
        <v>0</v>
      </c>
      <c r="R515" t="s">
        <v>2015</v>
      </c>
      <c r="S515" t="s">
        <v>2034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si="32"/>
        <v>0.22439077144917088</v>
      </c>
      <c r="G516" t="s">
        <v>63</v>
      </c>
      <c r="H516">
        <v>528</v>
      </c>
      <c r="I516">
        <f t="shared" ref="I516:I579" si="35">QUOTIENT(E516,H516)</f>
        <v>58</v>
      </c>
      <c r="J516" t="s">
        <v>86</v>
      </c>
      <c r="K516" t="s">
        <v>87</v>
      </c>
      <c r="L516">
        <v>1386309600</v>
      </c>
      <c r="M516" s="7">
        <f t="shared" si="33"/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2009</v>
      </c>
      <c r="S516" t="s">
        <v>2010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>
        <f t="shared" si="35"/>
        <v>36</v>
      </c>
      <c r="J517" t="s">
        <v>15</v>
      </c>
      <c r="K517" t="s">
        <v>16</v>
      </c>
      <c r="L517">
        <v>1324620000</v>
      </c>
      <c r="M517" s="7">
        <f t="shared" si="33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2013</v>
      </c>
      <c r="S517" t="s">
        <v>2014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>
        <f t="shared" si="35"/>
        <v>63</v>
      </c>
      <c r="J518" t="s">
        <v>20</v>
      </c>
      <c r="K518" t="s">
        <v>21</v>
      </c>
      <c r="L518">
        <v>1281070800</v>
      </c>
      <c r="M518" s="7">
        <f t="shared" si="33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2021</v>
      </c>
      <c r="S518" t="s">
        <v>2022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2"/>
        <v>1.1200000000000001</v>
      </c>
      <c r="G519" t="s">
        <v>19</v>
      </c>
      <c r="H519">
        <v>78</v>
      </c>
      <c r="I519">
        <f t="shared" si="35"/>
        <v>84</v>
      </c>
      <c r="J519" t="s">
        <v>20</v>
      </c>
      <c r="K519" t="s">
        <v>21</v>
      </c>
      <c r="L519">
        <v>1493960400</v>
      </c>
      <c r="M519" s="7">
        <f t="shared" si="33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2007</v>
      </c>
      <c r="S519" t="s">
        <v>2008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>
        <f t="shared" si="35"/>
        <v>62</v>
      </c>
      <c r="J520" t="s">
        <v>20</v>
      </c>
      <c r="K520" t="s">
        <v>21</v>
      </c>
      <c r="L520">
        <v>1519365600</v>
      </c>
      <c r="M520" s="7">
        <f t="shared" si="33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2015</v>
      </c>
      <c r="S520" t="s">
        <v>2023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2"/>
        <v>1.0174563871693867</v>
      </c>
      <c r="G521" t="s">
        <v>19</v>
      </c>
      <c r="H521">
        <v>1773</v>
      </c>
      <c r="I521">
        <f t="shared" si="35"/>
        <v>101</v>
      </c>
      <c r="J521" t="s">
        <v>20</v>
      </c>
      <c r="K521" t="s">
        <v>21</v>
      </c>
      <c r="L521">
        <v>1420696800</v>
      </c>
      <c r="M521" s="7">
        <f t="shared" si="33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2009</v>
      </c>
      <c r="S521" t="s">
        <v>2010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2"/>
        <v>4.2575000000000003</v>
      </c>
      <c r="G522" t="s">
        <v>19</v>
      </c>
      <c r="H522">
        <v>32</v>
      </c>
      <c r="I522">
        <f t="shared" si="35"/>
        <v>106</v>
      </c>
      <c r="J522" t="s">
        <v>20</v>
      </c>
      <c r="K522" t="s">
        <v>21</v>
      </c>
      <c r="L522">
        <v>1555650000</v>
      </c>
      <c r="M522" s="7">
        <f t="shared" si="33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2013</v>
      </c>
      <c r="S522" t="s">
        <v>2014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2"/>
        <v>1.4553947368421052</v>
      </c>
      <c r="G523" t="s">
        <v>19</v>
      </c>
      <c r="H523">
        <v>369</v>
      </c>
      <c r="I523">
        <f t="shared" si="35"/>
        <v>29</v>
      </c>
      <c r="J523" t="s">
        <v>20</v>
      </c>
      <c r="K523" t="s">
        <v>21</v>
      </c>
      <c r="L523">
        <v>1471928400</v>
      </c>
      <c r="M523" s="7">
        <f t="shared" si="33"/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2015</v>
      </c>
      <c r="S523" t="s">
        <v>2018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>
        <f t="shared" si="35"/>
        <v>85</v>
      </c>
      <c r="J524" t="s">
        <v>20</v>
      </c>
      <c r="K524" t="s">
        <v>21</v>
      </c>
      <c r="L524">
        <v>1341291600</v>
      </c>
      <c r="M524" s="7">
        <f t="shared" si="33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2015</v>
      </c>
      <c r="S524" t="s">
        <v>2026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2"/>
        <v>7.003333333333333</v>
      </c>
      <c r="G525" t="s">
        <v>19</v>
      </c>
      <c r="H525">
        <v>89</v>
      </c>
      <c r="I525">
        <f t="shared" si="35"/>
        <v>70</v>
      </c>
      <c r="J525" t="s">
        <v>20</v>
      </c>
      <c r="K525" t="s">
        <v>21</v>
      </c>
      <c r="L525">
        <v>1267682400</v>
      </c>
      <c r="M525" s="7">
        <f t="shared" si="33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2015</v>
      </c>
      <c r="S525" t="s">
        <v>2026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>
        <f t="shared" si="35"/>
        <v>40</v>
      </c>
      <c r="J526" t="s">
        <v>20</v>
      </c>
      <c r="K526" t="s">
        <v>21</v>
      </c>
      <c r="L526">
        <v>1272258000</v>
      </c>
      <c r="M526" s="7">
        <f t="shared" si="33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2013</v>
      </c>
      <c r="S526" t="s">
        <v>2014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>
        <f t="shared" si="35"/>
        <v>28</v>
      </c>
      <c r="J527" t="s">
        <v>20</v>
      </c>
      <c r="K527" t="s">
        <v>21</v>
      </c>
      <c r="L527">
        <v>1290492000</v>
      </c>
      <c r="M527" s="7">
        <f t="shared" si="33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2011</v>
      </c>
      <c r="S527" t="s">
        <v>2020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2"/>
        <v>1.5595180722891566</v>
      </c>
      <c r="G528" t="s">
        <v>19</v>
      </c>
      <c r="H528">
        <v>147</v>
      </c>
      <c r="I528">
        <f t="shared" si="35"/>
        <v>88</v>
      </c>
      <c r="J528" t="s">
        <v>20</v>
      </c>
      <c r="K528" t="s">
        <v>21</v>
      </c>
      <c r="L528">
        <v>1451109600</v>
      </c>
      <c r="M528" s="7">
        <f t="shared" si="33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2013</v>
      </c>
      <c r="S528" t="s">
        <v>2014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7">
        <f t="shared" si="33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2015</v>
      </c>
      <c r="S529" t="s">
        <v>2023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>
        <f t="shared" si="35"/>
        <v>90</v>
      </c>
      <c r="J530" t="s">
        <v>36</v>
      </c>
      <c r="K530" t="s">
        <v>37</v>
      </c>
      <c r="L530">
        <v>1385186400</v>
      </c>
      <c r="M530" s="7">
        <f t="shared" si="33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2009</v>
      </c>
      <c r="S530" t="s">
        <v>2019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>
        <f t="shared" si="35"/>
        <v>63</v>
      </c>
      <c r="J531" t="s">
        <v>20</v>
      </c>
      <c r="K531" t="s">
        <v>21</v>
      </c>
      <c r="L531">
        <v>1399698000</v>
      </c>
      <c r="M531" s="7">
        <f t="shared" si="33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2024</v>
      </c>
      <c r="S531" t="s">
        <v>2025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>
        <f t="shared" si="35"/>
        <v>53</v>
      </c>
      <c r="J532" t="s">
        <v>20</v>
      </c>
      <c r="K532" t="s">
        <v>21</v>
      </c>
      <c r="L532">
        <v>1283230800</v>
      </c>
      <c r="M532" s="7">
        <f t="shared" si="33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2021</v>
      </c>
      <c r="S532" t="s">
        <v>2027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2"/>
        <v>0.95521156936261387</v>
      </c>
      <c r="G533" t="s">
        <v>42</v>
      </c>
      <c r="H533">
        <v>3640</v>
      </c>
      <c r="I533">
        <f t="shared" si="35"/>
        <v>48</v>
      </c>
      <c r="J533" t="s">
        <v>86</v>
      </c>
      <c r="K533" t="s">
        <v>87</v>
      </c>
      <c r="L533">
        <v>1384149600</v>
      </c>
      <c r="M533" s="7">
        <f t="shared" si="33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2024</v>
      </c>
      <c r="S533" t="s">
        <v>2025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2"/>
        <v>5.0287499999999996</v>
      </c>
      <c r="G534" t="s">
        <v>19</v>
      </c>
      <c r="H534">
        <v>126</v>
      </c>
      <c r="I534">
        <f t="shared" si="35"/>
        <v>63</v>
      </c>
      <c r="J534" t="s">
        <v>15</v>
      </c>
      <c r="K534" t="s">
        <v>16</v>
      </c>
      <c r="L534">
        <v>1516860000</v>
      </c>
      <c r="M534" s="7">
        <f t="shared" si="33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2013</v>
      </c>
      <c r="S534" t="s">
        <v>2014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2"/>
        <v>1.5924394463667819</v>
      </c>
      <c r="G535" t="s">
        <v>19</v>
      </c>
      <c r="H535">
        <v>2218</v>
      </c>
      <c r="I535">
        <f t="shared" si="35"/>
        <v>82</v>
      </c>
      <c r="J535" t="s">
        <v>36</v>
      </c>
      <c r="K535" t="s">
        <v>37</v>
      </c>
      <c r="L535">
        <v>1374642000</v>
      </c>
      <c r="M535" s="7">
        <f t="shared" si="33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2009</v>
      </c>
      <c r="S535" t="s">
        <v>2019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>
        <f t="shared" si="35"/>
        <v>55</v>
      </c>
      <c r="J536" t="s">
        <v>20</v>
      </c>
      <c r="K536" t="s">
        <v>21</v>
      </c>
      <c r="L536">
        <v>1534482000</v>
      </c>
      <c r="M536" s="7">
        <f t="shared" si="33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2015</v>
      </c>
      <c r="S536" t="s">
        <v>2018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2"/>
        <v>4.820384615384615</v>
      </c>
      <c r="G537" t="s">
        <v>19</v>
      </c>
      <c r="H537">
        <v>202</v>
      </c>
      <c r="I537">
        <f t="shared" si="35"/>
        <v>62</v>
      </c>
      <c r="J537" t="s">
        <v>94</v>
      </c>
      <c r="K537" t="s">
        <v>95</v>
      </c>
      <c r="L537">
        <v>1528434000</v>
      </c>
      <c r="M537" s="7">
        <f t="shared" si="33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2013</v>
      </c>
      <c r="S537" t="s">
        <v>2014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2"/>
        <v>1.4996938775510205</v>
      </c>
      <c r="G538" t="s">
        <v>19</v>
      </c>
      <c r="H538">
        <v>140</v>
      </c>
      <c r="I538">
        <f t="shared" si="35"/>
        <v>104</v>
      </c>
      <c r="J538" t="s">
        <v>94</v>
      </c>
      <c r="K538" t="s">
        <v>95</v>
      </c>
      <c r="L538">
        <v>1282626000</v>
      </c>
      <c r="M538" s="7">
        <f t="shared" si="33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2021</v>
      </c>
      <c r="S538" t="s">
        <v>2027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2"/>
        <v>1.1722156398104266</v>
      </c>
      <c r="G539" t="s">
        <v>19</v>
      </c>
      <c r="H539">
        <v>1052</v>
      </c>
      <c r="I539">
        <f t="shared" si="35"/>
        <v>94</v>
      </c>
      <c r="J539" t="s">
        <v>32</v>
      </c>
      <c r="K539" t="s">
        <v>33</v>
      </c>
      <c r="L539">
        <v>1535605200</v>
      </c>
      <c r="M539" s="7">
        <f t="shared" si="33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2015</v>
      </c>
      <c r="S539" t="s">
        <v>2016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>
        <f t="shared" si="35"/>
        <v>44</v>
      </c>
      <c r="J540" t="s">
        <v>20</v>
      </c>
      <c r="K540" t="s">
        <v>21</v>
      </c>
      <c r="L540">
        <v>1379826000</v>
      </c>
      <c r="M540" s="7">
        <f t="shared" si="33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2024</v>
      </c>
      <c r="S540" t="s">
        <v>2035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>
        <f t="shared" si="35"/>
        <v>92</v>
      </c>
      <c r="J541" t="s">
        <v>20</v>
      </c>
      <c r="K541" t="s">
        <v>21</v>
      </c>
      <c r="L541">
        <v>1561957200</v>
      </c>
      <c r="M541" s="7">
        <f t="shared" si="33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2007</v>
      </c>
      <c r="S541" t="s">
        <v>2008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2"/>
        <v>2.6598113207547169</v>
      </c>
      <c r="G542" t="s">
        <v>19</v>
      </c>
      <c r="H542">
        <v>247</v>
      </c>
      <c r="I542">
        <f t="shared" si="35"/>
        <v>57</v>
      </c>
      <c r="J542" t="s">
        <v>20</v>
      </c>
      <c r="K542" t="s">
        <v>21</v>
      </c>
      <c r="L542">
        <v>1525496400</v>
      </c>
      <c r="M542" s="7">
        <f t="shared" si="33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2028</v>
      </c>
      <c r="S542" t="s">
        <v>2029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>
        <f t="shared" si="35"/>
        <v>109</v>
      </c>
      <c r="J543" t="s">
        <v>94</v>
      </c>
      <c r="K543" t="s">
        <v>95</v>
      </c>
      <c r="L543">
        <v>1433912400</v>
      </c>
      <c r="M543" s="7">
        <f t="shared" si="33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2024</v>
      </c>
      <c r="S543" t="s">
        <v>2035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>
        <f t="shared" si="35"/>
        <v>39</v>
      </c>
      <c r="J544" t="s">
        <v>36</v>
      </c>
      <c r="K544" t="s">
        <v>37</v>
      </c>
      <c r="L544">
        <v>1453442400</v>
      </c>
      <c r="M544" s="7">
        <f t="shared" si="33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2009</v>
      </c>
      <c r="S544" t="s">
        <v>2019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>
        <f t="shared" si="35"/>
        <v>77</v>
      </c>
      <c r="J545" t="s">
        <v>20</v>
      </c>
      <c r="K545" t="s">
        <v>21</v>
      </c>
      <c r="L545">
        <v>1378875600</v>
      </c>
      <c r="M545" s="7">
        <f t="shared" si="33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2024</v>
      </c>
      <c r="S545" t="s">
        <v>2025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2"/>
        <v>2.7650000000000001</v>
      </c>
      <c r="G546" t="s">
        <v>19</v>
      </c>
      <c r="H546">
        <v>84</v>
      </c>
      <c r="I546">
        <f t="shared" si="35"/>
        <v>92</v>
      </c>
      <c r="J546" t="s">
        <v>20</v>
      </c>
      <c r="K546" t="s">
        <v>21</v>
      </c>
      <c r="L546">
        <v>1452232800</v>
      </c>
      <c r="M546" s="7">
        <f t="shared" si="33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2009</v>
      </c>
      <c r="S546" t="s">
        <v>2010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>
        <f t="shared" si="35"/>
        <v>61</v>
      </c>
      <c r="J547" t="s">
        <v>20</v>
      </c>
      <c r="K547" t="s">
        <v>21</v>
      </c>
      <c r="L547">
        <v>1577253600</v>
      </c>
      <c r="M547" s="7">
        <f t="shared" si="33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2013</v>
      </c>
      <c r="S547" t="s">
        <v>2014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2"/>
        <v>1.6357142857142857</v>
      </c>
      <c r="G548" t="s">
        <v>19</v>
      </c>
      <c r="H548">
        <v>88</v>
      </c>
      <c r="I548">
        <f t="shared" si="35"/>
        <v>78</v>
      </c>
      <c r="J548" t="s">
        <v>20</v>
      </c>
      <c r="K548" t="s">
        <v>21</v>
      </c>
      <c r="L548">
        <v>1537160400</v>
      </c>
      <c r="M548" s="7">
        <f t="shared" si="33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2013</v>
      </c>
      <c r="S548" t="s">
        <v>2014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2"/>
        <v>9.69</v>
      </c>
      <c r="G549" t="s">
        <v>19</v>
      </c>
      <c r="H549">
        <v>156</v>
      </c>
      <c r="I549">
        <f t="shared" si="35"/>
        <v>80</v>
      </c>
      <c r="J549" t="s">
        <v>20</v>
      </c>
      <c r="K549" t="s">
        <v>21</v>
      </c>
      <c r="L549">
        <v>1422165600</v>
      </c>
      <c r="M549" s="7">
        <f t="shared" si="33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2015</v>
      </c>
      <c r="S549" t="s">
        <v>2018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2"/>
        <v>2.7091376701966716</v>
      </c>
      <c r="G550" t="s">
        <v>19</v>
      </c>
      <c r="H550">
        <v>2985</v>
      </c>
      <c r="I550">
        <f t="shared" si="35"/>
        <v>59</v>
      </c>
      <c r="J550" t="s">
        <v>20</v>
      </c>
      <c r="K550" t="s">
        <v>21</v>
      </c>
      <c r="L550">
        <v>1459486800</v>
      </c>
      <c r="M550" s="7">
        <f t="shared" si="33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2013</v>
      </c>
      <c r="S550" t="s">
        <v>2014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2"/>
        <v>2.8421355932203389</v>
      </c>
      <c r="G551" t="s">
        <v>19</v>
      </c>
      <c r="H551">
        <v>762</v>
      </c>
      <c r="I551">
        <f t="shared" si="35"/>
        <v>110</v>
      </c>
      <c r="J551" t="s">
        <v>20</v>
      </c>
      <c r="K551" t="s">
        <v>21</v>
      </c>
      <c r="L551">
        <v>1369717200</v>
      </c>
      <c r="M551" s="7">
        <f t="shared" si="33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2011</v>
      </c>
      <c r="S551" t="s">
        <v>2020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2"/>
        <v>0.04</v>
      </c>
      <c r="G552" t="s">
        <v>63</v>
      </c>
      <c r="H552">
        <v>1</v>
      </c>
      <c r="I552">
        <f t="shared" si="35"/>
        <v>4</v>
      </c>
      <c r="J552" t="s">
        <v>86</v>
      </c>
      <c r="K552" t="s">
        <v>87</v>
      </c>
      <c r="L552">
        <v>1330495200</v>
      </c>
      <c r="M552" s="7">
        <f t="shared" si="33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2009</v>
      </c>
      <c r="S552" t="s">
        <v>2019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>
        <f t="shared" si="35"/>
        <v>37</v>
      </c>
      <c r="J553" t="s">
        <v>24</v>
      </c>
      <c r="K553" t="s">
        <v>25</v>
      </c>
      <c r="L553">
        <v>1419055200</v>
      </c>
      <c r="M553" s="7">
        <f t="shared" si="33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2011</v>
      </c>
      <c r="S553" t="s">
        <v>2012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>
        <f t="shared" si="35"/>
        <v>96</v>
      </c>
      <c r="J554" t="s">
        <v>20</v>
      </c>
      <c r="K554" t="s">
        <v>21</v>
      </c>
      <c r="L554">
        <v>1480140000</v>
      </c>
      <c r="M554" s="7">
        <f t="shared" si="33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2013</v>
      </c>
      <c r="S554" t="s">
        <v>2014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>
        <f t="shared" si="35"/>
        <v>72</v>
      </c>
      <c r="J555" t="s">
        <v>20</v>
      </c>
      <c r="K555" t="s">
        <v>21</v>
      </c>
      <c r="L555">
        <v>1293948000</v>
      </c>
      <c r="M555" s="7">
        <f t="shared" si="33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2009</v>
      </c>
      <c r="S555" t="s">
        <v>2010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2"/>
        <v>1.5166315789473683</v>
      </c>
      <c r="G556" t="s">
        <v>19</v>
      </c>
      <c r="H556">
        <v>554</v>
      </c>
      <c r="I556">
        <f t="shared" si="35"/>
        <v>26</v>
      </c>
      <c r="J556" t="s">
        <v>15</v>
      </c>
      <c r="K556" t="s">
        <v>16</v>
      </c>
      <c r="L556">
        <v>1482127200</v>
      </c>
      <c r="M556" s="7">
        <f t="shared" si="33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2009</v>
      </c>
      <c r="S556" t="s">
        <v>2019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2"/>
        <v>2.2363492063492063</v>
      </c>
      <c r="G557" t="s">
        <v>19</v>
      </c>
      <c r="H557">
        <v>135</v>
      </c>
      <c r="I557">
        <f t="shared" si="35"/>
        <v>104</v>
      </c>
      <c r="J557" t="s">
        <v>32</v>
      </c>
      <c r="K557" t="s">
        <v>33</v>
      </c>
      <c r="L557">
        <v>1396414800</v>
      </c>
      <c r="M557" s="7">
        <f t="shared" si="33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2009</v>
      </c>
      <c r="S557" t="s">
        <v>2010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2"/>
        <v>2.3975</v>
      </c>
      <c r="G558" t="s">
        <v>19</v>
      </c>
      <c r="H558">
        <v>122</v>
      </c>
      <c r="I558">
        <f t="shared" si="35"/>
        <v>102</v>
      </c>
      <c r="J558" t="s">
        <v>20</v>
      </c>
      <c r="K558" t="s">
        <v>21</v>
      </c>
      <c r="L558">
        <v>1315285200</v>
      </c>
      <c r="M558" s="7">
        <f t="shared" si="33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2021</v>
      </c>
      <c r="S558" t="s">
        <v>2033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2"/>
        <v>1.9933333333333334</v>
      </c>
      <c r="G559" t="s">
        <v>19</v>
      </c>
      <c r="H559">
        <v>221</v>
      </c>
      <c r="I559">
        <f t="shared" si="35"/>
        <v>54</v>
      </c>
      <c r="J559" t="s">
        <v>20</v>
      </c>
      <c r="K559" t="s">
        <v>21</v>
      </c>
      <c r="L559">
        <v>1443762000</v>
      </c>
      <c r="M559" s="7">
        <f t="shared" si="33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2015</v>
      </c>
      <c r="S559" t="s">
        <v>2037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2"/>
        <v>1.373448275862069</v>
      </c>
      <c r="G560" t="s">
        <v>19</v>
      </c>
      <c r="H560">
        <v>126</v>
      </c>
      <c r="I560">
        <f t="shared" si="35"/>
        <v>63</v>
      </c>
      <c r="J560" t="s">
        <v>20</v>
      </c>
      <c r="K560" t="s">
        <v>21</v>
      </c>
      <c r="L560">
        <v>1456293600</v>
      </c>
      <c r="M560" s="7">
        <f t="shared" si="33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2013</v>
      </c>
      <c r="S560" t="s">
        <v>2014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2"/>
        <v>1.009696106362773</v>
      </c>
      <c r="G561" t="s">
        <v>19</v>
      </c>
      <c r="H561">
        <v>1022</v>
      </c>
      <c r="I561">
        <f t="shared" si="35"/>
        <v>104</v>
      </c>
      <c r="J561" t="s">
        <v>20</v>
      </c>
      <c r="K561" t="s">
        <v>21</v>
      </c>
      <c r="L561">
        <v>1470114000</v>
      </c>
      <c r="M561" s="7">
        <f t="shared" si="33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2013</v>
      </c>
      <c r="S561" t="s">
        <v>2014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2"/>
        <v>7.9416000000000002</v>
      </c>
      <c r="G562" t="s">
        <v>19</v>
      </c>
      <c r="H562">
        <v>3177</v>
      </c>
      <c r="I562">
        <f t="shared" si="35"/>
        <v>49</v>
      </c>
      <c r="J562" t="s">
        <v>20</v>
      </c>
      <c r="K562" t="s">
        <v>21</v>
      </c>
      <c r="L562">
        <v>1321596000</v>
      </c>
      <c r="M562" s="7">
        <f t="shared" si="33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2015</v>
      </c>
      <c r="S562" t="s">
        <v>2023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2"/>
        <v>3.6970000000000001</v>
      </c>
      <c r="G563" t="s">
        <v>19</v>
      </c>
      <c r="H563">
        <v>198</v>
      </c>
      <c r="I563">
        <f t="shared" si="35"/>
        <v>56</v>
      </c>
      <c r="J563" t="s">
        <v>86</v>
      </c>
      <c r="K563" t="s">
        <v>87</v>
      </c>
      <c r="L563">
        <v>1318827600</v>
      </c>
      <c r="M563" s="7">
        <f t="shared" si="33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2013</v>
      </c>
      <c r="S563" t="s">
        <v>2014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>
        <f t="shared" si="35"/>
        <v>48</v>
      </c>
      <c r="J564" t="s">
        <v>86</v>
      </c>
      <c r="K564" t="s">
        <v>87</v>
      </c>
      <c r="L564">
        <v>1552366800</v>
      </c>
      <c r="M564" s="7">
        <f t="shared" si="33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2009</v>
      </c>
      <c r="S564" t="s">
        <v>2010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2"/>
        <v>1.3802702702702703</v>
      </c>
      <c r="G565" t="s">
        <v>19</v>
      </c>
      <c r="H565">
        <v>85</v>
      </c>
      <c r="I565">
        <f t="shared" si="35"/>
        <v>60</v>
      </c>
      <c r="J565" t="s">
        <v>24</v>
      </c>
      <c r="K565" t="s">
        <v>25</v>
      </c>
      <c r="L565">
        <v>1542088800</v>
      </c>
      <c r="M565" s="7">
        <f t="shared" si="33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2015</v>
      </c>
      <c r="S565" t="s">
        <v>2016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>
        <f t="shared" si="35"/>
        <v>78</v>
      </c>
      <c r="J566" t="s">
        <v>20</v>
      </c>
      <c r="K566" t="s">
        <v>21</v>
      </c>
      <c r="L566">
        <v>1426395600</v>
      </c>
      <c r="M566" s="7">
        <f t="shared" si="33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2013</v>
      </c>
      <c r="S566" t="s">
        <v>2014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2"/>
        <v>2.0460063224446787</v>
      </c>
      <c r="G567" t="s">
        <v>19</v>
      </c>
      <c r="H567">
        <v>3596</v>
      </c>
      <c r="I567">
        <f t="shared" si="35"/>
        <v>53</v>
      </c>
      <c r="J567" t="s">
        <v>20</v>
      </c>
      <c r="K567" t="s">
        <v>21</v>
      </c>
      <c r="L567">
        <v>1321336800</v>
      </c>
      <c r="M567" s="7">
        <f t="shared" si="33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2013</v>
      </c>
      <c r="S567" t="s">
        <v>2014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>
        <f t="shared" si="35"/>
        <v>111</v>
      </c>
      <c r="J568" t="s">
        <v>20</v>
      </c>
      <c r="K568" t="s">
        <v>21</v>
      </c>
      <c r="L568">
        <v>1456293600</v>
      </c>
      <c r="M568" s="7">
        <f t="shared" si="33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2009</v>
      </c>
      <c r="S568" t="s">
        <v>2017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2"/>
        <v>2.1860294117647059</v>
      </c>
      <c r="G569" t="s">
        <v>19</v>
      </c>
      <c r="H569">
        <v>244</v>
      </c>
      <c r="I569">
        <f t="shared" si="35"/>
        <v>60</v>
      </c>
      <c r="J569" t="s">
        <v>20</v>
      </c>
      <c r="K569" t="s">
        <v>21</v>
      </c>
      <c r="L569">
        <v>1404968400</v>
      </c>
      <c r="M569" s="7">
        <f t="shared" si="33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2009</v>
      </c>
      <c r="S569" t="s">
        <v>2010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2"/>
        <v>1.8603314917127072</v>
      </c>
      <c r="G570" t="s">
        <v>19</v>
      </c>
      <c r="H570">
        <v>5180</v>
      </c>
      <c r="I570">
        <f t="shared" si="35"/>
        <v>26</v>
      </c>
      <c r="J570" t="s">
        <v>20</v>
      </c>
      <c r="K570" t="s">
        <v>21</v>
      </c>
      <c r="L570">
        <v>1279170000</v>
      </c>
      <c r="M570" s="7">
        <f t="shared" si="33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2013</v>
      </c>
      <c r="S570" t="s">
        <v>2014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2"/>
        <v>2.3733830845771142</v>
      </c>
      <c r="G571" t="s">
        <v>19</v>
      </c>
      <c r="H571">
        <v>589</v>
      </c>
      <c r="I571">
        <f t="shared" si="35"/>
        <v>80</v>
      </c>
      <c r="J571" t="s">
        <v>94</v>
      </c>
      <c r="K571" t="s">
        <v>95</v>
      </c>
      <c r="L571">
        <v>1294725600</v>
      </c>
      <c r="M571" s="7">
        <f t="shared" si="33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2015</v>
      </c>
      <c r="S571" t="s">
        <v>2023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2"/>
        <v>3.0565384615384614</v>
      </c>
      <c r="G572" t="s">
        <v>19</v>
      </c>
      <c r="H572">
        <v>2725</v>
      </c>
      <c r="I572">
        <f t="shared" si="35"/>
        <v>34</v>
      </c>
      <c r="J572" t="s">
        <v>20</v>
      </c>
      <c r="K572" t="s">
        <v>21</v>
      </c>
      <c r="L572">
        <v>1419055200</v>
      </c>
      <c r="M572" s="7">
        <f t="shared" si="33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2009</v>
      </c>
      <c r="S572" t="s">
        <v>2010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>
        <f t="shared" si="35"/>
        <v>94</v>
      </c>
      <c r="J573" t="s">
        <v>94</v>
      </c>
      <c r="K573" t="s">
        <v>95</v>
      </c>
      <c r="L573">
        <v>1434690000</v>
      </c>
      <c r="M573" s="7">
        <f t="shared" si="33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2015</v>
      </c>
      <c r="S573" t="s">
        <v>2026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2"/>
        <v>0.54400000000000004</v>
      </c>
      <c r="G574" t="s">
        <v>63</v>
      </c>
      <c r="H574">
        <v>94</v>
      </c>
      <c r="I574">
        <f t="shared" si="35"/>
        <v>52</v>
      </c>
      <c r="J574" t="s">
        <v>20</v>
      </c>
      <c r="K574" t="s">
        <v>21</v>
      </c>
      <c r="L574">
        <v>1443416400</v>
      </c>
      <c r="M574" s="7">
        <f t="shared" si="33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2009</v>
      </c>
      <c r="S574" t="s">
        <v>2010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2"/>
        <v>1.1188059701492536</v>
      </c>
      <c r="G575" t="s">
        <v>19</v>
      </c>
      <c r="H575">
        <v>300</v>
      </c>
      <c r="I575">
        <f t="shared" si="35"/>
        <v>24</v>
      </c>
      <c r="J575" t="s">
        <v>20</v>
      </c>
      <c r="K575" t="s">
        <v>21</v>
      </c>
      <c r="L575">
        <v>1399006800</v>
      </c>
      <c r="M575" s="7">
        <f t="shared" si="33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2038</v>
      </c>
      <c r="S575" t="s">
        <v>2039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2"/>
        <v>3.6914814814814814</v>
      </c>
      <c r="G576" t="s">
        <v>19</v>
      </c>
      <c r="H576">
        <v>144</v>
      </c>
      <c r="I576">
        <f t="shared" si="35"/>
        <v>69</v>
      </c>
      <c r="J576" t="s">
        <v>20</v>
      </c>
      <c r="K576" t="s">
        <v>21</v>
      </c>
      <c r="L576">
        <v>1575698400</v>
      </c>
      <c r="M576" s="7">
        <f t="shared" si="33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2007</v>
      </c>
      <c r="S576" t="s">
        <v>2008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>
        <f t="shared" si="35"/>
        <v>93</v>
      </c>
      <c r="J577" t="s">
        <v>20</v>
      </c>
      <c r="K577" t="s">
        <v>21</v>
      </c>
      <c r="L577">
        <v>1400562000</v>
      </c>
      <c r="M577" s="7">
        <f t="shared" si="33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2013</v>
      </c>
      <c r="S577" t="s">
        <v>2014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>
        <f t="shared" si="35"/>
        <v>98</v>
      </c>
      <c r="J578" t="s">
        <v>20</v>
      </c>
      <c r="K578" t="s">
        <v>21</v>
      </c>
      <c r="L578">
        <v>1509512400</v>
      </c>
      <c r="M578" s="7">
        <f t="shared" si="33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2013</v>
      </c>
      <c r="S578" t="s">
        <v>2014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63</v>
      </c>
      <c r="H579">
        <v>37</v>
      </c>
      <c r="I579">
        <f t="shared" si="35"/>
        <v>41</v>
      </c>
      <c r="J579" t="s">
        <v>20</v>
      </c>
      <c r="K579" t="s">
        <v>21</v>
      </c>
      <c r="L579">
        <v>1299823200</v>
      </c>
      <c r="M579" s="7">
        <f t="shared" ref="M579:M642" si="37">(((L579/60)/60)/24)+DATE(1970,1,1)</f>
        <v>40613.25</v>
      </c>
      <c r="N579">
        <v>1302066000</v>
      </c>
      <c r="O579" s="7">
        <f t="shared" ref="O579:O642" si="38">(((N579/60)/60)/24)+DATE(1970,1,1)</f>
        <v>40639.208333333336</v>
      </c>
      <c r="P579" t="b">
        <v>0</v>
      </c>
      <c r="Q579" t="b">
        <v>0</v>
      </c>
      <c r="R579" t="s">
        <v>2009</v>
      </c>
      <c r="S579" t="s">
        <v>2032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>
        <f t="shared" ref="I580:I643" si="39">QUOTIENT(E580,H580)</f>
        <v>65</v>
      </c>
      <c r="J580" t="s">
        <v>20</v>
      </c>
      <c r="K580" t="s">
        <v>21</v>
      </c>
      <c r="L580">
        <v>1322719200</v>
      </c>
      <c r="M580" s="7">
        <f t="shared" si="37"/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2015</v>
      </c>
      <c r="S580" t="s">
        <v>2037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6"/>
        <v>1.0111290322580646</v>
      </c>
      <c r="G581" t="s">
        <v>19</v>
      </c>
      <c r="H581">
        <v>87</v>
      </c>
      <c r="I581">
        <f t="shared" si="39"/>
        <v>72</v>
      </c>
      <c r="J581" t="s">
        <v>20</v>
      </c>
      <c r="K581" t="s">
        <v>21</v>
      </c>
      <c r="L581">
        <v>1312693200</v>
      </c>
      <c r="M581" s="7">
        <f t="shared" si="37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2009</v>
      </c>
      <c r="S581" t="s">
        <v>2032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6"/>
        <v>3.4150228310502282</v>
      </c>
      <c r="G582" t="s">
        <v>19</v>
      </c>
      <c r="H582">
        <v>3116</v>
      </c>
      <c r="I582">
        <f t="shared" si="39"/>
        <v>48</v>
      </c>
      <c r="J582" t="s">
        <v>20</v>
      </c>
      <c r="K582" t="s">
        <v>21</v>
      </c>
      <c r="L582">
        <v>1393394400</v>
      </c>
      <c r="M582" s="7">
        <f t="shared" si="37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2013</v>
      </c>
      <c r="S582" t="s">
        <v>2014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>
        <f t="shared" si="39"/>
        <v>54</v>
      </c>
      <c r="J583" t="s">
        <v>20</v>
      </c>
      <c r="K583" t="s">
        <v>21</v>
      </c>
      <c r="L583">
        <v>1304053200</v>
      </c>
      <c r="M583" s="7">
        <f t="shared" si="37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2011</v>
      </c>
      <c r="S583" t="s">
        <v>2012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>
        <f t="shared" si="39"/>
        <v>107</v>
      </c>
      <c r="J584" t="s">
        <v>20</v>
      </c>
      <c r="K584" t="s">
        <v>21</v>
      </c>
      <c r="L584">
        <v>1433912400</v>
      </c>
      <c r="M584" s="7">
        <f t="shared" si="37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2024</v>
      </c>
      <c r="S584" t="s">
        <v>2025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6"/>
        <v>3.2240211640211642</v>
      </c>
      <c r="G585" t="s">
        <v>19</v>
      </c>
      <c r="H585">
        <v>909</v>
      </c>
      <c r="I585">
        <f t="shared" si="39"/>
        <v>67</v>
      </c>
      <c r="J585" t="s">
        <v>20</v>
      </c>
      <c r="K585" t="s">
        <v>21</v>
      </c>
      <c r="L585">
        <v>1329717600</v>
      </c>
      <c r="M585" s="7">
        <f t="shared" si="37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2015</v>
      </c>
      <c r="S585" t="s">
        <v>2016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6"/>
        <v>1.1950810185185186</v>
      </c>
      <c r="G586" t="s">
        <v>19</v>
      </c>
      <c r="H586">
        <v>1613</v>
      </c>
      <c r="I586">
        <f t="shared" si="39"/>
        <v>64</v>
      </c>
      <c r="J586" t="s">
        <v>20</v>
      </c>
      <c r="K586" t="s">
        <v>21</v>
      </c>
      <c r="L586">
        <v>1335330000</v>
      </c>
      <c r="M586" s="7">
        <f t="shared" si="37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2011</v>
      </c>
      <c r="S586" t="s">
        <v>2012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6"/>
        <v>1.4679775280898877</v>
      </c>
      <c r="G587" t="s">
        <v>19</v>
      </c>
      <c r="H587">
        <v>136</v>
      </c>
      <c r="I587">
        <f t="shared" si="39"/>
        <v>96</v>
      </c>
      <c r="J587" t="s">
        <v>20</v>
      </c>
      <c r="K587" t="s">
        <v>21</v>
      </c>
      <c r="L587">
        <v>1268888400</v>
      </c>
      <c r="M587" s="7">
        <f t="shared" si="37"/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2021</v>
      </c>
      <c r="S587" t="s">
        <v>2033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6"/>
        <v>9.5057142857142853</v>
      </c>
      <c r="G588" t="s">
        <v>19</v>
      </c>
      <c r="H588">
        <v>130</v>
      </c>
      <c r="I588">
        <f t="shared" si="39"/>
        <v>51</v>
      </c>
      <c r="J588" t="s">
        <v>20</v>
      </c>
      <c r="K588" t="s">
        <v>21</v>
      </c>
      <c r="L588">
        <v>1289973600</v>
      </c>
      <c r="M588" s="7">
        <f t="shared" si="37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2009</v>
      </c>
      <c r="S588" t="s">
        <v>2010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>
        <f t="shared" si="39"/>
        <v>43</v>
      </c>
      <c r="J589" t="s">
        <v>15</v>
      </c>
      <c r="K589" t="s">
        <v>16</v>
      </c>
      <c r="L589">
        <v>1547877600</v>
      </c>
      <c r="M589" s="7">
        <f t="shared" si="37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2007</v>
      </c>
      <c r="S589" t="s">
        <v>2008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>
        <f t="shared" si="39"/>
        <v>91</v>
      </c>
      <c r="J590" t="s">
        <v>36</v>
      </c>
      <c r="K590" t="s">
        <v>37</v>
      </c>
      <c r="L590">
        <v>1269493200</v>
      </c>
      <c r="M590" s="7">
        <f t="shared" si="37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2013</v>
      </c>
      <c r="S590" t="s">
        <v>2014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>
        <f t="shared" si="39"/>
        <v>50</v>
      </c>
      <c r="J591" t="s">
        <v>20</v>
      </c>
      <c r="K591" t="s">
        <v>21</v>
      </c>
      <c r="L591">
        <v>1436072400</v>
      </c>
      <c r="M591" s="7">
        <f t="shared" si="37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2015</v>
      </c>
      <c r="S591" t="s">
        <v>2016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>
        <f t="shared" si="39"/>
        <v>67</v>
      </c>
      <c r="J592" t="s">
        <v>24</v>
      </c>
      <c r="K592" t="s">
        <v>25</v>
      </c>
      <c r="L592">
        <v>1419141600</v>
      </c>
      <c r="M592" s="7">
        <f t="shared" si="37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2021</v>
      </c>
      <c r="S592" t="s">
        <v>2030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6"/>
        <v>10.376666666666667</v>
      </c>
      <c r="G593" t="s">
        <v>19</v>
      </c>
      <c r="H593">
        <v>102</v>
      </c>
      <c r="I593">
        <f t="shared" si="39"/>
        <v>61</v>
      </c>
      <c r="J593" t="s">
        <v>20</v>
      </c>
      <c r="K593" t="s">
        <v>21</v>
      </c>
      <c r="L593">
        <v>1279083600</v>
      </c>
      <c r="M593" s="7">
        <f t="shared" si="37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2024</v>
      </c>
      <c r="S593" t="s">
        <v>2025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>
        <f t="shared" si="39"/>
        <v>80</v>
      </c>
      <c r="J594" t="s">
        <v>20</v>
      </c>
      <c r="K594" t="s">
        <v>21</v>
      </c>
      <c r="L594">
        <v>1401426000</v>
      </c>
      <c r="M594" s="7">
        <f t="shared" si="37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2013</v>
      </c>
      <c r="S594" t="s">
        <v>2014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6"/>
        <v>1.5484210526315789</v>
      </c>
      <c r="G595" t="s">
        <v>19</v>
      </c>
      <c r="H595">
        <v>4006</v>
      </c>
      <c r="I595">
        <f t="shared" si="39"/>
        <v>47</v>
      </c>
      <c r="J595" t="s">
        <v>20</v>
      </c>
      <c r="K595" t="s">
        <v>21</v>
      </c>
      <c r="L595">
        <v>1395810000</v>
      </c>
      <c r="M595" s="7">
        <f t="shared" si="37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2015</v>
      </c>
      <c r="S595" t="s">
        <v>2023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>
        <f t="shared" si="39"/>
        <v>71</v>
      </c>
      <c r="J596" t="s">
        <v>20</v>
      </c>
      <c r="K596" t="s">
        <v>21</v>
      </c>
      <c r="L596">
        <v>1467003600</v>
      </c>
      <c r="M596" s="7">
        <f t="shared" si="37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2013</v>
      </c>
      <c r="S596" t="s">
        <v>2014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6"/>
        <v>2.0852773826458035</v>
      </c>
      <c r="G597" t="s">
        <v>19</v>
      </c>
      <c r="H597">
        <v>1629</v>
      </c>
      <c r="I597">
        <f t="shared" si="39"/>
        <v>89</v>
      </c>
      <c r="J597" t="s">
        <v>20</v>
      </c>
      <c r="K597" t="s">
        <v>21</v>
      </c>
      <c r="L597">
        <v>1268715600</v>
      </c>
      <c r="M597" s="7">
        <f t="shared" si="37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2013</v>
      </c>
      <c r="S597" t="s">
        <v>2014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>
        <f t="shared" si="39"/>
        <v>43</v>
      </c>
      <c r="J598" t="s">
        <v>20</v>
      </c>
      <c r="K598" t="s">
        <v>21</v>
      </c>
      <c r="L598">
        <v>1457157600</v>
      </c>
      <c r="M598" s="7">
        <f t="shared" si="37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2015</v>
      </c>
      <c r="S598" t="s">
        <v>2018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6"/>
        <v>2.0159756097560977</v>
      </c>
      <c r="G599" t="s">
        <v>19</v>
      </c>
      <c r="H599">
        <v>2188</v>
      </c>
      <c r="I599">
        <f t="shared" si="39"/>
        <v>67</v>
      </c>
      <c r="J599" t="s">
        <v>20</v>
      </c>
      <c r="K599" t="s">
        <v>21</v>
      </c>
      <c r="L599">
        <v>1573970400</v>
      </c>
      <c r="M599" s="7">
        <f t="shared" si="37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2013</v>
      </c>
      <c r="S599" t="s">
        <v>2014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6"/>
        <v>1.6209032258064515</v>
      </c>
      <c r="G600" t="s">
        <v>19</v>
      </c>
      <c r="H600">
        <v>2409</v>
      </c>
      <c r="I600">
        <f t="shared" si="39"/>
        <v>73</v>
      </c>
      <c r="J600" t="s">
        <v>94</v>
      </c>
      <c r="K600" t="s">
        <v>95</v>
      </c>
      <c r="L600">
        <v>1276578000</v>
      </c>
      <c r="M600" s="7">
        <f t="shared" si="37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2009</v>
      </c>
      <c r="S600" t="s">
        <v>2010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>
        <f t="shared" si="39"/>
        <v>62</v>
      </c>
      <c r="J601" t="s">
        <v>32</v>
      </c>
      <c r="K601" t="s">
        <v>33</v>
      </c>
      <c r="L601">
        <v>1423720800</v>
      </c>
      <c r="M601" s="7">
        <f t="shared" si="37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2015</v>
      </c>
      <c r="S601" t="s">
        <v>2016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>
        <f t="shared" si="39"/>
        <v>5</v>
      </c>
      <c r="J602" t="s">
        <v>36</v>
      </c>
      <c r="K602" t="s">
        <v>37</v>
      </c>
      <c r="L602">
        <v>1375160400</v>
      </c>
      <c r="M602" s="7">
        <f t="shared" si="37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2007</v>
      </c>
      <c r="S602" t="s">
        <v>2008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6"/>
        <v>2.0663492063492064</v>
      </c>
      <c r="G603" t="s">
        <v>19</v>
      </c>
      <c r="H603">
        <v>194</v>
      </c>
      <c r="I603">
        <f t="shared" si="39"/>
        <v>67</v>
      </c>
      <c r="J603" t="s">
        <v>20</v>
      </c>
      <c r="K603" t="s">
        <v>21</v>
      </c>
      <c r="L603">
        <v>1401426000</v>
      </c>
      <c r="M603" s="7">
        <f t="shared" si="37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2011</v>
      </c>
      <c r="S603" t="s">
        <v>2020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6"/>
        <v>1.2823628691983122</v>
      </c>
      <c r="G604" t="s">
        <v>19</v>
      </c>
      <c r="H604">
        <v>1140</v>
      </c>
      <c r="I604">
        <f t="shared" si="39"/>
        <v>79</v>
      </c>
      <c r="J604" t="s">
        <v>20</v>
      </c>
      <c r="K604" t="s">
        <v>21</v>
      </c>
      <c r="L604">
        <v>1433480400</v>
      </c>
      <c r="M604" s="7">
        <f t="shared" si="37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2013</v>
      </c>
      <c r="S604" t="s">
        <v>2014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6"/>
        <v>1.1966037735849056</v>
      </c>
      <c r="G605" t="s">
        <v>19</v>
      </c>
      <c r="H605">
        <v>102</v>
      </c>
      <c r="I605">
        <f t="shared" si="39"/>
        <v>62</v>
      </c>
      <c r="J605" t="s">
        <v>20</v>
      </c>
      <c r="K605" t="s">
        <v>21</v>
      </c>
      <c r="L605">
        <v>1555563600</v>
      </c>
      <c r="M605" s="7">
        <f t="shared" si="37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2013</v>
      </c>
      <c r="S605" t="s">
        <v>2014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6"/>
        <v>1.7073055242390078</v>
      </c>
      <c r="G606" t="s">
        <v>19</v>
      </c>
      <c r="H606">
        <v>2857</v>
      </c>
      <c r="I606">
        <f t="shared" si="39"/>
        <v>53</v>
      </c>
      <c r="J606" t="s">
        <v>20</v>
      </c>
      <c r="K606" t="s">
        <v>21</v>
      </c>
      <c r="L606">
        <v>1295676000</v>
      </c>
      <c r="M606" s="7">
        <f t="shared" si="37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2013</v>
      </c>
      <c r="S606" t="s">
        <v>2014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6"/>
        <v>1.8721212121212121</v>
      </c>
      <c r="G607" t="s">
        <v>19</v>
      </c>
      <c r="H607">
        <v>107</v>
      </c>
      <c r="I607">
        <f t="shared" si="39"/>
        <v>57</v>
      </c>
      <c r="J607" t="s">
        <v>20</v>
      </c>
      <c r="K607" t="s">
        <v>21</v>
      </c>
      <c r="L607">
        <v>1443848400</v>
      </c>
      <c r="M607" s="7">
        <f t="shared" si="37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2021</v>
      </c>
      <c r="S607" t="s">
        <v>2022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6"/>
        <v>1.8838235294117647</v>
      </c>
      <c r="G608" t="s">
        <v>19</v>
      </c>
      <c r="H608">
        <v>160</v>
      </c>
      <c r="I608">
        <f t="shared" si="39"/>
        <v>40</v>
      </c>
      <c r="J608" t="s">
        <v>36</v>
      </c>
      <c r="K608" t="s">
        <v>37</v>
      </c>
      <c r="L608">
        <v>1457330400</v>
      </c>
      <c r="M608" s="7">
        <f t="shared" si="37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2009</v>
      </c>
      <c r="S608" t="s">
        <v>2010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6"/>
        <v>1.3129869186046512</v>
      </c>
      <c r="G609" t="s">
        <v>19</v>
      </c>
      <c r="H609">
        <v>2230</v>
      </c>
      <c r="I609">
        <f t="shared" si="39"/>
        <v>81</v>
      </c>
      <c r="J609" t="s">
        <v>20</v>
      </c>
      <c r="K609" t="s">
        <v>21</v>
      </c>
      <c r="L609">
        <v>1395550800</v>
      </c>
      <c r="M609" s="7">
        <f t="shared" si="37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2007</v>
      </c>
      <c r="S609" t="s">
        <v>2008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6"/>
        <v>2.8397435897435899</v>
      </c>
      <c r="G610" t="s">
        <v>19</v>
      </c>
      <c r="H610">
        <v>316</v>
      </c>
      <c r="I610">
        <f t="shared" si="39"/>
        <v>35</v>
      </c>
      <c r="J610" t="s">
        <v>20</v>
      </c>
      <c r="K610" t="s">
        <v>21</v>
      </c>
      <c r="L610">
        <v>1551852000</v>
      </c>
      <c r="M610" s="7">
        <f t="shared" si="37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2009</v>
      </c>
      <c r="S610" t="s">
        <v>2032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6"/>
        <v>1.2041999999999999</v>
      </c>
      <c r="G611" t="s">
        <v>19</v>
      </c>
      <c r="H611">
        <v>117</v>
      </c>
      <c r="I611">
        <f t="shared" si="39"/>
        <v>102</v>
      </c>
      <c r="J611" t="s">
        <v>20</v>
      </c>
      <c r="K611" t="s">
        <v>21</v>
      </c>
      <c r="L611">
        <v>1547618400</v>
      </c>
      <c r="M611" s="7">
        <f t="shared" si="37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2015</v>
      </c>
      <c r="S611" t="s">
        <v>2037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6"/>
        <v>4.1905607476635511</v>
      </c>
      <c r="G612" t="s">
        <v>19</v>
      </c>
      <c r="H612">
        <v>6406</v>
      </c>
      <c r="I612">
        <f t="shared" si="39"/>
        <v>27</v>
      </c>
      <c r="J612" t="s">
        <v>20</v>
      </c>
      <c r="K612" t="s">
        <v>21</v>
      </c>
      <c r="L612">
        <v>1355637600</v>
      </c>
      <c r="M612" s="7">
        <f t="shared" si="37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2013</v>
      </c>
      <c r="S612" t="s">
        <v>2014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6"/>
        <v>0.13853658536585367</v>
      </c>
      <c r="G613" t="s">
        <v>63</v>
      </c>
      <c r="H613">
        <v>15</v>
      </c>
      <c r="I613">
        <f t="shared" si="39"/>
        <v>75</v>
      </c>
      <c r="J613" t="s">
        <v>20</v>
      </c>
      <c r="K613" t="s">
        <v>21</v>
      </c>
      <c r="L613">
        <v>1374728400</v>
      </c>
      <c r="M613" s="7">
        <f t="shared" si="37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2013</v>
      </c>
      <c r="S613" t="s">
        <v>2014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6"/>
        <v>1.3943548387096774</v>
      </c>
      <c r="G614" t="s">
        <v>19</v>
      </c>
      <c r="H614">
        <v>192</v>
      </c>
      <c r="I614">
        <f t="shared" si="39"/>
        <v>45</v>
      </c>
      <c r="J614" t="s">
        <v>20</v>
      </c>
      <c r="K614" t="s">
        <v>21</v>
      </c>
      <c r="L614">
        <v>1287810000</v>
      </c>
      <c r="M614" s="7">
        <f t="shared" si="37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2009</v>
      </c>
      <c r="S614" t="s">
        <v>2017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6"/>
        <v>1.74</v>
      </c>
      <c r="G615" t="s">
        <v>19</v>
      </c>
      <c r="H615">
        <v>26</v>
      </c>
      <c r="I615">
        <f t="shared" si="39"/>
        <v>73</v>
      </c>
      <c r="J615" t="s">
        <v>15</v>
      </c>
      <c r="K615" t="s">
        <v>16</v>
      </c>
      <c r="L615">
        <v>1503723600</v>
      </c>
      <c r="M615" s="7">
        <f t="shared" si="37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2013</v>
      </c>
      <c r="S615" t="s">
        <v>2014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6"/>
        <v>1.5549056603773586</v>
      </c>
      <c r="G616" t="s">
        <v>19</v>
      </c>
      <c r="H616">
        <v>723</v>
      </c>
      <c r="I616">
        <f t="shared" si="39"/>
        <v>56</v>
      </c>
      <c r="J616" t="s">
        <v>20</v>
      </c>
      <c r="K616" t="s">
        <v>21</v>
      </c>
      <c r="L616">
        <v>1484114400</v>
      </c>
      <c r="M616" s="7">
        <f t="shared" si="37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2013</v>
      </c>
      <c r="S616" t="s">
        <v>2014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6"/>
        <v>1.7044705882352942</v>
      </c>
      <c r="G617" t="s">
        <v>19</v>
      </c>
      <c r="H617">
        <v>170</v>
      </c>
      <c r="I617">
        <f t="shared" si="39"/>
        <v>85</v>
      </c>
      <c r="J617" t="s">
        <v>94</v>
      </c>
      <c r="K617" t="s">
        <v>95</v>
      </c>
      <c r="L617">
        <v>1461906000</v>
      </c>
      <c r="M617" s="7">
        <f t="shared" si="37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2013</v>
      </c>
      <c r="S617" t="s">
        <v>2014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6"/>
        <v>1.8951562500000001</v>
      </c>
      <c r="G618" t="s">
        <v>19</v>
      </c>
      <c r="H618">
        <v>238</v>
      </c>
      <c r="I618">
        <f t="shared" si="39"/>
        <v>50</v>
      </c>
      <c r="J618" t="s">
        <v>36</v>
      </c>
      <c r="K618" t="s">
        <v>37</v>
      </c>
      <c r="L618">
        <v>1379653200</v>
      </c>
      <c r="M618" s="7">
        <f t="shared" si="37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2009</v>
      </c>
      <c r="S618" t="s">
        <v>2019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6"/>
        <v>2.4971428571428573</v>
      </c>
      <c r="G619" t="s">
        <v>19</v>
      </c>
      <c r="H619">
        <v>55</v>
      </c>
      <c r="I619">
        <f t="shared" si="39"/>
        <v>63</v>
      </c>
      <c r="J619" t="s">
        <v>20</v>
      </c>
      <c r="K619" t="s">
        <v>21</v>
      </c>
      <c r="L619">
        <v>1401858000</v>
      </c>
      <c r="M619" s="7">
        <f t="shared" si="37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2013</v>
      </c>
      <c r="S619" t="s">
        <v>2014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>
        <f t="shared" si="39"/>
        <v>80</v>
      </c>
      <c r="J620" t="s">
        <v>20</v>
      </c>
      <c r="K620" t="s">
        <v>21</v>
      </c>
      <c r="L620">
        <v>1367470800</v>
      </c>
      <c r="M620" s="7">
        <f t="shared" si="37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2021</v>
      </c>
      <c r="S620" t="s">
        <v>2022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>
        <f t="shared" si="39"/>
        <v>86</v>
      </c>
      <c r="J621" t="s">
        <v>20</v>
      </c>
      <c r="K621" t="s">
        <v>21</v>
      </c>
      <c r="L621">
        <v>1304658000</v>
      </c>
      <c r="M621" s="7">
        <f t="shared" si="37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2013</v>
      </c>
      <c r="S621" t="s">
        <v>2014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6"/>
        <v>2.6802325581395348</v>
      </c>
      <c r="G622" t="s">
        <v>19</v>
      </c>
      <c r="H622">
        <v>128</v>
      </c>
      <c r="I622">
        <f t="shared" si="39"/>
        <v>90</v>
      </c>
      <c r="J622" t="s">
        <v>24</v>
      </c>
      <c r="K622" t="s">
        <v>25</v>
      </c>
      <c r="L622">
        <v>1467954000</v>
      </c>
      <c r="M622" s="7">
        <f t="shared" si="37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2028</v>
      </c>
      <c r="S622" t="s">
        <v>2029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6"/>
        <v>6.1980078125000002</v>
      </c>
      <c r="G623" t="s">
        <v>19</v>
      </c>
      <c r="H623">
        <v>2144</v>
      </c>
      <c r="I623">
        <f t="shared" si="39"/>
        <v>74</v>
      </c>
      <c r="J623" t="s">
        <v>20</v>
      </c>
      <c r="K623" t="s">
        <v>21</v>
      </c>
      <c r="L623">
        <v>1473742800</v>
      </c>
      <c r="M623" s="7">
        <f t="shared" si="37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2013</v>
      </c>
      <c r="S623" t="s">
        <v>2014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>
        <f t="shared" si="39"/>
        <v>92</v>
      </c>
      <c r="J624" t="s">
        <v>20</v>
      </c>
      <c r="K624" t="s">
        <v>21</v>
      </c>
      <c r="L624">
        <v>1523768400</v>
      </c>
      <c r="M624" s="7">
        <f t="shared" si="37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2009</v>
      </c>
      <c r="S624" t="s">
        <v>2019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6"/>
        <v>1.5992152704135738</v>
      </c>
      <c r="G625" t="s">
        <v>19</v>
      </c>
      <c r="H625">
        <v>2693</v>
      </c>
      <c r="I625">
        <f t="shared" si="39"/>
        <v>55</v>
      </c>
      <c r="J625" t="s">
        <v>36</v>
      </c>
      <c r="K625" t="s">
        <v>37</v>
      </c>
      <c r="L625">
        <v>1437022800</v>
      </c>
      <c r="M625" s="7">
        <f t="shared" si="37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2013</v>
      </c>
      <c r="S625" t="s">
        <v>2014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6"/>
        <v>2.793921568627451</v>
      </c>
      <c r="G626" t="s">
        <v>19</v>
      </c>
      <c r="H626">
        <v>432</v>
      </c>
      <c r="I626">
        <f t="shared" si="39"/>
        <v>32</v>
      </c>
      <c r="J626" t="s">
        <v>20</v>
      </c>
      <c r="K626" t="s">
        <v>21</v>
      </c>
      <c r="L626">
        <v>1422165600</v>
      </c>
      <c r="M626" s="7">
        <f t="shared" si="37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2028</v>
      </c>
      <c r="S626" t="s">
        <v>2029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>
        <f t="shared" si="39"/>
        <v>93</v>
      </c>
      <c r="J627" t="s">
        <v>20</v>
      </c>
      <c r="K627" t="s">
        <v>21</v>
      </c>
      <c r="L627">
        <v>1580104800</v>
      </c>
      <c r="M627" s="7">
        <f t="shared" si="37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2013</v>
      </c>
      <c r="S627" t="s">
        <v>2014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6"/>
        <v>2.0632812500000002</v>
      </c>
      <c r="G628" t="s">
        <v>19</v>
      </c>
      <c r="H628">
        <v>189</v>
      </c>
      <c r="I628">
        <f t="shared" si="39"/>
        <v>69</v>
      </c>
      <c r="J628" t="s">
        <v>20</v>
      </c>
      <c r="K628" t="s">
        <v>21</v>
      </c>
      <c r="L628">
        <v>1285650000</v>
      </c>
      <c r="M628" s="7">
        <f t="shared" si="37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2013</v>
      </c>
      <c r="S628" t="s">
        <v>2014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6"/>
        <v>6.9424999999999999</v>
      </c>
      <c r="G629" t="s">
        <v>19</v>
      </c>
      <c r="H629">
        <v>154</v>
      </c>
      <c r="I629">
        <f t="shared" si="39"/>
        <v>72</v>
      </c>
      <c r="J629" t="s">
        <v>36</v>
      </c>
      <c r="K629" t="s">
        <v>37</v>
      </c>
      <c r="L629">
        <v>1276664400</v>
      </c>
      <c r="M629" s="7">
        <f t="shared" si="37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2007</v>
      </c>
      <c r="S629" t="s">
        <v>2008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6"/>
        <v>1.5178947368421052</v>
      </c>
      <c r="G630" t="s">
        <v>19</v>
      </c>
      <c r="H630">
        <v>96</v>
      </c>
      <c r="I630">
        <f t="shared" si="39"/>
        <v>30</v>
      </c>
      <c r="J630" t="s">
        <v>20</v>
      </c>
      <c r="K630" t="s">
        <v>21</v>
      </c>
      <c r="L630">
        <v>1286168400</v>
      </c>
      <c r="M630" s="7">
        <f t="shared" si="37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2009</v>
      </c>
      <c r="S630" t="s">
        <v>2019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>
        <f t="shared" si="39"/>
        <v>73</v>
      </c>
      <c r="J631" t="s">
        <v>20</v>
      </c>
      <c r="K631" t="s">
        <v>21</v>
      </c>
      <c r="L631">
        <v>1467781200</v>
      </c>
      <c r="M631" s="7">
        <f t="shared" si="37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2013</v>
      </c>
      <c r="S631" t="s">
        <v>2014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6"/>
        <v>0.62873684210526315</v>
      </c>
      <c r="G632" t="s">
        <v>63</v>
      </c>
      <c r="H632">
        <v>87</v>
      </c>
      <c r="I632">
        <f t="shared" si="39"/>
        <v>68</v>
      </c>
      <c r="J632" t="s">
        <v>20</v>
      </c>
      <c r="K632" t="s">
        <v>21</v>
      </c>
      <c r="L632">
        <v>1556686800</v>
      </c>
      <c r="M632" s="7">
        <f t="shared" si="37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2013</v>
      </c>
      <c r="S632" t="s">
        <v>2014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6"/>
        <v>3.1039864864864866</v>
      </c>
      <c r="G633" t="s">
        <v>19</v>
      </c>
      <c r="H633">
        <v>3063</v>
      </c>
      <c r="I633">
        <f t="shared" si="39"/>
        <v>59</v>
      </c>
      <c r="J633" t="s">
        <v>20</v>
      </c>
      <c r="K633" t="s">
        <v>21</v>
      </c>
      <c r="L633">
        <v>1553576400</v>
      </c>
      <c r="M633" s="7">
        <f t="shared" si="37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2013</v>
      </c>
      <c r="S633" t="s">
        <v>2014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6"/>
        <v>0.42859916782246882</v>
      </c>
      <c r="G634" t="s">
        <v>42</v>
      </c>
      <c r="H634">
        <v>278</v>
      </c>
      <c r="I634">
        <f t="shared" si="39"/>
        <v>111</v>
      </c>
      <c r="J634" t="s">
        <v>20</v>
      </c>
      <c r="K634" t="s">
        <v>21</v>
      </c>
      <c r="L634">
        <v>1414904400</v>
      </c>
      <c r="M634" s="7">
        <f t="shared" si="37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2013</v>
      </c>
      <c r="S634" t="s">
        <v>2014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>
        <f t="shared" si="39"/>
        <v>53</v>
      </c>
      <c r="J635" t="s">
        <v>20</v>
      </c>
      <c r="K635" t="s">
        <v>21</v>
      </c>
      <c r="L635">
        <v>1446876000</v>
      </c>
      <c r="M635" s="7">
        <f t="shared" si="37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2015</v>
      </c>
      <c r="S635" t="s">
        <v>2023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6"/>
        <v>0.78531302876480547</v>
      </c>
      <c r="G636" t="s">
        <v>63</v>
      </c>
      <c r="H636">
        <v>1658</v>
      </c>
      <c r="I636">
        <f t="shared" si="39"/>
        <v>55</v>
      </c>
      <c r="J636" t="s">
        <v>20</v>
      </c>
      <c r="K636" t="s">
        <v>21</v>
      </c>
      <c r="L636">
        <v>1490418000</v>
      </c>
      <c r="M636" s="7">
        <f t="shared" si="37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2015</v>
      </c>
      <c r="S636" t="s">
        <v>2034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6"/>
        <v>1.1409352517985611</v>
      </c>
      <c r="G637" t="s">
        <v>19</v>
      </c>
      <c r="H637">
        <v>2266</v>
      </c>
      <c r="I637">
        <f t="shared" si="39"/>
        <v>69</v>
      </c>
      <c r="J637" t="s">
        <v>20</v>
      </c>
      <c r="K637" t="s">
        <v>21</v>
      </c>
      <c r="L637">
        <v>1360389600</v>
      </c>
      <c r="M637" s="7">
        <f t="shared" si="37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2015</v>
      </c>
      <c r="S637" t="s">
        <v>2034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>
        <f t="shared" si="39"/>
        <v>48</v>
      </c>
      <c r="J638" t="s">
        <v>32</v>
      </c>
      <c r="K638" t="s">
        <v>33</v>
      </c>
      <c r="L638">
        <v>1326866400</v>
      </c>
      <c r="M638" s="7">
        <f t="shared" si="37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2015</v>
      </c>
      <c r="S638" t="s">
        <v>2023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>
        <f t="shared" si="39"/>
        <v>103</v>
      </c>
      <c r="J639" t="s">
        <v>20</v>
      </c>
      <c r="K639" t="s">
        <v>21</v>
      </c>
      <c r="L639">
        <v>1479103200</v>
      </c>
      <c r="M639" s="7">
        <f t="shared" si="37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2013</v>
      </c>
      <c r="S639" t="s">
        <v>2014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>
        <f t="shared" si="39"/>
        <v>99</v>
      </c>
      <c r="J640" t="s">
        <v>20</v>
      </c>
      <c r="K640" t="s">
        <v>21</v>
      </c>
      <c r="L640">
        <v>1280206800</v>
      </c>
      <c r="M640" s="7">
        <f t="shared" si="37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2013</v>
      </c>
      <c r="S640" t="s">
        <v>2014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6"/>
        <v>0.56186046511627907</v>
      </c>
      <c r="G641" t="s">
        <v>42</v>
      </c>
      <c r="H641">
        <v>45</v>
      </c>
      <c r="I641">
        <f t="shared" si="39"/>
        <v>107</v>
      </c>
      <c r="J641" t="s">
        <v>20</v>
      </c>
      <c r="K641" t="s">
        <v>21</v>
      </c>
      <c r="L641">
        <v>1532754000</v>
      </c>
      <c r="M641" s="7">
        <f t="shared" si="37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2015</v>
      </c>
      <c r="S641" t="s">
        <v>2018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>
        <f t="shared" si="39"/>
        <v>76</v>
      </c>
      <c r="J642" t="s">
        <v>20</v>
      </c>
      <c r="K642" t="s">
        <v>21</v>
      </c>
      <c r="L642">
        <v>1453096800</v>
      </c>
      <c r="M642" s="7">
        <f t="shared" si="37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2013</v>
      </c>
      <c r="S642" t="s">
        <v>2014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19</v>
      </c>
      <c r="H643">
        <v>194</v>
      </c>
      <c r="I643">
        <f t="shared" si="39"/>
        <v>58</v>
      </c>
      <c r="J643" t="s">
        <v>86</v>
      </c>
      <c r="K643" t="s">
        <v>87</v>
      </c>
      <c r="L643">
        <v>1487570400</v>
      </c>
      <c r="M643" s="7">
        <f t="shared" ref="M643:M706" si="41">(((L643/60)/60)/24)+DATE(1970,1,1)</f>
        <v>42786.25</v>
      </c>
      <c r="N643">
        <v>1489986000</v>
      </c>
      <c r="O643" s="7">
        <f t="shared" ref="O643:O706" si="42">(((N643/60)/60)/24)+DATE(1970,1,1)</f>
        <v>42814.208333333328</v>
      </c>
      <c r="P643" t="b">
        <v>0</v>
      </c>
      <c r="Q643" t="b">
        <v>0</v>
      </c>
      <c r="R643" t="s">
        <v>2013</v>
      </c>
      <c r="S643" t="s">
        <v>2014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si="40"/>
        <v>1.4545652173913044</v>
      </c>
      <c r="G644" t="s">
        <v>19</v>
      </c>
      <c r="H644">
        <v>129</v>
      </c>
      <c r="I644">
        <f t="shared" ref="I644:I707" si="43">QUOTIENT(E644,H644)</f>
        <v>103</v>
      </c>
      <c r="J644" t="s">
        <v>15</v>
      </c>
      <c r="K644" t="s">
        <v>16</v>
      </c>
      <c r="L644">
        <v>1545026400</v>
      </c>
      <c r="M644" s="7">
        <f t="shared" si="41"/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2011</v>
      </c>
      <c r="S644" t="s">
        <v>2020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0"/>
        <v>2.2138255033557046</v>
      </c>
      <c r="G645" t="s">
        <v>19</v>
      </c>
      <c r="H645">
        <v>375</v>
      </c>
      <c r="I645">
        <f t="shared" si="43"/>
        <v>87</v>
      </c>
      <c r="J645" t="s">
        <v>20</v>
      </c>
      <c r="K645" t="s">
        <v>21</v>
      </c>
      <c r="L645">
        <v>1488348000</v>
      </c>
      <c r="M645" s="7">
        <f t="shared" si="41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2013</v>
      </c>
      <c r="S645" t="s">
        <v>2014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7">
        <f t="shared" si="41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2013</v>
      </c>
      <c r="S646" t="s">
        <v>2014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>
        <f t="shared" si="43"/>
        <v>37</v>
      </c>
      <c r="J647" t="s">
        <v>20</v>
      </c>
      <c r="K647" t="s">
        <v>21</v>
      </c>
      <c r="L647">
        <v>1537938000</v>
      </c>
      <c r="M647" s="7">
        <f t="shared" si="41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2009</v>
      </c>
      <c r="S647" t="s">
        <v>2010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>
        <f t="shared" si="43"/>
        <v>29</v>
      </c>
      <c r="J648" t="s">
        <v>20</v>
      </c>
      <c r="K648" t="s">
        <v>21</v>
      </c>
      <c r="L648">
        <v>1363150800</v>
      </c>
      <c r="M648" s="7">
        <f t="shared" si="41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2024</v>
      </c>
      <c r="S648" t="s">
        <v>2025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>
        <f t="shared" si="43"/>
        <v>103</v>
      </c>
      <c r="J649" t="s">
        <v>20</v>
      </c>
      <c r="K649" t="s">
        <v>21</v>
      </c>
      <c r="L649">
        <v>1523250000</v>
      </c>
      <c r="M649" s="7">
        <f t="shared" si="41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2021</v>
      </c>
      <c r="S649" t="s">
        <v>2033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0"/>
        <v>0.63056795131845844</v>
      </c>
      <c r="G650" t="s">
        <v>63</v>
      </c>
      <c r="H650">
        <v>723</v>
      </c>
      <c r="I650">
        <f t="shared" si="43"/>
        <v>85</v>
      </c>
      <c r="J650" t="s">
        <v>20</v>
      </c>
      <c r="K650" t="s">
        <v>21</v>
      </c>
      <c r="L650">
        <v>1499317200</v>
      </c>
      <c r="M650" s="7">
        <f t="shared" si="41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2007</v>
      </c>
      <c r="S650" t="s">
        <v>2008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>
        <f t="shared" si="43"/>
        <v>98</v>
      </c>
      <c r="J651" t="s">
        <v>86</v>
      </c>
      <c r="K651" t="s">
        <v>87</v>
      </c>
      <c r="L651">
        <v>1287550800</v>
      </c>
      <c r="M651" s="7">
        <f t="shared" si="41"/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2013</v>
      </c>
      <c r="S651" t="s">
        <v>2014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>
        <f t="shared" si="43"/>
        <v>2</v>
      </c>
      <c r="J652" t="s">
        <v>20</v>
      </c>
      <c r="K652" t="s">
        <v>21</v>
      </c>
      <c r="L652">
        <v>1404795600</v>
      </c>
      <c r="M652" s="7">
        <f t="shared" si="41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2009</v>
      </c>
      <c r="S652" t="s">
        <v>2032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>
        <f t="shared" si="43"/>
        <v>44</v>
      </c>
      <c r="J653" t="s">
        <v>94</v>
      </c>
      <c r="K653" t="s">
        <v>95</v>
      </c>
      <c r="L653">
        <v>1393048800</v>
      </c>
      <c r="M653" s="7">
        <f t="shared" si="41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2015</v>
      </c>
      <c r="S653" t="s">
        <v>2026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0"/>
        <v>1.2684</v>
      </c>
      <c r="G654" t="s">
        <v>19</v>
      </c>
      <c r="H654">
        <v>409</v>
      </c>
      <c r="I654">
        <f t="shared" si="43"/>
        <v>31</v>
      </c>
      <c r="J654" t="s">
        <v>20</v>
      </c>
      <c r="K654" t="s">
        <v>21</v>
      </c>
      <c r="L654">
        <v>1470373200</v>
      </c>
      <c r="M654" s="7">
        <f t="shared" si="41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2011</v>
      </c>
      <c r="S654" t="s">
        <v>2012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0"/>
        <v>23.388333333333332</v>
      </c>
      <c r="G655" t="s">
        <v>19</v>
      </c>
      <c r="H655">
        <v>234</v>
      </c>
      <c r="I655">
        <f t="shared" si="43"/>
        <v>59</v>
      </c>
      <c r="J655" t="s">
        <v>20</v>
      </c>
      <c r="K655" t="s">
        <v>21</v>
      </c>
      <c r="L655">
        <v>1460091600</v>
      </c>
      <c r="M655" s="7">
        <f t="shared" si="41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2011</v>
      </c>
      <c r="S655" t="s">
        <v>2012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0"/>
        <v>5.0838857142857146</v>
      </c>
      <c r="G656" t="s">
        <v>19</v>
      </c>
      <c r="H656">
        <v>3016</v>
      </c>
      <c r="I656">
        <f t="shared" si="43"/>
        <v>58</v>
      </c>
      <c r="J656" t="s">
        <v>20</v>
      </c>
      <c r="K656" t="s">
        <v>21</v>
      </c>
      <c r="L656">
        <v>1440392400</v>
      </c>
      <c r="M656" s="7">
        <f t="shared" si="41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2009</v>
      </c>
      <c r="S656" t="s">
        <v>2031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0"/>
        <v>1.9147826086956521</v>
      </c>
      <c r="G657" t="s">
        <v>19</v>
      </c>
      <c r="H657">
        <v>264</v>
      </c>
      <c r="I657">
        <f t="shared" si="43"/>
        <v>50</v>
      </c>
      <c r="J657" t="s">
        <v>20</v>
      </c>
      <c r="K657" t="s">
        <v>21</v>
      </c>
      <c r="L657">
        <v>1488434400</v>
      </c>
      <c r="M657" s="7">
        <f t="shared" si="41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2028</v>
      </c>
      <c r="S657" t="s">
        <v>2029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>
        <f t="shared" si="43"/>
        <v>98</v>
      </c>
      <c r="J658" t="s">
        <v>24</v>
      </c>
      <c r="K658" t="s">
        <v>25</v>
      </c>
      <c r="L658">
        <v>1514440800</v>
      </c>
      <c r="M658" s="7">
        <f t="shared" si="41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2007</v>
      </c>
      <c r="S658" t="s">
        <v>2008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>
        <f t="shared" si="43"/>
        <v>58</v>
      </c>
      <c r="J659" t="s">
        <v>20</v>
      </c>
      <c r="K659" t="s">
        <v>21</v>
      </c>
      <c r="L659">
        <v>1514354400</v>
      </c>
      <c r="M659" s="7">
        <f t="shared" si="41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2015</v>
      </c>
      <c r="S659" t="s">
        <v>2037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0"/>
        <v>0.60064638783269964</v>
      </c>
      <c r="G660" t="s">
        <v>63</v>
      </c>
      <c r="H660">
        <v>390</v>
      </c>
      <c r="I660">
        <f t="shared" si="43"/>
        <v>81</v>
      </c>
      <c r="J660" t="s">
        <v>20</v>
      </c>
      <c r="K660" t="s">
        <v>21</v>
      </c>
      <c r="L660">
        <v>1440910800</v>
      </c>
      <c r="M660" s="7">
        <f t="shared" si="41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2009</v>
      </c>
      <c r="S660" t="s">
        <v>2010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>
        <f t="shared" si="43"/>
        <v>76</v>
      </c>
      <c r="J661" t="s">
        <v>36</v>
      </c>
      <c r="K661" t="s">
        <v>37</v>
      </c>
      <c r="L661">
        <v>1296108000</v>
      </c>
      <c r="M661" s="7">
        <f t="shared" si="41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2015</v>
      </c>
      <c r="S661" t="s">
        <v>2016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>
        <f t="shared" si="43"/>
        <v>96</v>
      </c>
      <c r="J662" t="s">
        <v>20</v>
      </c>
      <c r="K662" t="s">
        <v>21</v>
      </c>
      <c r="L662">
        <v>1440133200</v>
      </c>
      <c r="M662" s="7">
        <f t="shared" si="41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2013</v>
      </c>
      <c r="S662" t="s">
        <v>2014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>
        <f t="shared" si="43"/>
        <v>76</v>
      </c>
      <c r="J663" t="s">
        <v>32</v>
      </c>
      <c r="K663" t="s">
        <v>33</v>
      </c>
      <c r="L663">
        <v>1332910800</v>
      </c>
      <c r="M663" s="7">
        <f t="shared" si="41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2009</v>
      </c>
      <c r="S663" t="s">
        <v>2032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>
        <f t="shared" si="43"/>
        <v>67</v>
      </c>
      <c r="J664" t="s">
        <v>20</v>
      </c>
      <c r="K664" t="s">
        <v>21</v>
      </c>
      <c r="L664">
        <v>1544335200</v>
      </c>
      <c r="M664" s="7">
        <f t="shared" si="41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2013</v>
      </c>
      <c r="S664" t="s">
        <v>2014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>
        <f t="shared" si="43"/>
        <v>88</v>
      </c>
      <c r="J665" t="s">
        <v>20</v>
      </c>
      <c r="K665" t="s">
        <v>21</v>
      </c>
      <c r="L665">
        <v>1286427600</v>
      </c>
      <c r="M665" s="7">
        <f t="shared" si="41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2013</v>
      </c>
      <c r="S665" t="s">
        <v>2014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>
        <f t="shared" si="43"/>
        <v>24</v>
      </c>
      <c r="J666" t="s">
        <v>20</v>
      </c>
      <c r="K666" t="s">
        <v>21</v>
      </c>
      <c r="L666">
        <v>1329717600</v>
      </c>
      <c r="M666" s="7">
        <f t="shared" si="41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2009</v>
      </c>
      <c r="S666" t="s">
        <v>2032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0"/>
        <v>2.3958823529411766</v>
      </c>
      <c r="G667" t="s">
        <v>19</v>
      </c>
      <c r="H667">
        <v>272</v>
      </c>
      <c r="I667">
        <f t="shared" si="43"/>
        <v>44</v>
      </c>
      <c r="J667" t="s">
        <v>20</v>
      </c>
      <c r="K667" t="s">
        <v>21</v>
      </c>
      <c r="L667">
        <v>1310187600</v>
      </c>
      <c r="M667" s="7">
        <f t="shared" si="41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2015</v>
      </c>
      <c r="S667" t="s">
        <v>2016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0"/>
        <v>0.64032258064516134</v>
      </c>
      <c r="G668" t="s">
        <v>63</v>
      </c>
      <c r="H668">
        <v>25</v>
      </c>
      <c r="I668">
        <f t="shared" si="43"/>
        <v>79</v>
      </c>
      <c r="J668" t="s">
        <v>20</v>
      </c>
      <c r="K668" t="s">
        <v>21</v>
      </c>
      <c r="L668">
        <v>1377838800</v>
      </c>
      <c r="M668" s="7">
        <f t="shared" si="41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2013</v>
      </c>
      <c r="S668" t="s">
        <v>2014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0"/>
        <v>1.7615942028985507</v>
      </c>
      <c r="G669" t="s">
        <v>19</v>
      </c>
      <c r="H669">
        <v>419</v>
      </c>
      <c r="I669">
        <f t="shared" si="43"/>
        <v>29</v>
      </c>
      <c r="J669" t="s">
        <v>20</v>
      </c>
      <c r="K669" t="s">
        <v>21</v>
      </c>
      <c r="L669">
        <v>1410325200</v>
      </c>
      <c r="M669" s="7">
        <f t="shared" si="41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2038</v>
      </c>
      <c r="S669" t="s">
        <v>2039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>
        <f t="shared" si="43"/>
        <v>73</v>
      </c>
      <c r="J670" t="s">
        <v>20</v>
      </c>
      <c r="K670" t="s">
        <v>21</v>
      </c>
      <c r="L670">
        <v>1343797200</v>
      </c>
      <c r="M670" s="7">
        <f t="shared" si="41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2013</v>
      </c>
      <c r="S670" t="s">
        <v>2014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0"/>
        <v>3.5864754098360656</v>
      </c>
      <c r="G671" t="s">
        <v>19</v>
      </c>
      <c r="H671">
        <v>1621</v>
      </c>
      <c r="I671">
        <f t="shared" si="43"/>
        <v>107</v>
      </c>
      <c r="J671" t="s">
        <v>94</v>
      </c>
      <c r="K671" t="s">
        <v>95</v>
      </c>
      <c r="L671">
        <v>1498453200</v>
      </c>
      <c r="M671" s="7">
        <f t="shared" si="41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2013</v>
      </c>
      <c r="S671" t="s">
        <v>2014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0"/>
        <v>4.6885802469135802</v>
      </c>
      <c r="G672" t="s">
        <v>19</v>
      </c>
      <c r="H672">
        <v>1101</v>
      </c>
      <c r="I672">
        <f t="shared" si="43"/>
        <v>68</v>
      </c>
      <c r="J672" t="s">
        <v>20</v>
      </c>
      <c r="K672" t="s">
        <v>21</v>
      </c>
      <c r="L672">
        <v>1456380000</v>
      </c>
      <c r="M672" s="7">
        <f t="shared" si="41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2009</v>
      </c>
      <c r="S672" t="s">
        <v>2019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0"/>
        <v>1.220563524590164</v>
      </c>
      <c r="G673" t="s">
        <v>19</v>
      </c>
      <c r="H673">
        <v>1073</v>
      </c>
      <c r="I673">
        <f t="shared" si="43"/>
        <v>111</v>
      </c>
      <c r="J673" t="s">
        <v>20</v>
      </c>
      <c r="K673" t="s">
        <v>21</v>
      </c>
      <c r="L673">
        <v>1280552400</v>
      </c>
      <c r="M673" s="7">
        <f t="shared" si="41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2013</v>
      </c>
      <c r="S673" t="s">
        <v>2014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>
        <f t="shared" si="43"/>
        <v>24</v>
      </c>
      <c r="J674" t="s">
        <v>24</v>
      </c>
      <c r="K674" t="s">
        <v>25</v>
      </c>
      <c r="L674">
        <v>1521608400</v>
      </c>
      <c r="M674" s="7">
        <f t="shared" si="41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2013</v>
      </c>
      <c r="S674" t="s">
        <v>2014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>
        <f t="shared" si="43"/>
        <v>42</v>
      </c>
      <c r="J675" t="s">
        <v>94</v>
      </c>
      <c r="K675" t="s">
        <v>95</v>
      </c>
      <c r="L675">
        <v>1460696400</v>
      </c>
      <c r="M675" s="7">
        <f t="shared" si="41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2009</v>
      </c>
      <c r="S675" t="s">
        <v>2019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0"/>
        <v>0.33538371411833628</v>
      </c>
      <c r="G676" t="s">
        <v>63</v>
      </c>
      <c r="H676">
        <v>1218</v>
      </c>
      <c r="I676">
        <f t="shared" si="43"/>
        <v>47</v>
      </c>
      <c r="J676" t="s">
        <v>20</v>
      </c>
      <c r="K676" t="s">
        <v>21</v>
      </c>
      <c r="L676">
        <v>1313730000</v>
      </c>
      <c r="M676" s="7">
        <f t="shared" si="41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2028</v>
      </c>
      <c r="S676" t="s">
        <v>2029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0"/>
        <v>1.2297938144329896</v>
      </c>
      <c r="G677" t="s">
        <v>19</v>
      </c>
      <c r="H677">
        <v>331</v>
      </c>
      <c r="I677">
        <f t="shared" si="43"/>
        <v>36</v>
      </c>
      <c r="J677" t="s">
        <v>20</v>
      </c>
      <c r="K677" t="s">
        <v>21</v>
      </c>
      <c r="L677">
        <v>1568178000</v>
      </c>
      <c r="M677" s="7">
        <f t="shared" si="41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2038</v>
      </c>
      <c r="S677" t="s">
        <v>2039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0"/>
        <v>1.8974959871589085</v>
      </c>
      <c r="G678" t="s">
        <v>19</v>
      </c>
      <c r="H678">
        <v>1170</v>
      </c>
      <c r="I678">
        <f t="shared" si="43"/>
        <v>101</v>
      </c>
      <c r="J678" t="s">
        <v>20</v>
      </c>
      <c r="K678" t="s">
        <v>21</v>
      </c>
      <c r="L678">
        <v>1348635600</v>
      </c>
      <c r="M678" s="7">
        <f t="shared" si="41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2028</v>
      </c>
      <c r="S678" t="s">
        <v>2029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>
        <f t="shared" si="43"/>
        <v>39</v>
      </c>
      <c r="J679" t="s">
        <v>20</v>
      </c>
      <c r="K679" t="s">
        <v>21</v>
      </c>
      <c r="L679">
        <v>1468126800</v>
      </c>
      <c r="M679" s="7">
        <f t="shared" si="41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2021</v>
      </c>
      <c r="S679" t="s">
        <v>2027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0"/>
        <v>0.17968844221105529</v>
      </c>
      <c r="G680" t="s">
        <v>63</v>
      </c>
      <c r="H680">
        <v>215</v>
      </c>
      <c r="I680">
        <f t="shared" si="43"/>
        <v>83</v>
      </c>
      <c r="J680" t="s">
        <v>20</v>
      </c>
      <c r="K680" t="s">
        <v>21</v>
      </c>
      <c r="L680">
        <v>1547877600</v>
      </c>
      <c r="M680" s="7">
        <f t="shared" si="41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2015</v>
      </c>
      <c r="S680" t="s">
        <v>2018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0"/>
        <v>10.365</v>
      </c>
      <c r="G681" t="s">
        <v>19</v>
      </c>
      <c r="H681">
        <v>363</v>
      </c>
      <c r="I681">
        <f t="shared" si="43"/>
        <v>39</v>
      </c>
      <c r="J681" t="s">
        <v>20</v>
      </c>
      <c r="K681" t="s">
        <v>21</v>
      </c>
      <c r="L681">
        <v>1571374800</v>
      </c>
      <c r="M681" s="7">
        <f t="shared" si="41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2007</v>
      </c>
      <c r="S681" t="s">
        <v>2008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>
        <f t="shared" si="43"/>
        <v>47</v>
      </c>
      <c r="J682" t="s">
        <v>20</v>
      </c>
      <c r="K682" t="s">
        <v>21</v>
      </c>
      <c r="L682">
        <v>1576303200</v>
      </c>
      <c r="M682" s="7">
        <f t="shared" si="41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2024</v>
      </c>
      <c r="S682" t="s">
        <v>2035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>
        <f t="shared" si="43"/>
        <v>95</v>
      </c>
      <c r="J683" t="s">
        <v>20</v>
      </c>
      <c r="K683" t="s">
        <v>21</v>
      </c>
      <c r="L683">
        <v>1324447200</v>
      </c>
      <c r="M683" s="7">
        <f t="shared" si="41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2013</v>
      </c>
      <c r="S683" t="s">
        <v>2014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0"/>
        <v>1.5016666666666667</v>
      </c>
      <c r="G684" t="s">
        <v>19</v>
      </c>
      <c r="H684">
        <v>103</v>
      </c>
      <c r="I684">
        <f t="shared" si="43"/>
        <v>78</v>
      </c>
      <c r="J684" t="s">
        <v>20</v>
      </c>
      <c r="K684" t="s">
        <v>21</v>
      </c>
      <c r="L684">
        <v>1386741600</v>
      </c>
      <c r="M684" s="7">
        <f t="shared" si="41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2013</v>
      </c>
      <c r="S684" t="s">
        <v>2014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0"/>
        <v>3.5843478260869563</v>
      </c>
      <c r="G685" t="s">
        <v>19</v>
      </c>
      <c r="H685">
        <v>147</v>
      </c>
      <c r="I685">
        <f t="shared" si="43"/>
        <v>56</v>
      </c>
      <c r="J685" t="s">
        <v>20</v>
      </c>
      <c r="K685" t="s">
        <v>21</v>
      </c>
      <c r="L685">
        <v>1537074000</v>
      </c>
      <c r="M685" s="7">
        <f t="shared" si="41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2013</v>
      </c>
      <c r="S685" t="s">
        <v>2014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0"/>
        <v>5.4285714285714288</v>
      </c>
      <c r="G686" t="s">
        <v>19</v>
      </c>
      <c r="H686">
        <v>110</v>
      </c>
      <c r="I686">
        <f t="shared" si="43"/>
        <v>69</v>
      </c>
      <c r="J686" t="s">
        <v>15</v>
      </c>
      <c r="K686" t="s">
        <v>16</v>
      </c>
      <c r="L686">
        <v>1277787600</v>
      </c>
      <c r="M686" s="7">
        <f t="shared" si="41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2021</v>
      </c>
      <c r="S686" t="s">
        <v>2022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>
        <f t="shared" si="43"/>
        <v>102</v>
      </c>
      <c r="J687" t="s">
        <v>15</v>
      </c>
      <c r="K687" t="s">
        <v>16</v>
      </c>
      <c r="L687">
        <v>1440306000</v>
      </c>
      <c r="M687" s="7">
        <f t="shared" si="41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2013</v>
      </c>
      <c r="S687" t="s">
        <v>2014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0"/>
        <v>1.9174666666666667</v>
      </c>
      <c r="G688" t="s">
        <v>19</v>
      </c>
      <c r="H688">
        <v>134</v>
      </c>
      <c r="I688">
        <f t="shared" si="43"/>
        <v>107</v>
      </c>
      <c r="J688" t="s">
        <v>20</v>
      </c>
      <c r="K688" t="s">
        <v>21</v>
      </c>
      <c r="L688">
        <v>1522126800</v>
      </c>
      <c r="M688" s="7">
        <f t="shared" si="41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2011</v>
      </c>
      <c r="S688" t="s">
        <v>2020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0"/>
        <v>9.32</v>
      </c>
      <c r="G689" t="s">
        <v>19</v>
      </c>
      <c r="H689">
        <v>269</v>
      </c>
      <c r="I689">
        <f t="shared" si="43"/>
        <v>51</v>
      </c>
      <c r="J689" t="s">
        <v>20</v>
      </c>
      <c r="K689" t="s">
        <v>21</v>
      </c>
      <c r="L689">
        <v>1489298400</v>
      </c>
      <c r="M689" s="7">
        <f t="shared" si="41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2013</v>
      </c>
      <c r="S689" t="s">
        <v>2014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0"/>
        <v>4.2927586206896553</v>
      </c>
      <c r="G690" t="s">
        <v>19</v>
      </c>
      <c r="H690">
        <v>175</v>
      </c>
      <c r="I690">
        <f t="shared" si="43"/>
        <v>71</v>
      </c>
      <c r="J690" t="s">
        <v>20</v>
      </c>
      <c r="K690" t="s">
        <v>21</v>
      </c>
      <c r="L690">
        <v>1547100000</v>
      </c>
      <c r="M690" s="7">
        <f t="shared" si="41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2015</v>
      </c>
      <c r="S690" t="s">
        <v>2034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0"/>
        <v>1.0065753424657535</v>
      </c>
      <c r="G691" t="s">
        <v>19</v>
      </c>
      <c r="H691">
        <v>69</v>
      </c>
      <c r="I691">
        <f t="shared" si="43"/>
        <v>106</v>
      </c>
      <c r="J691" t="s">
        <v>20</v>
      </c>
      <c r="K691" t="s">
        <v>21</v>
      </c>
      <c r="L691">
        <v>1383022800</v>
      </c>
      <c r="M691" s="7">
        <f t="shared" si="41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2011</v>
      </c>
      <c r="S691" t="s">
        <v>2012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0"/>
        <v>2.266111111111111</v>
      </c>
      <c r="G692" t="s">
        <v>19</v>
      </c>
      <c r="H692">
        <v>190</v>
      </c>
      <c r="I692">
        <f t="shared" si="43"/>
        <v>42</v>
      </c>
      <c r="J692" t="s">
        <v>20</v>
      </c>
      <c r="K692" t="s">
        <v>21</v>
      </c>
      <c r="L692">
        <v>1322373600</v>
      </c>
      <c r="M692" s="7">
        <f t="shared" si="41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2015</v>
      </c>
      <c r="S692" t="s">
        <v>2016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0"/>
        <v>1.4238</v>
      </c>
      <c r="G693" t="s">
        <v>19</v>
      </c>
      <c r="H693">
        <v>237</v>
      </c>
      <c r="I693">
        <f t="shared" si="43"/>
        <v>30</v>
      </c>
      <c r="J693" t="s">
        <v>20</v>
      </c>
      <c r="K693" t="s">
        <v>21</v>
      </c>
      <c r="L693">
        <v>1349240400</v>
      </c>
      <c r="M693" s="7">
        <f t="shared" si="41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2015</v>
      </c>
      <c r="S693" t="s">
        <v>2016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>
        <f t="shared" si="43"/>
        <v>70</v>
      </c>
      <c r="J694" t="s">
        <v>36</v>
      </c>
      <c r="K694" t="s">
        <v>37</v>
      </c>
      <c r="L694">
        <v>1562648400</v>
      </c>
      <c r="M694" s="7">
        <f t="shared" si="41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2009</v>
      </c>
      <c r="S694" t="s">
        <v>2010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>
        <f t="shared" si="43"/>
        <v>66</v>
      </c>
      <c r="J695" t="s">
        <v>20</v>
      </c>
      <c r="K695" t="s">
        <v>21</v>
      </c>
      <c r="L695">
        <v>1508216400</v>
      </c>
      <c r="M695" s="7">
        <f t="shared" si="41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2013</v>
      </c>
      <c r="S695" t="s">
        <v>2014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>
        <f t="shared" si="43"/>
        <v>96</v>
      </c>
      <c r="J696" t="s">
        <v>20</v>
      </c>
      <c r="K696" t="s">
        <v>21</v>
      </c>
      <c r="L696">
        <v>1511762400</v>
      </c>
      <c r="M696" s="7">
        <f t="shared" si="41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2013</v>
      </c>
      <c r="S696" t="s">
        <v>2014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0"/>
        <v>1.3393478260869565</v>
      </c>
      <c r="G697" t="s">
        <v>19</v>
      </c>
      <c r="H697">
        <v>196</v>
      </c>
      <c r="I697">
        <f t="shared" si="43"/>
        <v>62</v>
      </c>
      <c r="J697" t="s">
        <v>94</v>
      </c>
      <c r="K697" t="s">
        <v>95</v>
      </c>
      <c r="L697">
        <v>1447480800</v>
      </c>
      <c r="M697" s="7">
        <f t="shared" si="41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2009</v>
      </c>
      <c r="S697" t="s">
        <v>2010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>
        <f t="shared" si="43"/>
        <v>108</v>
      </c>
      <c r="J698" t="s">
        <v>20</v>
      </c>
      <c r="K698" t="s">
        <v>21</v>
      </c>
      <c r="L698">
        <v>1429506000</v>
      </c>
      <c r="M698" s="7">
        <f t="shared" si="41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2013</v>
      </c>
      <c r="S698" t="s">
        <v>2014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0"/>
        <v>1.5280062063615205</v>
      </c>
      <c r="G699" t="s">
        <v>19</v>
      </c>
      <c r="H699">
        <v>7295</v>
      </c>
      <c r="I699">
        <f t="shared" si="43"/>
        <v>26</v>
      </c>
      <c r="J699" t="s">
        <v>20</v>
      </c>
      <c r="K699" t="s">
        <v>21</v>
      </c>
      <c r="L699">
        <v>1522472400</v>
      </c>
      <c r="M699" s="7">
        <f t="shared" si="41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2009</v>
      </c>
      <c r="S699" t="s">
        <v>2017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0"/>
        <v>4.466912114014252</v>
      </c>
      <c r="G700" t="s">
        <v>19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7">
        <f t="shared" si="41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2011</v>
      </c>
      <c r="S700" t="s">
        <v>2020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>
        <f t="shared" si="43"/>
        <v>111</v>
      </c>
      <c r="J701" t="s">
        <v>20</v>
      </c>
      <c r="K701" t="s">
        <v>21</v>
      </c>
      <c r="L701">
        <v>1561438800</v>
      </c>
      <c r="M701" s="7">
        <f t="shared" si="41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2015</v>
      </c>
      <c r="S701" t="s">
        <v>2018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>
        <f t="shared" si="43"/>
        <v>3</v>
      </c>
      <c r="J702" t="s">
        <v>20</v>
      </c>
      <c r="K702" t="s">
        <v>21</v>
      </c>
      <c r="L702">
        <v>1264399200</v>
      </c>
      <c r="M702" s="7">
        <f t="shared" si="41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2011</v>
      </c>
      <c r="S702" t="s">
        <v>2020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0"/>
        <v>1.7502692307692307</v>
      </c>
      <c r="G703" t="s">
        <v>19</v>
      </c>
      <c r="H703">
        <v>820</v>
      </c>
      <c r="I703">
        <f t="shared" si="43"/>
        <v>110</v>
      </c>
      <c r="J703" t="s">
        <v>20</v>
      </c>
      <c r="K703" t="s">
        <v>21</v>
      </c>
      <c r="L703">
        <v>1301202000</v>
      </c>
      <c r="M703" s="7">
        <f t="shared" si="41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2013</v>
      </c>
      <c r="S703" t="s">
        <v>2014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>
        <f t="shared" si="43"/>
        <v>56</v>
      </c>
      <c r="J704" t="s">
        <v>20</v>
      </c>
      <c r="K704" t="s">
        <v>21</v>
      </c>
      <c r="L704">
        <v>1374469200</v>
      </c>
      <c r="M704" s="7">
        <f t="shared" si="41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2011</v>
      </c>
      <c r="S704" t="s">
        <v>2020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0"/>
        <v>3.1187381703470032</v>
      </c>
      <c r="G705" t="s">
        <v>19</v>
      </c>
      <c r="H705">
        <v>2038</v>
      </c>
      <c r="I705">
        <f t="shared" si="43"/>
        <v>97</v>
      </c>
      <c r="J705" t="s">
        <v>20</v>
      </c>
      <c r="K705" t="s">
        <v>21</v>
      </c>
      <c r="L705">
        <v>1334984400</v>
      </c>
      <c r="M705" s="7">
        <f t="shared" si="41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2021</v>
      </c>
      <c r="S705" t="s">
        <v>2033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si="40"/>
        <v>1.2278160919540231</v>
      </c>
      <c r="G706" t="s">
        <v>19</v>
      </c>
      <c r="H706">
        <v>116</v>
      </c>
      <c r="I706">
        <f t="shared" si="43"/>
        <v>92</v>
      </c>
      <c r="J706" t="s">
        <v>20</v>
      </c>
      <c r="K706" t="s">
        <v>21</v>
      </c>
      <c r="L706">
        <v>1467608400</v>
      </c>
      <c r="M706" s="7">
        <f t="shared" si="41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2015</v>
      </c>
      <c r="S706" t="s">
        <v>2023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>
        <f t="shared" si="43"/>
        <v>82</v>
      </c>
      <c r="J707" t="s">
        <v>36</v>
      </c>
      <c r="K707" t="s">
        <v>37</v>
      </c>
      <c r="L707">
        <v>1386741600</v>
      </c>
      <c r="M707" s="7">
        <f t="shared" ref="M707:M770" si="45">(((L707/60)/60)/24)+DATE(1970,1,1)</f>
        <v>41619.25</v>
      </c>
      <c r="N707">
        <v>1387087200</v>
      </c>
      <c r="O707" s="7">
        <f t="shared" ref="O707:O770" si="46">(((N707/60)/60)/24)+DATE(1970,1,1)</f>
        <v>41623.25</v>
      </c>
      <c r="P707" t="b">
        <v>0</v>
      </c>
      <c r="Q707" t="b">
        <v>0</v>
      </c>
      <c r="R707" t="s">
        <v>2021</v>
      </c>
      <c r="S707" t="s">
        <v>2022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si="44"/>
        <v>1.278468634686347</v>
      </c>
      <c r="G708" t="s">
        <v>19</v>
      </c>
      <c r="H708">
        <v>1345</v>
      </c>
      <c r="I708">
        <f t="shared" ref="I708:I771" si="47">QUOTIENT(E708,H708)</f>
        <v>103</v>
      </c>
      <c r="J708" t="s">
        <v>24</v>
      </c>
      <c r="K708" t="s">
        <v>25</v>
      </c>
      <c r="L708">
        <v>1546754400</v>
      </c>
      <c r="M708" s="7">
        <f t="shared" si="45"/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2011</v>
      </c>
      <c r="S708" t="s">
        <v>2012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4"/>
        <v>1.5861643835616439</v>
      </c>
      <c r="G709" t="s">
        <v>19</v>
      </c>
      <c r="H709">
        <v>168</v>
      </c>
      <c r="I709">
        <f t="shared" si="47"/>
        <v>68</v>
      </c>
      <c r="J709" t="s">
        <v>20</v>
      </c>
      <c r="K709" t="s">
        <v>21</v>
      </c>
      <c r="L709">
        <v>1544248800</v>
      </c>
      <c r="M709" s="7">
        <f t="shared" si="45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2015</v>
      </c>
      <c r="S709" t="s">
        <v>2018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4"/>
        <v>7.0705882352941174</v>
      </c>
      <c r="G710" t="s">
        <v>19</v>
      </c>
      <c r="H710">
        <v>137</v>
      </c>
      <c r="I710">
        <f t="shared" si="47"/>
        <v>87</v>
      </c>
      <c r="J710" t="s">
        <v>86</v>
      </c>
      <c r="K710" t="s">
        <v>87</v>
      </c>
      <c r="L710">
        <v>1495429200</v>
      </c>
      <c r="M710" s="7">
        <f t="shared" si="45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2013</v>
      </c>
      <c r="S710" t="s">
        <v>2014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4"/>
        <v>1.4238775510204082</v>
      </c>
      <c r="G711" t="s">
        <v>19</v>
      </c>
      <c r="H711">
        <v>186</v>
      </c>
      <c r="I711">
        <f t="shared" si="47"/>
        <v>75</v>
      </c>
      <c r="J711" t="s">
        <v>94</v>
      </c>
      <c r="K711" t="s">
        <v>95</v>
      </c>
      <c r="L711">
        <v>1334811600</v>
      </c>
      <c r="M711" s="7">
        <f t="shared" si="45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2013</v>
      </c>
      <c r="S711" t="s">
        <v>2014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4"/>
        <v>1.4786046511627906</v>
      </c>
      <c r="G712" t="s">
        <v>19</v>
      </c>
      <c r="H712">
        <v>125</v>
      </c>
      <c r="I712">
        <f t="shared" si="47"/>
        <v>50</v>
      </c>
      <c r="J712" t="s">
        <v>20</v>
      </c>
      <c r="K712" t="s">
        <v>21</v>
      </c>
      <c r="L712">
        <v>1531544400</v>
      </c>
      <c r="M712" s="7">
        <f t="shared" si="45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2013</v>
      </c>
      <c r="S712" t="s">
        <v>2014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>
        <f t="shared" si="47"/>
        <v>90</v>
      </c>
      <c r="J713" t="s">
        <v>94</v>
      </c>
      <c r="K713" t="s">
        <v>95</v>
      </c>
      <c r="L713">
        <v>1453615200</v>
      </c>
      <c r="M713" s="7">
        <f t="shared" si="45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2013</v>
      </c>
      <c r="S713" t="s">
        <v>2014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4"/>
        <v>18.40625</v>
      </c>
      <c r="G714" t="s">
        <v>19</v>
      </c>
      <c r="H714">
        <v>202</v>
      </c>
      <c r="I714">
        <f t="shared" si="47"/>
        <v>72</v>
      </c>
      <c r="J714" t="s">
        <v>20</v>
      </c>
      <c r="K714" t="s">
        <v>21</v>
      </c>
      <c r="L714">
        <v>1467954000</v>
      </c>
      <c r="M714" s="7">
        <f t="shared" si="45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2013</v>
      </c>
      <c r="S714" t="s">
        <v>2014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4"/>
        <v>1.6194202898550725</v>
      </c>
      <c r="G715" t="s">
        <v>19</v>
      </c>
      <c r="H715">
        <v>103</v>
      </c>
      <c r="I715">
        <f t="shared" si="47"/>
        <v>108</v>
      </c>
      <c r="J715" t="s">
        <v>20</v>
      </c>
      <c r="K715" t="s">
        <v>21</v>
      </c>
      <c r="L715">
        <v>1471842000</v>
      </c>
      <c r="M715" s="7">
        <f t="shared" si="45"/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2021</v>
      </c>
      <c r="S715" t="s">
        <v>2030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4"/>
        <v>4.7282077922077921</v>
      </c>
      <c r="G716" t="s">
        <v>19</v>
      </c>
      <c r="H716">
        <v>1785</v>
      </c>
      <c r="I716">
        <f t="shared" si="47"/>
        <v>101</v>
      </c>
      <c r="J716" t="s">
        <v>20</v>
      </c>
      <c r="K716" t="s">
        <v>21</v>
      </c>
      <c r="L716">
        <v>1408424400</v>
      </c>
      <c r="M716" s="7">
        <f t="shared" si="45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2009</v>
      </c>
      <c r="S716" t="s">
        <v>2010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>
        <f t="shared" si="47"/>
        <v>44</v>
      </c>
      <c r="J717" t="s">
        <v>20</v>
      </c>
      <c r="K717" t="s">
        <v>21</v>
      </c>
      <c r="L717">
        <v>1281157200</v>
      </c>
      <c r="M717" s="7">
        <f t="shared" si="45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2024</v>
      </c>
      <c r="S717" t="s">
        <v>2035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4"/>
        <v>5.1764999999999999</v>
      </c>
      <c r="G718" t="s">
        <v>19</v>
      </c>
      <c r="H718">
        <v>157</v>
      </c>
      <c r="I718">
        <f t="shared" si="47"/>
        <v>65</v>
      </c>
      <c r="J718" t="s">
        <v>20</v>
      </c>
      <c r="K718" t="s">
        <v>21</v>
      </c>
      <c r="L718">
        <v>1373432400</v>
      </c>
      <c r="M718" s="7">
        <f t="shared" si="45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2013</v>
      </c>
      <c r="S718" t="s">
        <v>2014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4"/>
        <v>2.4764285714285714</v>
      </c>
      <c r="G719" t="s">
        <v>19</v>
      </c>
      <c r="H719">
        <v>555</v>
      </c>
      <c r="I719">
        <f t="shared" si="47"/>
        <v>24</v>
      </c>
      <c r="J719" t="s">
        <v>20</v>
      </c>
      <c r="K719" t="s">
        <v>21</v>
      </c>
      <c r="L719">
        <v>1313989200</v>
      </c>
      <c r="M719" s="7">
        <f t="shared" si="45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2015</v>
      </c>
      <c r="S719" t="s">
        <v>2016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4"/>
        <v>1.0020481927710843</v>
      </c>
      <c r="G720" t="s">
        <v>19</v>
      </c>
      <c r="H720">
        <v>297</v>
      </c>
      <c r="I720">
        <f t="shared" si="47"/>
        <v>28</v>
      </c>
      <c r="J720" t="s">
        <v>20</v>
      </c>
      <c r="K720" t="s">
        <v>21</v>
      </c>
      <c r="L720">
        <v>1371445200</v>
      </c>
      <c r="M720" s="7">
        <f t="shared" si="45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2011</v>
      </c>
      <c r="S720" t="s">
        <v>2020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4"/>
        <v>1.53</v>
      </c>
      <c r="G721" t="s">
        <v>19</v>
      </c>
      <c r="H721">
        <v>123</v>
      </c>
      <c r="I721">
        <f t="shared" si="47"/>
        <v>85</v>
      </c>
      <c r="J721" t="s">
        <v>20</v>
      </c>
      <c r="K721" t="s">
        <v>21</v>
      </c>
      <c r="L721">
        <v>1338267600</v>
      </c>
      <c r="M721" s="7">
        <f t="shared" si="45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2021</v>
      </c>
      <c r="S721" t="s">
        <v>2027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4"/>
        <v>0.37091954022988505</v>
      </c>
      <c r="G722" t="s">
        <v>63</v>
      </c>
      <c r="H722">
        <v>38</v>
      </c>
      <c r="I722">
        <f t="shared" si="47"/>
        <v>84</v>
      </c>
      <c r="J722" t="s">
        <v>32</v>
      </c>
      <c r="K722" t="s">
        <v>33</v>
      </c>
      <c r="L722">
        <v>1519192800</v>
      </c>
      <c r="M722" s="7">
        <f t="shared" si="45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2013</v>
      </c>
      <c r="S722" t="s">
        <v>2014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4"/>
        <v>4.3923948220064728E-2</v>
      </c>
      <c r="G723" t="s">
        <v>63</v>
      </c>
      <c r="H723">
        <v>60</v>
      </c>
      <c r="I723">
        <f t="shared" si="47"/>
        <v>90</v>
      </c>
      <c r="J723" t="s">
        <v>20</v>
      </c>
      <c r="K723" t="s">
        <v>21</v>
      </c>
      <c r="L723">
        <v>1522818000</v>
      </c>
      <c r="M723" s="7">
        <f t="shared" si="45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2009</v>
      </c>
      <c r="S723" t="s">
        <v>2010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4"/>
        <v>1.5650721649484536</v>
      </c>
      <c r="G724" t="s">
        <v>19</v>
      </c>
      <c r="H724">
        <v>3036</v>
      </c>
      <c r="I724">
        <f t="shared" si="47"/>
        <v>25</v>
      </c>
      <c r="J724" t="s">
        <v>20</v>
      </c>
      <c r="K724" t="s">
        <v>21</v>
      </c>
      <c r="L724">
        <v>1509948000</v>
      </c>
      <c r="M724" s="7">
        <f t="shared" si="45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2015</v>
      </c>
      <c r="S724" t="s">
        <v>2016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4"/>
        <v>2.704081632653061</v>
      </c>
      <c r="G725" t="s">
        <v>19</v>
      </c>
      <c r="H725">
        <v>144</v>
      </c>
      <c r="I725">
        <f t="shared" si="47"/>
        <v>92</v>
      </c>
      <c r="J725" t="s">
        <v>24</v>
      </c>
      <c r="K725" t="s">
        <v>25</v>
      </c>
      <c r="L725">
        <v>1456898400</v>
      </c>
      <c r="M725" s="7">
        <f t="shared" si="45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2013</v>
      </c>
      <c r="S725" t="s">
        <v>2014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4"/>
        <v>1.3405952380952382</v>
      </c>
      <c r="G726" t="s">
        <v>19</v>
      </c>
      <c r="H726">
        <v>121</v>
      </c>
      <c r="I726">
        <f t="shared" si="47"/>
        <v>93</v>
      </c>
      <c r="J726" t="s">
        <v>36</v>
      </c>
      <c r="K726" t="s">
        <v>37</v>
      </c>
      <c r="L726">
        <v>1413954000</v>
      </c>
      <c r="M726" s="7">
        <f t="shared" si="45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2013</v>
      </c>
      <c r="S726" t="s">
        <v>2014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>
        <f t="shared" si="47"/>
        <v>61</v>
      </c>
      <c r="J727" t="s">
        <v>20</v>
      </c>
      <c r="K727" t="s">
        <v>21</v>
      </c>
      <c r="L727">
        <v>1416031200</v>
      </c>
      <c r="M727" s="7">
        <f t="shared" si="45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2024</v>
      </c>
      <c r="S727" t="s">
        <v>2035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4"/>
        <v>0.88815837937384901</v>
      </c>
      <c r="G728" t="s">
        <v>63</v>
      </c>
      <c r="H728">
        <v>524</v>
      </c>
      <c r="I728">
        <f t="shared" si="47"/>
        <v>92</v>
      </c>
      <c r="J728" t="s">
        <v>20</v>
      </c>
      <c r="K728" t="s">
        <v>21</v>
      </c>
      <c r="L728">
        <v>1287982800</v>
      </c>
      <c r="M728" s="7">
        <f t="shared" si="45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2013</v>
      </c>
      <c r="S728" t="s">
        <v>2014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4"/>
        <v>1.65</v>
      </c>
      <c r="G729" t="s">
        <v>19</v>
      </c>
      <c r="H729">
        <v>181</v>
      </c>
      <c r="I729">
        <f t="shared" si="47"/>
        <v>81</v>
      </c>
      <c r="J729" t="s">
        <v>20</v>
      </c>
      <c r="K729" t="s">
        <v>21</v>
      </c>
      <c r="L729">
        <v>1547964000</v>
      </c>
      <c r="M729" s="7">
        <f t="shared" si="45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2011</v>
      </c>
      <c r="S729" t="s">
        <v>2012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>
        <f t="shared" si="47"/>
        <v>73</v>
      </c>
      <c r="J730" t="s">
        <v>20</v>
      </c>
      <c r="K730" t="s">
        <v>21</v>
      </c>
      <c r="L730">
        <v>1464152400</v>
      </c>
      <c r="M730" s="7">
        <f t="shared" si="45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2013</v>
      </c>
      <c r="S730" t="s">
        <v>2014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4"/>
        <v>1.8566071428571429</v>
      </c>
      <c r="G731" t="s">
        <v>19</v>
      </c>
      <c r="H731">
        <v>122</v>
      </c>
      <c r="I731">
        <f t="shared" si="47"/>
        <v>85</v>
      </c>
      <c r="J731" t="s">
        <v>20</v>
      </c>
      <c r="K731" t="s">
        <v>21</v>
      </c>
      <c r="L731">
        <v>1359957600</v>
      </c>
      <c r="M731" s="7">
        <f t="shared" si="45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2015</v>
      </c>
      <c r="S731" t="s">
        <v>2018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4"/>
        <v>4.1266319444444441</v>
      </c>
      <c r="G732" t="s">
        <v>19</v>
      </c>
      <c r="H732">
        <v>1071</v>
      </c>
      <c r="I732">
        <f t="shared" si="47"/>
        <v>110</v>
      </c>
      <c r="J732" t="s">
        <v>15</v>
      </c>
      <c r="K732" t="s">
        <v>16</v>
      </c>
      <c r="L732">
        <v>1432357200</v>
      </c>
      <c r="M732" s="7">
        <f t="shared" si="45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2011</v>
      </c>
      <c r="S732" t="s">
        <v>2020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4"/>
        <v>0.90249999999999997</v>
      </c>
      <c r="G733" t="s">
        <v>63</v>
      </c>
      <c r="H733">
        <v>219</v>
      </c>
      <c r="I733">
        <f t="shared" si="47"/>
        <v>32</v>
      </c>
      <c r="J733" t="s">
        <v>20</v>
      </c>
      <c r="K733" t="s">
        <v>21</v>
      </c>
      <c r="L733">
        <v>1500786000</v>
      </c>
      <c r="M733" s="7">
        <f t="shared" si="45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2011</v>
      </c>
      <c r="S733" t="s">
        <v>2012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>
        <f t="shared" si="47"/>
        <v>96</v>
      </c>
      <c r="J734" t="s">
        <v>20</v>
      </c>
      <c r="K734" t="s">
        <v>21</v>
      </c>
      <c r="L734">
        <v>1490158800</v>
      </c>
      <c r="M734" s="7">
        <f t="shared" si="45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2009</v>
      </c>
      <c r="S734" t="s">
        <v>2010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4"/>
        <v>5.2700632911392402</v>
      </c>
      <c r="G735" t="s">
        <v>19</v>
      </c>
      <c r="H735">
        <v>980</v>
      </c>
      <c r="I735">
        <f t="shared" si="47"/>
        <v>84</v>
      </c>
      <c r="J735" t="s">
        <v>20</v>
      </c>
      <c r="K735" t="s">
        <v>21</v>
      </c>
      <c r="L735">
        <v>1406178000</v>
      </c>
      <c r="M735" s="7">
        <f t="shared" si="45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2009</v>
      </c>
      <c r="S735" t="s">
        <v>2031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4"/>
        <v>3.1914285714285713</v>
      </c>
      <c r="G736" t="s">
        <v>19</v>
      </c>
      <c r="H736">
        <v>536</v>
      </c>
      <c r="I736">
        <f t="shared" si="47"/>
        <v>25</v>
      </c>
      <c r="J736" t="s">
        <v>20</v>
      </c>
      <c r="K736" t="s">
        <v>21</v>
      </c>
      <c r="L736">
        <v>1485583200</v>
      </c>
      <c r="M736" s="7">
        <f t="shared" si="45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2013</v>
      </c>
      <c r="S736" t="s">
        <v>2014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4"/>
        <v>3.5418867924528303</v>
      </c>
      <c r="G737" t="s">
        <v>19</v>
      </c>
      <c r="H737">
        <v>1991</v>
      </c>
      <c r="I737">
        <f t="shared" si="47"/>
        <v>65</v>
      </c>
      <c r="J737" t="s">
        <v>20</v>
      </c>
      <c r="K737" t="s">
        <v>21</v>
      </c>
      <c r="L737">
        <v>1459314000</v>
      </c>
      <c r="M737" s="7">
        <f t="shared" si="45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2028</v>
      </c>
      <c r="S737" t="s">
        <v>2029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4"/>
        <v>0.32896103896103895</v>
      </c>
      <c r="G738" t="s">
        <v>63</v>
      </c>
      <c r="H738">
        <v>29</v>
      </c>
      <c r="I738">
        <f t="shared" si="47"/>
        <v>87</v>
      </c>
      <c r="J738" t="s">
        <v>20</v>
      </c>
      <c r="K738" t="s">
        <v>21</v>
      </c>
      <c r="L738">
        <v>1424412000</v>
      </c>
      <c r="M738" s="7">
        <f t="shared" si="45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2021</v>
      </c>
      <c r="S738" t="s">
        <v>2022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4"/>
        <v>1.358918918918919</v>
      </c>
      <c r="G739" t="s">
        <v>19</v>
      </c>
      <c r="H739">
        <v>180</v>
      </c>
      <c r="I739">
        <f t="shared" si="47"/>
        <v>27</v>
      </c>
      <c r="J739" t="s">
        <v>20</v>
      </c>
      <c r="K739" t="s">
        <v>21</v>
      </c>
      <c r="L739">
        <v>1478844000</v>
      </c>
      <c r="M739" s="7">
        <f t="shared" si="45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2009</v>
      </c>
      <c r="S739" t="s">
        <v>2019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>
        <f t="shared" si="47"/>
        <v>103</v>
      </c>
      <c r="J740" t="s">
        <v>20</v>
      </c>
      <c r="K740" t="s">
        <v>21</v>
      </c>
      <c r="L740">
        <v>1416117600</v>
      </c>
      <c r="M740" s="7">
        <f t="shared" si="45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2013</v>
      </c>
      <c r="S740" t="s">
        <v>2014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>
        <f t="shared" si="47"/>
        <v>31</v>
      </c>
      <c r="J741" t="s">
        <v>20</v>
      </c>
      <c r="K741" t="s">
        <v>21</v>
      </c>
      <c r="L741">
        <v>1340946000</v>
      </c>
      <c r="M741" s="7">
        <f t="shared" si="45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2009</v>
      </c>
      <c r="S741" t="s">
        <v>2019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>
        <f t="shared" si="47"/>
        <v>99</v>
      </c>
      <c r="J742" t="s">
        <v>20</v>
      </c>
      <c r="K742" t="s">
        <v>21</v>
      </c>
      <c r="L742">
        <v>1486101600</v>
      </c>
      <c r="M742" s="7">
        <f t="shared" si="45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2013</v>
      </c>
      <c r="S742" t="s">
        <v>2014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4"/>
        <v>11.791666666666666</v>
      </c>
      <c r="G743" t="s">
        <v>19</v>
      </c>
      <c r="H743">
        <v>130</v>
      </c>
      <c r="I743">
        <f t="shared" si="47"/>
        <v>108</v>
      </c>
      <c r="J743" t="s">
        <v>20</v>
      </c>
      <c r="K743" t="s">
        <v>21</v>
      </c>
      <c r="L743">
        <v>1274590800</v>
      </c>
      <c r="M743" s="7">
        <f t="shared" si="45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2013</v>
      </c>
      <c r="S743" t="s">
        <v>2014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4"/>
        <v>11.260833333333334</v>
      </c>
      <c r="G744" t="s">
        <v>19</v>
      </c>
      <c r="H744">
        <v>122</v>
      </c>
      <c r="I744">
        <f t="shared" si="47"/>
        <v>110</v>
      </c>
      <c r="J744" t="s">
        <v>20</v>
      </c>
      <c r="K744" t="s">
        <v>21</v>
      </c>
      <c r="L744">
        <v>1263880800</v>
      </c>
      <c r="M744" s="7">
        <f t="shared" si="45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2009</v>
      </c>
      <c r="S744" t="s">
        <v>2017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>
        <f t="shared" si="47"/>
        <v>29</v>
      </c>
      <c r="J745" t="s">
        <v>20</v>
      </c>
      <c r="K745" t="s">
        <v>21</v>
      </c>
      <c r="L745">
        <v>1445403600</v>
      </c>
      <c r="M745" s="7">
        <f t="shared" si="45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2013</v>
      </c>
      <c r="S745" t="s">
        <v>2014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4"/>
        <v>7.12</v>
      </c>
      <c r="G746" t="s">
        <v>19</v>
      </c>
      <c r="H746">
        <v>140</v>
      </c>
      <c r="I746">
        <f t="shared" si="47"/>
        <v>101</v>
      </c>
      <c r="J746" t="s">
        <v>20</v>
      </c>
      <c r="K746" t="s">
        <v>21</v>
      </c>
      <c r="L746">
        <v>1533877200</v>
      </c>
      <c r="M746" s="7">
        <f t="shared" si="45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2013</v>
      </c>
      <c r="S746" t="s">
        <v>2014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>
        <f t="shared" si="47"/>
        <v>61</v>
      </c>
      <c r="J747" t="s">
        <v>20</v>
      </c>
      <c r="K747" t="s">
        <v>21</v>
      </c>
      <c r="L747">
        <v>1275195600</v>
      </c>
      <c r="M747" s="7">
        <f t="shared" si="45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2011</v>
      </c>
      <c r="S747" t="s">
        <v>2020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4"/>
        <v>2.1250896057347672</v>
      </c>
      <c r="G748" t="s">
        <v>19</v>
      </c>
      <c r="H748">
        <v>3388</v>
      </c>
      <c r="I748">
        <f t="shared" si="47"/>
        <v>35</v>
      </c>
      <c r="J748" t="s">
        <v>20</v>
      </c>
      <c r="K748" t="s">
        <v>21</v>
      </c>
      <c r="L748">
        <v>1318136400</v>
      </c>
      <c r="M748" s="7">
        <f t="shared" si="45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2011</v>
      </c>
      <c r="S748" t="s">
        <v>2012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4"/>
        <v>2.2885714285714287</v>
      </c>
      <c r="G749" t="s">
        <v>19</v>
      </c>
      <c r="H749">
        <v>280</v>
      </c>
      <c r="I749">
        <f t="shared" si="47"/>
        <v>40</v>
      </c>
      <c r="J749" t="s">
        <v>20</v>
      </c>
      <c r="K749" t="s">
        <v>21</v>
      </c>
      <c r="L749">
        <v>1283403600</v>
      </c>
      <c r="M749" s="7">
        <f t="shared" si="45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2013</v>
      </c>
      <c r="S749" t="s">
        <v>2014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4"/>
        <v>0.34959979476654696</v>
      </c>
      <c r="G750" t="s">
        <v>63</v>
      </c>
      <c r="H750">
        <v>614</v>
      </c>
      <c r="I750">
        <f t="shared" si="47"/>
        <v>110</v>
      </c>
      <c r="J750" t="s">
        <v>20</v>
      </c>
      <c r="K750" t="s">
        <v>21</v>
      </c>
      <c r="L750">
        <v>1267423200</v>
      </c>
      <c r="M750" s="7">
        <f t="shared" si="45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2015</v>
      </c>
      <c r="S750" t="s">
        <v>2023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4"/>
        <v>1.5729069767441861</v>
      </c>
      <c r="G751" t="s">
        <v>19</v>
      </c>
      <c r="H751">
        <v>366</v>
      </c>
      <c r="I751">
        <f t="shared" si="47"/>
        <v>36</v>
      </c>
      <c r="J751" t="s">
        <v>94</v>
      </c>
      <c r="K751" t="s">
        <v>95</v>
      </c>
      <c r="L751">
        <v>1412744400</v>
      </c>
      <c r="M751" s="7">
        <f t="shared" si="45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2011</v>
      </c>
      <c r="S751" t="s">
        <v>2020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>
        <f t="shared" si="47"/>
        <v>1</v>
      </c>
      <c r="J752" t="s">
        <v>36</v>
      </c>
      <c r="K752" t="s">
        <v>37</v>
      </c>
      <c r="L752">
        <v>1277960400</v>
      </c>
      <c r="M752" s="7">
        <f t="shared" si="45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2009</v>
      </c>
      <c r="S752" t="s">
        <v>2017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4"/>
        <v>2.3230555555555554</v>
      </c>
      <c r="G753" t="s">
        <v>19</v>
      </c>
      <c r="H753">
        <v>270</v>
      </c>
      <c r="I753">
        <f t="shared" si="47"/>
        <v>30</v>
      </c>
      <c r="J753" t="s">
        <v>20</v>
      </c>
      <c r="K753" t="s">
        <v>21</v>
      </c>
      <c r="L753">
        <v>1458190800</v>
      </c>
      <c r="M753" s="7">
        <f t="shared" si="45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2021</v>
      </c>
      <c r="S753" t="s">
        <v>2022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4"/>
        <v>0.92448275862068963</v>
      </c>
      <c r="G754" t="s">
        <v>63</v>
      </c>
      <c r="H754">
        <v>114</v>
      </c>
      <c r="I754">
        <f t="shared" si="47"/>
        <v>47</v>
      </c>
      <c r="J754" t="s">
        <v>20</v>
      </c>
      <c r="K754" t="s">
        <v>21</v>
      </c>
      <c r="L754">
        <v>1280984400</v>
      </c>
      <c r="M754" s="7">
        <f t="shared" si="45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2013</v>
      </c>
      <c r="S754" t="s">
        <v>2014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4"/>
        <v>2.5670212765957445</v>
      </c>
      <c r="G755" t="s">
        <v>19</v>
      </c>
      <c r="H755">
        <v>137</v>
      </c>
      <c r="I755">
        <f t="shared" si="47"/>
        <v>88</v>
      </c>
      <c r="J755" t="s">
        <v>20</v>
      </c>
      <c r="K755" t="s">
        <v>21</v>
      </c>
      <c r="L755">
        <v>1274590800</v>
      </c>
      <c r="M755" s="7">
        <f t="shared" si="45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2028</v>
      </c>
      <c r="S755" t="s">
        <v>2029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4"/>
        <v>1.6847017045454546</v>
      </c>
      <c r="G756" t="s">
        <v>19</v>
      </c>
      <c r="H756">
        <v>3205</v>
      </c>
      <c r="I756">
        <f t="shared" si="47"/>
        <v>37</v>
      </c>
      <c r="J756" t="s">
        <v>20</v>
      </c>
      <c r="K756" t="s">
        <v>21</v>
      </c>
      <c r="L756">
        <v>1351400400</v>
      </c>
      <c r="M756" s="7">
        <f t="shared" si="45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2013</v>
      </c>
      <c r="S756" t="s">
        <v>2014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4"/>
        <v>1.6657777777777778</v>
      </c>
      <c r="G757" t="s">
        <v>19</v>
      </c>
      <c r="H757">
        <v>288</v>
      </c>
      <c r="I757">
        <f t="shared" si="47"/>
        <v>26</v>
      </c>
      <c r="J757" t="s">
        <v>32</v>
      </c>
      <c r="K757" t="s">
        <v>33</v>
      </c>
      <c r="L757">
        <v>1514354400</v>
      </c>
      <c r="M757" s="7">
        <f t="shared" si="45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2013</v>
      </c>
      <c r="S757" t="s">
        <v>2014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4"/>
        <v>7.7207692307692311</v>
      </c>
      <c r="G758" t="s">
        <v>19</v>
      </c>
      <c r="H758">
        <v>148</v>
      </c>
      <c r="I758">
        <f t="shared" si="47"/>
        <v>67</v>
      </c>
      <c r="J758" t="s">
        <v>20</v>
      </c>
      <c r="K758" t="s">
        <v>21</v>
      </c>
      <c r="L758">
        <v>1421733600</v>
      </c>
      <c r="M758" s="7">
        <f t="shared" si="45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2013</v>
      </c>
      <c r="S758" t="s">
        <v>2014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4"/>
        <v>4.0685714285714285</v>
      </c>
      <c r="G759" t="s">
        <v>19</v>
      </c>
      <c r="H759">
        <v>114</v>
      </c>
      <c r="I759">
        <f t="shared" si="47"/>
        <v>49</v>
      </c>
      <c r="J759" t="s">
        <v>20</v>
      </c>
      <c r="K759" t="s">
        <v>21</v>
      </c>
      <c r="L759">
        <v>1305176400</v>
      </c>
      <c r="M759" s="7">
        <f t="shared" si="45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2015</v>
      </c>
      <c r="S759" t="s">
        <v>2018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4"/>
        <v>5.6420608108108112</v>
      </c>
      <c r="G760" t="s">
        <v>19</v>
      </c>
      <c r="H760">
        <v>1518</v>
      </c>
      <c r="I760">
        <f t="shared" si="47"/>
        <v>110</v>
      </c>
      <c r="J760" t="s">
        <v>15</v>
      </c>
      <c r="K760" t="s">
        <v>16</v>
      </c>
      <c r="L760">
        <v>1414126800</v>
      </c>
      <c r="M760" s="7">
        <f t="shared" si="45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2009</v>
      </c>
      <c r="S760" t="s">
        <v>2010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>
        <f t="shared" si="47"/>
        <v>89</v>
      </c>
      <c r="J761" t="s">
        <v>20</v>
      </c>
      <c r="K761" t="s">
        <v>21</v>
      </c>
      <c r="L761">
        <v>1517810400</v>
      </c>
      <c r="M761" s="7">
        <f t="shared" si="45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2009</v>
      </c>
      <c r="S761" t="s">
        <v>2017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>
        <f t="shared" si="47"/>
        <v>79</v>
      </c>
      <c r="J762" t="s">
        <v>94</v>
      </c>
      <c r="K762" t="s">
        <v>95</v>
      </c>
      <c r="L762">
        <v>1564635600</v>
      </c>
      <c r="M762" s="7">
        <f t="shared" si="45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2024</v>
      </c>
      <c r="S762" t="s">
        <v>2025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4"/>
        <v>6.5545454545454547</v>
      </c>
      <c r="G763" t="s">
        <v>19</v>
      </c>
      <c r="H763">
        <v>166</v>
      </c>
      <c r="I763">
        <f t="shared" si="47"/>
        <v>86</v>
      </c>
      <c r="J763" t="s">
        <v>20</v>
      </c>
      <c r="K763" t="s">
        <v>21</v>
      </c>
      <c r="L763">
        <v>1500699600</v>
      </c>
      <c r="M763" s="7">
        <f t="shared" si="45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2009</v>
      </c>
      <c r="S763" t="s">
        <v>2010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4"/>
        <v>1.7725714285714285</v>
      </c>
      <c r="G764" t="s">
        <v>19</v>
      </c>
      <c r="H764">
        <v>100</v>
      </c>
      <c r="I764">
        <f t="shared" si="47"/>
        <v>62</v>
      </c>
      <c r="J764" t="s">
        <v>24</v>
      </c>
      <c r="K764" t="s">
        <v>25</v>
      </c>
      <c r="L764">
        <v>1354082400</v>
      </c>
      <c r="M764" s="7">
        <f t="shared" si="45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2009</v>
      </c>
      <c r="S764" t="s">
        <v>2032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4"/>
        <v>1.1317857142857144</v>
      </c>
      <c r="G765" t="s">
        <v>19</v>
      </c>
      <c r="H765">
        <v>235</v>
      </c>
      <c r="I765">
        <f t="shared" si="47"/>
        <v>26</v>
      </c>
      <c r="J765" t="s">
        <v>20</v>
      </c>
      <c r="K765" t="s">
        <v>21</v>
      </c>
      <c r="L765">
        <v>1336453200</v>
      </c>
      <c r="M765" s="7">
        <f t="shared" si="45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2013</v>
      </c>
      <c r="S765" t="s">
        <v>2014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4"/>
        <v>7.2818181818181822</v>
      </c>
      <c r="G766" t="s">
        <v>19</v>
      </c>
      <c r="H766">
        <v>148</v>
      </c>
      <c r="I766">
        <f t="shared" si="47"/>
        <v>54</v>
      </c>
      <c r="J766" t="s">
        <v>20</v>
      </c>
      <c r="K766" t="s">
        <v>21</v>
      </c>
      <c r="L766">
        <v>1305262800</v>
      </c>
      <c r="M766" s="7">
        <f t="shared" si="45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2009</v>
      </c>
      <c r="S766" t="s">
        <v>2010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4"/>
        <v>2.0833333333333335</v>
      </c>
      <c r="G767" t="s">
        <v>19</v>
      </c>
      <c r="H767">
        <v>198</v>
      </c>
      <c r="I767">
        <f t="shared" si="47"/>
        <v>41</v>
      </c>
      <c r="J767" t="s">
        <v>20</v>
      </c>
      <c r="K767" t="s">
        <v>21</v>
      </c>
      <c r="L767">
        <v>1492232400</v>
      </c>
      <c r="M767" s="7">
        <f t="shared" si="45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2009</v>
      </c>
      <c r="S767" t="s">
        <v>2019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>
        <f t="shared" si="47"/>
        <v>55</v>
      </c>
      <c r="J768" t="s">
        <v>24</v>
      </c>
      <c r="K768" t="s">
        <v>25</v>
      </c>
      <c r="L768">
        <v>1537333200</v>
      </c>
      <c r="M768" s="7">
        <f t="shared" si="45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2015</v>
      </c>
      <c r="S768" t="s">
        <v>2037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>
        <f t="shared" si="47"/>
        <v>107</v>
      </c>
      <c r="J769" t="s">
        <v>20</v>
      </c>
      <c r="K769" t="s">
        <v>21</v>
      </c>
      <c r="L769">
        <v>1444107600</v>
      </c>
      <c r="M769" s="7">
        <f t="shared" si="45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2021</v>
      </c>
      <c r="S769" t="s">
        <v>2033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si="44"/>
        <v>2.31</v>
      </c>
      <c r="G770" t="s">
        <v>19</v>
      </c>
      <c r="H770">
        <v>150</v>
      </c>
      <c r="I770">
        <f t="shared" si="47"/>
        <v>73</v>
      </c>
      <c r="J770" t="s">
        <v>20</v>
      </c>
      <c r="K770" t="s">
        <v>21</v>
      </c>
      <c r="L770">
        <v>1386741600</v>
      </c>
      <c r="M770" s="7">
        <f t="shared" si="45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2013</v>
      </c>
      <c r="S770" t="s">
        <v>2014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>
        <f t="shared" si="47"/>
        <v>31</v>
      </c>
      <c r="J771" t="s">
        <v>20</v>
      </c>
      <c r="K771" t="s">
        <v>21</v>
      </c>
      <c r="L771">
        <v>1376542800</v>
      </c>
      <c r="M771" s="7">
        <f t="shared" ref="M771:M834" si="49">(((L771/60)/60)/24)+DATE(1970,1,1)</f>
        <v>41501.208333333336</v>
      </c>
      <c r="N771">
        <v>1378789200</v>
      </c>
      <c r="O771" s="7">
        <f t="shared" ref="O771:O834" si="50">(((N771/60)/60)/24)+DATE(1970,1,1)</f>
        <v>41527.208333333336</v>
      </c>
      <c r="P771" t="b">
        <v>0</v>
      </c>
      <c r="Q771" t="b">
        <v>0</v>
      </c>
      <c r="R771" t="s">
        <v>2024</v>
      </c>
      <c r="S771" t="s">
        <v>2025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si="48"/>
        <v>2.7074418604651163</v>
      </c>
      <c r="G772" t="s">
        <v>19</v>
      </c>
      <c r="H772">
        <v>216</v>
      </c>
      <c r="I772">
        <f t="shared" ref="I772:I835" si="51">QUOTIENT(E772,H772)</f>
        <v>53</v>
      </c>
      <c r="J772" t="s">
        <v>94</v>
      </c>
      <c r="K772" t="s">
        <v>95</v>
      </c>
      <c r="L772">
        <v>1397451600</v>
      </c>
      <c r="M772" s="7">
        <f t="shared" si="49"/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2013</v>
      </c>
      <c r="S772" t="s">
        <v>2014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48"/>
        <v>0.49446428571428569</v>
      </c>
      <c r="G773" t="s">
        <v>63</v>
      </c>
      <c r="H773">
        <v>26</v>
      </c>
      <c r="I773">
        <f t="shared" si="51"/>
        <v>106</v>
      </c>
      <c r="J773" t="s">
        <v>20</v>
      </c>
      <c r="K773" t="s">
        <v>21</v>
      </c>
      <c r="L773">
        <v>1548482400</v>
      </c>
      <c r="M773" s="7">
        <f t="shared" si="49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2013</v>
      </c>
      <c r="S773" t="s">
        <v>2014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48"/>
        <v>1.1335962566844919</v>
      </c>
      <c r="G774" t="s">
        <v>19</v>
      </c>
      <c r="H774">
        <v>5139</v>
      </c>
      <c r="I774">
        <f t="shared" si="51"/>
        <v>32</v>
      </c>
      <c r="J774" t="s">
        <v>20</v>
      </c>
      <c r="K774" t="s">
        <v>21</v>
      </c>
      <c r="L774">
        <v>1549692000</v>
      </c>
      <c r="M774" s="7">
        <f t="shared" si="49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2009</v>
      </c>
      <c r="S774" t="s">
        <v>2019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48"/>
        <v>1.9055555555555554</v>
      </c>
      <c r="G775" t="s">
        <v>19</v>
      </c>
      <c r="H775">
        <v>2353</v>
      </c>
      <c r="I775">
        <f t="shared" si="51"/>
        <v>43</v>
      </c>
      <c r="J775" t="s">
        <v>20</v>
      </c>
      <c r="K775" t="s">
        <v>21</v>
      </c>
      <c r="L775">
        <v>1492059600</v>
      </c>
      <c r="M775" s="7">
        <f t="shared" si="49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2013</v>
      </c>
      <c r="S775" t="s">
        <v>2014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48"/>
        <v>1.355</v>
      </c>
      <c r="G776" t="s">
        <v>19</v>
      </c>
      <c r="H776">
        <v>78</v>
      </c>
      <c r="I776">
        <f t="shared" si="51"/>
        <v>86</v>
      </c>
      <c r="J776" t="s">
        <v>94</v>
      </c>
      <c r="K776" t="s">
        <v>95</v>
      </c>
      <c r="L776">
        <v>1463979600</v>
      </c>
      <c r="M776" s="7">
        <f t="shared" si="49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2011</v>
      </c>
      <c r="S776" t="s">
        <v>2012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>
        <f t="shared" si="51"/>
        <v>96</v>
      </c>
      <c r="J777" t="s">
        <v>20</v>
      </c>
      <c r="K777" t="s">
        <v>21</v>
      </c>
      <c r="L777">
        <v>1415253600</v>
      </c>
      <c r="M777" s="7">
        <f t="shared" si="49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2009</v>
      </c>
      <c r="S777" t="s">
        <v>2010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>
        <f t="shared" si="51"/>
        <v>32</v>
      </c>
      <c r="J778" t="s">
        <v>20</v>
      </c>
      <c r="K778" t="s">
        <v>21</v>
      </c>
      <c r="L778">
        <v>1562216400</v>
      </c>
      <c r="M778" s="7">
        <f t="shared" si="49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2013</v>
      </c>
      <c r="S778" t="s">
        <v>2014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>
        <f t="shared" si="51"/>
        <v>68</v>
      </c>
      <c r="J779" t="s">
        <v>20</v>
      </c>
      <c r="K779" t="s">
        <v>21</v>
      </c>
      <c r="L779">
        <v>1316754000</v>
      </c>
      <c r="M779" s="7">
        <f t="shared" si="49"/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2013</v>
      </c>
      <c r="S779" t="s">
        <v>2014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48"/>
        <v>7.8792307692307695</v>
      </c>
      <c r="G780" t="s">
        <v>19</v>
      </c>
      <c r="H780">
        <v>174</v>
      </c>
      <c r="I780">
        <f t="shared" si="51"/>
        <v>58</v>
      </c>
      <c r="J780" t="s">
        <v>86</v>
      </c>
      <c r="K780" t="s">
        <v>87</v>
      </c>
      <c r="L780">
        <v>1313211600</v>
      </c>
      <c r="M780" s="7">
        <f t="shared" si="49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2015</v>
      </c>
      <c r="S780" t="s">
        <v>2023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>
        <f t="shared" si="51"/>
        <v>105</v>
      </c>
      <c r="J781" t="s">
        <v>20</v>
      </c>
      <c r="K781" t="s">
        <v>21</v>
      </c>
      <c r="L781">
        <v>1439528400</v>
      </c>
      <c r="M781" s="7">
        <f t="shared" si="49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2013</v>
      </c>
      <c r="S781" t="s">
        <v>2014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48"/>
        <v>1.0629411764705883</v>
      </c>
      <c r="G782" t="s">
        <v>19</v>
      </c>
      <c r="H782">
        <v>164</v>
      </c>
      <c r="I782">
        <f t="shared" si="51"/>
        <v>33</v>
      </c>
      <c r="J782" t="s">
        <v>20</v>
      </c>
      <c r="K782" t="s">
        <v>21</v>
      </c>
      <c r="L782">
        <v>1469163600</v>
      </c>
      <c r="M782" s="7">
        <f t="shared" si="49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2015</v>
      </c>
      <c r="S782" t="s">
        <v>2018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48"/>
        <v>0.50735632183908042</v>
      </c>
      <c r="G783" t="s">
        <v>63</v>
      </c>
      <c r="H783">
        <v>56</v>
      </c>
      <c r="I783">
        <f t="shared" si="51"/>
        <v>78</v>
      </c>
      <c r="J783" t="s">
        <v>86</v>
      </c>
      <c r="K783" t="s">
        <v>87</v>
      </c>
      <c r="L783">
        <v>1288501200</v>
      </c>
      <c r="M783" s="7">
        <f t="shared" si="49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2013</v>
      </c>
      <c r="S783" t="s">
        <v>2014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48"/>
        <v>2.153137254901961</v>
      </c>
      <c r="G784" t="s">
        <v>19</v>
      </c>
      <c r="H784">
        <v>161</v>
      </c>
      <c r="I784">
        <f t="shared" si="51"/>
        <v>68</v>
      </c>
      <c r="J784" t="s">
        <v>20</v>
      </c>
      <c r="K784" t="s">
        <v>21</v>
      </c>
      <c r="L784">
        <v>1298959200</v>
      </c>
      <c r="M784" s="7">
        <f t="shared" si="49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2015</v>
      </c>
      <c r="S784" t="s">
        <v>2023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48"/>
        <v>1.4122972972972974</v>
      </c>
      <c r="G785" t="s">
        <v>19</v>
      </c>
      <c r="H785">
        <v>138</v>
      </c>
      <c r="I785">
        <f t="shared" si="51"/>
        <v>75</v>
      </c>
      <c r="J785" t="s">
        <v>20</v>
      </c>
      <c r="K785" t="s">
        <v>21</v>
      </c>
      <c r="L785">
        <v>1387260000</v>
      </c>
      <c r="M785" s="7">
        <f t="shared" si="49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2009</v>
      </c>
      <c r="S785" t="s">
        <v>2010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48"/>
        <v>1.1533745781777278</v>
      </c>
      <c r="G786" t="s">
        <v>19</v>
      </c>
      <c r="H786">
        <v>3308</v>
      </c>
      <c r="I786">
        <f t="shared" si="51"/>
        <v>30</v>
      </c>
      <c r="J786" t="s">
        <v>20</v>
      </c>
      <c r="K786" t="s">
        <v>21</v>
      </c>
      <c r="L786">
        <v>1457244000</v>
      </c>
      <c r="M786" s="7">
        <f t="shared" si="49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2011</v>
      </c>
      <c r="S786" t="s">
        <v>2012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48"/>
        <v>1.9311940298507462</v>
      </c>
      <c r="G787" t="s">
        <v>19</v>
      </c>
      <c r="H787">
        <v>127</v>
      </c>
      <c r="I787">
        <f t="shared" si="51"/>
        <v>101</v>
      </c>
      <c r="J787" t="s">
        <v>24</v>
      </c>
      <c r="K787" t="s">
        <v>25</v>
      </c>
      <c r="L787">
        <v>1556341200</v>
      </c>
      <c r="M787" s="7">
        <f t="shared" si="49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2015</v>
      </c>
      <c r="S787" t="s">
        <v>2023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48"/>
        <v>7.2973333333333334</v>
      </c>
      <c r="G788" t="s">
        <v>19</v>
      </c>
      <c r="H788">
        <v>207</v>
      </c>
      <c r="I788">
        <f t="shared" si="51"/>
        <v>52</v>
      </c>
      <c r="J788" t="s">
        <v>94</v>
      </c>
      <c r="K788" t="s">
        <v>95</v>
      </c>
      <c r="L788">
        <v>1522126800</v>
      </c>
      <c r="M788" s="7">
        <f t="shared" si="49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2009</v>
      </c>
      <c r="S788" t="s">
        <v>2032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>
        <f t="shared" si="51"/>
        <v>71</v>
      </c>
      <c r="J789" t="s">
        <v>15</v>
      </c>
      <c r="K789" t="s">
        <v>16</v>
      </c>
      <c r="L789">
        <v>1305954000</v>
      </c>
      <c r="M789" s="7">
        <f t="shared" si="49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2009</v>
      </c>
      <c r="S789" t="s">
        <v>2010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48"/>
        <v>0.88166666666666671</v>
      </c>
      <c r="G790" t="s">
        <v>42</v>
      </c>
      <c r="H790">
        <v>31</v>
      </c>
      <c r="I790">
        <f t="shared" si="51"/>
        <v>102</v>
      </c>
      <c r="J790" t="s">
        <v>20</v>
      </c>
      <c r="K790" t="s">
        <v>21</v>
      </c>
      <c r="L790">
        <v>1350709200</v>
      </c>
      <c r="M790" s="7">
        <f t="shared" si="49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2015</v>
      </c>
      <c r="S790" t="s">
        <v>2023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>
        <f t="shared" si="51"/>
        <v>74</v>
      </c>
      <c r="J791" t="s">
        <v>20</v>
      </c>
      <c r="K791" t="s">
        <v>21</v>
      </c>
      <c r="L791">
        <v>1401166800</v>
      </c>
      <c r="M791" s="7">
        <f t="shared" si="49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2013</v>
      </c>
      <c r="S791" t="s">
        <v>2014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48"/>
        <v>0.30540075309306081</v>
      </c>
      <c r="G792" t="s">
        <v>63</v>
      </c>
      <c r="H792">
        <v>1113</v>
      </c>
      <c r="I792">
        <f t="shared" si="51"/>
        <v>51</v>
      </c>
      <c r="J792" t="s">
        <v>20</v>
      </c>
      <c r="K792" t="s">
        <v>21</v>
      </c>
      <c r="L792">
        <v>1266127200</v>
      </c>
      <c r="M792" s="7">
        <f t="shared" si="49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2013</v>
      </c>
      <c r="S792" t="s">
        <v>2014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>
        <f t="shared" si="51"/>
        <v>90</v>
      </c>
      <c r="J793" t="s">
        <v>20</v>
      </c>
      <c r="K793" t="s">
        <v>21</v>
      </c>
      <c r="L793">
        <v>1481436000</v>
      </c>
      <c r="M793" s="7">
        <f t="shared" si="49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2007</v>
      </c>
      <c r="S793" t="s">
        <v>2008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>
        <f t="shared" si="51"/>
        <v>97</v>
      </c>
      <c r="J794" t="s">
        <v>20</v>
      </c>
      <c r="K794" t="s">
        <v>21</v>
      </c>
      <c r="L794">
        <v>1372222800</v>
      </c>
      <c r="M794" s="7">
        <f t="shared" si="49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2013</v>
      </c>
      <c r="S794" t="s">
        <v>2014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48"/>
        <v>11.859090909090909</v>
      </c>
      <c r="G795" t="s">
        <v>19</v>
      </c>
      <c r="H795">
        <v>181</v>
      </c>
      <c r="I795">
        <f t="shared" si="51"/>
        <v>72</v>
      </c>
      <c r="J795" t="s">
        <v>86</v>
      </c>
      <c r="K795" t="s">
        <v>87</v>
      </c>
      <c r="L795">
        <v>1372136400</v>
      </c>
      <c r="M795" s="7">
        <f t="shared" si="49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2021</v>
      </c>
      <c r="S795" t="s">
        <v>2022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48"/>
        <v>1.2539393939393939</v>
      </c>
      <c r="G796" t="s">
        <v>19</v>
      </c>
      <c r="H796">
        <v>110</v>
      </c>
      <c r="I796">
        <f t="shared" si="51"/>
        <v>75</v>
      </c>
      <c r="J796" t="s">
        <v>20</v>
      </c>
      <c r="K796" t="s">
        <v>21</v>
      </c>
      <c r="L796">
        <v>1513922400</v>
      </c>
      <c r="M796" s="7">
        <f t="shared" si="49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2009</v>
      </c>
      <c r="S796" t="s">
        <v>2010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>
        <f t="shared" si="51"/>
        <v>32</v>
      </c>
      <c r="J797" t="s">
        <v>20</v>
      </c>
      <c r="K797" t="s">
        <v>21</v>
      </c>
      <c r="L797">
        <v>1477976400</v>
      </c>
      <c r="M797" s="7">
        <f t="shared" si="49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2015</v>
      </c>
      <c r="S797" t="s">
        <v>2018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>
        <f t="shared" si="51"/>
        <v>54</v>
      </c>
      <c r="J798" t="s">
        <v>20</v>
      </c>
      <c r="K798" t="s">
        <v>21</v>
      </c>
      <c r="L798">
        <v>1407474000</v>
      </c>
      <c r="M798" s="7">
        <f t="shared" si="49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2024</v>
      </c>
      <c r="S798" t="s">
        <v>2035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48"/>
        <v>1.0963157894736841</v>
      </c>
      <c r="G799" t="s">
        <v>19</v>
      </c>
      <c r="H799">
        <v>185</v>
      </c>
      <c r="I799">
        <f t="shared" si="51"/>
        <v>45</v>
      </c>
      <c r="J799" t="s">
        <v>20</v>
      </c>
      <c r="K799" t="s">
        <v>21</v>
      </c>
      <c r="L799">
        <v>1546149600</v>
      </c>
      <c r="M799" s="7">
        <f t="shared" si="49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2011</v>
      </c>
      <c r="S799" t="s">
        <v>2012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48"/>
        <v>1.8847058823529412</v>
      </c>
      <c r="G800" t="s">
        <v>19</v>
      </c>
      <c r="H800">
        <v>121</v>
      </c>
      <c r="I800">
        <f t="shared" si="51"/>
        <v>52</v>
      </c>
      <c r="J800" t="s">
        <v>20</v>
      </c>
      <c r="K800" t="s">
        <v>21</v>
      </c>
      <c r="L800">
        <v>1338440400</v>
      </c>
      <c r="M800" s="7">
        <f t="shared" si="49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2013</v>
      </c>
      <c r="S800" t="s">
        <v>2014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>
        <f t="shared" si="51"/>
        <v>60</v>
      </c>
      <c r="J801" t="s">
        <v>36</v>
      </c>
      <c r="K801" t="s">
        <v>37</v>
      </c>
      <c r="L801">
        <v>1454133600</v>
      </c>
      <c r="M801" s="7">
        <f t="shared" si="49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2013</v>
      </c>
      <c r="S801" t="s">
        <v>2014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>
        <f t="shared" si="51"/>
        <v>1</v>
      </c>
      <c r="J802" t="s">
        <v>86</v>
      </c>
      <c r="K802" t="s">
        <v>87</v>
      </c>
      <c r="L802">
        <v>1434085200</v>
      </c>
      <c r="M802" s="7">
        <f t="shared" si="49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2009</v>
      </c>
      <c r="S802" t="s">
        <v>2010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48"/>
        <v>2.0291304347826089</v>
      </c>
      <c r="G803" t="s">
        <v>19</v>
      </c>
      <c r="H803">
        <v>106</v>
      </c>
      <c r="I803">
        <f t="shared" si="51"/>
        <v>44</v>
      </c>
      <c r="J803" t="s">
        <v>20</v>
      </c>
      <c r="K803" t="s">
        <v>21</v>
      </c>
      <c r="L803">
        <v>1577772000</v>
      </c>
      <c r="M803" s="7">
        <f t="shared" si="49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2028</v>
      </c>
      <c r="S803" t="s">
        <v>2029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48"/>
        <v>1.9703225806451612</v>
      </c>
      <c r="G804" t="s">
        <v>19</v>
      </c>
      <c r="H804">
        <v>142</v>
      </c>
      <c r="I804">
        <f t="shared" si="51"/>
        <v>86</v>
      </c>
      <c r="J804" t="s">
        <v>20</v>
      </c>
      <c r="K804" t="s">
        <v>21</v>
      </c>
      <c r="L804">
        <v>1562216400</v>
      </c>
      <c r="M804" s="7">
        <f t="shared" si="49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2028</v>
      </c>
      <c r="S804" t="s">
        <v>2029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48"/>
        <v>1.07</v>
      </c>
      <c r="G805" t="s">
        <v>19</v>
      </c>
      <c r="H805">
        <v>233</v>
      </c>
      <c r="I805">
        <f t="shared" si="51"/>
        <v>28</v>
      </c>
      <c r="J805" t="s">
        <v>20</v>
      </c>
      <c r="K805" t="s">
        <v>21</v>
      </c>
      <c r="L805">
        <v>1548568800</v>
      </c>
      <c r="M805" s="7">
        <f t="shared" si="49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2013</v>
      </c>
      <c r="S805" t="s">
        <v>2014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48"/>
        <v>2.6873076923076922</v>
      </c>
      <c r="G806" t="s">
        <v>19</v>
      </c>
      <c r="H806">
        <v>218</v>
      </c>
      <c r="I806">
        <f t="shared" si="51"/>
        <v>32</v>
      </c>
      <c r="J806" t="s">
        <v>20</v>
      </c>
      <c r="K806" t="s">
        <v>21</v>
      </c>
      <c r="L806">
        <v>1514872800</v>
      </c>
      <c r="M806" s="7">
        <f t="shared" si="49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2009</v>
      </c>
      <c r="S806" t="s">
        <v>2010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>
        <f t="shared" si="51"/>
        <v>73</v>
      </c>
      <c r="J807" t="s">
        <v>24</v>
      </c>
      <c r="K807" t="s">
        <v>25</v>
      </c>
      <c r="L807">
        <v>1416031200</v>
      </c>
      <c r="M807" s="7">
        <f t="shared" si="49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2015</v>
      </c>
      <c r="S807" t="s">
        <v>2016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48"/>
        <v>11.802857142857142</v>
      </c>
      <c r="G808" t="s">
        <v>19</v>
      </c>
      <c r="H808">
        <v>76</v>
      </c>
      <c r="I808">
        <f t="shared" si="51"/>
        <v>108</v>
      </c>
      <c r="J808" t="s">
        <v>20</v>
      </c>
      <c r="K808" t="s">
        <v>21</v>
      </c>
      <c r="L808">
        <v>1330927200</v>
      </c>
      <c r="M808" s="7">
        <f t="shared" si="49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2015</v>
      </c>
      <c r="S808" t="s">
        <v>2018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48"/>
        <v>2.64</v>
      </c>
      <c r="G809" t="s">
        <v>19</v>
      </c>
      <c r="H809">
        <v>43</v>
      </c>
      <c r="I809">
        <f t="shared" si="51"/>
        <v>42</v>
      </c>
      <c r="J809" t="s">
        <v>20</v>
      </c>
      <c r="K809" t="s">
        <v>21</v>
      </c>
      <c r="L809">
        <v>1571115600</v>
      </c>
      <c r="M809" s="7">
        <f t="shared" si="49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2013</v>
      </c>
      <c r="S809" t="s">
        <v>2014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>
        <f t="shared" si="51"/>
        <v>83</v>
      </c>
      <c r="J810" t="s">
        <v>20</v>
      </c>
      <c r="K810" t="s">
        <v>21</v>
      </c>
      <c r="L810">
        <v>1463461200</v>
      </c>
      <c r="M810" s="7">
        <f t="shared" si="49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2007</v>
      </c>
      <c r="S810" t="s">
        <v>2008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>
        <f t="shared" si="51"/>
        <v>42</v>
      </c>
      <c r="J811" t="s">
        <v>86</v>
      </c>
      <c r="K811" t="s">
        <v>87</v>
      </c>
      <c r="L811">
        <v>1344920400</v>
      </c>
      <c r="M811" s="7">
        <f t="shared" si="49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2015</v>
      </c>
      <c r="S811" t="s">
        <v>2016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48"/>
        <v>1.9312499999999999</v>
      </c>
      <c r="G812" t="s">
        <v>19</v>
      </c>
      <c r="H812">
        <v>221</v>
      </c>
      <c r="I812">
        <f t="shared" si="51"/>
        <v>55</v>
      </c>
      <c r="J812" t="s">
        <v>20</v>
      </c>
      <c r="K812" t="s">
        <v>21</v>
      </c>
      <c r="L812">
        <v>1511848800</v>
      </c>
      <c r="M812" s="7">
        <f t="shared" si="49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2013</v>
      </c>
      <c r="S812" t="s">
        <v>2014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>
        <f t="shared" si="51"/>
        <v>105</v>
      </c>
      <c r="J813" t="s">
        <v>20</v>
      </c>
      <c r="K813" t="s">
        <v>21</v>
      </c>
      <c r="L813">
        <v>1452319200</v>
      </c>
      <c r="M813" s="7">
        <f t="shared" si="49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2024</v>
      </c>
      <c r="S813" t="s">
        <v>2025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48"/>
        <v>2.2552763819095478</v>
      </c>
      <c r="G814" t="s">
        <v>19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7">
        <f t="shared" si="49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2021</v>
      </c>
      <c r="S814" t="s">
        <v>2022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48"/>
        <v>2.3940625</v>
      </c>
      <c r="G815" t="s">
        <v>19</v>
      </c>
      <c r="H815">
        <v>68</v>
      </c>
      <c r="I815">
        <f t="shared" si="51"/>
        <v>112</v>
      </c>
      <c r="J815" t="s">
        <v>20</v>
      </c>
      <c r="K815" t="s">
        <v>21</v>
      </c>
      <c r="L815">
        <v>1346043600</v>
      </c>
      <c r="M815" s="7">
        <f t="shared" si="49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2024</v>
      </c>
      <c r="S815" t="s">
        <v>2025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>
        <f t="shared" si="51"/>
        <v>81</v>
      </c>
      <c r="J816" t="s">
        <v>32</v>
      </c>
      <c r="K816" t="s">
        <v>33</v>
      </c>
      <c r="L816">
        <v>1464325200</v>
      </c>
      <c r="M816" s="7">
        <f t="shared" si="49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2009</v>
      </c>
      <c r="S816" t="s">
        <v>2010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48"/>
        <v>1.3023333333333333</v>
      </c>
      <c r="G817" t="s">
        <v>19</v>
      </c>
      <c r="H817">
        <v>183</v>
      </c>
      <c r="I817">
        <f t="shared" si="51"/>
        <v>64</v>
      </c>
      <c r="J817" t="s">
        <v>15</v>
      </c>
      <c r="K817" t="s">
        <v>16</v>
      </c>
      <c r="L817">
        <v>1511935200</v>
      </c>
      <c r="M817" s="7">
        <f t="shared" si="49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2009</v>
      </c>
      <c r="S817" t="s">
        <v>2010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48"/>
        <v>6.1521739130434785</v>
      </c>
      <c r="G818" t="s">
        <v>19</v>
      </c>
      <c r="H818">
        <v>133</v>
      </c>
      <c r="I818">
        <f t="shared" si="51"/>
        <v>106</v>
      </c>
      <c r="J818" t="s">
        <v>20</v>
      </c>
      <c r="K818" t="s">
        <v>21</v>
      </c>
      <c r="L818">
        <v>1392012000</v>
      </c>
      <c r="M818" s="7">
        <f t="shared" si="49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2013</v>
      </c>
      <c r="S818" t="s">
        <v>2014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48"/>
        <v>3.687953216374269</v>
      </c>
      <c r="G819" t="s">
        <v>19</v>
      </c>
      <c r="H819">
        <v>2489</v>
      </c>
      <c r="I819">
        <f t="shared" si="51"/>
        <v>76</v>
      </c>
      <c r="J819" t="s">
        <v>94</v>
      </c>
      <c r="K819" t="s">
        <v>95</v>
      </c>
      <c r="L819">
        <v>1556946000</v>
      </c>
      <c r="M819" s="7">
        <f t="shared" si="49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2021</v>
      </c>
      <c r="S819" t="s">
        <v>2022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48"/>
        <v>10.948571428571428</v>
      </c>
      <c r="G820" t="s">
        <v>19</v>
      </c>
      <c r="H820">
        <v>69</v>
      </c>
      <c r="I820">
        <f t="shared" si="51"/>
        <v>111</v>
      </c>
      <c r="J820" t="s">
        <v>20</v>
      </c>
      <c r="K820" t="s">
        <v>21</v>
      </c>
      <c r="L820">
        <v>1548050400</v>
      </c>
      <c r="M820" s="7">
        <f t="shared" si="49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2013</v>
      </c>
      <c r="S820" t="s">
        <v>2014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>
        <f t="shared" si="51"/>
        <v>95</v>
      </c>
      <c r="J821" t="s">
        <v>20</v>
      </c>
      <c r="K821" t="s">
        <v>21</v>
      </c>
      <c r="L821">
        <v>1353736800</v>
      </c>
      <c r="M821" s="7">
        <f t="shared" si="49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2024</v>
      </c>
      <c r="S821" t="s">
        <v>2025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48"/>
        <v>8.0060000000000002</v>
      </c>
      <c r="G822" t="s">
        <v>19</v>
      </c>
      <c r="H822">
        <v>279</v>
      </c>
      <c r="I822">
        <f t="shared" si="51"/>
        <v>43</v>
      </c>
      <c r="J822" t="s">
        <v>36</v>
      </c>
      <c r="K822" t="s">
        <v>37</v>
      </c>
      <c r="L822">
        <v>1532840400</v>
      </c>
      <c r="M822" s="7">
        <f t="shared" si="49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2009</v>
      </c>
      <c r="S822" t="s">
        <v>2010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48"/>
        <v>2.9128571428571428</v>
      </c>
      <c r="G823" t="s">
        <v>19</v>
      </c>
      <c r="H823">
        <v>210</v>
      </c>
      <c r="I823">
        <f t="shared" si="51"/>
        <v>67</v>
      </c>
      <c r="J823" t="s">
        <v>20</v>
      </c>
      <c r="K823" t="s">
        <v>21</v>
      </c>
      <c r="L823">
        <v>1488261600</v>
      </c>
      <c r="M823" s="7">
        <f t="shared" si="49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2015</v>
      </c>
      <c r="S823" t="s">
        <v>2016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48"/>
        <v>3.4996666666666667</v>
      </c>
      <c r="G824" t="s">
        <v>19</v>
      </c>
      <c r="H824">
        <v>2100</v>
      </c>
      <c r="I824">
        <f t="shared" si="51"/>
        <v>89</v>
      </c>
      <c r="J824" t="s">
        <v>20</v>
      </c>
      <c r="K824" t="s">
        <v>21</v>
      </c>
      <c r="L824">
        <v>1393567200</v>
      </c>
      <c r="M824" s="7">
        <f t="shared" si="49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2009</v>
      </c>
      <c r="S824" t="s">
        <v>2010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48"/>
        <v>3.5707317073170732</v>
      </c>
      <c r="G825" t="s">
        <v>19</v>
      </c>
      <c r="H825">
        <v>252</v>
      </c>
      <c r="I825">
        <f t="shared" si="51"/>
        <v>58</v>
      </c>
      <c r="J825" t="s">
        <v>20</v>
      </c>
      <c r="K825" t="s">
        <v>21</v>
      </c>
      <c r="L825">
        <v>1410325200</v>
      </c>
      <c r="M825" s="7">
        <f t="shared" si="49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2009</v>
      </c>
      <c r="S825" t="s">
        <v>2010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48"/>
        <v>1.2648941176470587</v>
      </c>
      <c r="G826" t="s">
        <v>19</v>
      </c>
      <c r="H826">
        <v>1280</v>
      </c>
      <c r="I826">
        <f t="shared" si="51"/>
        <v>83</v>
      </c>
      <c r="J826" t="s">
        <v>20</v>
      </c>
      <c r="K826" t="s">
        <v>21</v>
      </c>
      <c r="L826">
        <v>1276923600</v>
      </c>
      <c r="M826" s="7">
        <f t="shared" si="49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2021</v>
      </c>
      <c r="S826" t="s">
        <v>2022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48"/>
        <v>3.875</v>
      </c>
      <c r="G827" t="s">
        <v>19</v>
      </c>
      <c r="H827">
        <v>157</v>
      </c>
      <c r="I827">
        <f t="shared" si="51"/>
        <v>88</v>
      </c>
      <c r="J827" t="s">
        <v>36</v>
      </c>
      <c r="K827" t="s">
        <v>37</v>
      </c>
      <c r="L827">
        <v>1500958800</v>
      </c>
      <c r="M827" s="7">
        <f t="shared" si="49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2015</v>
      </c>
      <c r="S827" t="s">
        <v>2026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48"/>
        <v>4.5703571428571426</v>
      </c>
      <c r="G828" t="s">
        <v>19</v>
      </c>
      <c r="H828">
        <v>194</v>
      </c>
      <c r="I828">
        <f t="shared" si="51"/>
        <v>65</v>
      </c>
      <c r="J828" t="s">
        <v>20</v>
      </c>
      <c r="K828" t="s">
        <v>21</v>
      </c>
      <c r="L828">
        <v>1292220000</v>
      </c>
      <c r="M828" s="7">
        <f t="shared" si="49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2013</v>
      </c>
      <c r="S828" t="s">
        <v>2014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48"/>
        <v>2.6669565217391304</v>
      </c>
      <c r="G829" t="s">
        <v>19</v>
      </c>
      <c r="H829">
        <v>82</v>
      </c>
      <c r="I829">
        <f t="shared" si="51"/>
        <v>74</v>
      </c>
      <c r="J829" t="s">
        <v>24</v>
      </c>
      <c r="K829" t="s">
        <v>25</v>
      </c>
      <c r="L829">
        <v>1304398800</v>
      </c>
      <c r="M829" s="7">
        <f t="shared" si="49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2015</v>
      </c>
      <c r="S829" t="s">
        <v>2018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>
        <f t="shared" si="51"/>
        <v>69</v>
      </c>
      <c r="J830" t="s">
        <v>20</v>
      </c>
      <c r="K830" t="s">
        <v>21</v>
      </c>
      <c r="L830">
        <v>1535432400</v>
      </c>
      <c r="M830" s="7">
        <f t="shared" si="49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2013</v>
      </c>
      <c r="S830" t="s">
        <v>2014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>
        <f t="shared" si="51"/>
        <v>32</v>
      </c>
      <c r="J831" t="s">
        <v>20</v>
      </c>
      <c r="K831" t="s">
        <v>21</v>
      </c>
      <c r="L831">
        <v>1433826000</v>
      </c>
      <c r="M831" s="7">
        <f t="shared" si="49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2013</v>
      </c>
      <c r="S831" t="s">
        <v>2014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>
        <f t="shared" si="51"/>
        <v>64</v>
      </c>
      <c r="J832" t="s">
        <v>20</v>
      </c>
      <c r="K832" t="s">
        <v>21</v>
      </c>
      <c r="L832">
        <v>1514959200</v>
      </c>
      <c r="M832" s="7">
        <f t="shared" si="49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2013</v>
      </c>
      <c r="S832" t="s">
        <v>2014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48"/>
        <v>1.089773429454171</v>
      </c>
      <c r="G833" t="s">
        <v>19</v>
      </c>
      <c r="H833">
        <v>4233</v>
      </c>
      <c r="I833">
        <f t="shared" si="51"/>
        <v>24</v>
      </c>
      <c r="J833" t="s">
        <v>20</v>
      </c>
      <c r="K833" t="s">
        <v>21</v>
      </c>
      <c r="L833">
        <v>1332738000</v>
      </c>
      <c r="M833" s="7">
        <f t="shared" si="49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2028</v>
      </c>
      <c r="S833" t="s">
        <v>2029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si="48"/>
        <v>3.1517592592592591</v>
      </c>
      <c r="G834" t="s">
        <v>19</v>
      </c>
      <c r="H834">
        <v>1297</v>
      </c>
      <c r="I834">
        <f t="shared" si="51"/>
        <v>104</v>
      </c>
      <c r="J834" t="s">
        <v>32</v>
      </c>
      <c r="K834" t="s">
        <v>33</v>
      </c>
      <c r="L834">
        <v>1445490000</v>
      </c>
      <c r="M834" s="7">
        <f t="shared" si="49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2021</v>
      </c>
      <c r="S834" t="s">
        <v>2033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19</v>
      </c>
      <c r="H835">
        <v>165</v>
      </c>
      <c r="I835">
        <f t="shared" si="51"/>
        <v>64</v>
      </c>
      <c r="J835" t="s">
        <v>32</v>
      </c>
      <c r="K835" t="s">
        <v>33</v>
      </c>
      <c r="L835">
        <v>1297663200</v>
      </c>
      <c r="M835" s="7">
        <f t="shared" ref="M835:M898" si="53">(((L835/60)/60)/24)+DATE(1970,1,1)</f>
        <v>40588.25</v>
      </c>
      <c r="N835">
        <v>1298613600</v>
      </c>
      <c r="O835" s="7">
        <f t="shared" ref="O835:O898" si="54">(((N835/60)/60)/24)+DATE(1970,1,1)</f>
        <v>40599.25</v>
      </c>
      <c r="P835" t="b">
        <v>0</v>
      </c>
      <c r="Q835" t="b">
        <v>0</v>
      </c>
      <c r="R835" t="s">
        <v>2021</v>
      </c>
      <c r="S835" t="s">
        <v>2033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si="52"/>
        <v>1.5380821917808218</v>
      </c>
      <c r="G836" t="s">
        <v>19</v>
      </c>
      <c r="H836">
        <v>119</v>
      </c>
      <c r="I836">
        <f t="shared" ref="I836:I899" si="55">QUOTIENT(E836,H836)</f>
        <v>94</v>
      </c>
      <c r="J836" t="s">
        <v>20</v>
      </c>
      <c r="K836" t="s">
        <v>21</v>
      </c>
      <c r="L836">
        <v>1371963600</v>
      </c>
      <c r="M836" s="7">
        <f t="shared" si="53"/>
        <v>41448.208333333336</v>
      </c>
      <c r="N836">
        <v>1372482000</v>
      </c>
      <c r="O836" s="7">
        <f t="shared" si="54"/>
        <v>41454.208333333336</v>
      </c>
      <c r="P836" t="b">
        <v>0</v>
      </c>
      <c r="Q836" t="b">
        <v>0</v>
      </c>
      <c r="R836" t="s">
        <v>2013</v>
      </c>
      <c r="S836" t="s">
        <v>2014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>
        <f t="shared" si="55"/>
        <v>44</v>
      </c>
      <c r="J837" t="s">
        <v>20</v>
      </c>
      <c r="K837" t="s">
        <v>21</v>
      </c>
      <c r="L837">
        <v>1425103200</v>
      </c>
      <c r="M837" s="7">
        <f t="shared" si="53"/>
        <v>42063.25</v>
      </c>
      <c r="N837">
        <v>1425621600</v>
      </c>
      <c r="O837" s="7">
        <f t="shared" si="54"/>
        <v>42069.25</v>
      </c>
      <c r="P837" t="b">
        <v>0</v>
      </c>
      <c r="Q837" t="b">
        <v>0</v>
      </c>
      <c r="R837" t="s">
        <v>2011</v>
      </c>
      <c r="S837" t="s">
        <v>2012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>
        <f t="shared" si="55"/>
        <v>64</v>
      </c>
      <c r="J838" t="s">
        <v>20</v>
      </c>
      <c r="K838" t="s">
        <v>21</v>
      </c>
      <c r="L838">
        <v>1265349600</v>
      </c>
      <c r="M838" s="7">
        <f t="shared" si="53"/>
        <v>40214.25</v>
      </c>
      <c r="N838">
        <v>1266300000</v>
      </c>
      <c r="O838" s="7">
        <f t="shared" si="54"/>
        <v>40225.25</v>
      </c>
      <c r="P838" t="b">
        <v>0</v>
      </c>
      <c r="Q838" t="b">
        <v>0</v>
      </c>
      <c r="R838" t="s">
        <v>2009</v>
      </c>
      <c r="S838" t="s">
        <v>2019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2"/>
        <v>8.5288135593220336</v>
      </c>
      <c r="G839" t="s">
        <v>19</v>
      </c>
      <c r="H839">
        <v>1797</v>
      </c>
      <c r="I839">
        <f t="shared" si="55"/>
        <v>84</v>
      </c>
      <c r="J839" t="s">
        <v>20</v>
      </c>
      <c r="K839" t="s">
        <v>21</v>
      </c>
      <c r="L839">
        <v>1301202000</v>
      </c>
      <c r="M839" s="7">
        <f t="shared" si="53"/>
        <v>40629.208333333336</v>
      </c>
      <c r="N839">
        <v>1305867600</v>
      </c>
      <c r="O839" s="7">
        <f t="shared" si="54"/>
        <v>40683.208333333336</v>
      </c>
      <c r="P839" t="b">
        <v>0</v>
      </c>
      <c r="Q839" t="b">
        <v>0</v>
      </c>
      <c r="R839" t="s">
        <v>2009</v>
      </c>
      <c r="S839" t="s">
        <v>2032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2"/>
        <v>1.3890625000000001</v>
      </c>
      <c r="G840" t="s">
        <v>19</v>
      </c>
      <c r="H840">
        <v>261</v>
      </c>
      <c r="I840">
        <f t="shared" si="55"/>
        <v>34</v>
      </c>
      <c r="J840" t="s">
        <v>20</v>
      </c>
      <c r="K840" t="s">
        <v>21</v>
      </c>
      <c r="L840">
        <v>1538024400</v>
      </c>
      <c r="M840" s="7">
        <f t="shared" si="53"/>
        <v>43370.208333333328</v>
      </c>
      <c r="N840">
        <v>1538802000</v>
      </c>
      <c r="O840" s="7">
        <f t="shared" si="54"/>
        <v>43379.208333333328</v>
      </c>
      <c r="P840" t="b">
        <v>0</v>
      </c>
      <c r="Q840" t="b">
        <v>0</v>
      </c>
      <c r="R840" t="s">
        <v>2013</v>
      </c>
      <c r="S840" t="s">
        <v>2014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2"/>
        <v>1.9018181818181819</v>
      </c>
      <c r="G841" t="s">
        <v>19</v>
      </c>
      <c r="H841">
        <v>157</v>
      </c>
      <c r="I841">
        <f t="shared" si="55"/>
        <v>93</v>
      </c>
      <c r="J841" t="s">
        <v>20</v>
      </c>
      <c r="K841" t="s">
        <v>21</v>
      </c>
      <c r="L841">
        <v>1395032400</v>
      </c>
      <c r="M841" s="7">
        <f t="shared" si="53"/>
        <v>41715.208333333336</v>
      </c>
      <c r="N841">
        <v>1398920400</v>
      </c>
      <c r="O841" s="7">
        <f t="shared" si="54"/>
        <v>41760.208333333336</v>
      </c>
      <c r="P841" t="b">
        <v>0</v>
      </c>
      <c r="Q841" t="b">
        <v>1</v>
      </c>
      <c r="R841" t="s">
        <v>2015</v>
      </c>
      <c r="S841" t="s">
        <v>2016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2"/>
        <v>1.0024333619948409</v>
      </c>
      <c r="G842" t="s">
        <v>19</v>
      </c>
      <c r="H842">
        <v>3533</v>
      </c>
      <c r="I842">
        <f t="shared" si="55"/>
        <v>32</v>
      </c>
      <c r="J842" t="s">
        <v>20</v>
      </c>
      <c r="K842" t="s">
        <v>21</v>
      </c>
      <c r="L842">
        <v>1405486800</v>
      </c>
      <c r="M842" s="7">
        <f t="shared" si="53"/>
        <v>41836.208333333336</v>
      </c>
      <c r="N842">
        <v>1405659600</v>
      </c>
      <c r="O842" s="7">
        <f t="shared" si="54"/>
        <v>41838.208333333336</v>
      </c>
      <c r="P842" t="b">
        <v>0</v>
      </c>
      <c r="Q842" t="b">
        <v>1</v>
      </c>
      <c r="R842" t="s">
        <v>2013</v>
      </c>
      <c r="S842" t="s">
        <v>2014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2"/>
        <v>1.4275824175824177</v>
      </c>
      <c r="G843" t="s">
        <v>19</v>
      </c>
      <c r="H843">
        <v>155</v>
      </c>
      <c r="I843">
        <f t="shared" si="55"/>
        <v>83</v>
      </c>
      <c r="J843" t="s">
        <v>20</v>
      </c>
      <c r="K843" t="s">
        <v>21</v>
      </c>
      <c r="L843">
        <v>1455861600</v>
      </c>
      <c r="M843" s="7">
        <f t="shared" si="53"/>
        <v>42419.25</v>
      </c>
      <c r="N843">
        <v>1457244000</v>
      </c>
      <c r="O843" s="7">
        <f t="shared" si="54"/>
        <v>42435.25</v>
      </c>
      <c r="P843" t="b">
        <v>0</v>
      </c>
      <c r="Q843" t="b">
        <v>0</v>
      </c>
      <c r="R843" t="s">
        <v>2011</v>
      </c>
      <c r="S843" t="s">
        <v>2012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2"/>
        <v>5.6313333333333331</v>
      </c>
      <c r="G844" t="s">
        <v>19</v>
      </c>
      <c r="H844">
        <v>132</v>
      </c>
      <c r="I844">
        <f t="shared" si="55"/>
        <v>63</v>
      </c>
      <c r="J844" t="s">
        <v>94</v>
      </c>
      <c r="K844" t="s">
        <v>95</v>
      </c>
      <c r="L844">
        <v>1529038800</v>
      </c>
      <c r="M844" s="7">
        <f t="shared" si="53"/>
        <v>43266.208333333328</v>
      </c>
      <c r="N844">
        <v>1529298000</v>
      </c>
      <c r="O844" s="7">
        <f t="shared" si="54"/>
        <v>43269.208333333328</v>
      </c>
      <c r="P844" t="b">
        <v>0</v>
      </c>
      <c r="Q844" t="b">
        <v>0</v>
      </c>
      <c r="R844" t="s">
        <v>2011</v>
      </c>
      <c r="S844" t="s">
        <v>2020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>
        <f t="shared" si="55"/>
        <v>81</v>
      </c>
      <c r="J845" t="s">
        <v>20</v>
      </c>
      <c r="K845" t="s">
        <v>21</v>
      </c>
      <c r="L845">
        <v>1535259600</v>
      </c>
      <c r="M845" s="7">
        <f t="shared" si="53"/>
        <v>43338.208333333328</v>
      </c>
      <c r="N845">
        <v>1535778000</v>
      </c>
      <c r="O845" s="7">
        <f t="shared" si="54"/>
        <v>43344.208333333328</v>
      </c>
      <c r="P845" t="b">
        <v>0</v>
      </c>
      <c r="Q845" t="b">
        <v>0</v>
      </c>
      <c r="R845" t="s">
        <v>2028</v>
      </c>
      <c r="S845" t="s">
        <v>2029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2"/>
        <v>0.99397727272727276</v>
      </c>
      <c r="G846" t="s">
        <v>63</v>
      </c>
      <c r="H846">
        <v>94</v>
      </c>
      <c r="I846">
        <f t="shared" si="55"/>
        <v>93</v>
      </c>
      <c r="J846" t="s">
        <v>20</v>
      </c>
      <c r="K846" t="s">
        <v>21</v>
      </c>
      <c r="L846">
        <v>1327212000</v>
      </c>
      <c r="M846" s="7">
        <f t="shared" si="53"/>
        <v>40930.25</v>
      </c>
      <c r="N846">
        <v>1327471200</v>
      </c>
      <c r="O846" s="7">
        <f t="shared" si="54"/>
        <v>40933.25</v>
      </c>
      <c r="P846" t="b">
        <v>0</v>
      </c>
      <c r="Q846" t="b">
        <v>0</v>
      </c>
      <c r="R846" t="s">
        <v>2015</v>
      </c>
      <c r="S846" t="s">
        <v>2016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2"/>
        <v>1.9754935622317598</v>
      </c>
      <c r="G847" t="s">
        <v>19</v>
      </c>
      <c r="H847">
        <v>1354</v>
      </c>
      <c r="I847">
        <f t="shared" si="55"/>
        <v>101</v>
      </c>
      <c r="J847" t="s">
        <v>36</v>
      </c>
      <c r="K847" t="s">
        <v>37</v>
      </c>
      <c r="L847">
        <v>1526360400</v>
      </c>
      <c r="M847" s="7">
        <f t="shared" si="53"/>
        <v>43235.208333333328</v>
      </c>
      <c r="N847">
        <v>1529557200</v>
      </c>
      <c r="O847" s="7">
        <f t="shared" si="54"/>
        <v>43272.208333333328</v>
      </c>
      <c r="P847" t="b">
        <v>0</v>
      </c>
      <c r="Q847" t="b">
        <v>0</v>
      </c>
      <c r="R847" t="s">
        <v>2011</v>
      </c>
      <c r="S847" t="s">
        <v>2012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2"/>
        <v>5.085</v>
      </c>
      <c r="G848" t="s">
        <v>19</v>
      </c>
      <c r="H848">
        <v>48</v>
      </c>
      <c r="I848">
        <f t="shared" si="55"/>
        <v>105</v>
      </c>
      <c r="J848" t="s">
        <v>20</v>
      </c>
      <c r="K848" t="s">
        <v>21</v>
      </c>
      <c r="L848">
        <v>1532149200</v>
      </c>
      <c r="M848" s="7">
        <f t="shared" si="53"/>
        <v>43302.208333333328</v>
      </c>
      <c r="N848">
        <v>1535259600</v>
      </c>
      <c r="O848" s="7">
        <f t="shared" si="54"/>
        <v>43338.208333333328</v>
      </c>
      <c r="P848" t="b">
        <v>1</v>
      </c>
      <c r="Q848" t="b">
        <v>1</v>
      </c>
      <c r="R848" t="s">
        <v>2011</v>
      </c>
      <c r="S848" t="s">
        <v>2012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2"/>
        <v>2.3774468085106384</v>
      </c>
      <c r="G849" t="s">
        <v>19</v>
      </c>
      <c r="H849">
        <v>110</v>
      </c>
      <c r="I849">
        <f t="shared" si="55"/>
        <v>101</v>
      </c>
      <c r="J849" t="s">
        <v>20</v>
      </c>
      <c r="K849" t="s">
        <v>21</v>
      </c>
      <c r="L849">
        <v>1515304800</v>
      </c>
      <c r="M849" s="7">
        <f t="shared" si="53"/>
        <v>43107.25</v>
      </c>
      <c r="N849">
        <v>1515564000</v>
      </c>
      <c r="O849" s="7">
        <f t="shared" si="54"/>
        <v>43110.25</v>
      </c>
      <c r="P849" t="b">
        <v>0</v>
      </c>
      <c r="Q849" t="b">
        <v>0</v>
      </c>
      <c r="R849" t="s">
        <v>2007</v>
      </c>
      <c r="S849" t="s">
        <v>2008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2"/>
        <v>3.3846875000000001</v>
      </c>
      <c r="G850" t="s">
        <v>19</v>
      </c>
      <c r="H850">
        <v>172</v>
      </c>
      <c r="I850">
        <f t="shared" si="55"/>
        <v>62</v>
      </c>
      <c r="J850" t="s">
        <v>20</v>
      </c>
      <c r="K850" t="s">
        <v>21</v>
      </c>
      <c r="L850">
        <v>1276318800</v>
      </c>
      <c r="M850" s="7">
        <f t="shared" si="53"/>
        <v>40341.208333333336</v>
      </c>
      <c r="N850">
        <v>1277096400</v>
      </c>
      <c r="O850" s="7">
        <f t="shared" si="54"/>
        <v>40350.208333333336</v>
      </c>
      <c r="P850" t="b">
        <v>0</v>
      </c>
      <c r="Q850" t="b">
        <v>0</v>
      </c>
      <c r="R850" t="s">
        <v>2015</v>
      </c>
      <c r="S850" t="s">
        <v>2018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2"/>
        <v>1.3308955223880596</v>
      </c>
      <c r="G851" t="s">
        <v>19</v>
      </c>
      <c r="H851">
        <v>307</v>
      </c>
      <c r="I851">
        <f t="shared" si="55"/>
        <v>29</v>
      </c>
      <c r="J851" t="s">
        <v>20</v>
      </c>
      <c r="K851" t="s">
        <v>21</v>
      </c>
      <c r="L851">
        <v>1328767200</v>
      </c>
      <c r="M851" s="7">
        <f t="shared" si="53"/>
        <v>40948.25</v>
      </c>
      <c r="N851">
        <v>1329026400</v>
      </c>
      <c r="O851" s="7">
        <f t="shared" si="54"/>
        <v>40951.25</v>
      </c>
      <c r="P851" t="b">
        <v>0</v>
      </c>
      <c r="Q851" t="b">
        <v>1</v>
      </c>
      <c r="R851" t="s">
        <v>2009</v>
      </c>
      <c r="S851" t="s">
        <v>2019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>
        <f t="shared" si="55"/>
        <v>1</v>
      </c>
      <c r="J852" t="s">
        <v>20</v>
      </c>
      <c r="K852" t="s">
        <v>21</v>
      </c>
      <c r="L852">
        <v>1321682400</v>
      </c>
      <c r="M852" s="7">
        <f t="shared" si="53"/>
        <v>40866.25</v>
      </c>
      <c r="N852">
        <v>1322978400</v>
      </c>
      <c r="O852" s="7">
        <f t="shared" si="54"/>
        <v>40881.25</v>
      </c>
      <c r="P852" t="b">
        <v>1</v>
      </c>
      <c r="Q852" t="b">
        <v>0</v>
      </c>
      <c r="R852" t="s">
        <v>2009</v>
      </c>
      <c r="S852" t="s">
        <v>2010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2"/>
        <v>2.0779999999999998</v>
      </c>
      <c r="G853" t="s">
        <v>19</v>
      </c>
      <c r="H853">
        <v>160</v>
      </c>
      <c r="I853">
        <f t="shared" si="55"/>
        <v>77</v>
      </c>
      <c r="J853" t="s">
        <v>20</v>
      </c>
      <c r="K853" t="s">
        <v>21</v>
      </c>
      <c r="L853">
        <v>1335934800</v>
      </c>
      <c r="M853" s="7">
        <f t="shared" si="53"/>
        <v>41031.208333333336</v>
      </c>
      <c r="N853">
        <v>1338786000</v>
      </c>
      <c r="O853" s="7">
        <f t="shared" si="54"/>
        <v>41064.208333333336</v>
      </c>
      <c r="P853" t="b">
        <v>0</v>
      </c>
      <c r="Q853" t="b">
        <v>0</v>
      </c>
      <c r="R853" t="s">
        <v>2009</v>
      </c>
      <c r="S853" t="s">
        <v>2017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>
        <f t="shared" si="55"/>
        <v>80</v>
      </c>
      <c r="J854" t="s">
        <v>20</v>
      </c>
      <c r="K854" t="s">
        <v>21</v>
      </c>
      <c r="L854">
        <v>1310792400</v>
      </c>
      <c r="M854" s="7">
        <f t="shared" si="53"/>
        <v>40740.208333333336</v>
      </c>
      <c r="N854">
        <v>1311656400</v>
      </c>
      <c r="O854" s="7">
        <f t="shared" si="54"/>
        <v>40750.208333333336</v>
      </c>
      <c r="P854" t="b">
        <v>0</v>
      </c>
      <c r="Q854" t="b">
        <v>1</v>
      </c>
      <c r="R854" t="s">
        <v>2024</v>
      </c>
      <c r="S854" t="s">
        <v>2025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2"/>
        <v>6.5205847953216374</v>
      </c>
      <c r="G855" t="s">
        <v>19</v>
      </c>
      <c r="H855">
        <v>1467</v>
      </c>
      <c r="I855">
        <f t="shared" si="55"/>
        <v>76</v>
      </c>
      <c r="J855" t="s">
        <v>15</v>
      </c>
      <c r="K855" t="s">
        <v>16</v>
      </c>
      <c r="L855">
        <v>1308546000</v>
      </c>
      <c r="M855" s="7">
        <f t="shared" si="53"/>
        <v>40714.208333333336</v>
      </c>
      <c r="N855">
        <v>1308978000</v>
      </c>
      <c r="O855" s="7">
        <f t="shared" si="54"/>
        <v>40719.208333333336</v>
      </c>
      <c r="P855" t="b">
        <v>0</v>
      </c>
      <c r="Q855" t="b">
        <v>1</v>
      </c>
      <c r="R855" t="s">
        <v>2009</v>
      </c>
      <c r="S855" t="s">
        <v>2019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2"/>
        <v>1.1363099415204678</v>
      </c>
      <c r="G856" t="s">
        <v>19</v>
      </c>
      <c r="H856">
        <v>2662</v>
      </c>
      <c r="I856">
        <f t="shared" si="55"/>
        <v>72</v>
      </c>
      <c r="J856" t="s">
        <v>15</v>
      </c>
      <c r="K856" t="s">
        <v>16</v>
      </c>
      <c r="L856">
        <v>1574056800</v>
      </c>
      <c r="M856" s="7">
        <f t="shared" si="53"/>
        <v>43787.25</v>
      </c>
      <c r="N856">
        <v>1576389600</v>
      </c>
      <c r="O856" s="7">
        <f t="shared" si="54"/>
        <v>43814.25</v>
      </c>
      <c r="P856" t="b">
        <v>0</v>
      </c>
      <c r="Q856" t="b">
        <v>0</v>
      </c>
      <c r="R856" t="s">
        <v>2021</v>
      </c>
      <c r="S856" t="s">
        <v>2027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2"/>
        <v>1.0237606837606839</v>
      </c>
      <c r="G857" t="s">
        <v>19</v>
      </c>
      <c r="H857">
        <v>452</v>
      </c>
      <c r="I857">
        <f t="shared" si="55"/>
        <v>53</v>
      </c>
      <c r="J857" t="s">
        <v>24</v>
      </c>
      <c r="K857" t="s">
        <v>25</v>
      </c>
      <c r="L857">
        <v>1308373200</v>
      </c>
      <c r="M857" s="7">
        <f t="shared" si="53"/>
        <v>40712.208333333336</v>
      </c>
      <c r="N857">
        <v>1311051600</v>
      </c>
      <c r="O857" s="7">
        <f t="shared" si="54"/>
        <v>40743.208333333336</v>
      </c>
      <c r="P857" t="b">
        <v>0</v>
      </c>
      <c r="Q857" t="b">
        <v>0</v>
      </c>
      <c r="R857" t="s">
        <v>2013</v>
      </c>
      <c r="S857" t="s">
        <v>2014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2"/>
        <v>3.5658333333333334</v>
      </c>
      <c r="G858" t="s">
        <v>19</v>
      </c>
      <c r="H858">
        <v>158</v>
      </c>
      <c r="I858">
        <f t="shared" si="55"/>
        <v>54</v>
      </c>
      <c r="J858" t="s">
        <v>20</v>
      </c>
      <c r="K858" t="s">
        <v>21</v>
      </c>
      <c r="L858">
        <v>1335243600</v>
      </c>
      <c r="M858" s="7">
        <f t="shared" si="53"/>
        <v>41023.208333333336</v>
      </c>
      <c r="N858">
        <v>1336712400</v>
      </c>
      <c r="O858" s="7">
        <f t="shared" si="54"/>
        <v>41040.208333333336</v>
      </c>
      <c r="P858" t="b">
        <v>0</v>
      </c>
      <c r="Q858" t="b">
        <v>0</v>
      </c>
      <c r="R858" t="s">
        <v>2007</v>
      </c>
      <c r="S858" t="s">
        <v>2008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2"/>
        <v>1.3986792452830188</v>
      </c>
      <c r="G859" t="s">
        <v>19</v>
      </c>
      <c r="H859">
        <v>225</v>
      </c>
      <c r="I859">
        <f t="shared" si="55"/>
        <v>32</v>
      </c>
      <c r="J859" t="s">
        <v>86</v>
      </c>
      <c r="K859" t="s">
        <v>87</v>
      </c>
      <c r="L859">
        <v>1328421600</v>
      </c>
      <c r="M859" s="7">
        <f t="shared" si="53"/>
        <v>40944.25</v>
      </c>
      <c r="N859">
        <v>1330408800</v>
      </c>
      <c r="O859" s="7">
        <f t="shared" si="54"/>
        <v>40967.25</v>
      </c>
      <c r="P859" t="b">
        <v>1</v>
      </c>
      <c r="Q859" t="b">
        <v>0</v>
      </c>
      <c r="R859" t="s">
        <v>2015</v>
      </c>
      <c r="S859" t="s">
        <v>2026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>
        <f t="shared" si="55"/>
        <v>79</v>
      </c>
      <c r="J860" t="s">
        <v>20</v>
      </c>
      <c r="K860" t="s">
        <v>21</v>
      </c>
      <c r="L860">
        <v>1524286800</v>
      </c>
      <c r="M860" s="7">
        <f t="shared" si="53"/>
        <v>43211.208333333328</v>
      </c>
      <c r="N860">
        <v>1524891600</v>
      </c>
      <c r="O860" s="7">
        <f t="shared" si="54"/>
        <v>43218.208333333328</v>
      </c>
      <c r="P860" t="b">
        <v>1</v>
      </c>
      <c r="Q860" t="b">
        <v>0</v>
      </c>
      <c r="R860" t="s">
        <v>2007</v>
      </c>
      <c r="S860" t="s">
        <v>2008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>
        <f t="shared" si="55"/>
        <v>41</v>
      </c>
      <c r="J861" t="s">
        <v>20</v>
      </c>
      <c r="K861" t="s">
        <v>21</v>
      </c>
      <c r="L861">
        <v>1362117600</v>
      </c>
      <c r="M861" s="7">
        <f t="shared" si="53"/>
        <v>41334.25</v>
      </c>
      <c r="N861">
        <v>1363669200</v>
      </c>
      <c r="O861" s="7">
        <f t="shared" si="54"/>
        <v>41352.208333333336</v>
      </c>
      <c r="P861" t="b">
        <v>0</v>
      </c>
      <c r="Q861" t="b">
        <v>1</v>
      </c>
      <c r="R861" t="s">
        <v>2013</v>
      </c>
      <c r="S861" t="s">
        <v>2014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2"/>
        <v>2.5165000000000002</v>
      </c>
      <c r="G862" t="s">
        <v>19</v>
      </c>
      <c r="H862">
        <v>65</v>
      </c>
      <c r="I862">
        <f t="shared" si="55"/>
        <v>77</v>
      </c>
      <c r="J862" t="s">
        <v>20</v>
      </c>
      <c r="K862" t="s">
        <v>21</v>
      </c>
      <c r="L862">
        <v>1550556000</v>
      </c>
      <c r="M862" s="7">
        <f t="shared" si="53"/>
        <v>43515.25</v>
      </c>
      <c r="N862">
        <v>1551420000</v>
      </c>
      <c r="O862" s="7">
        <f t="shared" si="54"/>
        <v>43525.25</v>
      </c>
      <c r="P862" t="b">
        <v>0</v>
      </c>
      <c r="Q862" t="b">
        <v>1</v>
      </c>
      <c r="R862" t="s">
        <v>2011</v>
      </c>
      <c r="S862" t="s">
        <v>2020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2"/>
        <v>1.0587500000000001</v>
      </c>
      <c r="G863" t="s">
        <v>19</v>
      </c>
      <c r="H863">
        <v>163</v>
      </c>
      <c r="I863">
        <f t="shared" si="55"/>
        <v>57</v>
      </c>
      <c r="J863" t="s">
        <v>20</v>
      </c>
      <c r="K863" t="s">
        <v>21</v>
      </c>
      <c r="L863">
        <v>1269147600</v>
      </c>
      <c r="M863" s="7">
        <f t="shared" si="53"/>
        <v>40258.208333333336</v>
      </c>
      <c r="N863">
        <v>1269838800</v>
      </c>
      <c r="O863" s="7">
        <f t="shared" si="54"/>
        <v>40266.208333333336</v>
      </c>
      <c r="P863" t="b">
        <v>0</v>
      </c>
      <c r="Q863" t="b">
        <v>0</v>
      </c>
      <c r="R863" t="s">
        <v>2013</v>
      </c>
      <c r="S863" t="s">
        <v>2014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2"/>
        <v>1.8742857142857143</v>
      </c>
      <c r="G864" t="s">
        <v>19</v>
      </c>
      <c r="H864">
        <v>85</v>
      </c>
      <c r="I864">
        <f t="shared" si="55"/>
        <v>77</v>
      </c>
      <c r="J864" t="s">
        <v>20</v>
      </c>
      <c r="K864" t="s">
        <v>21</v>
      </c>
      <c r="L864">
        <v>1312174800</v>
      </c>
      <c r="M864" s="7">
        <f t="shared" si="53"/>
        <v>40756.208333333336</v>
      </c>
      <c r="N864">
        <v>1312520400</v>
      </c>
      <c r="O864" s="7">
        <f t="shared" si="54"/>
        <v>40760.208333333336</v>
      </c>
      <c r="P864" t="b">
        <v>0</v>
      </c>
      <c r="Q864" t="b">
        <v>0</v>
      </c>
      <c r="R864" t="s">
        <v>2013</v>
      </c>
      <c r="S864" t="s">
        <v>2014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2"/>
        <v>3.8678571428571429</v>
      </c>
      <c r="G865" t="s">
        <v>19</v>
      </c>
      <c r="H865">
        <v>217</v>
      </c>
      <c r="I865">
        <f t="shared" si="55"/>
        <v>24</v>
      </c>
      <c r="J865" t="s">
        <v>20</v>
      </c>
      <c r="K865" t="s">
        <v>21</v>
      </c>
      <c r="L865">
        <v>1434517200</v>
      </c>
      <c r="M865" s="7">
        <f t="shared" si="53"/>
        <v>42172.208333333328</v>
      </c>
      <c r="N865">
        <v>1436504400</v>
      </c>
      <c r="O865" s="7">
        <f t="shared" si="54"/>
        <v>42195.208333333328</v>
      </c>
      <c r="P865" t="b">
        <v>0</v>
      </c>
      <c r="Q865" t="b">
        <v>1</v>
      </c>
      <c r="R865" t="s">
        <v>2015</v>
      </c>
      <c r="S865" t="s">
        <v>2034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2"/>
        <v>3.4707142857142856</v>
      </c>
      <c r="G866" t="s">
        <v>19</v>
      </c>
      <c r="H866">
        <v>150</v>
      </c>
      <c r="I866">
        <f t="shared" si="55"/>
        <v>97</v>
      </c>
      <c r="J866" t="s">
        <v>20</v>
      </c>
      <c r="K866" t="s">
        <v>21</v>
      </c>
      <c r="L866">
        <v>1471582800</v>
      </c>
      <c r="M866" s="7">
        <f t="shared" si="53"/>
        <v>42601.208333333328</v>
      </c>
      <c r="N866">
        <v>1472014800</v>
      </c>
      <c r="O866" s="7">
        <f t="shared" si="54"/>
        <v>42606.208333333328</v>
      </c>
      <c r="P866" t="b">
        <v>0</v>
      </c>
      <c r="Q866" t="b">
        <v>0</v>
      </c>
      <c r="R866" t="s">
        <v>2015</v>
      </c>
      <c r="S866" t="s">
        <v>2026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2"/>
        <v>1.8582098765432098</v>
      </c>
      <c r="G867" t="s">
        <v>19</v>
      </c>
      <c r="H867">
        <v>3272</v>
      </c>
      <c r="I867">
        <f t="shared" si="55"/>
        <v>46</v>
      </c>
      <c r="J867" t="s">
        <v>20</v>
      </c>
      <c r="K867" t="s">
        <v>21</v>
      </c>
      <c r="L867">
        <v>1410757200</v>
      </c>
      <c r="M867" s="7">
        <f t="shared" si="53"/>
        <v>41897.208333333336</v>
      </c>
      <c r="N867">
        <v>1411534800</v>
      </c>
      <c r="O867" s="7">
        <f t="shared" si="54"/>
        <v>41906.208333333336</v>
      </c>
      <c r="P867" t="b">
        <v>0</v>
      </c>
      <c r="Q867" t="b">
        <v>0</v>
      </c>
      <c r="R867" t="s">
        <v>2013</v>
      </c>
      <c r="S867" t="s">
        <v>2014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2"/>
        <v>0.43241247264770238</v>
      </c>
      <c r="G868" t="s">
        <v>63</v>
      </c>
      <c r="H868">
        <v>898</v>
      </c>
      <c r="I868">
        <f t="shared" si="55"/>
        <v>88</v>
      </c>
      <c r="J868" t="s">
        <v>20</v>
      </c>
      <c r="K868" t="s">
        <v>21</v>
      </c>
      <c r="L868">
        <v>1304830800</v>
      </c>
      <c r="M868" s="7">
        <f t="shared" si="53"/>
        <v>40671.208333333336</v>
      </c>
      <c r="N868">
        <v>1304917200</v>
      </c>
      <c r="O868" s="7">
        <f t="shared" si="54"/>
        <v>40672.208333333336</v>
      </c>
      <c r="P868" t="b">
        <v>0</v>
      </c>
      <c r="Q868" t="b">
        <v>0</v>
      </c>
      <c r="R868" t="s">
        <v>2028</v>
      </c>
      <c r="S868" t="s">
        <v>2029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2"/>
        <v>1.6243749999999999</v>
      </c>
      <c r="G869" t="s">
        <v>19</v>
      </c>
      <c r="H869">
        <v>300</v>
      </c>
      <c r="I869">
        <f t="shared" si="55"/>
        <v>25</v>
      </c>
      <c r="J869" t="s">
        <v>20</v>
      </c>
      <c r="K869" t="s">
        <v>21</v>
      </c>
      <c r="L869">
        <v>1539061200</v>
      </c>
      <c r="M869" s="7">
        <f t="shared" si="53"/>
        <v>43382.208333333328</v>
      </c>
      <c r="N869">
        <v>1539579600</v>
      </c>
      <c r="O869" s="7">
        <f t="shared" si="54"/>
        <v>43388.208333333328</v>
      </c>
      <c r="P869" t="b">
        <v>0</v>
      </c>
      <c r="Q869" t="b">
        <v>0</v>
      </c>
      <c r="R869" t="s">
        <v>2007</v>
      </c>
      <c r="S869" t="s">
        <v>2008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2"/>
        <v>1.8484285714285715</v>
      </c>
      <c r="G870" t="s">
        <v>19</v>
      </c>
      <c r="H870">
        <v>126</v>
      </c>
      <c r="I870">
        <f t="shared" si="55"/>
        <v>102</v>
      </c>
      <c r="J870" t="s">
        <v>20</v>
      </c>
      <c r="K870" t="s">
        <v>21</v>
      </c>
      <c r="L870">
        <v>1381554000</v>
      </c>
      <c r="M870" s="7">
        <f t="shared" si="53"/>
        <v>41559.208333333336</v>
      </c>
      <c r="N870">
        <v>1382504400</v>
      </c>
      <c r="O870" s="7">
        <f t="shared" si="54"/>
        <v>41570.208333333336</v>
      </c>
      <c r="P870" t="b">
        <v>0</v>
      </c>
      <c r="Q870" t="b">
        <v>0</v>
      </c>
      <c r="R870" t="s">
        <v>2013</v>
      </c>
      <c r="S870" t="s">
        <v>2014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>
        <f t="shared" si="55"/>
        <v>72</v>
      </c>
      <c r="J871" t="s">
        <v>20</v>
      </c>
      <c r="K871" t="s">
        <v>21</v>
      </c>
      <c r="L871">
        <v>1277096400</v>
      </c>
      <c r="M871" s="7">
        <f t="shared" si="53"/>
        <v>40350.208333333336</v>
      </c>
      <c r="N871">
        <v>1278306000</v>
      </c>
      <c r="O871" s="7">
        <f t="shared" si="54"/>
        <v>40364.208333333336</v>
      </c>
      <c r="P871" t="b">
        <v>0</v>
      </c>
      <c r="Q871" t="b">
        <v>0</v>
      </c>
      <c r="R871" t="s">
        <v>2015</v>
      </c>
      <c r="S871" t="s">
        <v>2018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>
        <f t="shared" si="55"/>
        <v>57</v>
      </c>
      <c r="J872" t="s">
        <v>20</v>
      </c>
      <c r="K872" t="s">
        <v>21</v>
      </c>
      <c r="L872">
        <v>1440392400</v>
      </c>
      <c r="M872" s="7">
        <f t="shared" si="53"/>
        <v>42240.208333333328</v>
      </c>
      <c r="N872">
        <v>1442552400</v>
      </c>
      <c r="O872" s="7">
        <f t="shared" si="54"/>
        <v>42265.208333333328</v>
      </c>
      <c r="P872" t="b">
        <v>0</v>
      </c>
      <c r="Q872" t="b">
        <v>0</v>
      </c>
      <c r="R872" t="s">
        <v>2013</v>
      </c>
      <c r="S872" t="s">
        <v>2014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2"/>
        <v>2.7260419580419581</v>
      </c>
      <c r="G873" t="s">
        <v>19</v>
      </c>
      <c r="H873">
        <v>2320</v>
      </c>
      <c r="I873">
        <f t="shared" si="55"/>
        <v>84</v>
      </c>
      <c r="J873" t="s">
        <v>20</v>
      </c>
      <c r="K873" t="s">
        <v>21</v>
      </c>
      <c r="L873">
        <v>1509512400</v>
      </c>
      <c r="M873" s="7">
        <f t="shared" si="53"/>
        <v>43040.208333333328</v>
      </c>
      <c r="N873">
        <v>1511071200</v>
      </c>
      <c r="O873" s="7">
        <f t="shared" si="54"/>
        <v>43058.25</v>
      </c>
      <c r="P873" t="b">
        <v>0</v>
      </c>
      <c r="Q873" t="b">
        <v>1</v>
      </c>
      <c r="R873" t="s">
        <v>2013</v>
      </c>
      <c r="S873" t="s">
        <v>2014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2"/>
        <v>1.7004255319148935</v>
      </c>
      <c r="G874" t="s">
        <v>19</v>
      </c>
      <c r="H874">
        <v>81</v>
      </c>
      <c r="I874">
        <f t="shared" si="55"/>
        <v>98</v>
      </c>
      <c r="J874" t="s">
        <v>24</v>
      </c>
      <c r="K874" t="s">
        <v>25</v>
      </c>
      <c r="L874">
        <v>1535950800</v>
      </c>
      <c r="M874" s="7">
        <f t="shared" si="53"/>
        <v>43346.208333333328</v>
      </c>
      <c r="N874">
        <v>1536382800</v>
      </c>
      <c r="O874" s="7">
        <f t="shared" si="54"/>
        <v>43351.208333333328</v>
      </c>
      <c r="P874" t="b">
        <v>0</v>
      </c>
      <c r="Q874" t="b">
        <v>0</v>
      </c>
      <c r="R874" t="s">
        <v>2015</v>
      </c>
      <c r="S874" t="s">
        <v>2037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2"/>
        <v>1.8828503562945369</v>
      </c>
      <c r="G875" t="s">
        <v>19</v>
      </c>
      <c r="H875">
        <v>1887</v>
      </c>
      <c r="I875">
        <f t="shared" si="55"/>
        <v>42</v>
      </c>
      <c r="J875" t="s">
        <v>20</v>
      </c>
      <c r="K875" t="s">
        <v>21</v>
      </c>
      <c r="L875">
        <v>1389160800</v>
      </c>
      <c r="M875" s="7">
        <f t="shared" si="53"/>
        <v>41647.25</v>
      </c>
      <c r="N875">
        <v>1389592800</v>
      </c>
      <c r="O875" s="7">
        <f t="shared" si="54"/>
        <v>41652.25</v>
      </c>
      <c r="P875" t="b">
        <v>0</v>
      </c>
      <c r="Q875" t="b">
        <v>0</v>
      </c>
      <c r="R875" t="s">
        <v>2028</v>
      </c>
      <c r="S875" t="s">
        <v>2029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2"/>
        <v>3.4693532338308457</v>
      </c>
      <c r="G876" t="s">
        <v>19</v>
      </c>
      <c r="H876">
        <v>4358</v>
      </c>
      <c r="I876">
        <f t="shared" si="55"/>
        <v>32</v>
      </c>
      <c r="J876" t="s">
        <v>20</v>
      </c>
      <c r="K876" t="s">
        <v>21</v>
      </c>
      <c r="L876">
        <v>1271998800</v>
      </c>
      <c r="M876" s="7">
        <f t="shared" si="53"/>
        <v>40291.208333333336</v>
      </c>
      <c r="N876">
        <v>1275282000</v>
      </c>
      <c r="O876" s="7">
        <f t="shared" si="54"/>
        <v>40329.208333333336</v>
      </c>
      <c r="P876" t="b">
        <v>0</v>
      </c>
      <c r="Q876" t="b">
        <v>1</v>
      </c>
      <c r="R876" t="s">
        <v>2028</v>
      </c>
      <c r="S876" t="s">
        <v>2029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>
        <f t="shared" si="55"/>
        <v>81</v>
      </c>
      <c r="J877" t="s">
        <v>20</v>
      </c>
      <c r="K877" t="s">
        <v>21</v>
      </c>
      <c r="L877">
        <v>1294898400</v>
      </c>
      <c r="M877" s="7">
        <f t="shared" si="53"/>
        <v>40556.25</v>
      </c>
      <c r="N877">
        <v>1294984800</v>
      </c>
      <c r="O877" s="7">
        <f t="shared" si="54"/>
        <v>40557.25</v>
      </c>
      <c r="P877" t="b">
        <v>0</v>
      </c>
      <c r="Q877" t="b">
        <v>0</v>
      </c>
      <c r="R877" t="s">
        <v>2009</v>
      </c>
      <c r="S877" t="s">
        <v>2010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>
        <f t="shared" si="55"/>
        <v>37</v>
      </c>
      <c r="J878" t="s">
        <v>15</v>
      </c>
      <c r="K878" t="s">
        <v>16</v>
      </c>
      <c r="L878">
        <v>1559970000</v>
      </c>
      <c r="M878" s="7">
        <f t="shared" si="53"/>
        <v>43624.208333333328</v>
      </c>
      <c r="N878">
        <v>1562043600</v>
      </c>
      <c r="O878" s="7">
        <f t="shared" si="54"/>
        <v>43648.208333333328</v>
      </c>
      <c r="P878" t="b">
        <v>0</v>
      </c>
      <c r="Q878" t="b">
        <v>0</v>
      </c>
      <c r="R878" t="s">
        <v>2028</v>
      </c>
      <c r="S878" t="s">
        <v>2029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>
        <f t="shared" si="55"/>
        <v>103</v>
      </c>
      <c r="J879" t="s">
        <v>20</v>
      </c>
      <c r="K879" t="s">
        <v>21</v>
      </c>
      <c r="L879">
        <v>1469509200</v>
      </c>
      <c r="M879" s="7">
        <f t="shared" si="53"/>
        <v>42577.208333333328</v>
      </c>
      <c r="N879">
        <v>1469595600</v>
      </c>
      <c r="O879" s="7">
        <f t="shared" si="54"/>
        <v>42578.208333333328</v>
      </c>
      <c r="P879" t="b">
        <v>0</v>
      </c>
      <c r="Q879" t="b">
        <v>0</v>
      </c>
      <c r="R879" t="s">
        <v>2007</v>
      </c>
      <c r="S879" t="s">
        <v>2008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>
        <f t="shared" si="55"/>
        <v>84</v>
      </c>
      <c r="J880" t="s">
        <v>94</v>
      </c>
      <c r="K880" t="s">
        <v>95</v>
      </c>
      <c r="L880">
        <v>1579068000</v>
      </c>
      <c r="M880" s="7">
        <f t="shared" si="53"/>
        <v>43845.25</v>
      </c>
      <c r="N880">
        <v>1581141600</v>
      </c>
      <c r="O880" s="7">
        <f t="shared" si="54"/>
        <v>43869.25</v>
      </c>
      <c r="P880" t="b">
        <v>0</v>
      </c>
      <c r="Q880" t="b">
        <v>0</v>
      </c>
      <c r="R880" t="s">
        <v>2009</v>
      </c>
      <c r="S880" t="s">
        <v>2031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2"/>
        <v>5.4379999999999997</v>
      </c>
      <c r="G881" t="s">
        <v>19</v>
      </c>
      <c r="H881">
        <v>53</v>
      </c>
      <c r="I881">
        <f t="shared" si="55"/>
        <v>102</v>
      </c>
      <c r="J881" t="s">
        <v>20</v>
      </c>
      <c r="K881" t="s">
        <v>21</v>
      </c>
      <c r="L881">
        <v>1487743200</v>
      </c>
      <c r="M881" s="7">
        <f t="shared" si="53"/>
        <v>42788.25</v>
      </c>
      <c r="N881">
        <v>1488520800</v>
      </c>
      <c r="O881" s="7">
        <f t="shared" si="54"/>
        <v>42797.25</v>
      </c>
      <c r="P881" t="b">
        <v>0</v>
      </c>
      <c r="Q881" t="b">
        <v>0</v>
      </c>
      <c r="R881" t="s">
        <v>2021</v>
      </c>
      <c r="S881" t="s">
        <v>2022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2"/>
        <v>2.2852189349112426</v>
      </c>
      <c r="G882" t="s">
        <v>19</v>
      </c>
      <c r="H882">
        <v>2414</v>
      </c>
      <c r="I882">
        <f t="shared" si="55"/>
        <v>79</v>
      </c>
      <c r="J882" t="s">
        <v>20</v>
      </c>
      <c r="K882" t="s">
        <v>21</v>
      </c>
      <c r="L882">
        <v>1563685200</v>
      </c>
      <c r="M882" s="7">
        <f t="shared" si="53"/>
        <v>43667.208333333328</v>
      </c>
      <c r="N882">
        <v>1563858000</v>
      </c>
      <c r="O882" s="7">
        <f t="shared" si="54"/>
        <v>43669.208333333328</v>
      </c>
      <c r="P882" t="b">
        <v>0</v>
      </c>
      <c r="Q882" t="b">
        <v>0</v>
      </c>
      <c r="R882" t="s">
        <v>2009</v>
      </c>
      <c r="S882" t="s">
        <v>2017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>
        <f t="shared" si="55"/>
        <v>70</v>
      </c>
      <c r="J883" t="s">
        <v>20</v>
      </c>
      <c r="K883" t="s">
        <v>21</v>
      </c>
      <c r="L883">
        <v>1436418000</v>
      </c>
      <c r="M883" s="7">
        <f t="shared" si="53"/>
        <v>42194.208333333328</v>
      </c>
      <c r="N883">
        <v>1438923600</v>
      </c>
      <c r="O883" s="7">
        <f t="shared" si="54"/>
        <v>42223.208333333328</v>
      </c>
      <c r="P883" t="b">
        <v>0</v>
      </c>
      <c r="Q883" t="b">
        <v>1</v>
      </c>
      <c r="R883" t="s">
        <v>2013</v>
      </c>
      <c r="S883" t="s">
        <v>2014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2"/>
        <v>3.7</v>
      </c>
      <c r="G884" t="s">
        <v>19</v>
      </c>
      <c r="H884">
        <v>80</v>
      </c>
      <c r="I884">
        <f t="shared" si="55"/>
        <v>37</v>
      </c>
      <c r="J884" t="s">
        <v>20</v>
      </c>
      <c r="K884" t="s">
        <v>21</v>
      </c>
      <c r="L884">
        <v>1421820000</v>
      </c>
      <c r="M884" s="7">
        <f t="shared" si="53"/>
        <v>42025.25</v>
      </c>
      <c r="N884">
        <v>1422165600</v>
      </c>
      <c r="O884" s="7">
        <f t="shared" si="54"/>
        <v>42029.25</v>
      </c>
      <c r="P884" t="b">
        <v>0</v>
      </c>
      <c r="Q884" t="b">
        <v>0</v>
      </c>
      <c r="R884" t="s">
        <v>2013</v>
      </c>
      <c r="S884" t="s">
        <v>2014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2"/>
        <v>2.3791176470588233</v>
      </c>
      <c r="G885" t="s">
        <v>19</v>
      </c>
      <c r="H885">
        <v>193</v>
      </c>
      <c r="I885">
        <f t="shared" si="55"/>
        <v>41</v>
      </c>
      <c r="J885" t="s">
        <v>20</v>
      </c>
      <c r="K885" t="s">
        <v>21</v>
      </c>
      <c r="L885">
        <v>1274763600</v>
      </c>
      <c r="M885" s="7">
        <f t="shared" si="53"/>
        <v>40323.208333333336</v>
      </c>
      <c r="N885">
        <v>1277874000</v>
      </c>
      <c r="O885" s="7">
        <f t="shared" si="54"/>
        <v>40359.208333333336</v>
      </c>
      <c r="P885" t="b">
        <v>0</v>
      </c>
      <c r="Q885" t="b">
        <v>0</v>
      </c>
      <c r="R885" t="s">
        <v>2015</v>
      </c>
      <c r="S885" t="s">
        <v>2026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>
        <f t="shared" si="55"/>
        <v>57</v>
      </c>
      <c r="J886" t="s">
        <v>20</v>
      </c>
      <c r="K886" t="s">
        <v>21</v>
      </c>
      <c r="L886">
        <v>1399179600</v>
      </c>
      <c r="M886" s="7">
        <f t="shared" si="53"/>
        <v>41763.208333333336</v>
      </c>
      <c r="N886">
        <v>1399352400</v>
      </c>
      <c r="O886" s="7">
        <f t="shared" si="54"/>
        <v>41765.208333333336</v>
      </c>
      <c r="P886" t="b">
        <v>0</v>
      </c>
      <c r="Q886" t="b">
        <v>1</v>
      </c>
      <c r="R886" t="s">
        <v>2013</v>
      </c>
      <c r="S886" t="s">
        <v>2014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2"/>
        <v>1.1827777777777777</v>
      </c>
      <c r="G887" t="s">
        <v>19</v>
      </c>
      <c r="H887">
        <v>52</v>
      </c>
      <c r="I887">
        <f t="shared" si="55"/>
        <v>40</v>
      </c>
      <c r="J887" t="s">
        <v>20</v>
      </c>
      <c r="K887" t="s">
        <v>21</v>
      </c>
      <c r="L887">
        <v>1275800400</v>
      </c>
      <c r="M887" s="7">
        <f t="shared" si="53"/>
        <v>40335.208333333336</v>
      </c>
      <c r="N887">
        <v>1279083600</v>
      </c>
      <c r="O887" s="7">
        <f t="shared" si="54"/>
        <v>40373.208333333336</v>
      </c>
      <c r="P887" t="b">
        <v>0</v>
      </c>
      <c r="Q887" t="b">
        <v>0</v>
      </c>
      <c r="R887" t="s">
        <v>2013</v>
      </c>
      <c r="S887" t="s">
        <v>2014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>
        <f t="shared" si="55"/>
        <v>69</v>
      </c>
      <c r="J888" t="s">
        <v>20</v>
      </c>
      <c r="K888" t="s">
        <v>21</v>
      </c>
      <c r="L888">
        <v>1282798800</v>
      </c>
      <c r="M888" s="7">
        <f t="shared" si="53"/>
        <v>40416.208333333336</v>
      </c>
      <c r="N888">
        <v>1284354000</v>
      </c>
      <c r="O888" s="7">
        <f t="shared" si="54"/>
        <v>40434.208333333336</v>
      </c>
      <c r="P888" t="b">
        <v>0</v>
      </c>
      <c r="Q888" t="b">
        <v>0</v>
      </c>
      <c r="R888" t="s">
        <v>2009</v>
      </c>
      <c r="S888" t="s">
        <v>2019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>
        <f t="shared" si="55"/>
        <v>73</v>
      </c>
      <c r="J889" t="s">
        <v>20</v>
      </c>
      <c r="K889" t="s">
        <v>21</v>
      </c>
      <c r="L889">
        <v>1437109200</v>
      </c>
      <c r="M889" s="7">
        <f t="shared" si="53"/>
        <v>42202.208333333328</v>
      </c>
      <c r="N889">
        <v>1441170000</v>
      </c>
      <c r="O889" s="7">
        <f t="shared" si="54"/>
        <v>42249.208333333328</v>
      </c>
      <c r="P889" t="b">
        <v>0</v>
      </c>
      <c r="Q889" t="b">
        <v>1</v>
      </c>
      <c r="R889" t="s">
        <v>2013</v>
      </c>
      <c r="S889" t="s">
        <v>2014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2"/>
        <v>2.0989655172413793</v>
      </c>
      <c r="G890" t="s">
        <v>19</v>
      </c>
      <c r="H890">
        <v>290</v>
      </c>
      <c r="I890">
        <f t="shared" si="55"/>
        <v>41</v>
      </c>
      <c r="J890" t="s">
        <v>20</v>
      </c>
      <c r="K890" t="s">
        <v>21</v>
      </c>
      <c r="L890">
        <v>1491886800</v>
      </c>
      <c r="M890" s="7">
        <f t="shared" si="53"/>
        <v>42836.208333333328</v>
      </c>
      <c r="N890">
        <v>1493528400</v>
      </c>
      <c r="O890" s="7">
        <f t="shared" si="54"/>
        <v>42855.208333333328</v>
      </c>
      <c r="P890" t="b">
        <v>0</v>
      </c>
      <c r="Q890" t="b">
        <v>0</v>
      </c>
      <c r="R890" t="s">
        <v>2013</v>
      </c>
      <c r="S890" t="s">
        <v>2014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2"/>
        <v>1.697857142857143</v>
      </c>
      <c r="G891" t="s">
        <v>19</v>
      </c>
      <c r="H891">
        <v>122</v>
      </c>
      <c r="I891">
        <f t="shared" si="55"/>
        <v>77</v>
      </c>
      <c r="J891" t="s">
        <v>20</v>
      </c>
      <c r="K891" t="s">
        <v>21</v>
      </c>
      <c r="L891">
        <v>1394600400</v>
      </c>
      <c r="M891" s="7">
        <f t="shared" si="53"/>
        <v>41710.208333333336</v>
      </c>
      <c r="N891">
        <v>1395205200</v>
      </c>
      <c r="O891" s="7">
        <f t="shared" si="54"/>
        <v>41717.208333333336</v>
      </c>
      <c r="P891" t="b">
        <v>0</v>
      </c>
      <c r="Q891" t="b">
        <v>1</v>
      </c>
      <c r="R891" t="s">
        <v>2009</v>
      </c>
      <c r="S891" t="s">
        <v>2017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2"/>
        <v>1.1595907738095239</v>
      </c>
      <c r="G892" t="s">
        <v>19</v>
      </c>
      <c r="H892">
        <v>1470</v>
      </c>
      <c r="I892">
        <f t="shared" si="55"/>
        <v>106</v>
      </c>
      <c r="J892" t="s">
        <v>20</v>
      </c>
      <c r="K892" t="s">
        <v>21</v>
      </c>
      <c r="L892">
        <v>1561352400</v>
      </c>
      <c r="M892" s="7">
        <f t="shared" si="53"/>
        <v>43640.208333333328</v>
      </c>
      <c r="N892">
        <v>1561438800</v>
      </c>
      <c r="O892" s="7">
        <f t="shared" si="54"/>
        <v>43641.208333333328</v>
      </c>
      <c r="P892" t="b">
        <v>0</v>
      </c>
      <c r="Q892" t="b">
        <v>0</v>
      </c>
      <c r="R892" t="s">
        <v>2009</v>
      </c>
      <c r="S892" t="s">
        <v>2019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2"/>
        <v>2.5859999999999999</v>
      </c>
      <c r="G893" t="s">
        <v>19</v>
      </c>
      <c r="H893">
        <v>165</v>
      </c>
      <c r="I893">
        <f t="shared" si="55"/>
        <v>47</v>
      </c>
      <c r="J893" t="s">
        <v>15</v>
      </c>
      <c r="K893" t="s">
        <v>16</v>
      </c>
      <c r="L893">
        <v>1322892000</v>
      </c>
      <c r="M893" s="7">
        <f t="shared" si="53"/>
        <v>40880.25</v>
      </c>
      <c r="N893">
        <v>1326693600</v>
      </c>
      <c r="O893" s="7">
        <f t="shared" si="54"/>
        <v>40924.25</v>
      </c>
      <c r="P893" t="b">
        <v>0</v>
      </c>
      <c r="Q893" t="b">
        <v>0</v>
      </c>
      <c r="R893" t="s">
        <v>2015</v>
      </c>
      <c r="S893" t="s">
        <v>2016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2"/>
        <v>2.3058333333333332</v>
      </c>
      <c r="G894" t="s">
        <v>19</v>
      </c>
      <c r="H894">
        <v>182</v>
      </c>
      <c r="I894">
        <f t="shared" si="55"/>
        <v>76</v>
      </c>
      <c r="J894" t="s">
        <v>20</v>
      </c>
      <c r="K894" t="s">
        <v>21</v>
      </c>
      <c r="L894">
        <v>1274418000</v>
      </c>
      <c r="M894" s="7">
        <f t="shared" si="53"/>
        <v>40319.208333333336</v>
      </c>
      <c r="N894">
        <v>1277960400</v>
      </c>
      <c r="O894" s="7">
        <f t="shared" si="54"/>
        <v>40360.208333333336</v>
      </c>
      <c r="P894" t="b">
        <v>0</v>
      </c>
      <c r="Q894" t="b">
        <v>0</v>
      </c>
      <c r="R894" t="s">
        <v>2021</v>
      </c>
      <c r="S894" t="s">
        <v>2033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2"/>
        <v>1.2821428571428573</v>
      </c>
      <c r="G895" t="s">
        <v>19</v>
      </c>
      <c r="H895">
        <v>199</v>
      </c>
      <c r="I895">
        <f t="shared" si="55"/>
        <v>54</v>
      </c>
      <c r="J895" t="s">
        <v>94</v>
      </c>
      <c r="K895" t="s">
        <v>95</v>
      </c>
      <c r="L895">
        <v>1434344400</v>
      </c>
      <c r="M895" s="7">
        <f t="shared" si="53"/>
        <v>42170.208333333328</v>
      </c>
      <c r="N895">
        <v>1434690000</v>
      </c>
      <c r="O895" s="7">
        <f t="shared" si="54"/>
        <v>42174.208333333328</v>
      </c>
      <c r="P895" t="b">
        <v>0</v>
      </c>
      <c r="Q895" t="b">
        <v>1</v>
      </c>
      <c r="R895" t="s">
        <v>2015</v>
      </c>
      <c r="S895" t="s">
        <v>2016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2"/>
        <v>1.8870588235294117</v>
      </c>
      <c r="G896" t="s">
        <v>19</v>
      </c>
      <c r="H896">
        <v>56</v>
      </c>
      <c r="I896">
        <f t="shared" si="55"/>
        <v>57</v>
      </c>
      <c r="J896" t="s">
        <v>36</v>
      </c>
      <c r="K896" t="s">
        <v>37</v>
      </c>
      <c r="L896">
        <v>1373518800</v>
      </c>
      <c r="M896" s="7">
        <f t="shared" si="53"/>
        <v>41466.208333333336</v>
      </c>
      <c r="N896">
        <v>1376110800</v>
      </c>
      <c r="O896" s="7">
        <f t="shared" si="54"/>
        <v>41496.208333333336</v>
      </c>
      <c r="P896" t="b">
        <v>0</v>
      </c>
      <c r="Q896" t="b">
        <v>1</v>
      </c>
      <c r="R896" t="s">
        <v>2015</v>
      </c>
      <c r="S896" t="s">
        <v>2034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>
        <f t="shared" si="55"/>
        <v>103</v>
      </c>
      <c r="J897" t="s">
        <v>20</v>
      </c>
      <c r="K897" t="s">
        <v>21</v>
      </c>
      <c r="L897">
        <v>1517637600</v>
      </c>
      <c r="M897" s="7">
        <f t="shared" si="53"/>
        <v>43134.25</v>
      </c>
      <c r="N897">
        <v>1518415200</v>
      </c>
      <c r="O897" s="7">
        <f t="shared" si="54"/>
        <v>43143.25</v>
      </c>
      <c r="P897" t="b">
        <v>0</v>
      </c>
      <c r="Q897" t="b">
        <v>0</v>
      </c>
      <c r="R897" t="s">
        <v>2013</v>
      </c>
      <c r="S897" t="s">
        <v>2014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si="52"/>
        <v>7.7443434343434348</v>
      </c>
      <c r="G898" t="s">
        <v>19</v>
      </c>
      <c r="H898">
        <v>1460</v>
      </c>
      <c r="I898">
        <f t="shared" si="55"/>
        <v>105</v>
      </c>
      <c r="J898" t="s">
        <v>24</v>
      </c>
      <c r="K898" t="s">
        <v>25</v>
      </c>
      <c r="L898">
        <v>1310619600</v>
      </c>
      <c r="M898" s="7">
        <f t="shared" si="53"/>
        <v>40738.208333333336</v>
      </c>
      <c r="N898">
        <v>1310878800</v>
      </c>
      <c r="O898" s="7">
        <f t="shared" si="54"/>
        <v>40741.208333333336</v>
      </c>
      <c r="P898" t="b">
        <v>0</v>
      </c>
      <c r="Q898" t="b">
        <v>1</v>
      </c>
      <c r="R898" t="s">
        <v>2007</v>
      </c>
      <c r="S898" t="s">
        <v>2008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>
        <f t="shared" si="55"/>
        <v>90</v>
      </c>
      <c r="J899" t="s">
        <v>20</v>
      </c>
      <c r="K899" t="s">
        <v>21</v>
      </c>
      <c r="L899">
        <v>1556427600</v>
      </c>
      <c r="M899" s="7">
        <f t="shared" ref="M899:M962" si="57">(((L899/60)/60)/24)+DATE(1970,1,1)</f>
        <v>43583.208333333328</v>
      </c>
      <c r="N899">
        <v>1556600400</v>
      </c>
      <c r="O899" s="7">
        <f t="shared" ref="O899:O962" si="58">(((N899/60)/60)/24)+DATE(1970,1,1)</f>
        <v>43585.208333333328</v>
      </c>
      <c r="P899" t="b">
        <v>0</v>
      </c>
      <c r="Q899" t="b">
        <v>0</v>
      </c>
      <c r="R899" t="s">
        <v>2013</v>
      </c>
      <c r="S899" t="s">
        <v>2014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>
        <f t="shared" ref="I900:I963" si="59">QUOTIENT(E900,H900)</f>
        <v>76</v>
      </c>
      <c r="J900" t="s">
        <v>20</v>
      </c>
      <c r="K900" t="s">
        <v>21</v>
      </c>
      <c r="L900">
        <v>1576476000</v>
      </c>
      <c r="M900" s="7">
        <f t="shared" si="57"/>
        <v>43815.25</v>
      </c>
      <c r="N900">
        <v>1576994400</v>
      </c>
      <c r="O900" s="7">
        <f t="shared" si="58"/>
        <v>43821.25</v>
      </c>
      <c r="P900" t="b">
        <v>0</v>
      </c>
      <c r="Q900" t="b">
        <v>0</v>
      </c>
      <c r="R900" t="s">
        <v>2015</v>
      </c>
      <c r="S900" t="s">
        <v>2016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6"/>
        <v>4.0709677419354842</v>
      </c>
      <c r="G901" t="s">
        <v>19</v>
      </c>
      <c r="H901">
        <v>123</v>
      </c>
      <c r="I901">
        <f t="shared" si="59"/>
        <v>102</v>
      </c>
      <c r="J901" t="s">
        <v>86</v>
      </c>
      <c r="K901" t="s">
        <v>87</v>
      </c>
      <c r="L901">
        <v>1381122000</v>
      </c>
      <c r="M901" s="7">
        <f t="shared" si="57"/>
        <v>41554.208333333336</v>
      </c>
      <c r="N901">
        <v>1382677200</v>
      </c>
      <c r="O901" s="7">
        <f t="shared" si="58"/>
        <v>41572.208333333336</v>
      </c>
      <c r="P901" t="b">
        <v>0</v>
      </c>
      <c r="Q901" t="b">
        <v>0</v>
      </c>
      <c r="R901" t="s">
        <v>2009</v>
      </c>
      <c r="S901" t="s">
        <v>2032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>
        <f t="shared" si="59"/>
        <v>2</v>
      </c>
      <c r="J902" t="s">
        <v>20</v>
      </c>
      <c r="K902" t="s">
        <v>21</v>
      </c>
      <c r="L902">
        <v>1411102800</v>
      </c>
      <c r="M902" s="7">
        <f t="shared" si="57"/>
        <v>41901.208333333336</v>
      </c>
      <c r="N902">
        <v>1411189200</v>
      </c>
      <c r="O902" s="7">
        <f t="shared" si="58"/>
        <v>41902.208333333336</v>
      </c>
      <c r="P902" t="b">
        <v>0</v>
      </c>
      <c r="Q902" t="b">
        <v>1</v>
      </c>
      <c r="R902" t="s">
        <v>2011</v>
      </c>
      <c r="S902" t="s">
        <v>2012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6"/>
        <v>1.5617857142857143</v>
      </c>
      <c r="G903" t="s">
        <v>19</v>
      </c>
      <c r="H903">
        <v>159</v>
      </c>
      <c r="I903">
        <f t="shared" si="59"/>
        <v>55</v>
      </c>
      <c r="J903" t="s">
        <v>20</v>
      </c>
      <c r="K903" t="s">
        <v>21</v>
      </c>
      <c r="L903">
        <v>1531803600</v>
      </c>
      <c r="M903" s="7">
        <f t="shared" si="57"/>
        <v>43298.208333333328</v>
      </c>
      <c r="N903">
        <v>1534654800</v>
      </c>
      <c r="O903" s="7">
        <f t="shared" si="58"/>
        <v>43331.208333333328</v>
      </c>
      <c r="P903" t="b">
        <v>0</v>
      </c>
      <c r="Q903" t="b">
        <v>1</v>
      </c>
      <c r="R903" t="s">
        <v>2009</v>
      </c>
      <c r="S903" t="s">
        <v>2010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6"/>
        <v>2.5242857142857145</v>
      </c>
      <c r="G904" t="s">
        <v>19</v>
      </c>
      <c r="H904">
        <v>110</v>
      </c>
      <c r="I904">
        <f t="shared" si="59"/>
        <v>32</v>
      </c>
      <c r="J904" t="s">
        <v>20</v>
      </c>
      <c r="K904" t="s">
        <v>21</v>
      </c>
      <c r="L904">
        <v>1454133600</v>
      </c>
      <c r="M904" s="7">
        <f t="shared" si="57"/>
        <v>42399.25</v>
      </c>
      <c r="N904">
        <v>1457762400</v>
      </c>
      <c r="O904" s="7">
        <f t="shared" si="58"/>
        <v>42441.25</v>
      </c>
      <c r="P904" t="b">
        <v>0</v>
      </c>
      <c r="Q904" t="b">
        <v>0</v>
      </c>
      <c r="R904" t="s">
        <v>2011</v>
      </c>
      <c r="S904" t="s">
        <v>2012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6"/>
        <v>1.729268292682927E-2</v>
      </c>
      <c r="G905" t="s">
        <v>42</v>
      </c>
      <c r="H905">
        <v>14</v>
      </c>
      <c r="I905">
        <f t="shared" si="59"/>
        <v>50</v>
      </c>
      <c r="J905" t="s">
        <v>20</v>
      </c>
      <c r="K905" t="s">
        <v>21</v>
      </c>
      <c r="L905">
        <v>1336194000</v>
      </c>
      <c r="M905" s="7">
        <f t="shared" si="57"/>
        <v>41034.208333333336</v>
      </c>
      <c r="N905">
        <v>1337490000</v>
      </c>
      <c r="O905" s="7">
        <f t="shared" si="58"/>
        <v>41049.208333333336</v>
      </c>
      <c r="P905" t="b">
        <v>0</v>
      </c>
      <c r="Q905" t="b">
        <v>1</v>
      </c>
      <c r="R905" t="s">
        <v>2021</v>
      </c>
      <c r="S905" t="s">
        <v>2022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>
        <f t="shared" si="59"/>
        <v>49</v>
      </c>
      <c r="J906" t="s">
        <v>20</v>
      </c>
      <c r="K906" t="s">
        <v>21</v>
      </c>
      <c r="L906">
        <v>1349326800</v>
      </c>
      <c r="M906" s="7">
        <f t="shared" si="57"/>
        <v>41186.208333333336</v>
      </c>
      <c r="N906">
        <v>1349672400</v>
      </c>
      <c r="O906" s="7">
        <f t="shared" si="58"/>
        <v>41190.208333333336</v>
      </c>
      <c r="P906" t="b">
        <v>0</v>
      </c>
      <c r="Q906" t="b">
        <v>0</v>
      </c>
      <c r="R906" t="s">
        <v>2021</v>
      </c>
      <c r="S906" t="s">
        <v>2030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6"/>
        <v>1.6398734177215191</v>
      </c>
      <c r="G907" t="s">
        <v>19</v>
      </c>
      <c r="H907">
        <v>236</v>
      </c>
      <c r="I907">
        <f t="shared" si="59"/>
        <v>54</v>
      </c>
      <c r="J907" t="s">
        <v>20</v>
      </c>
      <c r="K907" t="s">
        <v>21</v>
      </c>
      <c r="L907">
        <v>1379566800</v>
      </c>
      <c r="M907" s="7">
        <f t="shared" si="57"/>
        <v>41536.208333333336</v>
      </c>
      <c r="N907">
        <v>1379826000</v>
      </c>
      <c r="O907" s="7">
        <f t="shared" si="58"/>
        <v>41539.208333333336</v>
      </c>
      <c r="P907" t="b">
        <v>0</v>
      </c>
      <c r="Q907" t="b">
        <v>0</v>
      </c>
      <c r="R907" t="s">
        <v>2013</v>
      </c>
      <c r="S907" t="s">
        <v>2014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6"/>
        <v>1.6298181818181818</v>
      </c>
      <c r="G908" t="s">
        <v>19</v>
      </c>
      <c r="H908">
        <v>191</v>
      </c>
      <c r="I908">
        <f t="shared" si="59"/>
        <v>46</v>
      </c>
      <c r="J908" t="s">
        <v>20</v>
      </c>
      <c r="K908" t="s">
        <v>21</v>
      </c>
      <c r="L908">
        <v>1494651600</v>
      </c>
      <c r="M908" s="7">
        <f t="shared" si="57"/>
        <v>42868.208333333328</v>
      </c>
      <c r="N908">
        <v>1497762000</v>
      </c>
      <c r="O908" s="7">
        <f t="shared" si="58"/>
        <v>42904.208333333328</v>
      </c>
      <c r="P908" t="b">
        <v>1</v>
      </c>
      <c r="Q908" t="b">
        <v>1</v>
      </c>
      <c r="R908" t="s">
        <v>2015</v>
      </c>
      <c r="S908" t="s">
        <v>2016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>
        <f t="shared" si="59"/>
        <v>44</v>
      </c>
      <c r="J909" t="s">
        <v>20</v>
      </c>
      <c r="K909" t="s">
        <v>21</v>
      </c>
      <c r="L909">
        <v>1303880400</v>
      </c>
      <c r="M909" s="7">
        <f t="shared" si="57"/>
        <v>40660.208333333336</v>
      </c>
      <c r="N909">
        <v>1304485200</v>
      </c>
      <c r="O909" s="7">
        <f t="shared" si="58"/>
        <v>40667.208333333336</v>
      </c>
      <c r="P909" t="b">
        <v>0</v>
      </c>
      <c r="Q909" t="b">
        <v>0</v>
      </c>
      <c r="R909" t="s">
        <v>2013</v>
      </c>
      <c r="S909" t="s">
        <v>2014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6"/>
        <v>3.1924083769633507</v>
      </c>
      <c r="G910" t="s">
        <v>19</v>
      </c>
      <c r="H910">
        <v>3934</v>
      </c>
      <c r="I910">
        <f t="shared" si="59"/>
        <v>30</v>
      </c>
      <c r="J910" t="s">
        <v>20</v>
      </c>
      <c r="K910" t="s">
        <v>21</v>
      </c>
      <c r="L910">
        <v>1335934800</v>
      </c>
      <c r="M910" s="7">
        <f t="shared" si="57"/>
        <v>41031.208333333336</v>
      </c>
      <c r="N910">
        <v>1336885200</v>
      </c>
      <c r="O910" s="7">
        <f t="shared" si="58"/>
        <v>41042.208333333336</v>
      </c>
      <c r="P910" t="b">
        <v>0</v>
      </c>
      <c r="Q910" t="b">
        <v>0</v>
      </c>
      <c r="R910" t="s">
        <v>2024</v>
      </c>
      <c r="S910" t="s">
        <v>2025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6"/>
        <v>4.7894444444444444</v>
      </c>
      <c r="G911" t="s">
        <v>19</v>
      </c>
      <c r="H911">
        <v>80</v>
      </c>
      <c r="I911">
        <f t="shared" si="59"/>
        <v>107</v>
      </c>
      <c r="J911" t="s">
        <v>15</v>
      </c>
      <c r="K911" t="s">
        <v>16</v>
      </c>
      <c r="L911">
        <v>1528088400</v>
      </c>
      <c r="M911" s="7">
        <f t="shared" si="57"/>
        <v>43255.208333333328</v>
      </c>
      <c r="N911">
        <v>1530421200</v>
      </c>
      <c r="O911" s="7">
        <f t="shared" si="58"/>
        <v>43282.208333333328</v>
      </c>
      <c r="P911" t="b">
        <v>0</v>
      </c>
      <c r="Q911" t="b">
        <v>1</v>
      </c>
      <c r="R911" t="s">
        <v>2013</v>
      </c>
      <c r="S911" t="s">
        <v>2014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6"/>
        <v>0.19556634304207121</v>
      </c>
      <c r="G912" t="s">
        <v>63</v>
      </c>
      <c r="H912">
        <v>296</v>
      </c>
      <c r="I912">
        <f t="shared" si="59"/>
        <v>102</v>
      </c>
      <c r="J912" t="s">
        <v>20</v>
      </c>
      <c r="K912" t="s">
        <v>21</v>
      </c>
      <c r="L912">
        <v>1421906400</v>
      </c>
      <c r="M912" s="7">
        <f t="shared" si="57"/>
        <v>42026.25</v>
      </c>
      <c r="N912">
        <v>1421992800</v>
      </c>
      <c r="O912" s="7">
        <f t="shared" si="58"/>
        <v>42027.25</v>
      </c>
      <c r="P912" t="b">
        <v>0</v>
      </c>
      <c r="Q912" t="b">
        <v>0</v>
      </c>
      <c r="R912" t="s">
        <v>2013</v>
      </c>
      <c r="S912" t="s">
        <v>2014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6"/>
        <v>1.9894827586206896</v>
      </c>
      <c r="G913" t="s">
        <v>19</v>
      </c>
      <c r="H913">
        <v>462</v>
      </c>
      <c r="I913">
        <f t="shared" si="59"/>
        <v>24</v>
      </c>
      <c r="J913" t="s">
        <v>20</v>
      </c>
      <c r="K913" t="s">
        <v>21</v>
      </c>
      <c r="L913">
        <v>1568005200</v>
      </c>
      <c r="M913" s="7">
        <f t="shared" si="57"/>
        <v>43717.208333333328</v>
      </c>
      <c r="N913">
        <v>1568178000</v>
      </c>
      <c r="O913" s="7">
        <f t="shared" si="58"/>
        <v>43719.208333333328</v>
      </c>
      <c r="P913" t="b">
        <v>1</v>
      </c>
      <c r="Q913" t="b">
        <v>0</v>
      </c>
      <c r="R913" t="s">
        <v>2011</v>
      </c>
      <c r="S913" t="s">
        <v>2012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6"/>
        <v>7.95</v>
      </c>
      <c r="G914" t="s">
        <v>19</v>
      </c>
      <c r="H914">
        <v>179</v>
      </c>
      <c r="I914">
        <f t="shared" si="59"/>
        <v>79</v>
      </c>
      <c r="J914" t="s">
        <v>20</v>
      </c>
      <c r="K914" t="s">
        <v>21</v>
      </c>
      <c r="L914">
        <v>1346821200</v>
      </c>
      <c r="M914" s="7">
        <f t="shared" si="57"/>
        <v>41157.208333333336</v>
      </c>
      <c r="N914">
        <v>1347944400</v>
      </c>
      <c r="O914" s="7">
        <f t="shared" si="58"/>
        <v>41170.208333333336</v>
      </c>
      <c r="P914" t="b">
        <v>1</v>
      </c>
      <c r="Q914" t="b">
        <v>0</v>
      </c>
      <c r="R914" t="s">
        <v>2015</v>
      </c>
      <c r="S914" t="s">
        <v>2018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>
        <f t="shared" si="59"/>
        <v>67</v>
      </c>
      <c r="J915" t="s">
        <v>24</v>
      </c>
      <c r="K915" t="s">
        <v>25</v>
      </c>
      <c r="L915">
        <v>1557637200</v>
      </c>
      <c r="M915" s="7">
        <f t="shared" si="57"/>
        <v>43597.208333333328</v>
      </c>
      <c r="N915">
        <v>1558760400</v>
      </c>
      <c r="O915" s="7">
        <f t="shared" si="58"/>
        <v>43610.208333333328</v>
      </c>
      <c r="P915" t="b">
        <v>0</v>
      </c>
      <c r="Q915" t="b">
        <v>0</v>
      </c>
      <c r="R915" t="s">
        <v>2015</v>
      </c>
      <c r="S915" t="s">
        <v>2018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>
        <f t="shared" si="59"/>
        <v>26</v>
      </c>
      <c r="J916" t="s">
        <v>36</v>
      </c>
      <c r="K916" t="s">
        <v>37</v>
      </c>
      <c r="L916">
        <v>1375592400</v>
      </c>
      <c r="M916" s="7">
        <f t="shared" si="57"/>
        <v>41490.208333333336</v>
      </c>
      <c r="N916">
        <v>1376629200</v>
      </c>
      <c r="O916" s="7">
        <f t="shared" si="58"/>
        <v>41502.208333333336</v>
      </c>
      <c r="P916" t="b">
        <v>0</v>
      </c>
      <c r="Q916" t="b">
        <v>0</v>
      </c>
      <c r="R916" t="s">
        <v>2013</v>
      </c>
      <c r="S916" t="s">
        <v>2014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6"/>
        <v>1.5562827640984909</v>
      </c>
      <c r="G917" t="s">
        <v>19</v>
      </c>
      <c r="H917">
        <v>1866</v>
      </c>
      <c r="I917">
        <f t="shared" si="59"/>
        <v>105</v>
      </c>
      <c r="J917" t="s">
        <v>36</v>
      </c>
      <c r="K917" t="s">
        <v>37</v>
      </c>
      <c r="L917">
        <v>1503982800</v>
      </c>
      <c r="M917" s="7">
        <f t="shared" si="57"/>
        <v>42976.208333333328</v>
      </c>
      <c r="N917">
        <v>1504760400</v>
      </c>
      <c r="O917" s="7">
        <f t="shared" si="58"/>
        <v>42985.208333333328</v>
      </c>
      <c r="P917" t="b">
        <v>0</v>
      </c>
      <c r="Q917" t="b">
        <v>0</v>
      </c>
      <c r="R917" t="s">
        <v>2015</v>
      </c>
      <c r="S917" t="s">
        <v>2034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>
        <f t="shared" si="59"/>
        <v>25</v>
      </c>
      <c r="J918" t="s">
        <v>20</v>
      </c>
      <c r="K918" t="s">
        <v>21</v>
      </c>
      <c r="L918">
        <v>1418882400</v>
      </c>
      <c r="M918" s="7">
        <f t="shared" si="57"/>
        <v>41991.25</v>
      </c>
      <c r="N918">
        <v>1419660000</v>
      </c>
      <c r="O918" s="7">
        <f t="shared" si="58"/>
        <v>42000.25</v>
      </c>
      <c r="P918" t="b">
        <v>0</v>
      </c>
      <c r="Q918" t="b">
        <v>0</v>
      </c>
      <c r="R918" t="s">
        <v>2028</v>
      </c>
      <c r="S918" t="s">
        <v>2029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6"/>
        <v>0.58250000000000002</v>
      </c>
      <c r="G919" t="s">
        <v>42</v>
      </c>
      <c r="H919">
        <v>27</v>
      </c>
      <c r="I919">
        <f t="shared" si="59"/>
        <v>77</v>
      </c>
      <c r="J919" t="s">
        <v>36</v>
      </c>
      <c r="K919" t="s">
        <v>37</v>
      </c>
      <c r="L919">
        <v>1309237200</v>
      </c>
      <c r="M919" s="7">
        <f t="shared" si="57"/>
        <v>40722.208333333336</v>
      </c>
      <c r="N919">
        <v>1311310800</v>
      </c>
      <c r="O919" s="7">
        <f t="shared" si="58"/>
        <v>40746.208333333336</v>
      </c>
      <c r="P919" t="b">
        <v>0</v>
      </c>
      <c r="Q919" t="b">
        <v>1</v>
      </c>
      <c r="R919" t="s">
        <v>2015</v>
      </c>
      <c r="S919" t="s">
        <v>2026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6"/>
        <v>2.3739473684210526</v>
      </c>
      <c r="G920" t="s">
        <v>19</v>
      </c>
      <c r="H920">
        <v>156</v>
      </c>
      <c r="I920">
        <f t="shared" si="59"/>
        <v>57</v>
      </c>
      <c r="J920" t="s">
        <v>86</v>
      </c>
      <c r="K920" t="s">
        <v>87</v>
      </c>
      <c r="L920">
        <v>1343365200</v>
      </c>
      <c r="M920" s="7">
        <f t="shared" si="57"/>
        <v>41117.208333333336</v>
      </c>
      <c r="N920">
        <v>1344315600</v>
      </c>
      <c r="O920" s="7">
        <f t="shared" si="58"/>
        <v>41128.208333333336</v>
      </c>
      <c r="P920" t="b">
        <v>0</v>
      </c>
      <c r="Q920" t="b">
        <v>0</v>
      </c>
      <c r="R920" t="s">
        <v>2021</v>
      </c>
      <c r="S920" t="s">
        <v>2030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>
        <f t="shared" si="59"/>
        <v>92</v>
      </c>
      <c r="J921" t="s">
        <v>24</v>
      </c>
      <c r="K921" t="s">
        <v>25</v>
      </c>
      <c r="L921">
        <v>1507957200</v>
      </c>
      <c r="M921" s="7">
        <f t="shared" si="57"/>
        <v>43022.208333333328</v>
      </c>
      <c r="N921">
        <v>1510725600</v>
      </c>
      <c r="O921" s="7">
        <f t="shared" si="58"/>
        <v>43054.25</v>
      </c>
      <c r="P921" t="b">
        <v>0</v>
      </c>
      <c r="Q921" t="b">
        <v>1</v>
      </c>
      <c r="R921" t="s">
        <v>2013</v>
      </c>
      <c r="S921" t="s">
        <v>2014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6"/>
        <v>1.8256603773584905</v>
      </c>
      <c r="G922" t="s">
        <v>19</v>
      </c>
      <c r="H922">
        <v>255</v>
      </c>
      <c r="I922">
        <f t="shared" si="59"/>
        <v>37</v>
      </c>
      <c r="J922" t="s">
        <v>20</v>
      </c>
      <c r="K922" t="s">
        <v>21</v>
      </c>
      <c r="L922">
        <v>1549519200</v>
      </c>
      <c r="M922" s="7">
        <f t="shared" si="57"/>
        <v>43503.25</v>
      </c>
      <c r="N922">
        <v>1551247200</v>
      </c>
      <c r="O922" s="7">
        <f t="shared" si="58"/>
        <v>43523.25</v>
      </c>
      <c r="P922" t="b">
        <v>1</v>
      </c>
      <c r="Q922" t="b">
        <v>0</v>
      </c>
      <c r="R922" t="s">
        <v>2015</v>
      </c>
      <c r="S922" t="s">
        <v>2023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>
        <f t="shared" si="59"/>
        <v>31</v>
      </c>
      <c r="J923" t="s">
        <v>20</v>
      </c>
      <c r="K923" t="s">
        <v>21</v>
      </c>
      <c r="L923">
        <v>1329026400</v>
      </c>
      <c r="M923" s="7">
        <f t="shared" si="57"/>
        <v>40951.25</v>
      </c>
      <c r="N923">
        <v>1330236000</v>
      </c>
      <c r="O923" s="7">
        <f t="shared" si="58"/>
        <v>40965.25</v>
      </c>
      <c r="P923" t="b">
        <v>0</v>
      </c>
      <c r="Q923" t="b">
        <v>0</v>
      </c>
      <c r="R923" t="s">
        <v>2011</v>
      </c>
      <c r="S923" t="s">
        <v>2012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6"/>
        <v>1.7595330739299611</v>
      </c>
      <c r="G924" t="s">
        <v>19</v>
      </c>
      <c r="H924">
        <v>2261</v>
      </c>
      <c r="I924">
        <f t="shared" si="59"/>
        <v>40</v>
      </c>
      <c r="J924" t="s">
        <v>20</v>
      </c>
      <c r="K924" t="s">
        <v>21</v>
      </c>
      <c r="L924">
        <v>1544335200</v>
      </c>
      <c r="M924" s="7">
        <f t="shared" si="57"/>
        <v>43443.25</v>
      </c>
      <c r="N924">
        <v>1545112800</v>
      </c>
      <c r="O924" s="7">
        <f t="shared" si="58"/>
        <v>43452.25</v>
      </c>
      <c r="P924" t="b">
        <v>0</v>
      </c>
      <c r="Q924" t="b">
        <v>1</v>
      </c>
      <c r="R924" t="s">
        <v>2009</v>
      </c>
      <c r="S924" t="s">
        <v>2036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6"/>
        <v>2.3788235294117648</v>
      </c>
      <c r="G925" t="s">
        <v>19</v>
      </c>
      <c r="H925">
        <v>40</v>
      </c>
      <c r="I925">
        <f t="shared" si="59"/>
        <v>101</v>
      </c>
      <c r="J925" t="s">
        <v>20</v>
      </c>
      <c r="K925" t="s">
        <v>21</v>
      </c>
      <c r="L925">
        <v>1279083600</v>
      </c>
      <c r="M925" s="7">
        <f t="shared" si="57"/>
        <v>40373.208333333336</v>
      </c>
      <c r="N925">
        <v>1279170000</v>
      </c>
      <c r="O925" s="7">
        <f t="shared" si="58"/>
        <v>40374.208333333336</v>
      </c>
      <c r="P925" t="b">
        <v>0</v>
      </c>
      <c r="Q925" t="b">
        <v>0</v>
      </c>
      <c r="R925" t="s">
        <v>2013</v>
      </c>
      <c r="S925" t="s">
        <v>2014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6"/>
        <v>4.8805076142131982</v>
      </c>
      <c r="G926" t="s">
        <v>19</v>
      </c>
      <c r="H926">
        <v>2289</v>
      </c>
      <c r="I926">
        <f t="shared" si="59"/>
        <v>84</v>
      </c>
      <c r="J926" t="s">
        <v>94</v>
      </c>
      <c r="K926" t="s">
        <v>95</v>
      </c>
      <c r="L926">
        <v>1572498000</v>
      </c>
      <c r="M926" s="7">
        <f t="shared" si="57"/>
        <v>43769.208333333328</v>
      </c>
      <c r="N926">
        <v>1573452000</v>
      </c>
      <c r="O926" s="7">
        <f t="shared" si="58"/>
        <v>43780.25</v>
      </c>
      <c r="P926" t="b">
        <v>0</v>
      </c>
      <c r="Q926" t="b">
        <v>0</v>
      </c>
      <c r="R926" t="s">
        <v>2013</v>
      </c>
      <c r="S926" t="s">
        <v>2014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6"/>
        <v>2.2406666666666668</v>
      </c>
      <c r="G927" t="s">
        <v>19</v>
      </c>
      <c r="H927">
        <v>65</v>
      </c>
      <c r="I927">
        <f t="shared" si="59"/>
        <v>103</v>
      </c>
      <c r="J927" t="s">
        <v>20</v>
      </c>
      <c r="K927" t="s">
        <v>21</v>
      </c>
      <c r="L927">
        <v>1506056400</v>
      </c>
      <c r="M927" s="7">
        <f t="shared" si="57"/>
        <v>43000.208333333328</v>
      </c>
      <c r="N927">
        <v>1507093200</v>
      </c>
      <c r="O927" s="7">
        <f t="shared" si="58"/>
        <v>43012.208333333328</v>
      </c>
      <c r="P927" t="b">
        <v>0</v>
      </c>
      <c r="Q927" t="b">
        <v>0</v>
      </c>
      <c r="R927" t="s">
        <v>2013</v>
      </c>
      <c r="S927" t="s">
        <v>2014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>
        <f t="shared" si="59"/>
        <v>105</v>
      </c>
      <c r="J928" t="s">
        <v>20</v>
      </c>
      <c r="K928" t="s">
        <v>21</v>
      </c>
      <c r="L928">
        <v>1463029200</v>
      </c>
      <c r="M928" s="7">
        <f t="shared" si="57"/>
        <v>42502.208333333328</v>
      </c>
      <c r="N928">
        <v>1463374800</v>
      </c>
      <c r="O928" s="7">
        <f t="shared" si="58"/>
        <v>42506.208333333328</v>
      </c>
      <c r="P928" t="b">
        <v>0</v>
      </c>
      <c r="Q928" t="b">
        <v>0</v>
      </c>
      <c r="R928" t="s">
        <v>2007</v>
      </c>
      <c r="S928" t="s">
        <v>2008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>
        <f t="shared" si="59"/>
        <v>89</v>
      </c>
      <c r="J929" t="s">
        <v>20</v>
      </c>
      <c r="K929" t="s">
        <v>21</v>
      </c>
      <c r="L929">
        <v>1342069200</v>
      </c>
      <c r="M929" s="7">
        <f t="shared" si="57"/>
        <v>41102.208333333336</v>
      </c>
      <c r="N929">
        <v>1344574800</v>
      </c>
      <c r="O929" s="7">
        <f t="shared" si="58"/>
        <v>41131.208333333336</v>
      </c>
      <c r="P929" t="b">
        <v>0</v>
      </c>
      <c r="Q929" t="b">
        <v>0</v>
      </c>
      <c r="R929" t="s">
        <v>2013</v>
      </c>
      <c r="S929" t="s">
        <v>2014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6"/>
        <v>1.1731541218637993</v>
      </c>
      <c r="G930" t="s">
        <v>19</v>
      </c>
      <c r="H930">
        <v>3777</v>
      </c>
      <c r="I930">
        <f t="shared" si="59"/>
        <v>51</v>
      </c>
      <c r="J930" t="s">
        <v>94</v>
      </c>
      <c r="K930" t="s">
        <v>95</v>
      </c>
      <c r="L930">
        <v>1388296800</v>
      </c>
      <c r="M930" s="7">
        <f t="shared" si="57"/>
        <v>41637.25</v>
      </c>
      <c r="N930">
        <v>1389074400</v>
      </c>
      <c r="O930" s="7">
        <f t="shared" si="58"/>
        <v>41646.25</v>
      </c>
      <c r="P930" t="b">
        <v>0</v>
      </c>
      <c r="Q930" t="b">
        <v>0</v>
      </c>
      <c r="R930" t="s">
        <v>2011</v>
      </c>
      <c r="S930" t="s">
        <v>2012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6"/>
        <v>2.173090909090909</v>
      </c>
      <c r="G931" t="s">
        <v>19</v>
      </c>
      <c r="H931">
        <v>184</v>
      </c>
      <c r="I931">
        <f t="shared" si="59"/>
        <v>64</v>
      </c>
      <c r="J931" t="s">
        <v>36</v>
      </c>
      <c r="K931" t="s">
        <v>37</v>
      </c>
      <c r="L931">
        <v>1493787600</v>
      </c>
      <c r="M931" s="7">
        <f t="shared" si="57"/>
        <v>42858.208333333328</v>
      </c>
      <c r="N931">
        <v>1494997200</v>
      </c>
      <c r="O931" s="7">
        <f t="shared" si="58"/>
        <v>42872.208333333328</v>
      </c>
      <c r="P931" t="b">
        <v>0</v>
      </c>
      <c r="Q931" t="b">
        <v>0</v>
      </c>
      <c r="R931" t="s">
        <v>2013</v>
      </c>
      <c r="S931" t="s">
        <v>2014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6"/>
        <v>1.1228571428571428</v>
      </c>
      <c r="G932" t="s">
        <v>19</v>
      </c>
      <c r="H932">
        <v>85</v>
      </c>
      <c r="I932">
        <f t="shared" si="59"/>
        <v>46</v>
      </c>
      <c r="J932" t="s">
        <v>20</v>
      </c>
      <c r="K932" t="s">
        <v>21</v>
      </c>
      <c r="L932">
        <v>1424844000</v>
      </c>
      <c r="M932" s="7">
        <f t="shared" si="57"/>
        <v>42060.25</v>
      </c>
      <c r="N932">
        <v>1425448800</v>
      </c>
      <c r="O932" s="7">
        <f t="shared" si="58"/>
        <v>42067.25</v>
      </c>
      <c r="P932" t="b">
        <v>0</v>
      </c>
      <c r="Q932" t="b">
        <v>1</v>
      </c>
      <c r="R932" t="s">
        <v>2013</v>
      </c>
      <c r="S932" t="s">
        <v>2014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>
        <f t="shared" si="59"/>
        <v>51</v>
      </c>
      <c r="J933" t="s">
        <v>20</v>
      </c>
      <c r="K933" t="s">
        <v>21</v>
      </c>
      <c r="L933">
        <v>1403931600</v>
      </c>
      <c r="M933" s="7">
        <f t="shared" si="57"/>
        <v>41818.208333333336</v>
      </c>
      <c r="N933">
        <v>1404104400</v>
      </c>
      <c r="O933" s="7">
        <f t="shared" si="58"/>
        <v>41820.208333333336</v>
      </c>
      <c r="P933" t="b">
        <v>0</v>
      </c>
      <c r="Q933" t="b">
        <v>1</v>
      </c>
      <c r="R933" t="s">
        <v>2013</v>
      </c>
      <c r="S933" t="s">
        <v>2014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6"/>
        <v>2.1230434782608696</v>
      </c>
      <c r="G934" t="s">
        <v>19</v>
      </c>
      <c r="H934">
        <v>144</v>
      </c>
      <c r="I934">
        <f t="shared" si="59"/>
        <v>33</v>
      </c>
      <c r="J934" t="s">
        <v>20</v>
      </c>
      <c r="K934" t="s">
        <v>21</v>
      </c>
      <c r="L934">
        <v>1394514000</v>
      </c>
      <c r="M934" s="7">
        <f t="shared" si="57"/>
        <v>41709.208333333336</v>
      </c>
      <c r="N934">
        <v>1394773200</v>
      </c>
      <c r="O934" s="7">
        <f t="shared" si="58"/>
        <v>41712.208333333336</v>
      </c>
      <c r="P934" t="b">
        <v>0</v>
      </c>
      <c r="Q934" t="b">
        <v>0</v>
      </c>
      <c r="R934" t="s">
        <v>2009</v>
      </c>
      <c r="S934" t="s">
        <v>2010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6"/>
        <v>2.3974657534246577</v>
      </c>
      <c r="G935" t="s">
        <v>19</v>
      </c>
      <c r="H935">
        <v>1902</v>
      </c>
      <c r="I935">
        <f t="shared" si="59"/>
        <v>92</v>
      </c>
      <c r="J935" t="s">
        <v>20</v>
      </c>
      <c r="K935" t="s">
        <v>21</v>
      </c>
      <c r="L935">
        <v>1365397200</v>
      </c>
      <c r="M935" s="7">
        <f t="shared" si="57"/>
        <v>41372.208333333336</v>
      </c>
      <c r="N935">
        <v>1366520400</v>
      </c>
      <c r="O935" s="7">
        <f t="shared" si="58"/>
        <v>41385.208333333336</v>
      </c>
      <c r="P935" t="b">
        <v>0</v>
      </c>
      <c r="Q935" t="b">
        <v>0</v>
      </c>
      <c r="R935" t="s">
        <v>2013</v>
      </c>
      <c r="S935" t="s">
        <v>2014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6"/>
        <v>1.8193548387096774</v>
      </c>
      <c r="G936" t="s">
        <v>19</v>
      </c>
      <c r="H936">
        <v>105</v>
      </c>
      <c r="I936">
        <f t="shared" si="59"/>
        <v>107</v>
      </c>
      <c r="J936" t="s">
        <v>20</v>
      </c>
      <c r="K936" t="s">
        <v>21</v>
      </c>
      <c r="L936">
        <v>1456120800</v>
      </c>
      <c r="M936" s="7">
        <f t="shared" si="57"/>
        <v>42422.25</v>
      </c>
      <c r="N936">
        <v>1456639200</v>
      </c>
      <c r="O936" s="7">
        <f t="shared" si="58"/>
        <v>42428.25</v>
      </c>
      <c r="P936" t="b">
        <v>0</v>
      </c>
      <c r="Q936" t="b">
        <v>0</v>
      </c>
      <c r="R936" t="s">
        <v>2013</v>
      </c>
      <c r="S936" t="s">
        <v>2014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6"/>
        <v>1.6413114754098361</v>
      </c>
      <c r="G937" t="s">
        <v>19</v>
      </c>
      <c r="H937">
        <v>132</v>
      </c>
      <c r="I937">
        <f t="shared" si="59"/>
        <v>75</v>
      </c>
      <c r="J937" t="s">
        <v>20</v>
      </c>
      <c r="K937" t="s">
        <v>21</v>
      </c>
      <c r="L937">
        <v>1437714000</v>
      </c>
      <c r="M937" s="7">
        <f t="shared" si="57"/>
        <v>42209.208333333328</v>
      </c>
      <c r="N937">
        <v>1438318800</v>
      </c>
      <c r="O937" s="7">
        <f t="shared" si="58"/>
        <v>42216.208333333328</v>
      </c>
      <c r="P937" t="b">
        <v>0</v>
      </c>
      <c r="Q937" t="b">
        <v>0</v>
      </c>
      <c r="R937" t="s">
        <v>2013</v>
      </c>
      <c r="S937" t="s">
        <v>2014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>
        <f t="shared" si="59"/>
        <v>80</v>
      </c>
      <c r="J938" t="s">
        <v>20</v>
      </c>
      <c r="K938" t="s">
        <v>21</v>
      </c>
      <c r="L938">
        <v>1563771600</v>
      </c>
      <c r="M938" s="7">
        <f t="shared" si="57"/>
        <v>43668.208333333328</v>
      </c>
      <c r="N938">
        <v>1564030800</v>
      </c>
      <c r="O938" s="7">
        <f t="shared" si="58"/>
        <v>43671.208333333328</v>
      </c>
      <c r="P938" t="b">
        <v>1</v>
      </c>
      <c r="Q938" t="b">
        <v>0</v>
      </c>
      <c r="R938" t="s">
        <v>2013</v>
      </c>
      <c r="S938" t="s">
        <v>2014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6"/>
        <v>0.49643859649122807</v>
      </c>
      <c r="G939" t="s">
        <v>63</v>
      </c>
      <c r="H939">
        <v>976</v>
      </c>
      <c r="I939">
        <f t="shared" si="59"/>
        <v>86</v>
      </c>
      <c r="J939" t="s">
        <v>20</v>
      </c>
      <c r="K939" t="s">
        <v>21</v>
      </c>
      <c r="L939">
        <v>1448517600</v>
      </c>
      <c r="M939" s="7">
        <f t="shared" si="57"/>
        <v>42334.25</v>
      </c>
      <c r="N939">
        <v>1449295200</v>
      </c>
      <c r="O939" s="7">
        <f t="shared" si="58"/>
        <v>42343.25</v>
      </c>
      <c r="P939" t="b">
        <v>0</v>
      </c>
      <c r="Q939" t="b">
        <v>0</v>
      </c>
      <c r="R939" t="s">
        <v>2015</v>
      </c>
      <c r="S939" t="s">
        <v>2016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6"/>
        <v>1.0970652173913042</v>
      </c>
      <c r="G940" t="s">
        <v>19</v>
      </c>
      <c r="H940">
        <v>96</v>
      </c>
      <c r="I940">
        <f t="shared" si="59"/>
        <v>105</v>
      </c>
      <c r="J940" t="s">
        <v>20</v>
      </c>
      <c r="K940" t="s">
        <v>21</v>
      </c>
      <c r="L940">
        <v>1528779600</v>
      </c>
      <c r="M940" s="7">
        <f t="shared" si="57"/>
        <v>43263.208333333328</v>
      </c>
      <c r="N940">
        <v>1531890000</v>
      </c>
      <c r="O940" s="7">
        <f t="shared" si="58"/>
        <v>43299.208333333328</v>
      </c>
      <c r="P940" t="b">
        <v>0</v>
      </c>
      <c r="Q940" t="b">
        <v>1</v>
      </c>
      <c r="R940" t="s">
        <v>2021</v>
      </c>
      <c r="S940" t="s">
        <v>2027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>
        <f t="shared" si="59"/>
        <v>57</v>
      </c>
      <c r="J941" t="s">
        <v>20</v>
      </c>
      <c r="K941" t="s">
        <v>21</v>
      </c>
      <c r="L941">
        <v>1304744400</v>
      </c>
      <c r="M941" s="7">
        <f t="shared" si="57"/>
        <v>40670.208333333336</v>
      </c>
      <c r="N941">
        <v>1306213200</v>
      </c>
      <c r="O941" s="7">
        <f t="shared" si="58"/>
        <v>40687.208333333336</v>
      </c>
      <c r="P941" t="b">
        <v>0</v>
      </c>
      <c r="Q941" t="b">
        <v>1</v>
      </c>
      <c r="R941" t="s">
        <v>2024</v>
      </c>
      <c r="S941" t="s">
        <v>2025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6"/>
        <v>0.62232323232323228</v>
      </c>
      <c r="G942" t="s">
        <v>42</v>
      </c>
      <c r="H942">
        <v>66</v>
      </c>
      <c r="I942">
        <f t="shared" si="59"/>
        <v>93</v>
      </c>
      <c r="J942" t="s">
        <v>15</v>
      </c>
      <c r="K942" t="s">
        <v>16</v>
      </c>
      <c r="L942">
        <v>1354341600</v>
      </c>
      <c r="M942" s="7">
        <f t="shared" si="57"/>
        <v>41244.25</v>
      </c>
      <c r="N942">
        <v>1356242400</v>
      </c>
      <c r="O942" s="7">
        <f t="shared" si="58"/>
        <v>41266.25</v>
      </c>
      <c r="P942" t="b">
        <v>0</v>
      </c>
      <c r="Q942" t="b">
        <v>0</v>
      </c>
      <c r="R942" t="s">
        <v>2011</v>
      </c>
      <c r="S942" t="s">
        <v>2012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>
        <f t="shared" si="59"/>
        <v>71</v>
      </c>
      <c r="J943" t="s">
        <v>20</v>
      </c>
      <c r="K943" t="s">
        <v>21</v>
      </c>
      <c r="L943">
        <v>1294552800</v>
      </c>
      <c r="M943" s="7">
        <f t="shared" si="57"/>
        <v>40552.25</v>
      </c>
      <c r="N943">
        <v>1297576800</v>
      </c>
      <c r="O943" s="7">
        <f t="shared" si="58"/>
        <v>40587.25</v>
      </c>
      <c r="P943" t="b">
        <v>1</v>
      </c>
      <c r="Q943" t="b">
        <v>0</v>
      </c>
      <c r="R943" t="s">
        <v>2013</v>
      </c>
      <c r="S943" t="s">
        <v>2014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>
        <f t="shared" si="59"/>
        <v>92</v>
      </c>
      <c r="J944" t="s">
        <v>24</v>
      </c>
      <c r="K944" t="s">
        <v>25</v>
      </c>
      <c r="L944">
        <v>1295935200</v>
      </c>
      <c r="M944" s="7">
        <f t="shared" si="57"/>
        <v>40568.25</v>
      </c>
      <c r="N944">
        <v>1296194400</v>
      </c>
      <c r="O944" s="7">
        <f t="shared" si="58"/>
        <v>40571.25</v>
      </c>
      <c r="P944" t="b">
        <v>0</v>
      </c>
      <c r="Q944" t="b">
        <v>0</v>
      </c>
      <c r="R944" t="s">
        <v>2013</v>
      </c>
      <c r="S944" t="s">
        <v>2014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6"/>
        <v>1.5958666666666668</v>
      </c>
      <c r="G945" t="s">
        <v>19</v>
      </c>
      <c r="H945">
        <v>114</v>
      </c>
      <c r="I945">
        <f t="shared" si="59"/>
        <v>104</v>
      </c>
      <c r="J945" t="s">
        <v>20</v>
      </c>
      <c r="K945" t="s">
        <v>21</v>
      </c>
      <c r="L945">
        <v>1411534800</v>
      </c>
      <c r="M945" s="7">
        <f t="shared" si="57"/>
        <v>41906.208333333336</v>
      </c>
      <c r="N945">
        <v>1414558800</v>
      </c>
      <c r="O945" s="7">
        <f t="shared" si="58"/>
        <v>41941.208333333336</v>
      </c>
      <c r="P945" t="b">
        <v>0</v>
      </c>
      <c r="Q945" t="b">
        <v>0</v>
      </c>
      <c r="R945" t="s">
        <v>2007</v>
      </c>
      <c r="S945" t="s">
        <v>2008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>
        <f t="shared" si="59"/>
        <v>30</v>
      </c>
      <c r="J946" t="s">
        <v>24</v>
      </c>
      <c r="K946" t="s">
        <v>25</v>
      </c>
      <c r="L946">
        <v>1486706400</v>
      </c>
      <c r="M946" s="7">
        <f t="shared" si="57"/>
        <v>42776.25</v>
      </c>
      <c r="N946">
        <v>1488348000</v>
      </c>
      <c r="O946" s="7">
        <f t="shared" si="58"/>
        <v>42795.25</v>
      </c>
      <c r="P946" t="b">
        <v>0</v>
      </c>
      <c r="Q946" t="b">
        <v>0</v>
      </c>
      <c r="R946" t="s">
        <v>2028</v>
      </c>
      <c r="S946" t="s">
        <v>2029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>
        <f t="shared" si="59"/>
        <v>33</v>
      </c>
      <c r="J947" t="s">
        <v>20</v>
      </c>
      <c r="K947" t="s">
        <v>21</v>
      </c>
      <c r="L947">
        <v>1333602000</v>
      </c>
      <c r="M947" s="7">
        <f t="shared" si="57"/>
        <v>41004.208333333336</v>
      </c>
      <c r="N947">
        <v>1334898000</v>
      </c>
      <c r="O947" s="7">
        <f t="shared" si="58"/>
        <v>41019.208333333336</v>
      </c>
      <c r="P947" t="b">
        <v>1</v>
      </c>
      <c r="Q947" t="b">
        <v>0</v>
      </c>
      <c r="R947" t="s">
        <v>2028</v>
      </c>
      <c r="S947" t="s">
        <v>2029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>
        <f t="shared" si="59"/>
        <v>84</v>
      </c>
      <c r="J948" t="s">
        <v>20</v>
      </c>
      <c r="K948" t="s">
        <v>21</v>
      </c>
      <c r="L948">
        <v>1308200400</v>
      </c>
      <c r="M948" s="7">
        <f t="shared" si="57"/>
        <v>40710.208333333336</v>
      </c>
      <c r="N948">
        <v>1308373200</v>
      </c>
      <c r="O948" s="7">
        <f t="shared" si="58"/>
        <v>40712.208333333336</v>
      </c>
      <c r="P948" t="b">
        <v>0</v>
      </c>
      <c r="Q948" t="b">
        <v>0</v>
      </c>
      <c r="R948" t="s">
        <v>2013</v>
      </c>
      <c r="S948" t="s">
        <v>2014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>
        <f t="shared" si="59"/>
        <v>73</v>
      </c>
      <c r="J949" t="s">
        <v>20</v>
      </c>
      <c r="K949" t="s">
        <v>21</v>
      </c>
      <c r="L949">
        <v>1411707600</v>
      </c>
      <c r="M949" s="7">
        <f t="shared" si="57"/>
        <v>41908.208333333336</v>
      </c>
      <c r="N949">
        <v>1412312400</v>
      </c>
      <c r="O949" s="7">
        <f t="shared" si="58"/>
        <v>41915.208333333336</v>
      </c>
      <c r="P949" t="b">
        <v>0</v>
      </c>
      <c r="Q949" t="b">
        <v>0</v>
      </c>
      <c r="R949" t="s">
        <v>2013</v>
      </c>
      <c r="S949" t="s">
        <v>2014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6"/>
        <v>0.62957446808510642</v>
      </c>
      <c r="G950" t="s">
        <v>63</v>
      </c>
      <c r="H950">
        <v>160</v>
      </c>
      <c r="I950">
        <f t="shared" si="59"/>
        <v>36</v>
      </c>
      <c r="J950" t="s">
        <v>20</v>
      </c>
      <c r="K950" t="s">
        <v>21</v>
      </c>
      <c r="L950">
        <v>1418364000</v>
      </c>
      <c r="M950" s="7">
        <f t="shared" si="57"/>
        <v>41985.25</v>
      </c>
      <c r="N950">
        <v>1419228000</v>
      </c>
      <c r="O950" s="7">
        <f t="shared" si="58"/>
        <v>41995.25</v>
      </c>
      <c r="P950" t="b">
        <v>1</v>
      </c>
      <c r="Q950" t="b">
        <v>1</v>
      </c>
      <c r="R950" t="s">
        <v>2015</v>
      </c>
      <c r="S950" t="s">
        <v>2016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6"/>
        <v>1.6135593220338984</v>
      </c>
      <c r="G951" t="s">
        <v>19</v>
      </c>
      <c r="H951">
        <v>203</v>
      </c>
      <c r="I951">
        <f t="shared" si="59"/>
        <v>46</v>
      </c>
      <c r="J951" t="s">
        <v>20</v>
      </c>
      <c r="K951" t="s">
        <v>21</v>
      </c>
      <c r="L951">
        <v>1429333200</v>
      </c>
      <c r="M951" s="7">
        <f t="shared" si="57"/>
        <v>42112.208333333328</v>
      </c>
      <c r="N951">
        <v>1430974800</v>
      </c>
      <c r="O951" s="7">
        <f t="shared" si="58"/>
        <v>42131.208333333328</v>
      </c>
      <c r="P951" t="b">
        <v>0</v>
      </c>
      <c r="Q951" t="b">
        <v>0</v>
      </c>
      <c r="R951" t="s">
        <v>2011</v>
      </c>
      <c r="S951" t="s">
        <v>2012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>
        <f t="shared" si="59"/>
        <v>5</v>
      </c>
      <c r="J952" t="s">
        <v>20</v>
      </c>
      <c r="K952" t="s">
        <v>21</v>
      </c>
      <c r="L952">
        <v>1555390800</v>
      </c>
      <c r="M952" s="7">
        <f t="shared" si="57"/>
        <v>43571.208333333328</v>
      </c>
      <c r="N952">
        <v>1555822800</v>
      </c>
      <c r="O952" s="7">
        <f t="shared" si="58"/>
        <v>43576.208333333328</v>
      </c>
      <c r="P952" t="b">
        <v>0</v>
      </c>
      <c r="Q952" t="b">
        <v>1</v>
      </c>
      <c r="R952" t="s">
        <v>2013</v>
      </c>
      <c r="S952" t="s">
        <v>2014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6"/>
        <v>10.969379310344827</v>
      </c>
      <c r="G953" t="s">
        <v>19</v>
      </c>
      <c r="H953">
        <v>1559</v>
      </c>
      <c r="I953">
        <f t="shared" si="59"/>
        <v>102</v>
      </c>
      <c r="J953" t="s">
        <v>20</v>
      </c>
      <c r="K953" t="s">
        <v>21</v>
      </c>
      <c r="L953">
        <v>1482732000</v>
      </c>
      <c r="M953" s="7">
        <f t="shared" si="57"/>
        <v>42730.25</v>
      </c>
      <c r="N953">
        <v>1482818400</v>
      </c>
      <c r="O953" s="7">
        <f t="shared" si="58"/>
        <v>42731.25</v>
      </c>
      <c r="P953" t="b">
        <v>0</v>
      </c>
      <c r="Q953" t="b">
        <v>1</v>
      </c>
      <c r="R953" t="s">
        <v>2009</v>
      </c>
      <c r="S953" t="s">
        <v>2010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6"/>
        <v>0.70094158075601376</v>
      </c>
      <c r="G954" t="s">
        <v>63</v>
      </c>
      <c r="H954">
        <v>2266</v>
      </c>
      <c r="I954">
        <f t="shared" si="59"/>
        <v>45</v>
      </c>
      <c r="J954" t="s">
        <v>20</v>
      </c>
      <c r="K954" t="s">
        <v>21</v>
      </c>
      <c r="L954">
        <v>1470718800</v>
      </c>
      <c r="M954" s="7">
        <f t="shared" si="57"/>
        <v>42591.208333333328</v>
      </c>
      <c r="N954">
        <v>1471928400</v>
      </c>
      <c r="O954" s="7">
        <f t="shared" si="58"/>
        <v>42605.208333333328</v>
      </c>
      <c r="P954" t="b">
        <v>0</v>
      </c>
      <c r="Q954" t="b">
        <v>0</v>
      </c>
      <c r="R954" t="s">
        <v>2015</v>
      </c>
      <c r="S954" t="s">
        <v>2016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>
        <f t="shared" si="59"/>
        <v>94</v>
      </c>
      <c r="J955" t="s">
        <v>20</v>
      </c>
      <c r="K955" t="s">
        <v>21</v>
      </c>
      <c r="L955">
        <v>1450591200</v>
      </c>
      <c r="M955" s="7">
        <f t="shared" si="57"/>
        <v>42358.25</v>
      </c>
      <c r="N955">
        <v>1453701600</v>
      </c>
      <c r="O955" s="7">
        <f t="shared" si="58"/>
        <v>42394.25</v>
      </c>
      <c r="P955" t="b">
        <v>0</v>
      </c>
      <c r="Q955" t="b">
        <v>1</v>
      </c>
      <c r="R955" t="s">
        <v>2015</v>
      </c>
      <c r="S955" t="s">
        <v>2037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6"/>
        <v>3.6709859154929578</v>
      </c>
      <c r="G956" t="s">
        <v>19</v>
      </c>
      <c r="H956">
        <v>1548</v>
      </c>
      <c r="I956">
        <f t="shared" si="59"/>
        <v>101</v>
      </c>
      <c r="J956" t="s">
        <v>24</v>
      </c>
      <c r="K956" t="s">
        <v>25</v>
      </c>
      <c r="L956">
        <v>1348290000</v>
      </c>
      <c r="M956" s="7">
        <f t="shared" si="57"/>
        <v>41174.208333333336</v>
      </c>
      <c r="N956">
        <v>1350363600</v>
      </c>
      <c r="O956" s="7">
        <f t="shared" si="58"/>
        <v>41198.208333333336</v>
      </c>
      <c r="P956" t="b">
        <v>0</v>
      </c>
      <c r="Q956" t="b">
        <v>0</v>
      </c>
      <c r="R956" t="s">
        <v>2011</v>
      </c>
      <c r="S956" t="s">
        <v>2012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6"/>
        <v>11.09</v>
      </c>
      <c r="G957" t="s">
        <v>19</v>
      </c>
      <c r="H957">
        <v>80</v>
      </c>
      <c r="I957">
        <f t="shared" si="59"/>
        <v>97</v>
      </c>
      <c r="J957" t="s">
        <v>20</v>
      </c>
      <c r="K957" t="s">
        <v>21</v>
      </c>
      <c r="L957">
        <v>1353823200</v>
      </c>
      <c r="M957" s="7">
        <f t="shared" si="57"/>
        <v>41238.25</v>
      </c>
      <c r="N957">
        <v>1353996000</v>
      </c>
      <c r="O957" s="7">
        <f t="shared" si="58"/>
        <v>41240.25</v>
      </c>
      <c r="P957" t="b">
        <v>0</v>
      </c>
      <c r="Q957" t="b">
        <v>0</v>
      </c>
      <c r="R957" t="s">
        <v>2013</v>
      </c>
      <c r="S957" t="s">
        <v>2014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>
        <f t="shared" si="59"/>
        <v>43</v>
      </c>
      <c r="J958" t="s">
        <v>20</v>
      </c>
      <c r="K958" t="s">
        <v>21</v>
      </c>
      <c r="L958">
        <v>1450764000</v>
      </c>
      <c r="M958" s="7">
        <f t="shared" si="57"/>
        <v>42360.25</v>
      </c>
      <c r="N958">
        <v>1451109600</v>
      </c>
      <c r="O958" s="7">
        <f t="shared" si="58"/>
        <v>42364.25</v>
      </c>
      <c r="P958" t="b">
        <v>0</v>
      </c>
      <c r="Q958" t="b">
        <v>0</v>
      </c>
      <c r="R958" t="s">
        <v>2015</v>
      </c>
      <c r="S958" t="s">
        <v>2037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6"/>
        <v>1.2687755102040816</v>
      </c>
      <c r="G959" t="s">
        <v>19</v>
      </c>
      <c r="H959">
        <v>131</v>
      </c>
      <c r="I959">
        <f t="shared" si="59"/>
        <v>94</v>
      </c>
      <c r="J959" t="s">
        <v>20</v>
      </c>
      <c r="K959" t="s">
        <v>21</v>
      </c>
      <c r="L959">
        <v>1329372000</v>
      </c>
      <c r="M959" s="7">
        <f t="shared" si="57"/>
        <v>40955.25</v>
      </c>
      <c r="N959">
        <v>1329631200</v>
      </c>
      <c r="O959" s="7">
        <f t="shared" si="58"/>
        <v>40958.25</v>
      </c>
      <c r="P959" t="b">
        <v>0</v>
      </c>
      <c r="Q959" t="b">
        <v>0</v>
      </c>
      <c r="R959" t="s">
        <v>2013</v>
      </c>
      <c r="S959" t="s">
        <v>2014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6"/>
        <v>7.3463636363636367</v>
      </c>
      <c r="G960" t="s">
        <v>19</v>
      </c>
      <c r="H960">
        <v>112</v>
      </c>
      <c r="I960">
        <f t="shared" si="59"/>
        <v>72</v>
      </c>
      <c r="J960" t="s">
        <v>20</v>
      </c>
      <c r="K960" t="s">
        <v>21</v>
      </c>
      <c r="L960">
        <v>1277096400</v>
      </c>
      <c r="M960" s="7">
        <f t="shared" si="57"/>
        <v>40350.208333333336</v>
      </c>
      <c r="N960">
        <v>1278997200</v>
      </c>
      <c r="O960" s="7">
        <f t="shared" si="58"/>
        <v>40372.208333333336</v>
      </c>
      <c r="P960" t="b">
        <v>0</v>
      </c>
      <c r="Q960" t="b">
        <v>0</v>
      </c>
      <c r="R960" t="s">
        <v>2015</v>
      </c>
      <c r="S960" t="s">
        <v>2023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>
        <f t="shared" si="59"/>
        <v>51</v>
      </c>
      <c r="J961" t="s">
        <v>20</v>
      </c>
      <c r="K961" t="s">
        <v>21</v>
      </c>
      <c r="L961">
        <v>1277701200</v>
      </c>
      <c r="M961" s="7">
        <f t="shared" si="57"/>
        <v>40357.208333333336</v>
      </c>
      <c r="N961">
        <v>1280120400</v>
      </c>
      <c r="O961" s="7">
        <f t="shared" si="58"/>
        <v>40385.208333333336</v>
      </c>
      <c r="P961" t="b">
        <v>0</v>
      </c>
      <c r="Q961" t="b">
        <v>0</v>
      </c>
      <c r="R961" t="s">
        <v>2021</v>
      </c>
      <c r="S961" t="s">
        <v>2033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>
        <f t="shared" si="59"/>
        <v>85</v>
      </c>
      <c r="J962" t="s">
        <v>20</v>
      </c>
      <c r="K962" t="s">
        <v>21</v>
      </c>
      <c r="L962">
        <v>1454911200</v>
      </c>
      <c r="M962" s="7">
        <f t="shared" si="57"/>
        <v>42408.25</v>
      </c>
      <c r="N962">
        <v>1458104400</v>
      </c>
      <c r="O962" s="7">
        <f t="shared" si="58"/>
        <v>42445.208333333328</v>
      </c>
      <c r="P962" t="b">
        <v>0</v>
      </c>
      <c r="Q962" t="b">
        <v>0</v>
      </c>
      <c r="R962" t="s">
        <v>2011</v>
      </c>
      <c r="S962" t="s">
        <v>2012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19</v>
      </c>
      <c r="H963">
        <v>155</v>
      </c>
      <c r="I963">
        <f t="shared" si="59"/>
        <v>43</v>
      </c>
      <c r="J963" t="s">
        <v>20</v>
      </c>
      <c r="K963" t="s">
        <v>21</v>
      </c>
      <c r="L963">
        <v>1297922400</v>
      </c>
      <c r="M963" s="7">
        <f t="shared" ref="M963:M1001" si="61">(((L963/60)/60)/24)+DATE(1970,1,1)</f>
        <v>40591.25</v>
      </c>
      <c r="N963">
        <v>1298268000</v>
      </c>
      <c r="O963" s="7">
        <f t="shared" ref="O963:O1001" si="62">(((N963/60)/60)/24)+DATE(1970,1,1)</f>
        <v>40595.25</v>
      </c>
      <c r="P963" t="b">
        <v>0</v>
      </c>
      <c r="Q963" t="b">
        <v>0</v>
      </c>
      <c r="R963" t="s">
        <v>2021</v>
      </c>
      <c r="S963" t="s">
        <v>2033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si="60"/>
        <v>2.9602777777777778</v>
      </c>
      <c r="G964" t="s">
        <v>19</v>
      </c>
      <c r="H964">
        <v>266</v>
      </c>
      <c r="I964">
        <f t="shared" ref="I964:I1001" si="63">QUOTIENT(E964,H964)</f>
        <v>40</v>
      </c>
      <c r="J964" t="s">
        <v>20</v>
      </c>
      <c r="K964" t="s">
        <v>21</v>
      </c>
      <c r="L964">
        <v>1384408800</v>
      </c>
      <c r="M964" s="7">
        <f t="shared" si="61"/>
        <v>41592.25</v>
      </c>
      <c r="N964">
        <v>1386223200</v>
      </c>
      <c r="O964" s="7">
        <f t="shared" si="62"/>
        <v>41613.25</v>
      </c>
      <c r="P964" t="b">
        <v>0</v>
      </c>
      <c r="Q964" t="b">
        <v>0</v>
      </c>
      <c r="R964" t="s">
        <v>2007</v>
      </c>
      <c r="S964" t="s">
        <v>2008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>
        <f t="shared" si="63"/>
        <v>43</v>
      </c>
      <c r="J965" t="s">
        <v>94</v>
      </c>
      <c r="K965" t="s">
        <v>95</v>
      </c>
      <c r="L965">
        <v>1299304800</v>
      </c>
      <c r="M965" s="7">
        <f t="shared" si="61"/>
        <v>40607.25</v>
      </c>
      <c r="N965">
        <v>1299823200</v>
      </c>
      <c r="O965" s="7">
        <f t="shared" si="62"/>
        <v>40613.25</v>
      </c>
      <c r="P965" t="b">
        <v>0</v>
      </c>
      <c r="Q965" t="b">
        <v>1</v>
      </c>
      <c r="R965" t="s">
        <v>2028</v>
      </c>
      <c r="S965" t="s">
        <v>2029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0"/>
        <v>3.5578378378378379</v>
      </c>
      <c r="G966" t="s">
        <v>19</v>
      </c>
      <c r="H966">
        <v>155</v>
      </c>
      <c r="I966">
        <f t="shared" si="63"/>
        <v>84</v>
      </c>
      <c r="J966" t="s">
        <v>20</v>
      </c>
      <c r="K966" t="s">
        <v>21</v>
      </c>
      <c r="L966">
        <v>1431320400</v>
      </c>
      <c r="M966" s="7">
        <f t="shared" si="61"/>
        <v>42135.208333333328</v>
      </c>
      <c r="N966">
        <v>1431752400</v>
      </c>
      <c r="O966" s="7">
        <f t="shared" si="62"/>
        <v>42140.208333333328</v>
      </c>
      <c r="P966" t="b">
        <v>0</v>
      </c>
      <c r="Q966" t="b">
        <v>0</v>
      </c>
      <c r="R966" t="s">
        <v>2013</v>
      </c>
      <c r="S966" t="s">
        <v>2014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0"/>
        <v>3.8640909090909092</v>
      </c>
      <c r="G967" t="s">
        <v>19</v>
      </c>
      <c r="H967">
        <v>207</v>
      </c>
      <c r="I967">
        <f t="shared" si="63"/>
        <v>41</v>
      </c>
      <c r="J967" t="s">
        <v>36</v>
      </c>
      <c r="K967" t="s">
        <v>37</v>
      </c>
      <c r="L967">
        <v>1264399200</v>
      </c>
      <c r="M967" s="7">
        <f t="shared" si="61"/>
        <v>40203.25</v>
      </c>
      <c r="N967">
        <v>1267855200</v>
      </c>
      <c r="O967" s="7">
        <f t="shared" si="62"/>
        <v>40243.25</v>
      </c>
      <c r="P967" t="b">
        <v>0</v>
      </c>
      <c r="Q967" t="b">
        <v>0</v>
      </c>
      <c r="R967" t="s">
        <v>2009</v>
      </c>
      <c r="S967" t="s">
        <v>2010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0"/>
        <v>7.9223529411764702</v>
      </c>
      <c r="G968" t="s">
        <v>19</v>
      </c>
      <c r="H968">
        <v>245</v>
      </c>
      <c r="I968">
        <f t="shared" si="63"/>
        <v>54</v>
      </c>
      <c r="J968" t="s">
        <v>20</v>
      </c>
      <c r="K968" t="s">
        <v>21</v>
      </c>
      <c r="L968">
        <v>1497502800</v>
      </c>
      <c r="M968" s="7">
        <f t="shared" si="61"/>
        <v>42901.208333333328</v>
      </c>
      <c r="N968">
        <v>1497675600</v>
      </c>
      <c r="O968" s="7">
        <f t="shared" si="62"/>
        <v>42903.208333333328</v>
      </c>
      <c r="P968" t="b">
        <v>0</v>
      </c>
      <c r="Q968" t="b">
        <v>0</v>
      </c>
      <c r="R968" t="s">
        <v>2013</v>
      </c>
      <c r="S968" t="s">
        <v>2014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0"/>
        <v>1.3703393665158372</v>
      </c>
      <c r="G969" t="s">
        <v>19</v>
      </c>
      <c r="H969">
        <v>1573</v>
      </c>
      <c r="I969">
        <f t="shared" si="63"/>
        <v>77</v>
      </c>
      <c r="J969" t="s">
        <v>20</v>
      </c>
      <c r="K969" t="s">
        <v>21</v>
      </c>
      <c r="L969">
        <v>1333688400</v>
      </c>
      <c r="M969" s="7">
        <f t="shared" si="61"/>
        <v>41005.208333333336</v>
      </c>
      <c r="N969">
        <v>1336885200</v>
      </c>
      <c r="O969" s="7">
        <f t="shared" si="62"/>
        <v>41042.208333333336</v>
      </c>
      <c r="P969" t="b">
        <v>0</v>
      </c>
      <c r="Q969" t="b">
        <v>0</v>
      </c>
      <c r="R969" t="s">
        <v>2009</v>
      </c>
      <c r="S969" t="s">
        <v>2036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0"/>
        <v>3.3820833333333336</v>
      </c>
      <c r="G970" t="s">
        <v>19</v>
      </c>
      <c r="H970">
        <v>114</v>
      </c>
      <c r="I970">
        <f t="shared" si="63"/>
        <v>71</v>
      </c>
      <c r="J970" t="s">
        <v>20</v>
      </c>
      <c r="K970" t="s">
        <v>21</v>
      </c>
      <c r="L970">
        <v>1293861600</v>
      </c>
      <c r="M970" s="7">
        <f t="shared" si="61"/>
        <v>40544.25</v>
      </c>
      <c r="N970">
        <v>1295157600</v>
      </c>
      <c r="O970" s="7">
        <f t="shared" si="62"/>
        <v>40559.25</v>
      </c>
      <c r="P970" t="b">
        <v>0</v>
      </c>
      <c r="Q970" t="b">
        <v>0</v>
      </c>
      <c r="R970" t="s">
        <v>2007</v>
      </c>
      <c r="S970" t="s">
        <v>2008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0"/>
        <v>1.0822784810126582</v>
      </c>
      <c r="G971" t="s">
        <v>19</v>
      </c>
      <c r="H971">
        <v>93</v>
      </c>
      <c r="I971">
        <f t="shared" si="63"/>
        <v>91</v>
      </c>
      <c r="J971" t="s">
        <v>20</v>
      </c>
      <c r="K971" t="s">
        <v>21</v>
      </c>
      <c r="L971">
        <v>1576994400</v>
      </c>
      <c r="M971" s="7">
        <f t="shared" si="61"/>
        <v>43821.25</v>
      </c>
      <c r="N971">
        <v>1577599200</v>
      </c>
      <c r="O971" s="7">
        <f t="shared" si="62"/>
        <v>43828.25</v>
      </c>
      <c r="P971" t="b">
        <v>0</v>
      </c>
      <c r="Q971" t="b">
        <v>0</v>
      </c>
      <c r="R971" t="s">
        <v>2013</v>
      </c>
      <c r="S971" t="s">
        <v>2014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>
        <f t="shared" si="63"/>
        <v>97</v>
      </c>
      <c r="J972" t="s">
        <v>20</v>
      </c>
      <c r="K972" t="s">
        <v>21</v>
      </c>
      <c r="L972">
        <v>1304917200</v>
      </c>
      <c r="M972" s="7">
        <f t="shared" si="61"/>
        <v>40672.208333333336</v>
      </c>
      <c r="N972">
        <v>1305003600</v>
      </c>
      <c r="O972" s="7">
        <f t="shared" si="62"/>
        <v>40673.208333333336</v>
      </c>
      <c r="P972" t="b">
        <v>0</v>
      </c>
      <c r="Q972" t="b">
        <v>0</v>
      </c>
      <c r="R972" t="s">
        <v>2013</v>
      </c>
      <c r="S972" t="s">
        <v>2014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>
        <f t="shared" si="63"/>
        <v>58</v>
      </c>
      <c r="J973" t="s">
        <v>20</v>
      </c>
      <c r="K973" t="s">
        <v>21</v>
      </c>
      <c r="L973">
        <v>1381208400</v>
      </c>
      <c r="M973" s="7">
        <f t="shared" si="61"/>
        <v>41555.208333333336</v>
      </c>
      <c r="N973">
        <v>1381726800</v>
      </c>
      <c r="O973" s="7">
        <f t="shared" si="62"/>
        <v>41561.208333333336</v>
      </c>
      <c r="P973" t="b">
        <v>0</v>
      </c>
      <c r="Q973" t="b">
        <v>0</v>
      </c>
      <c r="R973" t="s">
        <v>2015</v>
      </c>
      <c r="S973" t="s">
        <v>2034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0"/>
        <v>2.283934426229508</v>
      </c>
      <c r="G974" t="s">
        <v>19</v>
      </c>
      <c r="H974">
        <v>1681</v>
      </c>
      <c r="I974">
        <f t="shared" si="63"/>
        <v>58</v>
      </c>
      <c r="J974" t="s">
        <v>20</v>
      </c>
      <c r="K974" t="s">
        <v>21</v>
      </c>
      <c r="L974">
        <v>1401685200</v>
      </c>
      <c r="M974" s="7">
        <f t="shared" si="61"/>
        <v>41792.208333333336</v>
      </c>
      <c r="N974">
        <v>1402462800</v>
      </c>
      <c r="O974" s="7">
        <f t="shared" si="62"/>
        <v>41801.208333333336</v>
      </c>
      <c r="P974" t="b">
        <v>0</v>
      </c>
      <c r="Q974" t="b">
        <v>1</v>
      </c>
      <c r="R974" t="s">
        <v>2011</v>
      </c>
      <c r="S974" t="s">
        <v>2012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>
        <f t="shared" si="63"/>
        <v>103</v>
      </c>
      <c r="J975" t="s">
        <v>20</v>
      </c>
      <c r="K975" t="s">
        <v>21</v>
      </c>
      <c r="L975">
        <v>1291960800</v>
      </c>
      <c r="M975" s="7">
        <f t="shared" si="61"/>
        <v>40522.25</v>
      </c>
      <c r="N975">
        <v>1292133600</v>
      </c>
      <c r="O975" s="7">
        <f t="shared" si="62"/>
        <v>40524.25</v>
      </c>
      <c r="P975" t="b">
        <v>0</v>
      </c>
      <c r="Q975" t="b">
        <v>1</v>
      </c>
      <c r="R975" t="s">
        <v>2013</v>
      </c>
      <c r="S975" t="s">
        <v>2014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0"/>
        <v>3.73875</v>
      </c>
      <c r="G976" t="s">
        <v>19</v>
      </c>
      <c r="H976">
        <v>32</v>
      </c>
      <c r="I976">
        <f t="shared" si="63"/>
        <v>93</v>
      </c>
      <c r="J976" t="s">
        <v>20</v>
      </c>
      <c r="K976" t="s">
        <v>21</v>
      </c>
      <c r="L976">
        <v>1368853200</v>
      </c>
      <c r="M976" s="7">
        <f t="shared" si="61"/>
        <v>41412.208333333336</v>
      </c>
      <c r="N976">
        <v>1368939600</v>
      </c>
      <c r="O976" s="7">
        <f t="shared" si="62"/>
        <v>41413.208333333336</v>
      </c>
      <c r="P976" t="b">
        <v>0</v>
      </c>
      <c r="Q976" t="b">
        <v>0</v>
      </c>
      <c r="R976" t="s">
        <v>2009</v>
      </c>
      <c r="S976" t="s">
        <v>2019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0"/>
        <v>1.5492592592592593</v>
      </c>
      <c r="G977" t="s">
        <v>19</v>
      </c>
      <c r="H977">
        <v>135</v>
      </c>
      <c r="I977">
        <f t="shared" si="63"/>
        <v>61</v>
      </c>
      <c r="J977" t="s">
        <v>20</v>
      </c>
      <c r="K977" t="s">
        <v>21</v>
      </c>
      <c r="L977">
        <v>1448776800</v>
      </c>
      <c r="M977" s="7">
        <f t="shared" si="61"/>
        <v>42337.25</v>
      </c>
      <c r="N977">
        <v>1452146400</v>
      </c>
      <c r="O977" s="7">
        <f t="shared" si="62"/>
        <v>42376.25</v>
      </c>
      <c r="P977" t="b">
        <v>0</v>
      </c>
      <c r="Q977" t="b">
        <v>1</v>
      </c>
      <c r="R977" t="s">
        <v>2013</v>
      </c>
      <c r="S977" t="s">
        <v>2014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0"/>
        <v>3.2214999999999998</v>
      </c>
      <c r="G978" t="s">
        <v>19</v>
      </c>
      <c r="H978">
        <v>140</v>
      </c>
      <c r="I978">
        <f t="shared" si="63"/>
        <v>92</v>
      </c>
      <c r="J978" t="s">
        <v>20</v>
      </c>
      <c r="K978" t="s">
        <v>21</v>
      </c>
      <c r="L978">
        <v>1296194400</v>
      </c>
      <c r="M978" s="7">
        <f t="shared" si="61"/>
        <v>40571.25</v>
      </c>
      <c r="N978">
        <v>1296712800</v>
      </c>
      <c r="O978" s="7">
        <f t="shared" si="62"/>
        <v>40577.25</v>
      </c>
      <c r="P978" t="b">
        <v>0</v>
      </c>
      <c r="Q978" t="b">
        <v>1</v>
      </c>
      <c r="R978" t="s">
        <v>2013</v>
      </c>
      <c r="S978" t="s">
        <v>2014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>
        <f t="shared" si="63"/>
        <v>77</v>
      </c>
      <c r="J979" t="s">
        <v>20</v>
      </c>
      <c r="K979" t="s">
        <v>21</v>
      </c>
      <c r="L979">
        <v>1517983200</v>
      </c>
      <c r="M979" s="7">
        <f t="shared" si="61"/>
        <v>43138.25</v>
      </c>
      <c r="N979">
        <v>1520748000</v>
      </c>
      <c r="O979" s="7">
        <f t="shared" si="62"/>
        <v>43170.25</v>
      </c>
      <c r="P979" t="b">
        <v>0</v>
      </c>
      <c r="Q979" t="b">
        <v>0</v>
      </c>
      <c r="R979" t="s">
        <v>2007</v>
      </c>
      <c r="S979" t="s">
        <v>2008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0"/>
        <v>8.641</v>
      </c>
      <c r="G980" t="s">
        <v>19</v>
      </c>
      <c r="H980">
        <v>92</v>
      </c>
      <c r="I980">
        <f t="shared" si="63"/>
        <v>93</v>
      </c>
      <c r="J980" t="s">
        <v>20</v>
      </c>
      <c r="K980" t="s">
        <v>21</v>
      </c>
      <c r="L980">
        <v>1478930400</v>
      </c>
      <c r="M980" s="7">
        <f t="shared" si="61"/>
        <v>42686.25</v>
      </c>
      <c r="N980">
        <v>1480831200</v>
      </c>
      <c r="O980" s="7">
        <f t="shared" si="62"/>
        <v>42708.25</v>
      </c>
      <c r="P980" t="b">
        <v>0</v>
      </c>
      <c r="Q980" t="b">
        <v>0</v>
      </c>
      <c r="R980" t="s">
        <v>2024</v>
      </c>
      <c r="S980" t="s">
        <v>2025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0"/>
        <v>1.432624584717608</v>
      </c>
      <c r="G981" t="s">
        <v>19</v>
      </c>
      <c r="H981">
        <v>1015</v>
      </c>
      <c r="I981">
        <f t="shared" si="63"/>
        <v>84</v>
      </c>
      <c r="J981" t="s">
        <v>36</v>
      </c>
      <c r="K981" t="s">
        <v>37</v>
      </c>
      <c r="L981">
        <v>1426395600</v>
      </c>
      <c r="M981" s="7">
        <f t="shared" si="61"/>
        <v>42078.208333333328</v>
      </c>
      <c r="N981">
        <v>1426914000</v>
      </c>
      <c r="O981" s="7">
        <f t="shared" si="62"/>
        <v>42084.208333333328</v>
      </c>
      <c r="P981" t="b">
        <v>0</v>
      </c>
      <c r="Q981" t="b">
        <v>0</v>
      </c>
      <c r="R981" t="s">
        <v>2013</v>
      </c>
      <c r="S981" t="s">
        <v>2014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>
        <f t="shared" si="63"/>
        <v>105</v>
      </c>
      <c r="J982" t="s">
        <v>20</v>
      </c>
      <c r="K982" t="s">
        <v>21</v>
      </c>
      <c r="L982">
        <v>1446181200</v>
      </c>
      <c r="M982" s="7">
        <f t="shared" si="61"/>
        <v>42307.208333333328</v>
      </c>
      <c r="N982">
        <v>1446616800</v>
      </c>
      <c r="O982" s="7">
        <f t="shared" si="62"/>
        <v>42312.25</v>
      </c>
      <c r="P982" t="b">
        <v>1</v>
      </c>
      <c r="Q982" t="b">
        <v>0</v>
      </c>
      <c r="R982" t="s">
        <v>2021</v>
      </c>
      <c r="S982" t="s">
        <v>2022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0"/>
        <v>1.7822388059701493</v>
      </c>
      <c r="G983" t="s">
        <v>19</v>
      </c>
      <c r="H983">
        <v>323</v>
      </c>
      <c r="I983">
        <f t="shared" si="63"/>
        <v>36</v>
      </c>
      <c r="J983" t="s">
        <v>20</v>
      </c>
      <c r="K983" t="s">
        <v>21</v>
      </c>
      <c r="L983">
        <v>1514181600</v>
      </c>
      <c r="M983" s="7">
        <f t="shared" si="61"/>
        <v>43094.25</v>
      </c>
      <c r="N983">
        <v>1517032800</v>
      </c>
      <c r="O983" s="7">
        <f t="shared" si="62"/>
        <v>43127.25</v>
      </c>
      <c r="P983" t="b">
        <v>0</v>
      </c>
      <c r="Q983" t="b">
        <v>0</v>
      </c>
      <c r="R983" t="s">
        <v>2011</v>
      </c>
      <c r="S983" t="s">
        <v>2012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>
        <f t="shared" si="63"/>
        <v>81</v>
      </c>
      <c r="J984" t="s">
        <v>20</v>
      </c>
      <c r="K984" t="s">
        <v>21</v>
      </c>
      <c r="L984">
        <v>1311051600</v>
      </c>
      <c r="M984" s="7">
        <f t="shared" si="61"/>
        <v>40743.208333333336</v>
      </c>
      <c r="N984">
        <v>1311224400</v>
      </c>
      <c r="O984" s="7">
        <f t="shared" si="62"/>
        <v>40745.208333333336</v>
      </c>
      <c r="P984" t="b">
        <v>0</v>
      </c>
      <c r="Q984" t="b">
        <v>1</v>
      </c>
      <c r="R984" t="s">
        <v>2015</v>
      </c>
      <c r="S984" t="s">
        <v>2016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0"/>
        <v>1.4593648334624323</v>
      </c>
      <c r="G985" t="s">
        <v>19</v>
      </c>
      <c r="H985">
        <v>2326</v>
      </c>
      <c r="I985">
        <f t="shared" si="63"/>
        <v>80</v>
      </c>
      <c r="J985" t="s">
        <v>20</v>
      </c>
      <c r="K985" t="s">
        <v>21</v>
      </c>
      <c r="L985">
        <v>1564894800</v>
      </c>
      <c r="M985" s="7">
        <f t="shared" si="61"/>
        <v>43681.208333333328</v>
      </c>
      <c r="N985">
        <v>1566190800</v>
      </c>
      <c r="O985" s="7">
        <f t="shared" si="62"/>
        <v>43696.208333333328</v>
      </c>
      <c r="P985" t="b">
        <v>0</v>
      </c>
      <c r="Q985" t="b">
        <v>0</v>
      </c>
      <c r="R985" t="s">
        <v>2015</v>
      </c>
      <c r="S985" t="s">
        <v>2016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0"/>
        <v>1.5246153846153847</v>
      </c>
      <c r="G986" t="s">
        <v>19</v>
      </c>
      <c r="H986">
        <v>381</v>
      </c>
      <c r="I986">
        <f t="shared" si="63"/>
        <v>26</v>
      </c>
      <c r="J986" t="s">
        <v>20</v>
      </c>
      <c r="K986" t="s">
        <v>21</v>
      </c>
      <c r="L986">
        <v>1567918800</v>
      </c>
      <c r="M986" s="7">
        <f t="shared" si="61"/>
        <v>43716.208333333328</v>
      </c>
      <c r="N986">
        <v>1570165200</v>
      </c>
      <c r="O986" s="7">
        <f t="shared" si="62"/>
        <v>43742.208333333328</v>
      </c>
      <c r="P986" t="b">
        <v>0</v>
      </c>
      <c r="Q986" t="b">
        <v>0</v>
      </c>
      <c r="R986" t="s">
        <v>2013</v>
      </c>
      <c r="S986" t="s">
        <v>2014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>
        <f t="shared" si="63"/>
        <v>25</v>
      </c>
      <c r="J987" t="s">
        <v>20</v>
      </c>
      <c r="K987" t="s">
        <v>21</v>
      </c>
      <c r="L987">
        <v>1386309600</v>
      </c>
      <c r="M987" s="7">
        <f t="shared" si="61"/>
        <v>41614.25</v>
      </c>
      <c r="N987">
        <v>1388556000</v>
      </c>
      <c r="O987" s="7">
        <f t="shared" si="62"/>
        <v>41640.25</v>
      </c>
      <c r="P987" t="b">
        <v>0</v>
      </c>
      <c r="Q987" t="b">
        <v>1</v>
      </c>
      <c r="R987" t="s">
        <v>2009</v>
      </c>
      <c r="S987" t="s">
        <v>2010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>
        <f t="shared" si="63"/>
        <v>34</v>
      </c>
      <c r="J988" t="s">
        <v>20</v>
      </c>
      <c r="K988" t="s">
        <v>21</v>
      </c>
      <c r="L988">
        <v>1301979600</v>
      </c>
      <c r="M988" s="7">
        <f t="shared" si="61"/>
        <v>40638.208333333336</v>
      </c>
      <c r="N988">
        <v>1303189200</v>
      </c>
      <c r="O988" s="7">
        <f t="shared" si="62"/>
        <v>40652.208333333336</v>
      </c>
      <c r="P988" t="b">
        <v>0</v>
      </c>
      <c r="Q988" t="b">
        <v>0</v>
      </c>
      <c r="R988" t="s">
        <v>2009</v>
      </c>
      <c r="S988" t="s">
        <v>2010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0"/>
        <v>2.1679032258064517</v>
      </c>
      <c r="G989" t="s">
        <v>19</v>
      </c>
      <c r="H989">
        <v>480</v>
      </c>
      <c r="I989">
        <f t="shared" si="63"/>
        <v>28</v>
      </c>
      <c r="J989" t="s">
        <v>20</v>
      </c>
      <c r="K989" t="s">
        <v>21</v>
      </c>
      <c r="L989">
        <v>1493269200</v>
      </c>
      <c r="M989" s="7">
        <f t="shared" si="61"/>
        <v>42852.208333333328</v>
      </c>
      <c r="N989">
        <v>1494478800</v>
      </c>
      <c r="O989" s="7">
        <f t="shared" si="62"/>
        <v>42866.208333333328</v>
      </c>
      <c r="P989" t="b">
        <v>0</v>
      </c>
      <c r="Q989" t="b">
        <v>0</v>
      </c>
      <c r="R989" t="s">
        <v>2015</v>
      </c>
      <c r="S989" t="s">
        <v>2016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>
        <f t="shared" si="63"/>
        <v>76</v>
      </c>
      <c r="J990" t="s">
        <v>20</v>
      </c>
      <c r="K990" t="s">
        <v>21</v>
      </c>
      <c r="L990">
        <v>1478930400</v>
      </c>
      <c r="M990" s="7">
        <f t="shared" si="61"/>
        <v>42686.25</v>
      </c>
      <c r="N990">
        <v>1480744800</v>
      </c>
      <c r="O990" s="7">
        <f t="shared" si="62"/>
        <v>42707.25</v>
      </c>
      <c r="P990" t="b">
        <v>0</v>
      </c>
      <c r="Q990" t="b">
        <v>0</v>
      </c>
      <c r="R990" t="s">
        <v>2021</v>
      </c>
      <c r="S990" t="s">
        <v>2030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0"/>
        <v>4.9958333333333336</v>
      </c>
      <c r="G991" t="s">
        <v>19</v>
      </c>
      <c r="H991">
        <v>226</v>
      </c>
      <c r="I991">
        <f t="shared" si="63"/>
        <v>53</v>
      </c>
      <c r="J991" t="s">
        <v>20</v>
      </c>
      <c r="K991" t="s">
        <v>21</v>
      </c>
      <c r="L991">
        <v>1555390800</v>
      </c>
      <c r="M991" s="7">
        <f t="shared" si="61"/>
        <v>43571.208333333328</v>
      </c>
      <c r="N991">
        <v>1555822800</v>
      </c>
      <c r="O991" s="7">
        <f t="shared" si="62"/>
        <v>43576.208333333328</v>
      </c>
      <c r="P991" t="b">
        <v>0</v>
      </c>
      <c r="Q991" t="b">
        <v>0</v>
      </c>
      <c r="R991" t="s">
        <v>2021</v>
      </c>
      <c r="S991" t="s">
        <v>2033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>
        <f t="shared" si="63"/>
        <v>106</v>
      </c>
      <c r="J992" t="s">
        <v>20</v>
      </c>
      <c r="K992" t="s">
        <v>21</v>
      </c>
      <c r="L992">
        <v>1456984800</v>
      </c>
      <c r="M992" s="7">
        <f t="shared" si="61"/>
        <v>42432.25</v>
      </c>
      <c r="N992">
        <v>1458882000</v>
      </c>
      <c r="O992" s="7">
        <f t="shared" si="62"/>
        <v>42454.208333333328</v>
      </c>
      <c r="P992" t="b">
        <v>0</v>
      </c>
      <c r="Q992" t="b">
        <v>1</v>
      </c>
      <c r="R992" t="s">
        <v>2015</v>
      </c>
      <c r="S992" t="s">
        <v>2018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0"/>
        <v>1.131734693877551</v>
      </c>
      <c r="G993" t="s">
        <v>19</v>
      </c>
      <c r="H993">
        <v>241</v>
      </c>
      <c r="I993">
        <f t="shared" si="63"/>
        <v>46</v>
      </c>
      <c r="J993" t="s">
        <v>20</v>
      </c>
      <c r="K993" t="s">
        <v>21</v>
      </c>
      <c r="L993">
        <v>1411621200</v>
      </c>
      <c r="M993" s="7">
        <f t="shared" si="61"/>
        <v>41907.208333333336</v>
      </c>
      <c r="N993">
        <v>1411966800</v>
      </c>
      <c r="O993" s="7">
        <f t="shared" si="62"/>
        <v>41911.208333333336</v>
      </c>
      <c r="P993" t="b">
        <v>0</v>
      </c>
      <c r="Q993" t="b">
        <v>1</v>
      </c>
      <c r="R993" t="s">
        <v>2009</v>
      </c>
      <c r="S993" t="s">
        <v>2010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0"/>
        <v>4.2654838709677421</v>
      </c>
      <c r="G994" t="s">
        <v>19</v>
      </c>
      <c r="H994">
        <v>132</v>
      </c>
      <c r="I994">
        <f t="shared" si="63"/>
        <v>100</v>
      </c>
      <c r="J994" t="s">
        <v>20</v>
      </c>
      <c r="K994" t="s">
        <v>21</v>
      </c>
      <c r="L994">
        <v>1525669200</v>
      </c>
      <c r="M994" s="7">
        <f t="shared" si="61"/>
        <v>43227.208333333328</v>
      </c>
      <c r="N994">
        <v>1526878800</v>
      </c>
      <c r="O994" s="7">
        <f t="shared" si="62"/>
        <v>43241.208333333328</v>
      </c>
      <c r="P994" t="b">
        <v>0</v>
      </c>
      <c r="Q994" t="b">
        <v>1</v>
      </c>
      <c r="R994" t="s">
        <v>2015</v>
      </c>
      <c r="S994" t="s">
        <v>2018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0"/>
        <v>0.77632653061224488</v>
      </c>
      <c r="G995" t="s">
        <v>63</v>
      </c>
      <c r="H995">
        <v>75</v>
      </c>
      <c r="I995">
        <f t="shared" si="63"/>
        <v>101</v>
      </c>
      <c r="J995" t="s">
        <v>94</v>
      </c>
      <c r="K995" t="s">
        <v>95</v>
      </c>
      <c r="L995">
        <v>1450936800</v>
      </c>
      <c r="M995" s="7">
        <f t="shared" si="61"/>
        <v>42362.25</v>
      </c>
      <c r="N995">
        <v>1452405600</v>
      </c>
      <c r="O995" s="7">
        <f t="shared" si="62"/>
        <v>42379.25</v>
      </c>
      <c r="P995" t="b">
        <v>0</v>
      </c>
      <c r="Q995" t="b">
        <v>1</v>
      </c>
      <c r="R995" t="s">
        <v>2028</v>
      </c>
      <c r="S995" t="s">
        <v>2029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>
        <f t="shared" si="63"/>
        <v>87</v>
      </c>
      <c r="J996" t="s">
        <v>20</v>
      </c>
      <c r="K996" t="s">
        <v>21</v>
      </c>
      <c r="L996">
        <v>1413522000</v>
      </c>
      <c r="M996" s="7">
        <f t="shared" si="61"/>
        <v>41929.208333333336</v>
      </c>
      <c r="N996">
        <v>1414040400</v>
      </c>
      <c r="O996" s="7">
        <f t="shared" si="62"/>
        <v>41935.208333333336</v>
      </c>
      <c r="P996" t="b">
        <v>0</v>
      </c>
      <c r="Q996" t="b">
        <v>1</v>
      </c>
      <c r="R996" t="s">
        <v>2021</v>
      </c>
      <c r="S996" t="s">
        <v>2033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0"/>
        <v>1.5746762589928058</v>
      </c>
      <c r="G997" t="s">
        <v>19</v>
      </c>
      <c r="H997">
        <v>2043</v>
      </c>
      <c r="I997">
        <f t="shared" si="63"/>
        <v>74</v>
      </c>
      <c r="J997" t="s">
        <v>20</v>
      </c>
      <c r="K997" t="s">
        <v>21</v>
      </c>
      <c r="L997">
        <v>1541307600</v>
      </c>
      <c r="M997" s="7">
        <f t="shared" si="61"/>
        <v>43408.208333333328</v>
      </c>
      <c r="N997">
        <v>1543816800</v>
      </c>
      <c r="O997" s="7">
        <f t="shared" si="62"/>
        <v>43437.25</v>
      </c>
      <c r="P997" t="b">
        <v>0</v>
      </c>
      <c r="Q997" t="b">
        <v>1</v>
      </c>
      <c r="R997" t="s">
        <v>2007</v>
      </c>
      <c r="S997" t="s">
        <v>2008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>
        <f t="shared" si="63"/>
        <v>42</v>
      </c>
      <c r="J998" t="s">
        <v>20</v>
      </c>
      <c r="K998" t="s">
        <v>21</v>
      </c>
      <c r="L998">
        <v>1357106400</v>
      </c>
      <c r="M998" s="7">
        <f t="shared" si="61"/>
        <v>41276.25</v>
      </c>
      <c r="N998">
        <v>1359698400</v>
      </c>
      <c r="O998" s="7">
        <f t="shared" si="62"/>
        <v>41306.25</v>
      </c>
      <c r="P998" t="b">
        <v>0</v>
      </c>
      <c r="Q998" t="b">
        <v>0</v>
      </c>
      <c r="R998" t="s">
        <v>2013</v>
      </c>
      <c r="S998" t="s">
        <v>2014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0"/>
        <v>0.60565789473684206</v>
      </c>
      <c r="G999" t="s">
        <v>63</v>
      </c>
      <c r="H999">
        <v>139</v>
      </c>
      <c r="I999">
        <f t="shared" si="63"/>
        <v>33</v>
      </c>
      <c r="J999" t="s">
        <v>94</v>
      </c>
      <c r="K999" t="s">
        <v>95</v>
      </c>
      <c r="L999">
        <v>1390197600</v>
      </c>
      <c r="M999" s="7">
        <f t="shared" si="61"/>
        <v>41659.25</v>
      </c>
      <c r="N999">
        <v>1390629600</v>
      </c>
      <c r="O999" s="7">
        <f t="shared" si="62"/>
        <v>41664.25</v>
      </c>
      <c r="P999" t="b">
        <v>0</v>
      </c>
      <c r="Q999" t="b">
        <v>0</v>
      </c>
      <c r="R999" t="s">
        <v>2013</v>
      </c>
      <c r="S999" t="s">
        <v>2014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>
        <f t="shared" si="63"/>
        <v>101</v>
      </c>
      <c r="J1000" t="s">
        <v>20</v>
      </c>
      <c r="K1000" t="s">
        <v>21</v>
      </c>
      <c r="L1000">
        <v>1265868000</v>
      </c>
      <c r="M1000" s="7">
        <f t="shared" si="61"/>
        <v>40220.25</v>
      </c>
      <c r="N1000">
        <v>1267077600</v>
      </c>
      <c r="O1000" s="7">
        <f t="shared" si="62"/>
        <v>40234.25</v>
      </c>
      <c r="P1000" t="b">
        <v>0</v>
      </c>
      <c r="Q1000" t="b">
        <v>1</v>
      </c>
      <c r="R1000" t="s">
        <v>2009</v>
      </c>
      <c r="S1000" t="s">
        <v>2019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0"/>
        <v>0.56542754275427543</v>
      </c>
      <c r="G1001" t="s">
        <v>63</v>
      </c>
      <c r="H1001">
        <v>1122</v>
      </c>
      <c r="I1001">
        <f t="shared" si="63"/>
        <v>55</v>
      </c>
      <c r="J1001" t="s">
        <v>20</v>
      </c>
      <c r="K1001" t="s">
        <v>21</v>
      </c>
      <c r="L1001">
        <v>1467176400</v>
      </c>
      <c r="M1001" s="7">
        <f t="shared" si="61"/>
        <v>42550.208333333328</v>
      </c>
      <c r="N1001">
        <v>1467781200</v>
      </c>
      <c r="O1001" s="7">
        <f t="shared" si="62"/>
        <v>42557.208333333328</v>
      </c>
      <c r="P1001" t="b">
        <v>0</v>
      </c>
      <c r="Q1001" t="b">
        <v>0</v>
      </c>
      <c r="R1001" t="s">
        <v>2007</v>
      </c>
      <c r="S1001" t="s">
        <v>2008</v>
      </c>
    </row>
  </sheetData>
  <conditionalFormatting sqref="F1:F1048576">
    <cfRule type="cellIs" dxfId="7" priority="1" operator="between">
      <formula>0</formula>
      <formula>1</formula>
    </cfRule>
    <cfRule type="cellIs" dxfId="6" priority="2" operator="equal">
      <formula>0</formula>
    </cfRule>
    <cfRule type="cellIs" dxfId="5" priority="3" operator="between">
      <formula>0.99</formula>
      <formula>2</formula>
    </cfRule>
    <cfRule type="cellIs" dxfId="4" priority="4" operator="greaterThanOrEqual">
      <formula>2</formula>
    </cfRule>
  </conditionalFormatting>
  <conditionalFormatting sqref="G1:G1048576">
    <cfRule type="cellIs" dxfId="3" priority="7" operator="equal">
      <formula>"Failed"</formula>
    </cfRule>
    <cfRule type="cellIs" dxfId="2" priority="8" operator="equal">
      <formula>"Canceled"</formula>
    </cfRule>
    <cfRule type="cellIs" dxfId="1" priority="9" operator="equal">
      <formula>"Live"</formula>
    </cfRule>
    <cfRule type="cellIs" dxfId="0" priority="10" operator="equal">
      <formula>"Successful"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3C89-DF8A-4A23-B333-6D8699837C54}">
  <dimension ref="A1:H13"/>
  <sheetViews>
    <sheetView tabSelected="1" workbookViewId="0">
      <selection activeCell="B3" sqref="B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8" t="s">
        <v>2062</v>
      </c>
      <c r="B1" s="8" t="s">
        <v>2063</v>
      </c>
      <c r="C1" s="8" t="s">
        <v>2064</v>
      </c>
      <c r="D1" s="8" t="s">
        <v>2069</v>
      </c>
      <c r="E1" s="8" t="s">
        <v>2065</v>
      </c>
      <c r="F1" s="8" t="s">
        <v>2066</v>
      </c>
      <c r="G1" s="8" t="s">
        <v>2067</v>
      </c>
      <c r="H1" s="8" t="s">
        <v>2068</v>
      </c>
    </row>
    <row r="2" spans="1:8" x14ac:dyDescent="0.3">
      <c r="A2" t="s">
        <v>2070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(B2/E2)*1</f>
        <v>0.58823529411764708</v>
      </c>
      <c r="G2" s="4">
        <f>(C2/E2)*1</f>
        <v>0.39215686274509803</v>
      </c>
      <c r="H2" s="4">
        <f>(D2/E2)*1</f>
        <v>1.9607843137254902E-2</v>
      </c>
    </row>
    <row r="3" spans="1:8" x14ac:dyDescent="0.3">
      <c r="A3" t="s">
        <v>2071</v>
      </c>
      <c r="B3">
        <f>COUNTIFS(Crowdfunding!D:D,"&gt;=1000",Crowdfunding!G:G,"successful",Crowdfunding!D:D,"&lt;=4999",Crowdfunding!G:G,"successful")</f>
        <v>191</v>
      </c>
      <c r="C3">
        <f>COUNTIFS(Crowdfunding!D:D,"&gt;=1000",Crowdfunding!G:G,"failed",Crowdfunding!D:D,"&lt;=4999",Crowdfunding!G:G,"failed")</f>
        <v>38</v>
      </c>
      <c r="D3">
        <f>COUNTIFS(Crowdfunding!D:D,"&gt;=1000",Crowdfunding!G:G,"canceled",Crowdfunding!D:D,"&lt;=4999",Crowdfunding!G:G,"canceled")</f>
        <v>2</v>
      </c>
      <c r="E3">
        <f t="shared" ref="E3:E13" si="0">SUM(B3:D3)</f>
        <v>231</v>
      </c>
      <c r="F3" s="4">
        <f t="shared" ref="F3:F13" si="1">(B3/E3)*1</f>
        <v>0.82683982683982682</v>
      </c>
      <c r="G3" s="4">
        <f t="shared" ref="G3:G13" si="2">(C3/E3)*1</f>
        <v>0.16450216450216451</v>
      </c>
      <c r="H3" s="4">
        <f t="shared" ref="H3:H13" si="3">(D3/E3)*1</f>
        <v>8.658008658008658E-3</v>
      </c>
    </row>
    <row r="4" spans="1:8" x14ac:dyDescent="0.3">
      <c r="A4" t="s">
        <v>2072</v>
      </c>
      <c r="B4">
        <f>COUNTIFS(Crowdfunding!D:D,"&gt;=5000",Crowdfunding!D:D,"&lt;=9999",Crowdfunding!G:G,"Successful")</f>
        <v>164</v>
      </c>
      <c r="C4">
        <f>COUNTIFS(Crowdfunding!D:D,"&gt;=5000",Crowdfunding!G:G,"failed",Crowdfunding!D:D,"&lt;=9999",Crowdfunding!G:G,"failed")</f>
        <v>126</v>
      </c>
      <c r="D4">
        <f>COUNTIFS(Crowdfunding!D:D,"&gt;=5000",Crowdfunding!G:G,"canceled",Crowdfunding!D:D,"&lt;=9999",Crowdfunding!G:G,"canceled")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0" t="s">
        <v>2073</v>
      </c>
      <c r="B5">
        <f>COUNTIFS(Crowdfunding!D:D,"&gt;=10000",Crowdfunding!D:D,"&lt;=14999",Crowdfunding!G:G,"successful")</f>
        <v>4</v>
      </c>
      <c r="C5">
        <f>COUNTIFS(Crowdfunding!D:D,"&gt;=10000",Crowdfunding!G:G,"failed",Crowdfunding!D:D,"&lt;=14999",Crowdfunding!G:G,"failed")</f>
        <v>5</v>
      </c>
      <c r="D5">
        <f>COUNTIFS(Crowdfunding!D:D,"&gt;=10000",Crowdfunding!G:G,"canceled",Crowdfunding!D:D,"&lt;=14999",Crowdfunding!G:G,"canceled")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2081</v>
      </c>
      <c r="B6">
        <f>COUNTIFS(Crowdfunding!D:D,"&gt;=15000",Crowdfunding!D:D,"&lt;=19999",Crowdfunding!G:G,"Successful")</f>
        <v>10</v>
      </c>
      <c r="C6">
        <f>COUNTIFS(Crowdfunding!D:D,"&gt;=15000",Crowdfunding!G:G,"failed",Crowdfunding!D:D,"&lt;=19999",Crowdfunding!G:G,"failed")</f>
        <v>0</v>
      </c>
      <c r="D6">
        <f>COUNTIFS(Crowdfunding!D:D,"&gt;=15000",Crowdfunding!G:G,"canceled",Crowdfunding!D:D,"&lt;=19999",Crowdfunding!G:G,"canceled")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2074</v>
      </c>
      <c r="B7">
        <f>COUNTIFS(Crowdfunding!D:D,"&gt;=20000",Crowdfunding!D:D,"&lt;=24999",Crowdfunding!G:G,"successful")</f>
        <v>7</v>
      </c>
      <c r="C7">
        <f>COUNTIFS(Crowdfunding!D:D,"&gt;=20000",Crowdfunding!G:G,"failed",Crowdfunding!D:D,"&lt;-24999",Crowdfunding!G:G,"failed")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2075</v>
      </c>
      <c r="B8">
        <f>COUNTIFS(Crowdfunding!D:D,"&gt;=25000",Crowdfunding!D:D,"&lt;=29999",Crowdfunding!G:G,"successful")</f>
        <v>11</v>
      </c>
      <c r="C8">
        <f>COUNTIFS(Crowdfunding!D:D,"&gt;=25000",Crowdfunding!G:G,"failed",Crowdfunding!D:D,"&lt;=29999",Crowdfunding!G:G,"failed")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2076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COUNTIFS(Crowdfunding!D:D,"&gt;=35000",Crowdfunding!D:D,"&lt;=39999",Crowdfunding!G:G,"canceled")</f>
        <v>1</v>
      </c>
      <c r="E9">
        <f t="shared" si="0"/>
        <v>8</v>
      </c>
      <c r="F9" s="4">
        <f t="shared" si="1"/>
        <v>0.875</v>
      </c>
      <c r="G9" s="4">
        <f t="shared" si="2"/>
        <v>0</v>
      </c>
      <c r="H9" s="4">
        <f t="shared" si="3"/>
        <v>0.125</v>
      </c>
    </row>
    <row r="10" spans="1:8" x14ac:dyDescent="0.3">
      <c r="A10" t="s">
        <v>2077</v>
      </c>
      <c r="B10">
        <f>COUNTIFS(Crowdfunding!D:D,"&gt;=35000",Crowdfunding!D:D,"&lt;=39999",Crowdfunding!G:G,"successful")</f>
        <v>8</v>
      </c>
      <c r="C10">
        <f>COUNTIFS(Crowdfunding!D:D,"&gt;=35000",Crowdfunding!G:G,"failed",Crowdfunding!D:D,"&lt;=39999",Crowdfunding!G:G,"failed")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2078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2079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COUNTIFS(Crowdfunding!D:D,"&gt;=45000",Crowdfunding!G:G,"canceled",Crowdfunding!D:D,"&lt;=49999",Crowdfunding!G:G,"canceled")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2080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Parent Category</vt:lpstr>
      <vt:lpstr>Sub Category</vt:lpstr>
      <vt:lpstr>Month</vt:lpstr>
      <vt:lpstr>Crowdfunding</vt:lpstr>
      <vt:lpstr>Goal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Hayley Parnell</cp:lastModifiedBy>
  <dcterms:created xsi:type="dcterms:W3CDTF">2021-09-29T18:52:28Z</dcterms:created>
  <dcterms:modified xsi:type="dcterms:W3CDTF">2023-10-16T13:46:27Z</dcterms:modified>
</cp:coreProperties>
</file>