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filterPrivacy="1" defaultThemeVersion="166925"/>
  <xr:revisionPtr revIDLastSave="0" documentId="8_{63CC30C8-A0A1-4209-A215-8C277E1B08D2}" xr6:coauthVersionLast="47" xr6:coauthVersionMax="47" xr10:uidLastSave="{00000000-0000-0000-0000-000000000000}"/>
  <bookViews>
    <workbookView xWindow="0" yWindow="0" windowWidth="28560" windowHeight="13905" firstSheet="4" activeTab="4" xr2:uid="{A22C7B05-6B0A-4116-A99A-60EDDEA67682}"/>
  </bookViews>
  <sheets>
    <sheet name="Datos" sheetId="1" r:id="rId1"/>
    <sheet name="Info para coordinar" sheetId="3" r:id="rId2"/>
    <sheet name="Excluídos" sheetId="4" r:id="rId3"/>
    <sheet name="Pruebas Neuropsicológicas" sheetId="2" r:id="rId4"/>
    <sheet name="Torre de Londre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6" l="1"/>
  <c r="T28" i="6"/>
  <c r="N28" i="6"/>
  <c r="T31" i="6"/>
  <c r="P31" i="6"/>
  <c r="N31" i="6"/>
  <c r="L31" i="6"/>
  <c r="H31" i="6"/>
  <c r="V26" i="6"/>
  <c r="T26" i="6"/>
  <c r="R26" i="6"/>
  <c r="P26" i="6"/>
  <c r="L26" i="6"/>
  <c r="T30" i="6"/>
  <c r="L30" i="6"/>
  <c r="P25" i="6"/>
  <c r="D25" i="6"/>
  <c r="X25" i="6"/>
  <c r="T25" i="6"/>
  <c r="R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tc={66C9BC75-6D95-457F-B28F-6603E41D1CFE}</author>
  </authors>
  <commentList>
    <comment ref="B2" authorId="0" shapeId="0" xr:uid="{66C9BC75-6D95-457F-B28F-6603E41D1C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segundos
Reply:
    suma de los intentos
</t>
      </text>
    </comment>
  </commentList>
</comments>
</file>

<file path=xl/sharedStrings.xml><?xml version="1.0" encoding="utf-8"?>
<sst xmlns="http://schemas.openxmlformats.org/spreadsheetml/2006/main" count="844" uniqueCount="431">
  <si>
    <t>CODIGO</t>
  </si>
  <si>
    <t>Ready</t>
  </si>
  <si>
    <t>Grupo</t>
  </si>
  <si>
    <t>Fecha Nacimiento</t>
  </si>
  <si>
    <t>Dg</t>
  </si>
  <si>
    <t>Antecedentes</t>
  </si>
  <si>
    <t>Nombre</t>
  </si>
  <si>
    <t>Rut</t>
  </si>
  <si>
    <t>Edad</t>
  </si>
  <si>
    <t>Genero</t>
  </si>
  <si>
    <t>Consentimiento tomado (fecha)</t>
  </si>
  <si>
    <t>Registro Nucleo</t>
  </si>
  <si>
    <t>Nivel Educacional</t>
  </si>
  <si>
    <t>Procedencia</t>
  </si>
  <si>
    <t>Dirección</t>
  </si>
  <si>
    <t>Teléfonos</t>
  </si>
  <si>
    <t>Correo electrónico</t>
  </si>
  <si>
    <t>Contacto inicial</t>
  </si>
  <si>
    <t>Horario</t>
  </si>
  <si>
    <t>RMN</t>
  </si>
  <si>
    <t>Persona a cargo</t>
  </si>
  <si>
    <t>P.Vestibulares</t>
  </si>
  <si>
    <t>P.Neuropsicol.</t>
  </si>
  <si>
    <t>Navegación</t>
  </si>
  <si>
    <t>Próx.evaluación</t>
  </si>
  <si>
    <t>Bitácora</t>
  </si>
  <si>
    <t>Eventos durante pruebas</t>
  </si>
  <si>
    <t>CONTROL HAYO</t>
  </si>
  <si>
    <t>P01</t>
  </si>
  <si>
    <t>Voluntario Sano</t>
  </si>
  <si>
    <t>Sano</t>
  </si>
  <si>
    <t>Diego Herrero</t>
  </si>
  <si>
    <t>15.635.988-2</t>
  </si>
  <si>
    <t>Masculino</t>
  </si>
  <si>
    <t>SI</t>
  </si>
  <si>
    <t>Superior completa</t>
  </si>
  <si>
    <t>Particular</t>
  </si>
  <si>
    <t>OK</t>
  </si>
  <si>
    <t>// multiples caidas en registro SimianMaze en RV</t>
  </si>
  <si>
    <t>P02</t>
  </si>
  <si>
    <t>Vestibular</t>
  </si>
  <si>
    <t>MV, VPPB</t>
  </si>
  <si>
    <t>Migraña Vestibular; Vertigo Posicional</t>
  </si>
  <si>
    <t>Rossana Fiorentino</t>
  </si>
  <si>
    <t>8.896.452-7</t>
  </si>
  <si>
    <t>Femenino</t>
  </si>
  <si>
    <t>Si</t>
  </si>
  <si>
    <t>C. Alemana</t>
  </si>
  <si>
    <t>rossanafiorentino@gmail.com</t>
  </si>
  <si>
    <t>8.45</t>
  </si>
  <si>
    <t>9.30</t>
  </si>
  <si>
    <t>Hayo y Rosario</t>
  </si>
  <si>
    <t>11.00</t>
  </si>
  <si>
    <t>15.00</t>
  </si>
  <si>
    <t>16.00</t>
  </si>
  <si>
    <t>Hayo, Karen y Felipe</t>
  </si>
  <si>
    <t>// Caidas en SimianMaze --&gt; Bloque A en Trial 8 // Bloque C en Trial 3</t>
  </si>
  <si>
    <t>P03</t>
  </si>
  <si>
    <t>MPPP</t>
  </si>
  <si>
    <t>MPPP, MV</t>
  </si>
  <si>
    <t>Migraña Vestibular; MPPP</t>
  </si>
  <si>
    <t>Ximena Parra Vasquez</t>
  </si>
  <si>
    <t>10.064.889-K</t>
  </si>
  <si>
    <t>xparrav@yahoo.es</t>
  </si>
  <si>
    <t>13.00</t>
  </si>
  <si>
    <t>14.30</t>
  </si>
  <si>
    <t>// Paciente No tolera RV, se suspende en Trial 4 de Bloque A en Modo RV</t>
  </si>
  <si>
    <t>P04</t>
  </si>
  <si>
    <t>VPPB, Vertigo visual</t>
  </si>
  <si>
    <t>VPPB; Cinetosis Severa; Ansiedad; Vertigo Visual</t>
  </si>
  <si>
    <t>Maria Francisca Hernández Silva</t>
  </si>
  <si>
    <t>13.004.093-4</t>
  </si>
  <si>
    <t>El Magnolio 1533, Vitacura</t>
  </si>
  <si>
    <t>mhernans@uc.cl</t>
  </si>
  <si>
    <t>9.20</t>
  </si>
  <si>
    <t>8.50</t>
  </si>
  <si>
    <t>9.10</t>
  </si>
  <si>
    <t>LLamo el 19-may-22: Disponibilidad horaria: todos los días a primera hora de la mañana, hasta las 10.00 hrs, excepto martes. Viernes en la tarde a partir de las 16.30 hasta las 19.00 hrs. OK correo solicitando RNM.OK correo coordinación</t>
  </si>
  <si>
    <t xml:space="preserve">// Paciente no tolera RV, vomita. Ansiedad desatada. </t>
  </si>
  <si>
    <t>P05</t>
  </si>
  <si>
    <t>MV</t>
  </si>
  <si>
    <t>Migraña Vestibuar; Status Migrañoso</t>
  </si>
  <si>
    <t>Irene Torres Martínez</t>
  </si>
  <si>
    <t>7.741.996-9</t>
  </si>
  <si>
    <t>itorres@alemanaseguros.cl</t>
  </si>
  <si>
    <t>11.50</t>
  </si>
  <si>
    <t>Hayo</t>
  </si>
  <si>
    <t>LLamo el 26-may-22: Disponibilidad todos los días en la tarde.</t>
  </si>
  <si>
    <t>Tuvimos que suspender RV por intolerancia en Bloque A de RV. Por algun motivo se perdio DATA de Simian para Bloque D en modo No-Inmersivo (no critico)</t>
  </si>
  <si>
    <t>P06</t>
  </si>
  <si>
    <t>Migraña Vestibuar</t>
  </si>
  <si>
    <t>Camila Fernanda Villagra Keller</t>
  </si>
  <si>
    <t>19.132.810-8</t>
  </si>
  <si>
    <t>Av. grecia 4401 depto 41B</t>
  </si>
  <si>
    <t>camila.villagra@usach.cl</t>
  </si>
  <si>
    <t>8.30</t>
  </si>
  <si>
    <t>9.00</t>
  </si>
  <si>
    <t>LLamo el 26-may-22: Disponibilidad viernes 15.00 hrs. todos los días 8.30 de preferencia viernes.</t>
  </si>
  <si>
    <t>P07</t>
  </si>
  <si>
    <t>NE</t>
  </si>
  <si>
    <t>Isabel Gubbins Foxley</t>
  </si>
  <si>
    <t>9.194.824-9</t>
  </si>
  <si>
    <t>Puerto de Palos 4954, Las Condes</t>
  </si>
  <si>
    <t>isabelgubbins@gmail.com</t>
  </si>
  <si>
    <t>14.00</t>
  </si>
  <si>
    <t>Camilo</t>
  </si>
  <si>
    <t>6-jun-22: envío correo con solicitud de teléfono. LLamo el 6-jun-22: en la tarde desde las 13.00 hrs. No puede los martes // No asiste a pruebas vestibulares el 17-jun.22</t>
  </si>
  <si>
    <t>PENDIENTE - ofrecida jueves 1 septiembre 8:40 VIT</t>
  </si>
  <si>
    <t>P08</t>
  </si>
  <si>
    <t>NV</t>
  </si>
  <si>
    <t>Hipoacusia subita larga data Oído derecho con Audifono; Tinnitus; Neuronitis vestibular derecha</t>
  </si>
  <si>
    <t>Arminda Ferrán Morales</t>
  </si>
  <si>
    <t>8.775.778-1</t>
  </si>
  <si>
    <t>--</t>
  </si>
  <si>
    <t>Av. Italia 700, Providencia.</t>
  </si>
  <si>
    <t>apferran@hotmail.com</t>
  </si>
  <si>
    <t>12.30</t>
  </si>
  <si>
    <t>10.10</t>
  </si>
  <si>
    <t>Llamo el 31-may-22: No contesta, 6-jun.22: se enteró porque una compañera es TO y por el colegio ella se enteró. Tiene mareo en el 2005 y ha sido recurrente desde ahí, perdió audición oído. No tiene dg claro. Disponibilidad: preferencia en la mañana. Prefiere hacer todo junto.</t>
  </si>
  <si>
    <t>P09</t>
  </si>
  <si>
    <t>? Revisar si es MPPP.... creo que era Neuronitis vestibular; revisar ficha Nucleo en C.Alemana porque lo vi ahi</t>
  </si>
  <si>
    <t>Roberto Patricio Vásquez Astorga</t>
  </si>
  <si>
    <t>12.626.189-6</t>
  </si>
  <si>
    <t>Media Completa</t>
  </si>
  <si>
    <t>Pedro Prado 1681, Quinta Normal.</t>
  </si>
  <si>
    <t>974798040 - 984049749</t>
  </si>
  <si>
    <t>ogloria97@gmail.com</t>
  </si>
  <si>
    <t>xx</t>
  </si>
  <si>
    <t>P.Vestibular.</t>
  </si>
  <si>
    <t>Tiene ok entrevista. Llamo el 20-jun-22: disponibilidad en la mañana. // 12 de julio cancela hr de pruebas vestibulares // LLamo el 22-ago-22 para reagendar, no tiene disponibilidad (se le ofrecen distintas horas y horarios, no puede). // Cancela cita del 29 de septiembre para experimento principal</t>
  </si>
  <si>
    <t>P10</t>
  </si>
  <si>
    <t>Vestibulopatia izquierda compensada // Historia de dos eventos de segundos, sin vertigo, con inestabilidad aguda, el segundo de tipo sincopal con pérdida de conciencia luego de 2 horas en bicicleta: Considerar potencial de Arritmia; Ver en RNM si hay signos de micro-ACV</t>
  </si>
  <si>
    <t>Hernan Aguirre Poblete</t>
  </si>
  <si>
    <t>10.077.795-9</t>
  </si>
  <si>
    <t>Psje Los Clarines 6100, peñalolen</t>
  </si>
  <si>
    <t>hheraclio_@hotmail.com // fa.aguirre.silva@gmail.com</t>
  </si>
  <si>
    <t>Llamo el 20-jun-22 : disponibilidad en la mañana. // Ok correo entrevista. // Ok correo informativo de horas</t>
  </si>
  <si>
    <t>Mareo leve en RV bloque B. Descansa y continúa. No hay otros incidentes</t>
  </si>
  <si>
    <t>LISTO- Ofrecido 6 Sept 11:00 LA DEHESA</t>
  </si>
  <si>
    <t>P11</t>
  </si>
  <si>
    <t xml:space="preserve">Neuronitis Vestibular 2015 no compensada; Luego VPPB vs Migraña vestibular "light"? Probable Asimetria vestibular no compensada--&gt; revisar en especial Posturo y vHIT al final para devolución médica. </t>
  </si>
  <si>
    <t>Rubén Jarpa González</t>
  </si>
  <si>
    <t>17.474.964-0</t>
  </si>
  <si>
    <t>rjarpa@gmail.com</t>
  </si>
  <si>
    <t>10.30</t>
  </si>
  <si>
    <t>Agendada entrevista // Ok correo</t>
  </si>
  <si>
    <t>LISTO- Ofrecido 6 Sept 12:30</t>
  </si>
  <si>
    <t>P12</t>
  </si>
  <si>
    <t>MPPP, NV</t>
  </si>
  <si>
    <t>Paola Erpel Lizana</t>
  </si>
  <si>
    <t>10.352.592-6</t>
  </si>
  <si>
    <t>Sendero Las Lagunas 2843, Lo Barnechea</t>
  </si>
  <si>
    <t>paoerpel@gmail.com</t>
  </si>
  <si>
    <t>11.15</t>
  </si>
  <si>
    <t>Llamo el 4-ago-22: Consulto por horarios, prefiere en la mañana, lunes, miércoles</t>
  </si>
  <si>
    <t xml:space="preserve">LISTO Ofrecida:Vie 02-09-2022, 'de' 11:30 a 11:45
</t>
  </si>
  <si>
    <t>P13</t>
  </si>
  <si>
    <t xml:space="preserve">REVISAR DATOS DE NAVI PARA CATALOGAR EN GRUPO AD-HOC </t>
  </si>
  <si>
    <t xml:space="preserve">-- Sana. Tuvo un evento de caida sin causa aparente hace 3 años, con algunas caidas asociadas a "tropiezos". Quizás con algun deficit vestibular tipo vestibulopatia. Cambiar de grupo segun resultados vestibulares. Pero asintomatica en terminos de mareo o vertigo. </t>
  </si>
  <si>
    <t>María Teresa Martínez García</t>
  </si>
  <si>
    <t>6.614.546-8</t>
  </si>
  <si>
    <t>Hernando de Aguirre 2445 depto 11, Providencia</t>
  </si>
  <si>
    <t>mariteresamartinez@gmail.com</t>
  </si>
  <si>
    <t>LISTO</t>
  </si>
  <si>
    <t>P14</t>
  </si>
  <si>
    <t>Probable VPPB + Migraña vestibular</t>
  </si>
  <si>
    <t>Evelyn Sally Rivera Farias</t>
  </si>
  <si>
    <t>10.536.220-K</t>
  </si>
  <si>
    <t xml:space="preserve">Lago Riñihue Sur 7261 Pudahuel </t>
  </si>
  <si>
    <t>evelynsally@gmail.com</t>
  </si>
  <si>
    <t>11.20</t>
  </si>
  <si>
    <t>10.00</t>
  </si>
  <si>
    <t>Ok fecha de entrevista.</t>
  </si>
  <si>
    <t>Sin eventos en experimento principal</t>
  </si>
  <si>
    <t>P15</t>
  </si>
  <si>
    <t>Probable Migraña vestibular leve</t>
  </si>
  <si>
    <t>Macarena San Martin Rivas</t>
  </si>
  <si>
    <t>21.201.398-6</t>
  </si>
  <si>
    <t>Av. Sur 765, Maipú</t>
  </si>
  <si>
    <t>72777638 - 28955996</t>
  </si>
  <si>
    <t>cathyholtzm@gmail.com  // macarena.s.sanmartin56@gmail.com</t>
  </si>
  <si>
    <t>11.30</t>
  </si>
  <si>
    <t xml:space="preserve">LLamo el 22-ago-22 hablo con Margarita (mamá) me cuenta que es Macarena la que más dificultades tiene al parecer fueron episodios de VPPB(?) Agendo entrevista para ambas. OK correo entrevista inicial. LLamo el 2-sept-22 para confirmar participación y agendar horas, no contesta. </t>
  </si>
  <si>
    <t>Revisar en Nucleo si ya concretamos</t>
  </si>
  <si>
    <t>P16</t>
  </si>
  <si>
    <t>Paula Baez Labarca </t>
  </si>
  <si>
    <t>19.080.664-2</t>
  </si>
  <si>
    <t>Av sucre 2455, depto 1401A ñuñoa</t>
  </si>
  <si>
    <t>paulapazbaez@gmail.com</t>
  </si>
  <si>
    <t>Envío correo el 6-jul-22 para solicitar teléfono. OK entrevista // Ok correo coordinación</t>
  </si>
  <si>
    <t>OFRECIDO, aun sin confirmar horario</t>
  </si>
  <si>
    <t>P17</t>
  </si>
  <si>
    <t xml:space="preserve">Vestibulopatía Bilateral + Migraña vestibular </t>
  </si>
  <si>
    <t>Migraña predominio cefalea; pocos eventos vestibulares --&gt; pero muy probable VPPB. // considerar manejo de VPPB cuando vaya a estudio vestibular // y considerar profilaxis migraña por si misma</t>
  </si>
  <si>
    <t>Angelica Miranda Moreno</t>
  </si>
  <si>
    <t>12.479.967-8</t>
  </si>
  <si>
    <t>Avenida Domingo Santa María 3281, Renca</t>
  </si>
  <si>
    <t>anggichile@gmail.com</t>
  </si>
  <si>
    <t>17.00</t>
  </si>
  <si>
    <t>LLamo el 20-jun-22 llamar en otro momento, no pudo hablar // LLamo el 1-jul-22 disponibilidad relativa, prefiere en la tarde. Martes y jueves// OK correo entrevista inicial. // Doy opciones de horas octubre, no tiene disponibilidad. // Ok correo coordinación</t>
  </si>
  <si>
    <t>Mareo leve en RV bloque B. No hay otros incidentes.</t>
  </si>
  <si>
    <t>P18</t>
  </si>
  <si>
    <t>Nicole Thavata Zelada Iracheta</t>
  </si>
  <si>
    <t>18.392.459-1</t>
  </si>
  <si>
    <t xml:space="preserve">Hipodromo Chile 1701, depto 1510 </t>
  </si>
  <si>
    <t>zeladanicole@gmail.com</t>
  </si>
  <si>
    <t xml:space="preserve">18.30 </t>
  </si>
  <si>
    <t>17.30</t>
  </si>
  <si>
    <t>Ok correo entrevista. Ok correo con hrs.</t>
  </si>
  <si>
    <t>Vie 16/Dic 16:00 hrs Zoom</t>
  </si>
  <si>
    <t>P19</t>
  </si>
  <si>
    <t>Probable VPPB + Neuronitis antigua... ojo con mini Migraña</t>
  </si>
  <si>
    <t>Francisca Martínez Azócar</t>
  </si>
  <si>
    <t>18.049.622-K</t>
  </si>
  <si>
    <t>Av. Macul 2795, Depto 1203B, Macul</t>
  </si>
  <si>
    <t>fran.martinez.azocar@gmail.com</t>
  </si>
  <si>
    <t>16.30</t>
  </si>
  <si>
    <t>OK correo entrevista</t>
  </si>
  <si>
    <t>Mail enviado</t>
  </si>
  <si>
    <t>P20</t>
  </si>
  <si>
    <t>Probable MPPP o VPPB con mucha ansiedad, reasignar luego de estudio vestibular</t>
  </si>
  <si>
    <t>Daniel Paredes Godoy</t>
  </si>
  <si>
    <t>18.171.583-9</t>
  </si>
  <si>
    <t>daniel.paredes@usach.cl</t>
  </si>
  <si>
    <t>OK correo entrevista, Ok correo coordinación</t>
  </si>
  <si>
    <t>P21</t>
  </si>
  <si>
    <t>Vestibular-REVISAR MPPP</t>
  </si>
  <si>
    <t xml:space="preserve">Vertigo recurrente episodico - ¿Migraña vestibular? </t>
  </si>
  <si>
    <t>Bipolaridad manejada adecuadamente - Lamotrigina/Sertralina /Litio -- Antes de lamotrigina migraña brigida</t>
  </si>
  <si>
    <t>Margarita Acosta Irrazabal</t>
  </si>
  <si>
    <t>10.693.192-5</t>
  </si>
  <si>
    <t>Almería 0518 Quilicura</t>
  </si>
  <si>
    <t>981580592  -   56991979418</t>
  </si>
  <si>
    <t>margaritae.acosta@yahoo.es</t>
  </si>
  <si>
    <t>LLamo el 20-sept-22: no muy convencida de participar... le explico proyecto. Disponibilidad para examenes en la mañana, ojalá jueves. Ok correo entrevista // No asiste a entrevista el 23 de septiembre. Ok correo coordinación</t>
  </si>
  <si>
    <t>Mareo leve al realizar pruebas neuropsicológicas. Sin mareo en experimento principal, sin embargo un poco enlentecida. No se puede calibrar eyetracker en RV*</t>
  </si>
  <si>
    <t>P22</t>
  </si>
  <si>
    <t>Bastián García Tenorio</t>
  </si>
  <si>
    <t>19.361.306-3</t>
  </si>
  <si>
    <t>José Manso de Velasco 6968, Pudahuel</t>
  </si>
  <si>
    <t>bastiangarciatenorio.96@gmail.com</t>
  </si>
  <si>
    <t>RNM</t>
  </si>
  <si>
    <t>P23</t>
  </si>
  <si>
    <t>Benjamín Millar Villalobos</t>
  </si>
  <si>
    <t>15.163.519-9</t>
  </si>
  <si>
    <t>Secundaria completa</t>
  </si>
  <si>
    <t>Camino del Alfalfal 2679, Las Condes</t>
  </si>
  <si>
    <t>benjamin.millar@uc.cl</t>
  </si>
  <si>
    <t>18.00</t>
  </si>
  <si>
    <t>Sólo necesita postugrafía. Prefiere en la tarde // Enviado correo de coordinación</t>
  </si>
  <si>
    <t>P24</t>
  </si>
  <si>
    <t>Mirlanyela Silva Bencomo</t>
  </si>
  <si>
    <t>25.645.669-9</t>
  </si>
  <si>
    <t>Mardoqueo Fernández 141, Providencia</t>
  </si>
  <si>
    <t xml:space="preserve">953321859
</t>
  </si>
  <si>
    <t>msbencomo@gmail.com</t>
  </si>
  <si>
    <t>Llamo el 11-oct-22 disponibilidad en la mañana. Está cesante hoy y por eso podría participar pero puede cambiar esa situación</t>
  </si>
  <si>
    <t>P25</t>
  </si>
  <si>
    <t>Migraña vestibular vs. vestibulopatia bilateral</t>
  </si>
  <si>
    <t>Renata Muñoz Aguilar</t>
  </si>
  <si>
    <t>15.936.854-8</t>
  </si>
  <si>
    <t>Roberto del río 1310, Providencia</t>
  </si>
  <si>
    <t>renatamunoz@gmail.com</t>
  </si>
  <si>
    <t>8.00</t>
  </si>
  <si>
    <t>Llamo el 2-nov disponibildad en las mañanas // Enviado correo de coordinación.</t>
  </si>
  <si>
    <t>P26</t>
  </si>
  <si>
    <t xml:space="preserve">Isa María Bacigalupo </t>
  </si>
  <si>
    <t>10.677.766-7</t>
  </si>
  <si>
    <t>San Carlos de apoquindo 711, Las Condes</t>
  </si>
  <si>
    <t>isa.bacigalupo@frogmi.com</t>
  </si>
  <si>
    <t>12.25</t>
  </si>
  <si>
    <t>Enviado correo de coordinación</t>
  </si>
  <si>
    <t>P27</t>
  </si>
  <si>
    <t xml:space="preserve">Sebastián Heine Bacigalupo </t>
  </si>
  <si>
    <t>21.321.626.0</t>
  </si>
  <si>
    <t>P28</t>
  </si>
  <si>
    <t>Paulina Gomien Schuler</t>
  </si>
  <si>
    <t>10.601.419-1</t>
  </si>
  <si>
    <t>Calle Parque 12700, casa 33 Lo Barnechea</t>
  </si>
  <si>
    <t>paulinagsch@gmail.com</t>
  </si>
  <si>
    <t xml:space="preserve">Llamo el 11-oct-22 en la mañana disponibilidad para examenes, me dice que tiene frenillos invisibles pero dos topes metálicos. Hayo consulta y se decide por interferencia sacar de investigación. 7-nov-22 me contacta para informar que sus topes son de resina, se agenda entrevista </t>
  </si>
  <si>
    <t>P29</t>
  </si>
  <si>
    <t>Jorge Andrés Contreras Wachtendorff</t>
  </si>
  <si>
    <t>10.476.387-1</t>
  </si>
  <si>
    <t>Los Ramajes Poniente 1411- A - Peñalolén</t>
  </si>
  <si>
    <t>jcontreras@dominuscapital.cl</t>
  </si>
  <si>
    <t>xxx</t>
  </si>
  <si>
    <t>15.30</t>
  </si>
  <si>
    <t>LLamo el 23-nov-22 buzón. Coordinación por correo electrónico</t>
  </si>
  <si>
    <t>Ofrecido Ma 20/12 : 9:20 presencia</t>
  </si>
  <si>
    <t>P30</t>
  </si>
  <si>
    <t>MPPP; ¿VPPB? TINNNITUS!</t>
  </si>
  <si>
    <t>Sintoma especifico de Mareo al mirar hacia abajo. Tinnitus le molesta mucho. Probable cuadro más depresivo - pero leve- de base. Ojo manejo Tinnitus. Ojo derivación a salud mental. Todo esto por descompensación por uso prolongado corticoides para cuadro reumatologico en marzo. En el fondo parece un MPPP post estado hiperdinámico en marzo por prednisona + pregabalina prolongada. Ahora sin farmacos, pero quedó con el MPPP y Tinnitus. Se queja de cefalea: avisar a Ximena Stecher que le ponga harta atención a esta reso. Pero buena pacientes</t>
  </si>
  <si>
    <t>Marta Pailañir Muñoz</t>
  </si>
  <si>
    <t>7.552.560-5</t>
  </si>
  <si>
    <t>Básica completa</t>
  </si>
  <si>
    <t>Camino La Cumbre 4324, Lo Barnechea</t>
  </si>
  <si>
    <t>soniamiskin1944@gmail.com</t>
  </si>
  <si>
    <t>17.50</t>
  </si>
  <si>
    <t>Enviado correo con el link// Llamo 23-nov-22 disponibilidad total// Enviado correo de coordinación</t>
  </si>
  <si>
    <t>Rebeca Rodriguez</t>
  </si>
  <si>
    <t>rebeca.rodriguezc@gmail.com</t>
  </si>
  <si>
    <t>Pendiente contacto</t>
  </si>
  <si>
    <t>El año 2017 sufrí de una otitis interna que terminó en laberintitis y quede con daño en el nervio vestibular, que se mantiene como mareos intermitentes cada cierto tiempo y se aseveran en prefijo dos de estrés. Tomo betahistamina 24 mg al día. Actualmente estoy disminuyendo dosis para poder suspender. // LLamo el 26-may-22, 31-may-22: no disponible, 31-may-22: envío correo solicitando disponibilidad horaria por imposibilidad de contactar vía telefónica. Sin respuesta al 6-jun-22, reenvío correo.</t>
  </si>
  <si>
    <t>Carlos Neyra</t>
  </si>
  <si>
    <t>carlos.neyra01@gmail.com</t>
  </si>
  <si>
    <t>Escribir si el 1 de junio no mejora cuadro</t>
  </si>
  <si>
    <t>Rodrigo Melo</t>
  </si>
  <si>
    <t>---</t>
  </si>
  <si>
    <t>rodrigomelomartinez@gmail.com</t>
  </si>
  <si>
    <t>*Consultar motivación para participar y cómo se enteró, será raro? //LLamo 31-may-22: No contesta</t>
  </si>
  <si>
    <t>Patricia Poblete Salas</t>
  </si>
  <si>
    <t>LLamo el 24-oct ocupado, 2-nov NC</t>
  </si>
  <si>
    <t>Trastorno de ansiedad</t>
  </si>
  <si>
    <t>Francisca Fernández</t>
  </si>
  <si>
    <t>andrea.arroyavee@gmail.com</t>
  </si>
  <si>
    <t>LLamo el 6-jul-22 buzón</t>
  </si>
  <si>
    <t>HORARIOS EQUIPO</t>
  </si>
  <si>
    <t>Link entrevista (COPIARLO ANOTAR HORA EN CALENDARIO)</t>
  </si>
  <si>
    <t>Lunes</t>
  </si>
  <si>
    <t>miercoles</t>
  </si>
  <si>
    <t>jueves</t>
  </si>
  <si>
    <t>viernes</t>
  </si>
  <si>
    <t>miércoles</t>
  </si>
  <si>
    <t>8.30 a 10.00</t>
  </si>
  <si>
    <t>https://uchile.zoom.us/j/96406983777?pwd=Y05ER3c1YzF0TzZrMjl0T1pzckl2UT09</t>
  </si>
  <si>
    <t>todo el dia</t>
  </si>
  <si>
    <t>hasta 15.00</t>
  </si>
  <si>
    <t xml:space="preserve">Jueves </t>
  </si>
  <si>
    <t>16.00 a 19.00</t>
  </si>
  <si>
    <t>TAREAS DE COORDINACIÓN</t>
  </si>
  <si>
    <t>Información para crear ficha (enviar a Karina al agendar horas)</t>
  </si>
  <si>
    <t>Mandar correo todas las semanas a Alejandra (amfigueroa@udd.cl)</t>
  </si>
  <si>
    <t>Nombre completo</t>
  </si>
  <si>
    <t xml:space="preserve">Patentes </t>
  </si>
  <si>
    <t>RUN</t>
  </si>
  <si>
    <t>Rut 18741516-0 patente RJ8028</t>
  </si>
  <si>
    <t>Fecha nacimiento</t>
  </si>
  <si>
    <t>Participante y otros</t>
  </si>
  <si>
    <t>*Recordarle que se necesita oficina para pruebas neuropsicológicas</t>
  </si>
  <si>
    <t>Foto tipo carnet (sirve selfie)</t>
  </si>
  <si>
    <t>Flujo para agendar</t>
  </si>
  <si>
    <t>1. Llamar a participante y contarle brevemente de qué se trata investigación. Solicitar datos personales y disponibilidad para horas.</t>
  </si>
  <si>
    <t>2. Agendar entrevista inicial (sólo si no es participante sano).</t>
  </si>
  <si>
    <t>3. Enviar correo con información de entrevista (horario y link).</t>
  </si>
  <si>
    <t>4. Si está ok en entrevista, comenzar con agendamiento de horas (siempre revisar horario de Camilo).</t>
  </si>
  <si>
    <t>5. Solicitar primero horas de Pruebas vestibulares ya que son más escasas y sobre esas agendar las de resonancia.</t>
  </si>
  <si>
    <t>6. Juan Pablo TM encargado de horas P. Vestibulares: agenda sólo con RUN</t>
  </si>
  <si>
    <t>7. Karina secretaria de RNM: agenda con información de tabla más arriba.</t>
  </si>
  <si>
    <t>8. Consultar disponibilidad y confirmación de horas con participantes (por wsp, correo, teléfono, etc).</t>
  </si>
  <si>
    <t>9. Enviar correo con información de horas (adjuntar consentimiento informado).</t>
  </si>
  <si>
    <t>10. Enviar a Alejandra de UDD información de tabla más arriba (todas las semanas con la info del participante que viene el jueves).</t>
  </si>
  <si>
    <t>Otros:</t>
  </si>
  <si>
    <t>1. Se puede pagar uber en caso de que hayan dificultades de traslado. Solicitar correo con pago de uber (les llega una vez terminado el viaje).</t>
  </si>
  <si>
    <t xml:space="preserve">2. Recordar el mismo día de la entrevista a Hayo y participante. </t>
  </si>
  <si>
    <t xml:space="preserve">3. Recordar a participantes sus horas: semana anterior, día anterior, mismo día. </t>
  </si>
  <si>
    <t>Gabriela Moreira Torres</t>
  </si>
  <si>
    <t>8.570.872-4</t>
  </si>
  <si>
    <t>HSJD</t>
  </si>
  <si>
    <t>Av. Pedro Aguirre Cerda 6300 Cerrillos.</t>
  </si>
  <si>
    <t>938966284 - 64416790 wsp - 40170178</t>
  </si>
  <si>
    <t>janycontreras1456@gmail.com</t>
  </si>
  <si>
    <t>LLamo el 12-ago-22: Derivada por Marcia desde HSJD. Me pide que la llame a las 20.30 porque su hija tiene mayor información.</t>
  </si>
  <si>
    <t>Zuny Alquinta</t>
  </si>
  <si>
    <t>zuny.alquinta@hotmail.com</t>
  </si>
  <si>
    <t>Vive en La Serena</t>
  </si>
  <si>
    <t>Tornillo en cirugía maxilofacial ortognática a los 19 años</t>
  </si>
  <si>
    <t>Ana Oyarzún Mejía</t>
  </si>
  <si>
    <t>13.848.386-K</t>
  </si>
  <si>
    <t>Los Boldos 50, San Fernando</t>
  </si>
  <si>
    <t>oyarzun.mejia@gmail.com</t>
  </si>
  <si>
    <t>31-may-22: envío correo con solicitud de confirmación de participación. Sin respuesta al 6-jun-22, reenvío // LLamo el 17-oct jueves en la mañana disponibilidad</t>
  </si>
  <si>
    <t>Código</t>
  </si>
  <si>
    <t>MOCA</t>
  </si>
  <si>
    <t>Ptje de corte (max 30)</t>
  </si>
  <si>
    <t>WAIS Directo</t>
  </si>
  <si>
    <t>Ptje máximo</t>
  </si>
  <si>
    <t>WAIS Inverso</t>
  </si>
  <si>
    <t>Trail Making Test A (errores)</t>
  </si>
  <si>
    <t>Tiempo ejecución (seg)</t>
  </si>
  <si>
    <t>Tiempo máximo</t>
  </si>
  <si>
    <t>Trail Making Test B (errores)</t>
  </si>
  <si>
    <t>Cubos de Corsi directo</t>
  </si>
  <si>
    <t>Cubos de Corsi inverso</t>
  </si>
  <si>
    <t>Torre de Londres</t>
  </si>
  <si>
    <t>Observaciones</t>
  </si>
  <si>
    <t>En Trail Making test no llega al número, hace una línea contínua durante toda la tarea.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</si>
  <si>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</si>
  <si>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</si>
  <si>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</si>
  <si>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</si>
  <si>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</si>
  <si>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</si>
  <si>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</si>
  <si>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</si>
  <si>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</si>
  <si>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</si>
  <si>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</si>
  <si>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</si>
  <si>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Latencia</t>
  </si>
  <si>
    <t>Intentos</t>
  </si>
  <si>
    <t>Tiempo Total</t>
  </si>
  <si>
    <t>No lo logra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</si>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</sst>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Roboto"/>
      <charset val="1"/>
    </font>
    <font>
      <sz val="10"/>
      <color theme="1"/>
      <name val="Roboto"/>
      <charset val="1"/>
    </font>
    <font>
      <sz val="10"/>
      <color theme="1"/>
      <name val="Arial"/>
      <charset val="1"/>
    </font>
    <font>
      <b/>
      <sz val="10"/>
      <color theme="1"/>
      <name val="Roboto"/>
      <charset val="1"/>
    </font>
    <font>
      <b/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10"/>
      <color rgb="FF000000"/>
      <name val="Roboto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</font>
  </fonts>
  <fills count="2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7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2" xfId="0" applyFont="1" applyFill="1" applyBorder="1" applyAlignment="1">
      <alignment wrapText="1" readingOrder="1"/>
    </xf>
    <xf numFmtId="0" fontId="1" fillId="3" borderId="2" xfId="0" applyFont="1" applyFill="1" applyBorder="1" applyAlignment="1">
      <alignment readingOrder="1"/>
    </xf>
    <xf numFmtId="0" fontId="1" fillId="4" borderId="2" xfId="0" applyFont="1" applyFill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2" xfId="0" applyFont="1" applyBorder="1" applyAlignment="1">
      <alignment wrapText="1" readingOrder="1"/>
    </xf>
    <xf numFmtId="0" fontId="2" fillId="5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4" borderId="4" xfId="0" applyFont="1" applyFill="1" applyBorder="1" applyAlignment="1">
      <alignment readingOrder="1"/>
    </xf>
    <xf numFmtId="0" fontId="3" fillId="6" borderId="4" xfId="0" applyFont="1" applyFill="1" applyBorder="1" applyAlignment="1">
      <alignment readingOrder="1"/>
    </xf>
    <xf numFmtId="0" fontId="3" fillId="7" borderId="4" xfId="0" applyFont="1" applyFill="1" applyBorder="1" applyAlignment="1">
      <alignment readingOrder="1"/>
    </xf>
    <xf numFmtId="0" fontId="3" fillId="8" borderId="4" xfId="0" applyFont="1" applyFill="1" applyBorder="1" applyAlignment="1">
      <alignment readingOrder="1"/>
    </xf>
    <xf numFmtId="0" fontId="3" fillId="9" borderId="4" xfId="0" applyFont="1" applyFill="1" applyBorder="1" applyAlignment="1">
      <alignment readingOrder="1"/>
    </xf>
    <xf numFmtId="0" fontId="4" fillId="7" borderId="4" xfId="0" applyFont="1" applyFill="1" applyBorder="1" applyAlignment="1">
      <alignment readingOrder="1"/>
    </xf>
    <xf numFmtId="0" fontId="2" fillId="0" borderId="4" xfId="0" applyFont="1" applyBorder="1" applyAlignment="1">
      <alignment wrapText="1" readingOrder="1"/>
    </xf>
    <xf numFmtId="14" fontId="2" fillId="0" borderId="4" xfId="0" applyNumberFormat="1" applyFont="1" applyBorder="1" applyAlignment="1">
      <alignment wrapText="1" readingOrder="1"/>
    </xf>
    <xf numFmtId="15" fontId="2" fillId="0" borderId="4" xfId="0" applyNumberFormat="1" applyFont="1" applyBorder="1" applyAlignment="1">
      <alignment readingOrder="1"/>
    </xf>
    <xf numFmtId="0" fontId="2" fillId="4" borderId="4" xfId="0" applyFont="1" applyFill="1" applyBorder="1" applyAlignment="1">
      <alignment readingOrder="1"/>
    </xf>
    <xf numFmtId="0" fontId="2" fillId="6" borderId="4" xfId="0" applyFont="1" applyFill="1" applyBorder="1" applyAlignment="1">
      <alignment readingOrder="1"/>
    </xf>
    <xf numFmtId="0" fontId="2" fillId="7" borderId="4" xfId="0" applyFont="1" applyFill="1" applyBorder="1" applyAlignment="1">
      <alignment readingOrder="1"/>
    </xf>
    <xf numFmtId="0" fontId="2" fillId="8" borderId="4" xfId="0" applyFont="1" applyFill="1" applyBorder="1" applyAlignment="1">
      <alignment readingOrder="1"/>
    </xf>
    <xf numFmtId="0" fontId="2" fillId="9" borderId="4" xfId="0" applyFont="1" applyFill="1" applyBorder="1" applyAlignment="1">
      <alignment readingOrder="1"/>
    </xf>
    <xf numFmtId="0" fontId="4" fillId="0" borderId="4" xfId="0" applyFont="1" applyBorder="1" applyAlignment="1">
      <alignment readingOrder="1"/>
    </xf>
    <xf numFmtId="0" fontId="2" fillId="11" borderId="3" xfId="0" applyFont="1" applyFill="1" applyBorder="1" applyAlignment="1">
      <alignment readingOrder="1"/>
    </xf>
    <xf numFmtId="0" fontId="2" fillId="11" borderId="4" xfId="0" applyFont="1" applyFill="1" applyBorder="1" applyAlignment="1">
      <alignment readingOrder="1"/>
    </xf>
    <xf numFmtId="0" fontId="4" fillId="12" borderId="4" xfId="0" applyFont="1" applyFill="1" applyBorder="1" applyAlignment="1">
      <alignment readingOrder="1"/>
    </xf>
    <xf numFmtId="0" fontId="3" fillId="11" borderId="4" xfId="0" applyFont="1" applyFill="1" applyBorder="1" applyAlignment="1">
      <alignment readingOrder="1"/>
    </xf>
    <xf numFmtId="0" fontId="2" fillId="0" borderId="4" xfId="0" quotePrefix="1" applyFont="1" applyBorder="1" applyAlignment="1">
      <alignment readingOrder="1"/>
    </xf>
    <xf numFmtId="0" fontId="3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13" borderId="1" xfId="0" applyFont="1" applyFill="1" applyBorder="1" applyAlignment="1">
      <alignment readingOrder="1"/>
    </xf>
    <xf numFmtId="0" fontId="5" fillId="13" borderId="2" xfId="0" applyFont="1" applyFill="1" applyBorder="1" applyAlignment="1">
      <alignment readingOrder="1"/>
    </xf>
    <xf numFmtId="0" fontId="5" fillId="2" borderId="2" xfId="0" applyFont="1" applyFill="1" applyBorder="1" applyAlignment="1">
      <alignment wrapText="1" readingOrder="1"/>
    </xf>
    <xf numFmtId="0" fontId="5" fillId="14" borderId="2" xfId="0" applyFont="1" applyFill="1" applyBorder="1" applyAlignment="1">
      <alignment readingOrder="1"/>
    </xf>
    <xf numFmtId="0" fontId="5" fillId="15" borderId="2" xfId="0" applyFont="1" applyFill="1" applyBorder="1" applyAlignment="1">
      <alignment wrapText="1" readingOrder="1"/>
    </xf>
    <xf numFmtId="0" fontId="5" fillId="16" borderId="2" xfId="0" applyFont="1" applyFill="1" applyBorder="1" applyAlignment="1">
      <alignment wrapText="1" readingOrder="1"/>
    </xf>
    <xf numFmtId="0" fontId="5" fillId="9" borderId="2" xfId="0" applyFont="1" applyFill="1" applyBorder="1" applyAlignment="1">
      <alignment readingOrder="1"/>
    </xf>
    <xf numFmtId="0" fontId="5" fillId="0" borderId="2" xfId="0" applyFont="1" applyBorder="1" applyAlignment="1">
      <alignment readingOrder="1"/>
    </xf>
    <xf numFmtId="0" fontId="3" fillId="17" borderId="4" xfId="0" applyFont="1" applyFill="1" applyBorder="1" applyAlignment="1">
      <alignment readingOrder="1"/>
    </xf>
    <xf numFmtId="0" fontId="3" fillId="0" borderId="3" xfId="0" applyFont="1" applyBorder="1" applyAlignment="1">
      <alignment readingOrder="1"/>
    </xf>
    <xf numFmtId="15" fontId="3" fillId="0" borderId="4" xfId="0" applyNumberFormat="1" applyFont="1" applyBorder="1" applyAlignment="1">
      <alignment readingOrder="1"/>
    </xf>
    <xf numFmtId="0" fontId="6" fillId="0" borderId="0" xfId="1"/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6" fillId="0" borderId="5" xfId="1" applyBorder="1" applyAlignment="1">
      <alignment readingOrder="1"/>
    </xf>
    <xf numFmtId="15" fontId="3" fillId="10" borderId="4" xfId="0" applyNumberFormat="1" applyFont="1" applyFill="1" applyBorder="1" applyAlignment="1">
      <alignment readingOrder="1"/>
    </xf>
    <xf numFmtId="0" fontId="2" fillId="0" borderId="8" xfId="0" applyFont="1" applyBorder="1" applyAlignment="1">
      <alignment readingOrder="1"/>
    </xf>
    <xf numFmtId="0" fontId="6" fillId="0" borderId="4" xfId="1" applyBorder="1" applyAlignment="1">
      <alignment readingOrder="1"/>
    </xf>
    <xf numFmtId="15" fontId="3" fillId="11" borderId="4" xfId="0" applyNumberFormat="1" applyFont="1" applyFill="1" applyBorder="1" applyAlignment="1">
      <alignment readingOrder="1"/>
    </xf>
    <xf numFmtId="17" fontId="3" fillId="7" borderId="4" xfId="0" applyNumberFormat="1" applyFont="1" applyFill="1" applyBorder="1" applyAlignment="1">
      <alignment readingOrder="1"/>
    </xf>
    <xf numFmtId="14" fontId="2" fillId="11" borderId="4" xfId="0" applyNumberFormat="1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11" borderId="6" xfId="0" applyFont="1" applyFill="1" applyBorder="1" applyAlignment="1">
      <alignment readingOrder="1"/>
    </xf>
    <xf numFmtId="0" fontId="2" fillId="11" borderId="7" xfId="0" applyFont="1" applyFill="1" applyBorder="1" applyAlignment="1">
      <alignment readingOrder="1"/>
    </xf>
    <xf numFmtId="14" fontId="7" fillId="0" borderId="1" xfId="0" applyNumberFormat="1" applyFont="1" applyBorder="1"/>
    <xf numFmtId="0" fontId="2" fillId="11" borderId="9" xfId="0" applyFont="1" applyFill="1" applyBorder="1" applyAlignment="1">
      <alignment readingOrder="1"/>
    </xf>
    <xf numFmtId="0" fontId="0" fillId="0" borderId="1" xfId="0" applyBorder="1"/>
    <xf numFmtId="15" fontId="3" fillId="0" borderId="7" xfId="0" applyNumberFormat="1" applyFont="1" applyBorder="1" applyAlignment="1">
      <alignment readingOrder="1"/>
    </xf>
    <xf numFmtId="0" fontId="2" fillId="11" borderId="1" xfId="0" applyFont="1" applyFill="1" applyBorder="1" applyAlignment="1">
      <alignment readingOrder="1"/>
    </xf>
    <xf numFmtId="0" fontId="2" fillId="0" borderId="6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0" fillId="18" borderId="1" xfId="0" applyFill="1" applyBorder="1"/>
    <xf numFmtId="0" fontId="1" fillId="0" borderId="12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0" fillId="18" borderId="1" xfId="0" applyFill="1" applyBorder="1" applyAlignment="1">
      <alignment wrapText="1"/>
    </xf>
    <xf numFmtId="0" fontId="2" fillId="11" borderId="7" xfId="0" applyFont="1" applyFill="1" applyBorder="1" applyAlignment="1">
      <alignment horizontal="center" readingOrder="1"/>
    </xf>
    <xf numFmtId="0" fontId="1" fillId="2" borderId="13" xfId="0" applyFont="1" applyFill="1" applyBorder="1" applyAlignment="1">
      <alignment horizontal="center" readingOrder="1"/>
    </xf>
    <xf numFmtId="0" fontId="2" fillId="5" borderId="7" xfId="0" applyFont="1" applyFill="1" applyBorder="1" applyAlignment="1">
      <alignment horizontal="center" readingOrder="1"/>
    </xf>
    <xf numFmtId="0" fontId="2" fillId="11" borderId="14" xfId="0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3" fillId="11" borderId="4" xfId="0" applyFont="1" applyFill="1" applyBorder="1" applyAlignment="1">
      <alignment wrapText="1" readingOrder="1"/>
    </xf>
    <xf numFmtId="14" fontId="2" fillId="0" borderId="1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3" fillId="11" borderId="7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6" fillId="0" borderId="11" xfId="1" applyBorder="1"/>
    <xf numFmtId="14" fontId="2" fillId="11" borderId="8" xfId="0" applyNumberFormat="1" applyFont="1" applyFill="1" applyBorder="1" applyAlignment="1">
      <alignment readingOrder="1"/>
    </xf>
    <xf numFmtId="14" fontId="2" fillId="11" borderId="1" xfId="0" applyNumberFormat="1" applyFont="1" applyFill="1" applyBorder="1" applyAlignment="1">
      <alignment readingOrder="1"/>
    </xf>
    <xf numFmtId="14" fontId="7" fillId="0" borderId="15" xfId="0" applyNumberFormat="1" applyFont="1" applyBorder="1"/>
    <xf numFmtId="14" fontId="2" fillId="0" borderId="15" xfId="0" applyNumberFormat="1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11" borderId="15" xfId="0" applyFont="1" applyFill="1" applyBorder="1" applyAlignment="1">
      <alignment readingOrder="1"/>
    </xf>
    <xf numFmtId="0" fontId="2" fillId="19" borderId="3" xfId="0" applyFont="1" applyFill="1" applyBorder="1" applyAlignment="1">
      <alignment readingOrder="1"/>
    </xf>
    <xf numFmtId="0" fontId="2" fillId="19" borderId="7" xfId="0" applyFont="1" applyFill="1" applyBorder="1" applyAlignment="1">
      <alignment horizontal="center" readingOrder="1"/>
    </xf>
    <xf numFmtId="0" fontId="2" fillId="19" borderId="4" xfId="0" applyFont="1" applyFill="1" applyBorder="1" applyAlignment="1">
      <alignment readingOrder="1"/>
    </xf>
    <xf numFmtId="0" fontId="3" fillId="19" borderId="4" xfId="0" applyFont="1" applyFill="1" applyBorder="1" applyAlignment="1">
      <alignment readingOrder="1"/>
    </xf>
    <xf numFmtId="0" fontId="3" fillId="19" borderId="6" xfId="0" applyFont="1" applyFill="1" applyBorder="1" applyAlignment="1">
      <alignment readingOrder="1"/>
    </xf>
    <xf numFmtId="0" fontId="6" fillId="19" borderId="1" xfId="1" applyFill="1" applyBorder="1"/>
    <xf numFmtId="0" fontId="3" fillId="19" borderId="7" xfId="0" applyFont="1" applyFill="1" applyBorder="1" applyAlignment="1">
      <alignment readingOrder="1"/>
    </xf>
    <xf numFmtId="0" fontId="2" fillId="20" borderId="4" xfId="0" applyFont="1" applyFill="1" applyBorder="1" applyAlignment="1">
      <alignment readingOrder="1"/>
    </xf>
    <xf numFmtId="0" fontId="0" fillId="11" borderId="0" xfId="0" applyFill="1"/>
    <xf numFmtId="15" fontId="0" fillId="11" borderId="0" xfId="0" applyNumberFormat="1" applyFill="1"/>
    <xf numFmtId="0" fontId="2" fillId="11" borderId="1" xfId="0" applyFont="1" applyFill="1" applyBorder="1" applyAlignment="1">
      <alignment horizontal="center" readingOrder="1"/>
    </xf>
    <xf numFmtId="0" fontId="2" fillId="11" borderId="16" xfId="0" applyFont="1" applyFill="1" applyBorder="1" applyAlignment="1">
      <alignment readingOrder="1"/>
    </xf>
    <xf numFmtId="0" fontId="2" fillId="11" borderId="13" xfId="0" applyFont="1" applyFill="1" applyBorder="1" applyAlignment="1">
      <alignment readingOrder="1"/>
    </xf>
    <xf numFmtId="0" fontId="2" fillId="11" borderId="17" xfId="0" applyFont="1" applyFill="1" applyBorder="1" applyAlignment="1">
      <alignment horizontal="center" readingOrder="1"/>
    </xf>
    <xf numFmtId="0" fontId="2" fillId="11" borderId="15" xfId="0" applyFont="1" applyFill="1" applyBorder="1" applyAlignment="1">
      <alignment horizontal="center" readingOrder="1"/>
    </xf>
    <xf numFmtId="15" fontId="2" fillId="11" borderId="13" xfId="0" applyNumberFormat="1" applyFont="1" applyFill="1" applyBorder="1" applyAlignment="1">
      <alignment readingOrder="1"/>
    </xf>
    <xf numFmtId="15" fontId="2" fillId="11" borderId="4" xfId="0" applyNumberFormat="1" applyFont="1" applyFill="1" applyBorder="1" applyAlignment="1">
      <alignment readingOrder="1"/>
    </xf>
    <xf numFmtId="14" fontId="2" fillId="11" borderId="18" xfId="0" applyNumberFormat="1" applyFont="1" applyFill="1" applyBorder="1" applyAlignment="1">
      <alignment readingOrder="1"/>
    </xf>
    <xf numFmtId="14" fontId="2" fillId="11" borderId="19" xfId="0" applyNumberFormat="1" applyFont="1" applyFill="1" applyBorder="1" applyAlignment="1">
      <alignment readingOrder="1"/>
    </xf>
    <xf numFmtId="0" fontId="6" fillId="0" borderId="10" xfId="1" applyBorder="1" applyAlignment="1">
      <alignment readingOrder="1"/>
    </xf>
    <xf numFmtId="15" fontId="2" fillId="11" borderId="7" xfId="0" applyNumberFormat="1" applyFont="1" applyFill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11" borderId="11" xfId="0" applyFont="1" applyFill="1" applyBorder="1" applyAlignment="1">
      <alignment horizontal="center" readingOrder="1"/>
    </xf>
    <xf numFmtId="0" fontId="3" fillId="0" borderId="1" xfId="0" applyFont="1" applyBorder="1" applyAlignment="1">
      <alignment readingOrder="1"/>
    </xf>
    <xf numFmtId="0" fontId="3" fillId="4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7" borderId="1" xfId="0" applyFont="1" applyFill="1" applyBorder="1" applyAlignment="1">
      <alignment readingOrder="1"/>
    </xf>
    <xf numFmtId="0" fontId="3" fillId="8" borderId="1" xfId="0" applyFont="1" applyFill="1" applyBorder="1" applyAlignment="1">
      <alignment readingOrder="1"/>
    </xf>
    <xf numFmtId="0" fontId="3" fillId="9" borderId="1" xfId="0" applyFont="1" applyFill="1" applyBorder="1" applyAlignment="1">
      <alignment readingOrder="1"/>
    </xf>
    <xf numFmtId="0" fontId="4" fillId="12" borderId="1" xfId="0" applyFont="1" applyFill="1" applyBorder="1" applyAlignment="1">
      <alignment readingOrder="1"/>
    </xf>
    <xf numFmtId="0" fontId="3" fillId="0" borderId="1" xfId="0" applyFont="1" applyBorder="1" applyAlignment="1">
      <alignment wrapText="1" readingOrder="1"/>
    </xf>
    <xf numFmtId="15" fontId="2" fillId="11" borderId="1" xfId="0" applyNumberFormat="1" applyFont="1" applyFill="1" applyBorder="1" applyAlignment="1">
      <alignment readingOrder="1"/>
    </xf>
    <xf numFmtId="0" fontId="0" fillId="0" borderId="10" xfId="0" applyBorder="1"/>
    <xf numFmtId="15" fontId="3" fillId="0" borderId="1" xfId="0" applyNumberFormat="1" applyFont="1" applyBorder="1" applyAlignment="1">
      <alignment readingOrder="1"/>
    </xf>
    <xf numFmtId="0" fontId="5" fillId="21" borderId="2" xfId="0" applyFont="1" applyFill="1" applyBorder="1" applyAlignment="1">
      <alignment readingOrder="1"/>
    </xf>
    <xf numFmtId="21" fontId="0" fillId="0" borderId="1" xfId="0" applyNumberFormat="1" applyBorder="1"/>
    <xf numFmtId="0" fontId="2" fillId="25" borderId="1" xfId="0" applyFont="1" applyFill="1" applyBorder="1" applyAlignment="1">
      <alignment readingOrder="1"/>
    </xf>
    <xf numFmtId="0" fontId="0" fillId="25" borderId="1" xfId="0" applyFill="1" applyBorder="1"/>
    <xf numFmtId="0" fontId="0" fillId="24" borderId="10" xfId="0" applyFill="1" applyBorder="1" applyAlignment="1">
      <alignment horizontal="center"/>
    </xf>
    <xf numFmtId="0" fontId="8" fillId="0" borderId="1" xfId="0" applyFont="1" applyBorder="1"/>
    <xf numFmtId="0" fontId="0" fillId="24" borderId="20" xfId="0" applyFill="1" applyBorder="1" applyAlignment="1">
      <alignment horizontal="center"/>
    </xf>
    <xf numFmtId="21" fontId="0" fillId="0" borderId="11" xfId="0" applyNumberFormat="1" applyBorder="1"/>
    <xf numFmtId="0" fontId="3" fillId="25" borderId="4" xfId="0" applyFont="1" applyFill="1" applyBorder="1" applyAlignment="1">
      <alignment readingOrder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2" borderId="21" xfId="0" applyFill="1" applyBorder="1"/>
    <xf numFmtId="0" fontId="0" fillId="0" borderId="23" xfId="0" applyBorder="1"/>
    <xf numFmtId="0" fontId="0" fillId="18" borderId="21" xfId="0" applyFill="1" applyBorder="1"/>
    <xf numFmtId="20" fontId="3" fillId="4" borderId="4" xfId="0" applyNumberFormat="1" applyFont="1" applyFill="1" applyBorder="1" applyAlignment="1">
      <alignment readingOrder="1"/>
    </xf>
    <xf numFmtId="0" fontId="0" fillId="27" borderId="1" xfId="0" applyFill="1" applyBorder="1"/>
    <xf numFmtId="0" fontId="0" fillId="28" borderId="1" xfId="0" applyFill="1" applyBorder="1"/>
    <xf numFmtId="14" fontId="3" fillId="0" borderId="4" xfId="0" applyNumberFormat="1" applyFont="1" applyBorder="1" applyAlignment="1">
      <alignment readingOrder="1"/>
    </xf>
    <xf numFmtId="14" fontId="3" fillId="19" borderId="4" xfId="0" applyNumberFormat="1" applyFont="1" applyFill="1" applyBorder="1" applyAlignment="1">
      <alignment readingOrder="1"/>
    </xf>
    <xf numFmtId="20" fontId="3" fillId="8" borderId="4" xfId="0" applyNumberFormat="1" applyFont="1" applyFill="1" applyBorder="1" applyAlignment="1">
      <alignment readingOrder="1"/>
    </xf>
    <xf numFmtId="20" fontId="3" fillId="9" borderId="4" xfId="0" applyNumberFormat="1" applyFont="1" applyFill="1" applyBorder="1" applyAlignment="1">
      <alignment readingOrder="1"/>
    </xf>
    <xf numFmtId="0" fontId="6" fillId="0" borderId="1" xfId="1" applyBorder="1"/>
    <xf numFmtId="0" fontId="9" fillId="11" borderId="3" xfId="0" applyFont="1" applyFill="1" applyBorder="1" applyAlignment="1">
      <alignment readingOrder="1"/>
    </xf>
    <xf numFmtId="0" fontId="9" fillId="0" borderId="1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0" fillId="26" borderId="21" xfId="0" applyFill="1" applyBorder="1" applyAlignment="1">
      <alignment horizontal="center"/>
    </xf>
    <xf numFmtId="0" fontId="0" fillId="26" borderId="22" xfId="0" applyFill="1" applyBorder="1" applyAlignment="1">
      <alignment horizontal="center"/>
    </xf>
    <xf numFmtId="0" fontId="0" fillId="26" borderId="23" xfId="0" applyFill="1" applyBorder="1" applyAlignment="1">
      <alignment horizontal="center"/>
    </xf>
    <xf numFmtId="0" fontId="8" fillId="18" borderId="29" xfId="0" applyFont="1" applyFill="1" applyBorder="1" applyAlignment="1">
      <alignment horizontal="center"/>
    </xf>
    <xf numFmtId="0" fontId="8" fillId="18" borderId="30" xfId="0" applyFont="1" applyFill="1" applyBorder="1" applyAlignment="1">
      <alignment horizontal="center"/>
    </xf>
    <xf numFmtId="0" fontId="8" fillId="18" borderId="31" xfId="0" applyFont="1" applyFill="1" applyBorder="1" applyAlignment="1">
      <alignment horizontal="center"/>
    </xf>
    <xf numFmtId="0" fontId="8" fillId="23" borderId="10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Villarroel" id="{60964397-01C8-4074-819B-979E0A14FF3E}" userId="0a6f7c1fb509c0b0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1-13T00:28:20.51" personId="{60964397-01C8-4074-819B-979E0A14FF3E}" id="{66C9BC75-6D95-457F-B28F-6603E41D1CFE}">
    <text>segundos</text>
  </threadedComment>
  <threadedComment ref="B2" dT="2022-11-13T01:17:34.71" personId="{60964397-01C8-4074-819B-979E0A14FF3E}" id="{4611028B-10C8-4770-81B7-7B212397757A}" parentId="{66C9BC75-6D95-457F-B28F-6603E41D1CFE}">
    <text xml:space="preserve">suma de los intentos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teresamartinez@gmail.com" TargetMode="External"/><Relationship Id="rId13" Type="http://schemas.openxmlformats.org/officeDocument/2006/relationships/hyperlink" Target="mailto:benjamin.millar@uc.cl" TargetMode="External"/><Relationship Id="rId3" Type="http://schemas.openxmlformats.org/officeDocument/2006/relationships/hyperlink" Target="mailto:anggichile@gmail.com" TargetMode="External"/><Relationship Id="rId7" Type="http://schemas.openxmlformats.org/officeDocument/2006/relationships/hyperlink" Target="mailto:apferran@hotmail.com" TargetMode="External"/><Relationship Id="rId12" Type="http://schemas.openxmlformats.org/officeDocument/2006/relationships/hyperlink" Target="mailto:cathyholtzm@gmail.com%20%20//%20macarena.s.sanmartin56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ogloria97@gmail.com" TargetMode="External"/><Relationship Id="rId16" Type="http://schemas.openxmlformats.org/officeDocument/2006/relationships/hyperlink" Target="mailto:daniel.paredes@usach.cl" TargetMode="External"/><Relationship Id="rId1" Type="http://schemas.openxmlformats.org/officeDocument/2006/relationships/hyperlink" Target="mailto:hheraclio_@hotmail.com%20//%20fa.aguirre.silva@gmail.com" TargetMode="External"/><Relationship Id="rId6" Type="http://schemas.openxmlformats.org/officeDocument/2006/relationships/hyperlink" Target="mailto:mhernans@uc.cl" TargetMode="External"/><Relationship Id="rId11" Type="http://schemas.openxmlformats.org/officeDocument/2006/relationships/hyperlink" Target="mailto:rjarpa@gmail.com" TargetMode="External"/><Relationship Id="rId5" Type="http://schemas.openxmlformats.org/officeDocument/2006/relationships/hyperlink" Target="mailto:andrea.arroyavee@gmail.com" TargetMode="External"/><Relationship Id="rId15" Type="http://schemas.openxmlformats.org/officeDocument/2006/relationships/hyperlink" Target="mailto:fran.martinez.azocar@gmail.com" TargetMode="External"/><Relationship Id="rId10" Type="http://schemas.openxmlformats.org/officeDocument/2006/relationships/hyperlink" Target="mailto:isabelgubbins@gmail.com" TargetMode="External"/><Relationship Id="rId4" Type="http://schemas.openxmlformats.org/officeDocument/2006/relationships/hyperlink" Target="mailto:paulapazbaez@gmail.com" TargetMode="External"/><Relationship Id="rId9" Type="http://schemas.openxmlformats.org/officeDocument/2006/relationships/hyperlink" Target="mailto:margaritae.acosta@yahoo.es" TargetMode="External"/><Relationship Id="rId14" Type="http://schemas.openxmlformats.org/officeDocument/2006/relationships/hyperlink" Target="mailto:zeladanico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chile.zoom.us/j/96406983777?pwd=Y05ER3c1YzF0TzZrMjl0T1pzckl2UT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AG58"/>
  <sheetViews>
    <sheetView workbookViewId="0">
      <pane ySplit="1" topLeftCell="A22" activePane="bottomLeft" state="frozen"/>
      <selection pane="bottomLeft" activeCell="AG31" sqref="AG31"/>
    </sheetView>
  </sheetViews>
  <sheetFormatPr defaultColWidth="11.42578125" defaultRowHeight="15"/>
  <cols>
    <col min="2" max="2" width="7.85546875" style="73" customWidth="1"/>
    <col min="3" max="5" width="15.7109375" customWidth="1"/>
    <col min="6" max="6" width="18" customWidth="1"/>
    <col min="7" max="7" width="27.42578125" customWidth="1"/>
    <col min="8" max="8" width="17.42578125" customWidth="1"/>
    <col min="11" max="12" width="17.7109375" customWidth="1"/>
    <col min="13" max="13" width="22.140625" customWidth="1"/>
    <col min="17" max="17" width="29.5703125" customWidth="1"/>
    <col min="18" max="18" width="17.28515625" customWidth="1"/>
    <col min="30" max="30" width="24.28515625" customWidth="1"/>
    <col min="31" max="31" width="63.7109375" style="32" customWidth="1"/>
    <col min="32" max="32" width="47.7109375" style="32" customWidth="1"/>
    <col min="33" max="33" width="26.5703125" style="65" customWidth="1"/>
  </cols>
  <sheetData>
    <row r="1" spans="1:33" ht="30">
      <c r="A1" s="1" t="s">
        <v>0</v>
      </c>
      <c r="B1" s="7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4" t="s">
        <v>19</v>
      </c>
      <c r="U1" s="4" t="s">
        <v>18</v>
      </c>
      <c r="V1" s="4" t="s">
        <v>20</v>
      </c>
      <c r="W1" s="4" t="s">
        <v>21</v>
      </c>
      <c r="X1" s="4" t="s">
        <v>18</v>
      </c>
      <c r="Y1" s="4" t="s">
        <v>22</v>
      </c>
      <c r="Z1" s="4" t="s">
        <v>18</v>
      </c>
      <c r="AA1" s="4" t="s">
        <v>23</v>
      </c>
      <c r="AB1" s="4" t="s">
        <v>18</v>
      </c>
      <c r="AC1" s="4" t="s">
        <v>20</v>
      </c>
      <c r="AD1" s="6" t="s">
        <v>24</v>
      </c>
      <c r="AE1" s="7" t="s">
        <v>25</v>
      </c>
      <c r="AF1" s="66" t="s">
        <v>26</v>
      </c>
      <c r="AG1" s="65" t="s">
        <v>27</v>
      </c>
    </row>
    <row r="2" spans="1:33">
      <c r="A2" s="8" t="s">
        <v>28</v>
      </c>
      <c r="B2" s="71">
        <v>1</v>
      </c>
      <c r="C2" s="9" t="s">
        <v>29</v>
      </c>
      <c r="D2" s="9"/>
      <c r="E2" s="9" t="s">
        <v>30</v>
      </c>
      <c r="F2" s="9"/>
      <c r="G2" s="9" t="s">
        <v>31</v>
      </c>
      <c r="H2" s="9" t="s">
        <v>32</v>
      </c>
      <c r="I2" s="9">
        <v>39</v>
      </c>
      <c r="J2" s="9" t="s">
        <v>33</v>
      </c>
      <c r="K2" s="142">
        <v>44673</v>
      </c>
      <c r="L2" s="10" t="s">
        <v>34</v>
      </c>
      <c r="M2" s="10" t="s">
        <v>35</v>
      </c>
      <c r="N2" s="9" t="s">
        <v>36</v>
      </c>
      <c r="O2" s="9"/>
      <c r="P2" s="10"/>
      <c r="Q2" s="10"/>
      <c r="R2" s="10"/>
      <c r="S2" s="11"/>
      <c r="T2" s="10"/>
      <c r="U2" s="12"/>
      <c r="V2" s="12"/>
      <c r="W2" s="10"/>
      <c r="X2" s="13"/>
      <c r="Y2" s="10"/>
      <c r="Z2" s="14"/>
      <c r="AA2" s="10"/>
      <c r="AB2" s="15"/>
      <c r="AC2" s="15"/>
      <c r="AD2" s="16" t="s">
        <v>37</v>
      </c>
      <c r="AE2" s="31"/>
      <c r="AF2" s="67" t="s">
        <v>38</v>
      </c>
    </row>
    <row r="3" spans="1:33" ht="23.25">
      <c r="A3" s="8" t="s">
        <v>39</v>
      </c>
      <c r="B3" s="71">
        <v>1</v>
      </c>
      <c r="C3" s="9" t="s">
        <v>40</v>
      </c>
      <c r="D3" s="9"/>
      <c r="E3" s="9" t="s">
        <v>41</v>
      </c>
      <c r="F3" s="9" t="s">
        <v>42</v>
      </c>
      <c r="G3" s="9" t="s">
        <v>43</v>
      </c>
      <c r="H3" s="9" t="s">
        <v>44</v>
      </c>
      <c r="I3" s="9">
        <v>61</v>
      </c>
      <c r="J3" s="9" t="s">
        <v>45</v>
      </c>
      <c r="K3" s="18">
        <v>44706</v>
      </c>
      <c r="L3" s="18" t="s">
        <v>46</v>
      </c>
      <c r="M3" s="10" t="s">
        <v>35</v>
      </c>
      <c r="N3" s="9" t="s">
        <v>47</v>
      </c>
      <c r="O3" s="9"/>
      <c r="P3" s="10">
        <v>98953744</v>
      </c>
      <c r="Q3" s="9" t="s">
        <v>48</v>
      </c>
      <c r="R3" s="19">
        <v>44706</v>
      </c>
      <c r="S3" s="20" t="s">
        <v>49</v>
      </c>
      <c r="T3" s="19">
        <v>44706</v>
      </c>
      <c r="U3" s="21" t="s">
        <v>50</v>
      </c>
      <c r="V3" s="21" t="s">
        <v>51</v>
      </c>
      <c r="W3" s="19">
        <v>44706</v>
      </c>
      <c r="X3" s="22" t="s">
        <v>52</v>
      </c>
      <c r="Y3" s="19">
        <v>44707</v>
      </c>
      <c r="Z3" s="23" t="s">
        <v>53</v>
      </c>
      <c r="AA3" s="19">
        <v>44707</v>
      </c>
      <c r="AB3" s="24" t="s">
        <v>54</v>
      </c>
      <c r="AC3" s="24" t="s">
        <v>55</v>
      </c>
      <c r="AD3" s="16" t="s">
        <v>37</v>
      </c>
      <c r="AE3" s="31"/>
      <c r="AF3" s="67" t="s">
        <v>56</v>
      </c>
    </row>
    <row r="4" spans="1:33" ht="23.25">
      <c r="A4" s="8" t="s">
        <v>57</v>
      </c>
      <c r="B4" s="71">
        <v>1</v>
      </c>
      <c r="C4" s="94" t="s">
        <v>58</v>
      </c>
      <c r="D4" s="9"/>
      <c r="E4" s="9" t="s">
        <v>59</v>
      </c>
      <c r="F4" s="9" t="s">
        <v>60</v>
      </c>
      <c r="G4" s="9" t="s">
        <v>61</v>
      </c>
      <c r="H4" s="9" t="s">
        <v>62</v>
      </c>
      <c r="I4" s="9">
        <v>57</v>
      </c>
      <c r="J4" s="9" t="s">
        <v>45</v>
      </c>
      <c r="K4" s="142">
        <v>44708</v>
      </c>
      <c r="L4" s="10" t="s">
        <v>46</v>
      </c>
      <c r="M4" s="10" t="s">
        <v>35</v>
      </c>
      <c r="N4" s="9" t="s">
        <v>47</v>
      </c>
      <c r="O4" s="9"/>
      <c r="P4" s="10">
        <v>982934461</v>
      </c>
      <c r="Q4" s="9" t="s">
        <v>63</v>
      </c>
      <c r="R4" s="19">
        <v>44708</v>
      </c>
      <c r="S4" s="20"/>
      <c r="T4" s="19">
        <v>44708</v>
      </c>
      <c r="U4" s="21" t="s">
        <v>64</v>
      </c>
      <c r="V4" s="21" t="s">
        <v>51</v>
      </c>
      <c r="W4" s="19">
        <v>44708</v>
      </c>
      <c r="X4" s="22" t="s">
        <v>65</v>
      </c>
      <c r="Y4" s="19">
        <v>44714</v>
      </c>
      <c r="Z4" s="23" t="s">
        <v>53</v>
      </c>
      <c r="AA4" s="19">
        <v>44714</v>
      </c>
      <c r="AB4" s="24" t="s">
        <v>54</v>
      </c>
      <c r="AC4" s="24" t="s">
        <v>55</v>
      </c>
      <c r="AD4" s="16" t="s">
        <v>37</v>
      </c>
      <c r="AE4" s="31"/>
      <c r="AF4" s="67" t="s">
        <v>66</v>
      </c>
    </row>
    <row r="5" spans="1:33" ht="31.5" customHeight="1">
      <c r="A5" s="8" t="s">
        <v>67</v>
      </c>
      <c r="B5" s="71">
        <v>1</v>
      </c>
      <c r="C5" s="9" t="s">
        <v>40</v>
      </c>
      <c r="D5" s="9"/>
      <c r="E5" s="9" t="s">
        <v>68</v>
      </c>
      <c r="F5" s="9" t="s">
        <v>69</v>
      </c>
      <c r="G5" s="9" t="s">
        <v>70</v>
      </c>
      <c r="H5" s="9" t="s">
        <v>71</v>
      </c>
      <c r="I5" s="9">
        <v>45</v>
      </c>
      <c r="J5" s="9" t="s">
        <v>45</v>
      </c>
      <c r="K5" s="18">
        <v>44708</v>
      </c>
      <c r="L5" s="18" t="s">
        <v>46</v>
      </c>
      <c r="M5" s="10" t="s">
        <v>35</v>
      </c>
      <c r="N5" s="9" t="s">
        <v>47</v>
      </c>
      <c r="O5" s="9" t="s">
        <v>72</v>
      </c>
      <c r="P5" s="10">
        <v>92574865</v>
      </c>
      <c r="Q5" s="50" t="s">
        <v>73</v>
      </c>
      <c r="R5" s="19">
        <v>44708</v>
      </c>
      <c r="S5" s="20" t="s">
        <v>74</v>
      </c>
      <c r="T5" s="19">
        <v>44712</v>
      </c>
      <c r="U5" s="21" t="s">
        <v>75</v>
      </c>
      <c r="V5" s="21" t="s">
        <v>51</v>
      </c>
      <c r="W5" s="19">
        <v>44747</v>
      </c>
      <c r="X5" s="22" t="s">
        <v>76</v>
      </c>
      <c r="Y5" s="19">
        <v>44741</v>
      </c>
      <c r="Z5" s="23" t="s">
        <v>53</v>
      </c>
      <c r="AA5" s="19">
        <v>44741</v>
      </c>
      <c r="AB5" s="24" t="s">
        <v>54</v>
      </c>
      <c r="AC5" s="24" t="s">
        <v>55</v>
      </c>
      <c r="AD5" s="16" t="s">
        <v>37</v>
      </c>
      <c r="AE5" s="31" t="s">
        <v>77</v>
      </c>
      <c r="AF5" s="67" t="s">
        <v>78</v>
      </c>
      <c r="AG5" s="65" t="s">
        <v>37</v>
      </c>
    </row>
    <row r="6" spans="1:33" ht="35.25">
      <c r="A6" s="8" t="s">
        <v>79</v>
      </c>
      <c r="B6" s="71">
        <v>1</v>
      </c>
      <c r="C6" s="27" t="s">
        <v>40</v>
      </c>
      <c r="D6" s="27"/>
      <c r="E6" s="27" t="s">
        <v>80</v>
      </c>
      <c r="F6" s="27" t="s">
        <v>81</v>
      </c>
      <c r="G6" s="9" t="s">
        <v>82</v>
      </c>
      <c r="H6" s="9" t="s">
        <v>83</v>
      </c>
      <c r="I6" s="9"/>
      <c r="J6" s="9" t="s">
        <v>45</v>
      </c>
      <c r="K6" s="10"/>
      <c r="L6" s="10"/>
      <c r="M6" s="10" t="s">
        <v>35</v>
      </c>
      <c r="N6" s="9" t="s">
        <v>47</v>
      </c>
      <c r="O6" s="9"/>
      <c r="P6" s="10">
        <v>94772403</v>
      </c>
      <c r="Q6" s="10" t="s">
        <v>84</v>
      </c>
      <c r="R6" s="19">
        <v>44716</v>
      </c>
      <c r="S6" s="20" t="s">
        <v>52</v>
      </c>
      <c r="T6" s="19">
        <v>44716</v>
      </c>
      <c r="U6" s="21" t="s">
        <v>85</v>
      </c>
      <c r="V6" s="21" t="s">
        <v>86</v>
      </c>
      <c r="W6" s="19">
        <v>44729</v>
      </c>
      <c r="X6" s="22" t="s">
        <v>85</v>
      </c>
      <c r="Y6" s="19">
        <v>44721</v>
      </c>
      <c r="Z6" s="23" t="s">
        <v>53</v>
      </c>
      <c r="AA6" s="19">
        <v>44721</v>
      </c>
      <c r="AB6" s="24" t="s">
        <v>54</v>
      </c>
      <c r="AC6" s="24" t="s">
        <v>55</v>
      </c>
      <c r="AD6" s="16" t="s">
        <v>37</v>
      </c>
      <c r="AE6" s="31" t="s">
        <v>87</v>
      </c>
      <c r="AF6" s="67" t="s">
        <v>88</v>
      </c>
      <c r="AG6" s="65" t="s">
        <v>37</v>
      </c>
    </row>
    <row r="7" spans="1:33" ht="23.25">
      <c r="A7" s="8" t="s">
        <v>89</v>
      </c>
      <c r="B7" s="71">
        <v>1</v>
      </c>
      <c r="C7" s="9" t="s">
        <v>40</v>
      </c>
      <c r="D7" s="9"/>
      <c r="E7" s="9" t="s">
        <v>80</v>
      </c>
      <c r="F7" s="9" t="s">
        <v>90</v>
      </c>
      <c r="G7" s="9" t="s">
        <v>91</v>
      </c>
      <c r="H7" s="9" t="s">
        <v>92</v>
      </c>
      <c r="I7" s="9">
        <v>26</v>
      </c>
      <c r="J7" s="9" t="s">
        <v>45</v>
      </c>
      <c r="K7" s="142">
        <v>44722</v>
      </c>
      <c r="L7" s="10"/>
      <c r="M7" s="10" t="s">
        <v>35</v>
      </c>
      <c r="N7" s="9" t="s">
        <v>36</v>
      </c>
      <c r="O7" s="9" t="s">
        <v>93</v>
      </c>
      <c r="P7" s="9">
        <v>978790587</v>
      </c>
      <c r="Q7" s="10" t="s">
        <v>94</v>
      </c>
      <c r="R7" s="19">
        <v>44722</v>
      </c>
      <c r="S7" s="20" t="s">
        <v>95</v>
      </c>
      <c r="T7" s="19">
        <v>44722</v>
      </c>
      <c r="U7" s="21" t="s">
        <v>96</v>
      </c>
      <c r="V7" s="21" t="s">
        <v>51</v>
      </c>
      <c r="W7" s="19">
        <v>44722</v>
      </c>
      <c r="X7" s="22" t="s">
        <v>52</v>
      </c>
      <c r="Y7" s="19">
        <v>44728</v>
      </c>
      <c r="Z7" s="23" t="s">
        <v>53</v>
      </c>
      <c r="AA7" s="19">
        <v>44728</v>
      </c>
      <c r="AB7" s="24" t="s">
        <v>54</v>
      </c>
      <c r="AC7" s="24" t="s">
        <v>55</v>
      </c>
      <c r="AD7" s="16" t="s">
        <v>37</v>
      </c>
      <c r="AE7" s="31" t="s">
        <v>97</v>
      </c>
      <c r="AF7" s="67"/>
      <c r="AG7" s="65" t="s">
        <v>37</v>
      </c>
    </row>
    <row r="8" spans="1:33" ht="35.25">
      <c r="A8" s="8" t="s">
        <v>98</v>
      </c>
      <c r="B8" s="71">
        <v>1</v>
      </c>
      <c r="C8" s="94" t="s">
        <v>58</v>
      </c>
      <c r="D8" s="9"/>
      <c r="E8" s="9" t="s">
        <v>58</v>
      </c>
      <c r="F8" s="27" t="s">
        <v>99</v>
      </c>
      <c r="G8" s="9" t="s">
        <v>100</v>
      </c>
      <c r="H8" s="9" t="s">
        <v>101</v>
      </c>
      <c r="I8" s="9">
        <v>60</v>
      </c>
      <c r="J8" s="9" t="s">
        <v>45</v>
      </c>
      <c r="K8" s="142">
        <v>44729</v>
      </c>
      <c r="L8" s="10"/>
      <c r="M8" s="10" t="s">
        <v>35</v>
      </c>
      <c r="N8" s="9"/>
      <c r="O8" s="9" t="s">
        <v>102</v>
      </c>
      <c r="P8" s="9">
        <v>998795042</v>
      </c>
      <c r="Q8" s="50" t="s">
        <v>103</v>
      </c>
      <c r="R8" s="10"/>
      <c r="S8" s="11"/>
      <c r="T8" s="19">
        <v>44729</v>
      </c>
      <c r="U8" s="21" t="s">
        <v>104</v>
      </c>
      <c r="V8" s="21" t="s">
        <v>105</v>
      </c>
      <c r="W8" s="19">
        <v>44732</v>
      </c>
      <c r="X8" s="13" t="s">
        <v>52</v>
      </c>
      <c r="Y8" s="51">
        <v>44756</v>
      </c>
      <c r="Z8" s="14" t="s">
        <v>53</v>
      </c>
      <c r="AA8" s="51">
        <v>44756</v>
      </c>
      <c r="AB8" s="15" t="s">
        <v>54</v>
      </c>
      <c r="AC8" s="24" t="s">
        <v>55</v>
      </c>
      <c r="AD8" s="16" t="s">
        <v>37</v>
      </c>
      <c r="AE8" s="31" t="s">
        <v>106</v>
      </c>
      <c r="AF8" s="67"/>
      <c r="AG8" s="65" t="s">
        <v>107</v>
      </c>
    </row>
    <row r="9" spans="1:33" ht="46.5">
      <c r="A9" s="8" t="s">
        <v>108</v>
      </c>
      <c r="B9" s="71">
        <v>1</v>
      </c>
      <c r="C9" s="9" t="s">
        <v>40</v>
      </c>
      <c r="D9" s="9"/>
      <c r="E9" s="9" t="s">
        <v>109</v>
      </c>
      <c r="F9" s="9" t="s">
        <v>110</v>
      </c>
      <c r="G9" s="10" t="s">
        <v>111</v>
      </c>
      <c r="H9" s="9" t="s">
        <v>112</v>
      </c>
      <c r="I9" s="9">
        <v>63</v>
      </c>
      <c r="J9" s="9" t="s">
        <v>45</v>
      </c>
      <c r="K9" s="142">
        <v>44734</v>
      </c>
      <c r="L9" s="10"/>
      <c r="M9" s="10" t="s">
        <v>35</v>
      </c>
      <c r="N9" s="30" t="s">
        <v>113</v>
      </c>
      <c r="O9" s="9" t="s">
        <v>114</v>
      </c>
      <c r="P9" s="10">
        <v>88606874</v>
      </c>
      <c r="Q9" s="50" t="s">
        <v>115</v>
      </c>
      <c r="R9" s="43">
        <v>44728</v>
      </c>
      <c r="S9" s="11" t="s">
        <v>116</v>
      </c>
      <c r="T9" s="43">
        <v>44734</v>
      </c>
      <c r="U9" s="12" t="s">
        <v>49</v>
      </c>
      <c r="V9" s="12" t="s">
        <v>105</v>
      </c>
      <c r="W9" s="43">
        <v>44734</v>
      </c>
      <c r="X9" s="13" t="s">
        <v>117</v>
      </c>
      <c r="Y9" s="43">
        <v>44749</v>
      </c>
      <c r="Z9" s="14" t="s">
        <v>53</v>
      </c>
      <c r="AA9" s="43">
        <v>44749</v>
      </c>
      <c r="AB9" s="15" t="s">
        <v>54</v>
      </c>
      <c r="AC9" s="15"/>
      <c r="AD9" s="16" t="s">
        <v>37</v>
      </c>
      <c r="AE9" s="31" t="s">
        <v>118</v>
      </c>
      <c r="AF9" s="67"/>
      <c r="AG9" s="65" t="s">
        <v>37</v>
      </c>
    </row>
    <row r="10" spans="1:33" ht="46.5">
      <c r="A10" s="87" t="s">
        <v>119</v>
      </c>
      <c r="B10" s="88"/>
      <c r="C10" s="89" t="s">
        <v>58</v>
      </c>
      <c r="D10" s="89"/>
      <c r="E10" s="89"/>
      <c r="F10" s="89" t="s">
        <v>120</v>
      </c>
      <c r="G10" s="89" t="s">
        <v>121</v>
      </c>
      <c r="H10" s="89" t="s">
        <v>122</v>
      </c>
      <c r="I10" s="89">
        <v>47</v>
      </c>
      <c r="J10" s="89" t="s">
        <v>33</v>
      </c>
      <c r="K10" s="143">
        <v>44726</v>
      </c>
      <c r="L10" s="90"/>
      <c r="M10" s="90" t="s">
        <v>123</v>
      </c>
      <c r="N10" s="89"/>
      <c r="O10" s="89" t="s">
        <v>124</v>
      </c>
      <c r="P10" s="91" t="s">
        <v>125</v>
      </c>
      <c r="Q10" s="92" t="s">
        <v>126</v>
      </c>
      <c r="R10" s="93" t="s">
        <v>127</v>
      </c>
      <c r="S10" s="11" t="s">
        <v>127</v>
      </c>
      <c r="T10" s="43">
        <v>44741</v>
      </c>
      <c r="U10" s="12" t="s">
        <v>96</v>
      </c>
      <c r="V10" s="12" t="s">
        <v>105</v>
      </c>
      <c r="W10" s="48">
        <v>44755</v>
      </c>
      <c r="X10" s="13" t="s">
        <v>117</v>
      </c>
      <c r="Y10" s="43">
        <v>44833</v>
      </c>
      <c r="Z10" s="14" t="s">
        <v>54</v>
      </c>
      <c r="AA10" s="43">
        <v>44833</v>
      </c>
      <c r="AB10" s="15" t="s">
        <v>54</v>
      </c>
      <c r="AC10" s="15"/>
      <c r="AD10" s="25" t="s">
        <v>128</v>
      </c>
      <c r="AE10" s="31" t="s">
        <v>129</v>
      </c>
      <c r="AF10" s="67"/>
    </row>
    <row r="11" spans="1:33" ht="23.25">
      <c r="A11" s="8" t="s">
        <v>130</v>
      </c>
      <c r="B11" s="71">
        <v>1</v>
      </c>
      <c r="C11" s="27" t="s">
        <v>40</v>
      </c>
      <c r="D11" s="53">
        <v>23432</v>
      </c>
      <c r="E11" s="53" t="s">
        <v>109</v>
      </c>
      <c r="F11" s="27" t="s">
        <v>131</v>
      </c>
      <c r="G11" s="10" t="s">
        <v>132</v>
      </c>
      <c r="H11" s="9" t="s">
        <v>133</v>
      </c>
      <c r="I11" s="9">
        <v>58</v>
      </c>
      <c r="J11" s="9" t="s">
        <v>33</v>
      </c>
      <c r="K11" s="142">
        <v>44778</v>
      </c>
      <c r="L11" s="10"/>
      <c r="M11" s="10" t="s">
        <v>35</v>
      </c>
      <c r="N11" s="9"/>
      <c r="O11" s="9" t="s">
        <v>134</v>
      </c>
      <c r="P11" s="10">
        <v>58822498</v>
      </c>
      <c r="Q11" s="47" t="s">
        <v>135</v>
      </c>
      <c r="R11" s="43">
        <v>44735</v>
      </c>
      <c r="S11" s="11" t="s">
        <v>116</v>
      </c>
      <c r="T11" s="43">
        <v>44778</v>
      </c>
      <c r="U11" s="12" t="s">
        <v>50</v>
      </c>
      <c r="V11" s="12" t="s">
        <v>105</v>
      </c>
      <c r="W11" s="43">
        <v>44778</v>
      </c>
      <c r="X11" s="13" t="s">
        <v>52</v>
      </c>
      <c r="Y11" s="43">
        <v>44791</v>
      </c>
      <c r="Z11" s="14" t="s">
        <v>53</v>
      </c>
      <c r="AA11" s="43">
        <v>44791</v>
      </c>
      <c r="AB11" s="15" t="s">
        <v>54</v>
      </c>
      <c r="AC11" s="15"/>
      <c r="AD11" s="16" t="s">
        <v>37</v>
      </c>
      <c r="AE11" s="31" t="s">
        <v>136</v>
      </c>
      <c r="AF11" s="67" t="s">
        <v>137</v>
      </c>
      <c r="AG11" s="65" t="s">
        <v>138</v>
      </c>
    </row>
    <row r="12" spans="1:33">
      <c r="A12" s="8" t="s">
        <v>139</v>
      </c>
      <c r="B12" s="71">
        <v>1</v>
      </c>
      <c r="C12" s="27" t="s">
        <v>40</v>
      </c>
      <c r="D12" s="27"/>
      <c r="E12" s="27" t="s">
        <v>109</v>
      </c>
      <c r="F12" s="27" t="s">
        <v>140</v>
      </c>
      <c r="G12" s="9" t="s">
        <v>141</v>
      </c>
      <c r="H12" s="9" t="s">
        <v>142</v>
      </c>
      <c r="I12" s="9">
        <v>39</v>
      </c>
      <c r="J12" s="9" t="s">
        <v>33</v>
      </c>
      <c r="K12" s="142">
        <v>44783</v>
      </c>
      <c r="L12" s="10"/>
      <c r="M12" s="10" t="s">
        <v>35</v>
      </c>
      <c r="N12" s="9"/>
      <c r="O12" s="9"/>
      <c r="P12" s="10">
        <v>96968384</v>
      </c>
      <c r="Q12" s="50" t="s">
        <v>143</v>
      </c>
      <c r="R12" s="43">
        <v>44749</v>
      </c>
      <c r="S12" s="11" t="s">
        <v>116</v>
      </c>
      <c r="T12" s="43">
        <v>44783</v>
      </c>
      <c r="U12" s="12" t="s">
        <v>50</v>
      </c>
      <c r="V12" s="12" t="s">
        <v>105</v>
      </c>
      <c r="W12" s="43">
        <v>44783</v>
      </c>
      <c r="X12" s="13" t="s">
        <v>144</v>
      </c>
      <c r="Y12" s="43">
        <v>44784</v>
      </c>
      <c r="Z12" s="14" t="s">
        <v>53</v>
      </c>
      <c r="AA12" s="43">
        <v>44784</v>
      </c>
      <c r="AB12" s="15" t="s">
        <v>54</v>
      </c>
      <c r="AC12" s="15"/>
      <c r="AD12" s="16" t="s">
        <v>37</v>
      </c>
      <c r="AE12" s="31" t="s">
        <v>145</v>
      </c>
      <c r="AF12" s="67"/>
      <c r="AG12" s="65" t="s">
        <v>146</v>
      </c>
    </row>
    <row r="13" spans="1:33" ht="60.75">
      <c r="A13" s="8" t="s">
        <v>147</v>
      </c>
      <c r="B13" s="71">
        <v>1</v>
      </c>
      <c r="C13" s="94" t="s">
        <v>58</v>
      </c>
      <c r="D13" s="53">
        <v>24116</v>
      </c>
      <c r="E13" s="53" t="s">
        <v>148</v>
      </c>
      <c r="F13" s="27"/>
      <c r="G13" s="9" t="s">
        <v>149</v>
      </c>
      <c r="H13" s="9" t="s">
        <v>150</v>
      </c>
      <c r="I13" s="9">
        <v>56</v>
      </c>
      <c r="J13" s="9" t="s">
        <v>45</v>
      </c>
      <c r="K13" s="142">
        <v>44790</v>
      </c>
      <c r="L13" s="10"/>
      <c r="M13" s="10" t="s">
        <v>35</v>
      </c>
      <c r="N13" s="9"/>
      <c r="O13" s="9" t="s">
        <v>151</v>
      </c>
      <c r="P13" s="10">
        <v>992507020</v>
      </c>
      <c r="Q13" t="s">
        <v>152</v>
      </c>
      <c r="R13" s="43" t="s">
        <v>127</v>
      </c>
      <c r="S13" s="11" t="s">
        <v>127</v>
      </c>
      <c r="T13" s="43">
        <v>44790</v>
      </c>
      <c r="U13" s="12" t="s">
        <v>153</v>
      </c>
      <c r="V13" s="12" t="s">
        <v>105</v>
      </c>
      <c r="W13" s="43">
        <v>44797</v>
      </c>
      <c r="X13" s="52" t="s">
        <v>74</v>
      </c>
      <c r="Y13" s="43">
        <v>44798</v>
      </c>
      <c r="Z13" s="14" t="s">
        <v>53</v>
      </c>
      <c r="AA13" s="43">
        <v>44798</v>
      </c>
      <c r="AB13" s="15" t="s">
        <v>54</v>
      </c>
      <c r="AC13" s="15"/>
      <c r="AD13" s="16" t="s">
        <v>37</v>
      </c>
      <c r="AE13" s="31" t="s">
        <v>154</v>
      </c>
      <c r="AF13" s="67"/>
      <c r="AG13" s="68" t="s">
        <v>155</v>
      </c>
    </row>
    <row r="14" spans="1:33">
      <c r="A14" s="8" t="s">
        <v>156</v>
      </c>
      <c r="B14" s="72"/>
      <c r="C14" s="55" t="s">
        <v>29</v>
      </c>
      <c r="D14" s="57">
        <v>21165</v>
      </c>
      <c r="E14" s="83" t="s">
        <v>157</v>
      </c>
      <c r="F14" s="56" t="s">
        <v>158</v>
      </c>
      <c r="G14" s="9" t="s">
        <v>159</v>
      </c>
      <c r="H14" s="9" t="s">
        <v>160</v>
      </c>
      <c r="I14" s="9">
        <v>64</v>
      </c>
      <c r="J14" s="9" t="s">
        <v>45</v>
      </c>
      <c r="K14" s="142">
        <v>44811</v>
      </c>
      <c r="L14" s="10"/>
      <c r="M14" s="10" t="s">
        <v>35</v>
      </c>
      <c r="N14" s="9"/>
      <c r="O14" s="9" t="s">
        <v>161</v>
      </c>
      <c r="P14" s="45">
        <v>91206429</v>
      </c>
      <c r="Q14" s="106" t="s">
        <v>162</v>
      </c>
      <c r="R14" s="60">
        <v>44784</v>
      </c>
      <c r="S14" s="11" t="s">
        <v>116</v>
      </c>
      <c r="T14" s="43">
        <v>44811</v>
      </c>
      <c r="U14" s="12" t="s">
        <v>116</v>
      </c>
      <c r="V14" s="12" t="s">
        <v>105</v>
      </c>
      <c r="W14" s="43">
        <v>44811</v>
      </c>
      <c r="X14" s="13" t="s">
        <v>54</v>
      </c>
      <c r="Y14" s="43">
        <v>44812</v>
      </c>
      <c r="Z14" s="14" t="s">
        <v>53</v>
      </c>
      <c r="AA14" s="43">
        <v>44812</v>
      </c>
      <c r="AB14" s="15" t="s">
        <v>54</v>
      </c>
      <c r="AC14" s="15"/>
      <c r="AD14" s="16" t="s">
        <v>37</v>
      </c>
      <c r="AE14" s="31"/>
      <c r="AF14" s="67"/>
      <c r="AG14" s="65" t="s">
        <v>163</v>
      </c>
    </row>
    <row r="15" spans="1:33">
      <c r="A15" s="8" t="s">
        <v>164</v>
      </c>
      <c r="B15" s="69"/>
      <c r="C15" s="27" t="s">
        <v>40</v>
      </c>
      <c r="D15" s="53">
        <v>24398</v>
      </c>
      <c r="E15" s="81"/>
      <c r="F15" s="27" t="s">
        <v>165</v>
      </c>
      <c r="G15" s="9" t="s">
        <v>166</v>
      </c>
      <c r="H15" s="9" t="s">
        <v>167</v>
      </c>
      <c r="I15" s="9">
        <v>56</v>
      </c>
      <c r="J15" s="9" t="s">
        <v>45</v>
      </c>
      <c r="K15" s="142">
        <v>44803</v>
      </c>
      <c r="L15" s="10"/>
      <c r="M15" s="10" t="s">
        <v>35</v>
      </c>
      <c r="N15" s="9"/>
      <c r="O15" s="9" t="s">
        <v>168</v>
      </c>
      <c r="P15" s="45">
        <v>931255894</v>
      </c>
      <c r="Q15" s="59" t="s">
        <v>169</v>
      </c>
      <c r="R15" s="60">
        <v>44798</v>
      </c>
      <c r="S15" s="11" t="s">
        <v>170</v>
      </c>
      <c r="T15" s="43">
        <v>44834</v>
      </c>
      <c r="U15" s="12" t="s">
        <v>53</v>
      </c>
      <c r="V15" s="12" t="s">
        <v>105</v>
      </c>
      <c r="W15" s="43">
        <v>44826</v>
      </c>
      <c r="X15" s="13" t="s">
        <v>171</v>
      </c>
      <c r="Y15" s="43">
        <v>44805</v>
      </c>
      <c r="Z15" s="14" t="s">
        <v>53</v>
      </c>
      <c r="AA15" s="43">
        <v>44805</v>
      </c>
      <c r="AB15" s="15" t="s">
        <v>54</v>
      </c>
      <c r="AC15" s="15"/>
      <c r="AD15" s="16" t="s">
        <v>37</v>
      </c>
      <c r="AE15" s="31" t="s">
        <v>172</v>
      </c>
      <c r="AF15" s="67" t="s">
        <v>173</v>
      </c>
      <c r="AG15" s="65" t="s">
        <v>163</v>
      </c>
    </row>
    <row r="16" spans="1:33" ht="46.5">
      <c r="A16" s="8" t="s">
        <v>174</v>
      </c>
      <c r="B16" s="69"/>
      <c r="C16" s="27" t="s">
        <v>40</v>
      </c>
      <c r="D16" s="104">
        <v>37621</v>
      </c>
      <c r="E16" s="82"/>
      <c r="F16" s="56" t="s">
        <v>175</v>
      </c>
      <c r="G16" s="10" t="s">
        <v>176</v>
      </c>
      <c r="H16" s="10" t="s">
        <v>177</v>
      </c>
      <c r="I16" s="9">
        <v>20</v>
      </c>
      <c r="J16" s="9" t="s">
        <v>45</v>
      </c>
      <c r="K16" s="142">
        <v>44811</v>
      </c>
      <c r="L16" s="10"/>
      <c r="M16" s="10" t="s">
        <v>35</v>
      </c>
      <c r="N16" s="9"/>
      <c r="O16" s="9" t="s">
        <v>178</v>
      </c>
      <c r="P16" s="62" t="s">
        <v>179</v>
      </c>
      <c r="Q16" s="80" t="s">
        <v>180</v>
      </c>
      <c r="R16" s="60">
        <v>44805</v>
      </c>
      <c r="S16" s="11" t="s">
        <v>170</v>
      </c>
      <c r="T16" s="43">
        <v>44811</v>
      </c>
      <c r="U16" s="12" t="s">
        <v>181</v>
      </c>
      <c r="V16" s="12" t="s">
        <v>105</v>
      </c>
      <c r="W16" s="43">
        <v>44811</v>
      </c>
      <c r="X16" s="13" t="s">
        <v>95</v>
      </c>
      <c r="Y16" s="43">
        <v>44819</v>
      </c>
      <c r="Z16" s="14" t="s">
        <v>53</v>
      </c>
      <c r="AA16" s="43">
        <v>44819</v>
      </c>
      <c r="AB16" s="15" t="s">
        <v>54</v>
      </c>
      <c r="AC16" s="15"/>
      <c r="AD16" s="16" t="s">
        <v>37</v>
      </c>
      <c r="AE16" s="74" t="s">
        <v>182</v>
      </c>
      <c r="AF16" s="67"/>
      <c r="AG16" s="140" t="s">
        <v>183</v>
      </c>
    </row>
    <row r="17" spans="1:33" ht="23.25">
      <c r="A17" s="8" t="s">
        <v>184</v>
      </c>
      <c r="B17" s="69"/>
      <c r="C17" s="55"/>
      <c r="D17" s="105">
        <v>34872</v>
      </c>
      <c r="E17" s="82"/>
      <c r="F17" s="56"/>
      <c r="G17" s="9" t="s">
        <v>185</v>
      </c>
      <c r="H17" s="9" t="s">
        <v>186</v>
      </c>
      <c r="I17" s="9">
        <v>27</v>
      </c>
      <c r="J17" s="9" t="s">
        <v>45</v>
      </c>
      <c r="K17" s="142">
        <v>44831</v>
      </c>
      <c r="L17" s="10"/>
      <c r="M17" s="10" t="s">
        <v>35</v>
      </c>
      <c r="N17" s="9"/>
      <c r="O17" s="9" t="s">
        <v>187</v>
      </c>
      <c r="P17" s="45">
        <v>940033391</v>
      </c>
      <c r="Q17" s="63" t="s">
        <v>188</v>
      </c>
      <c r="R17" s="60">
        <v>44812</v>
      </c>
      <c r="S17" s="11" t="s">
        <v>170</v>
      </c>
      <c r="T17" s="43">
        <v>44831</v>
      </c>
      <c r="U17" s="12" t="s">
        <v>52</v>
      </c>
      <c r="V17" s="12" t="s">
        <v>105</v>
      </c>
      <c r="W17" s="43">
        <v>44831</v>
      </c>
      <c r="X17" s="13" t="s">
        <v>74</v>
      </c>
      <c r="Y17" s="43">
        <v>44833</v>
      </c>
      <c r="Z17" s="14" t="s">
        <v>53</v>
      </c>
      <c r="AA17" s="43">
        <v>44833</v>
      </c>
      <c r="AB17" s="15" t="s">
        <v>54</v>
      </c>
      <c r="AC17" s="15"/>
      <c r="AD17" s="16" t="s">
        <v>37</v>
      </c>
      <c r="AE17" s="31" t="s">
        <v>189</v>
      </c>
      <c r="AF17" s="67"/>
      <c r="AG17" s="140" t="s">
        <v>190</v>
      </c>
    </row>
    <row r="18" spans="1:33" ht="46.5">
      <c r="A18" s="8" t="s">
        <v>191</v>
      </c>
      <c r="B18" s="69"/>
      <c r="C18" s="76" t="s">
        <v>40</v>
      </c>
      <c r="D18" s="75">
        <v>26700</v>
      </c>
      <c r="E18" s="84" t="s">
        <v>192</v>
      </c>
      <c r="F18" s="56" t="s">
        <v>193</v>
      </c>
      <c r="G18" s="9" t="s">
        <v>194</v>
      </c>
      <c r="H18" s="9" t="s">
        <v>195</v>
      </c>
      <c r="I18" s="9">
        <v>49</v>
      </c>
      <c r="J18" s="9" t="s">
        <v>45</v>
      </c>
      <c r="K18" s="10"/>
      <c r="L18" s="10"/>
      <c r="M18" s="10" t="s">
        <v>35</v>
      </c>
      <c r="N18" s="9"/>
      <c r="O18" s="9" t="s">
        <v>196</v>
      </c>
      <c r="P18" s="45">
        <v>979162449</v>
      </c>
      <c r="Q18" s="54" t="s">
        <v>197</v>
      </c>
      <c r="R18" s="60">
        <v>44806</v>
      </c>
      <c r="S18" s="11" t="s">
        <v>54</v>
      </c>
      <c r="T18" s="43">
        <v>44859</v>
      </c>
      <c r="U18" s="12" t="s">
        <v>198</v>
      </c>
      <c r="V18" s="12" t="s">
        <v>105</v>
      </c>
      <c r="W18" s="43">
        <v>44859</v>
      </c>
      <c r="X18" s="13" t="s">
        <v>53</v>
      </c>
      <c r="Y18" s="43">
        <v>44861</v>
      </c>
      <c r="Z18" s="14" t="s">
        <v>53</v>
      </c>
      <c r="AA18" s="43">
        <v>44861</v>
      </c>
      <c r="AB18" s="15" t="s">
        <v>54</v>
      </c>
      <c r="AC18" s="15"/>
      <c r="AD18" s="16" t="s">
        <v>37</v>
      </c>
      <c r="AE18" s="31" t="s">
        <v>199</v>
      </c>
      <c r="AF18" s="67" t="s">
        <v>200</v>
      </c>
      <c r="AG18" s="140" t="s">
        <v>183</v>
      </c>
    </row>
    <row r="19" spans="1:33">
      <c r="A19" s="8" t="s">
        <v>201</v>
      </c>
      <c r="B19" s="69"/>
      <c r="C19" s="76"/>
      <c r="D19" s="75">
        <v>33967</v>
      </c>
      <c r="E19" s="84"/>
      <c r="F19" s="56"/>
      <c r="G19" s="9" t="s">
        <v>202</v>
      </c>
      <c r="H19" s="9" t="s">
        <v>203</v>
      </c>
      <c r="I19" s="9">
        <v>29</v>
      </c>
      <c r="J19" s="9" t="s">
        <v>45</v>
      </c>
      <c r="K19" s="142">
        <v>44838</v>
      </c>
      <c r="L19" s="10"/>
      <c r="M19" s="10" t="s">
        <v>35</v>
      </c>
      <c r="N19" s="9"/>
      <c r="O19" s="9" t="s">
        <v>204</v>
      </c>
      <c r="P19" s="45">
        <v>932329343</v>
      </c>
      <c r="Q19" s="146" t="s">
        <v>205</v>
      </c>
      <c r="R19" s="60">
        <v>44819</v>
      </c>
      <c r="S19" s="11" t="s">
        <v>170</v>
      </c>
      <c r="T19" s="43">
        <v>44838</v>
      </c>
      <c r="U19" s="12" t="s">
        <v>206</v>
      </c>
      <c r="V19" s="12" t="s">
        <v>105</v>
      </c>
      <c r="W19" s="43">
        <v>44838</v>
      </c>
      <c r="X19" s="13" t="s">
        <v>207</v>
      </c>
      <c r="Y19" s="43">
        <v>44875</v>
      </c>
      <c r="Z19" s="14" t="s">
        <v>53</v>
      </c>
      <c r="AA19" s="43">
        <v>44875</v>
      </c>
      <c r="AB19" s="15" t="s">
        <v>54</v>
      </c>
      <c r="AC19" s="15"/>
      <c r="AD19" s="16" t="s">
        <v>37</v>
      </c>
      <c r="AE19" s="31" t="s">
        <v>208</v>
      </c>
      <c r="AF19" s="67"/>
      <c r="AG19" s="141" t="s">
        <v>209</v>
      </c>
    </row>
    <row r="20" spans="1:33">
      <c r="A20" s="8" t="s">
        <v>210</v>
      </c>
      <c r="B20" s="101"/>
      <c r="C20" s="58" t="s">
        <v>40</v>
      </c>
      <c r="D20" s="103">
        <v>33696</v>
      </c>
      <c r="E20" s="27"/>
      <c r="F20" s="27" t="s">
        <v>211</v>
      </c>
      <c r="G20" s="9" t="s">
        <v>212</v>
      </c>
      <c r="H20" s="9" t="s">
        <v>213</v>
      </c>
      <c r="I20" s="9">
        <v>30</v>
      </c>
      <c r="J20" s="54" t="s">
        <v>45</v>
      </c>
      <c r="K20" s="142">
        <v>44838</v>
      </c>
      <c r="L20" s="10"/>
      <c r="M20" s="10" t="s">
        <v>35</v>
      </c>
      <c r="N20" s="9"/>
      <c r="O20" s="9" t="s">
        <v>214</v>
      </c>
      <c r="P20" s="45">
        <v>959440427</v>
      </c>
      <c r="Q20" s="146" t="s">
        <v>215</v>
      </c>
      <c r="R20" s="60">
        <v>44833</v>
      </c>
      <c r="S20" s="11" t="s">
        <v>54</v>
      </c>
      <c r="T20" s="43">
        <v>44838</v>
      </c>
      <c r="U20" s="12" t="s">
        <v>216</v>
      </c>
      <c r="V20" s="12" t="s">
        <v>105</v>
      </c>
      <c r="W20" s="43">
        <v>44838</v>
      </c>
      <c r="X20" s="13" t="s">
        <v>53</v>
      </c>
      <c r="Y20" s="43">
        <v>44840</v>
      </c>
      <c r="Z20" s="14" t="s">
        <v>53</v>
      </c>
      <c r="AA20" s="43">
        <v>44840</v>
      </c>
      <c r="AB20" s="15" t="s">
        <v>54</v>
      </c>
      <c r="AC20" s="15"/>
      <c r="AD20" s="16" t="s">
        <v>37</v>
      </c>
      <c r="AE20" s="31" t="s">
        <v>217</v>
      </c>
      <c r="AF20" s="67"/>
      <c r="AG20" s="140" t="s">
        <v>218</v>
      </c>
    </row>
    <row r="21" spans="1:33">
      <c r="A21" s="8" t="s">
        <v>219</v>
      </c>
      <c r="B21" s="69"/>
      <c r="C21" s="27" t="s">
        <v>58</v>
      </c>
      <c r="D21" s="103">
        <v>33939</v>
      </c>
      <c r="E21" s="27"/>
      <c r="F21" s="27" t="s">
        <v>220</v>
      </c>
      <c r="G21" s="9" t="s">
        <v>221</v>
      </c>
      <c r="H21" s="9" t="s">
        <v>222</v>
      </c>
      <c r="I21" s="9">
        <v>30</v>
      </c>
      <c r="J21" s="9" t="s">
        <v>33</v>
      </c>
      <c r="K21" s="142">
        <v>44852</v>
      </c>
      <c r="L21" s="10"/>
      <c r="M21" s="10" t="s">
        <v>35</v>
      </c>
      <c r="N21" s="9"/>
      <c r="O21" s="9" t="s">
        <v>214</v>
      </c>
      <c r="P21" s="45">
        <v>999362417</v>
      </c>
      <c r="Q21" s="146" t="s">
        <v>223</v>
      </c>
      <c r="R21" s="60">
        <v>44833</v>
      </c>
      <c r="S21" s="11" t="s">
        <v>198</v>
      </c>
      <c r="T21" s="43">
        <v>44852</v>
      </c>
      <c r="U21" s="12" t="s">
        <v>52</v>
      </c>
      <c r="V21" s="12" t="s">
        <v>105</v>
      </c>
      <c r="W21" s="43">
        <v>44852</v>
      </c>
      <c r="X21" s="13" t="s">
        <v>74</v>
      </c>
      <c r="Y21" s="43">
        <v>44854</v>
      </c>
      <c r="Z21" s="14" t="s">
        <v>53</v>
      </c>
      <c r="AA21" s="43">
        <v>44854</v>
      </c>
      <c r="AB21" s="15" t="s">
        <v>54</v>
      </c>
      <c r="AC21" s="15"/>
      <c r="AD21" s="16" t="s">
        <v>37</v>
      </c>
      <c r="AE21" s="31" t="s">
        <v>224</v>
      </c>
      <c r="AF21" s="67"/>
      <c r="AG21" s="140" t="s">
        <v>218</v>
      </c>
    </row>
    <row r="22" spans="1:33" ht="46.5">
      <c r="A22" s="8" t="s">
        <v>225</v>
      </c>
      <c r="B22" s="97"/>
      <c r="C22" s="61" t="s">
        <v>226</v>
      </c>
      <c r="D22" s="102">
        <v>29848</v>
      </c>
      <c r="E22" s="86" t="s">
        <v>227</v>
      </c>
      <c r="F22" s="56" t="s">
        <v>228</v>
      </c>
      <c r="G22" s="9" t="s">
        <v>229</v>
      </c>
      <c r="H22" s="9" t="s">
        <v>230</v>
      </c>
      <c r="I22" s="76">
        <v>41</v>
      </c>
      <c r="J22" s="54" t="s">
        <v>45</v>
      </c>
      <c r="K22" s="46"/>
      <c r="L22" s="46"/>
      <c r="M22" s="10" t="s">
        <v>35</v>
      </c>
      <c r="N22" s="9"/>
      <c r="O22" s="9" t="s">
        <v>231</v>
      </c>
      <c r="P22" s="45" t="s">
        <v>232</v>
      </c>
      <c r="Q22" s="54" t="s">
        <v>233</v>
      </c>
      <c r="R22" s="60">
        <v>44840</v>
      </c>
      <c r="S22" s="11" t="s">
        <v>170</v>
      </c>
      <c r="T22" s="43">
        <v>44854</v>
      </c>
      <c r="U22" s="12" t="s">
        <v>64</v>
      </c>
      <c r="V22" s="12" t="s">
        <v>105</v>
      </c>
      <c r="W22" s="43">
        <v>44854</v>
      </c>
      <c r="X22" s="13" t="s">
        <v>181</v>
      </c>
      <c r="Y22" s="43">
        <v>44868</v>
      </c>
      <c r="Z22" s="14" t="s">
        <v>53</v>
      </c>
      <c r="AA22" s="43">
        <v>44868</v>
      </c>
      <c r="AB22" s="15" t="s">
        <v>54</v>
      </c>
      <c r="AC22" s="15"/>
      <c r="AD22" s="16" t="s">
        <v>37</v>
      </c>
      <c r="AE22" s="31" t="s">
        <v>234</v>
      </c>
      <c r="AF22" s="67" t="s">
        <v>235</v>
      </c>
      <c r="AG22" s="65" t="s">
        <v>163</v>
      </c>
    </row>
    <row r="23" spans="1:33">
      <c r="A23" s="98" t="s">
        <v>236</v>
      </c>
      <c r="B23" s="101"/>
      <c r="C23" s="99" t="s">
        <v>29</v>
      </c>
      <c r="D23" s="102">
        <v>35374</v>
      </c>
      <c r="E23" s="86" t="s">
        <v>30</v>
      </c>
      <c r="F23" s="56"/>
      <c r="G23" s="9" t="s">
        <v>237</v>
      </c>
      <c r="H23" s="9" t="s">
        <v>238</v>
      </c>
      <c r="I23" s="76">
        <v>25</v>
      </c>
      <c r="J23" s="85" t="s">
        <v>33</v>
      </c>
      <c r="K23" s="46"/>
      <c r="L23" s="46"/>
      <c r="M23" s="10" t="s">
        <v>35</v>
      </c>
      <c r="N23" s="9"/>
      <c r="O23" s="9" t="s">
        <v>239</v>
      </c>
      <c r="P23" s="45">
        <v>954061245</v>
      </c>
      <c r="Q23" t="s">
        <v>240</v>
      </c>
      <c r="R23" s="60"/>
      <c r="S23" s="11"/>
      <c r="T23" s="43"/>
      <c r="U23" s="12"/>
      <c r="V23" s="12" t="s">
        <v>105</v>
      </c>
      <c r="W23" s="43">
        <v>44896</v>
      </c>
      <c r="X23" s="13" t="s">
        <v>50</v>
      </c>
      <c r="Y23" s="43">
        <v>44847</v>
      </c>
      <c r="Z23" s="14" t="s">
        <v>53</v>
      </c>
      <c r="AA23" s="43">
        <v>44847</v>
      </c>
      <c r="AB23" s="15" t="s">
        <v>54</v>
      </c>
      <c r="AC23" s="15"/>
      <c r="AD23" s="25" t="s">
        <v>241</v>
      </c>
      <c r="AE23" s="31"/>
      <c r="AF23" s="67"/>
    </row>
    <row r="24" spans="1:33" ht="23.25">
      <c r="A24" s="26" t="s">
        <v>242</v>
      </c>
      <c r="B24" s="101"/>
      <c r="C24" s="58" t="s">
        <v>58</v>
      </c>
      <c r="D24" s="103">
        <v>44165</v>
      </c>
      <c r="E24" s="27"/>
      <c r="F24" s="27"/>
      <c r="G24" s="9" t="s">
        <v>243</v>
      </c>
      <c r="H24" s="9" t="s">
        <v>244</v>
      </c>
      <c r="I24" s="9">
        <v>22</v>
      </c>
      <c r="J24" s="9" t="s">
        <v>33</v>
      </c>
      <c r="K24" s="10"/>
      <c r="L24" s="10"/>
      <c r="M24" s="10" t="s">
        <v>245</v>
      </c>
      <c r="N24" s="9"/>
      <c r="O24" s="9" t="s">
        <v>246</v>
      </c>
      <c r="P24" s="10">
        <v>71080977</v>
      </c>
      <c r="Q24" s="119" t="s">
        <v>247</v>
      </c>
      <c r="R24" s="10" t="s">
        <v>127</v>
      </c>
      <c r="S24" s="11"/>
      <c r="T24" s="43">
        <v>44872</v>
      </c>
      <c r="U24" s="12" t="s">
        <v>54</v>
      </c>
      <c r="V24" s="12" t="s">
        <v>105</v>
      </c>
      <c r="W24" s="43">
        <v>44886</v>
      </c>
      <c r="X24" s="13" t="s">
        <v>248</v>
      </c>
      <c r="Y24" s="43">
        <v>44882</v>
      </c>
      <c r="Z24" s="14" t="s">
        <v>53</v>
      </c>
      <c r="AA24" s="43">
        <v>44882</v>
      </c>
      <c r="AB24" s="15" t="s">
        <v>54</v>
      </c>
      <c r="AC24" s="15"/>
      <c r="AD24" s="16" t="s">
        <v>37</v>
      </c>
      <c r="AE24" s="31" t="s">
        <v>249</v>
      </c>
      <c r="AF24" s="67"/>
      <c r="AG24" s="65" t="s">
        <v>163</v>
      </c>
    </row>
    <row r="25" spans="1:33" ht="24">
      <c r="A25" s="8" t="s">
        <v>250</v>
      </c>
      <c r="B25" s="97"/>
      <c r="C25" s="99" t="s">
        <v>29</v>
      </c>
      <c r="D25" s="107">
        <v>30800</v>
      </c>
      <c r="E25" s="27"/>
      <c r="F25" s="27"/>
      <c r="G25" s="9" t="s">
        <v>251</v>
      </c>
      <c r="H25" s="9" t="s">
        <v>252</v>
      </c>
      <c r="I25" s="9">
        <v>38</v>
      </c>
      <c r="J25" s="54" t="s">
        <v>45</v>
      </c>
      <c r="K25" s="10"/>
      <c r="L25" s="10"/>
      <c r="M25" s="10" t="s">
        <v>35</v>
      </c>
      <c r="N25" s="9"/>
      <c r="O25" s="9" t="s">
        <v>253</v>
      </c>
      <c r="P25" s="67" t="s">
        <v>254</v>
      </c>
      <c r="Q25" s="59" t="s">
        <v>255</v>
      </c>
      <c r="R25" s="46"/>
      <c r="S25" s="11"/>
      <c r="T25" s="43">
        <v>44893</v>
      </c>
      <c r="U25" s="12" t="s">
        <v>171</v>
      </c>
      <c r="V25" s="12" t="s">
        <v>105</v>
      </c>
      <c r="W25" s="43">
        <v>44893</v>
      </c>
      <c r="X25" s="13" t="s">
        <v>95</v>
      </c>
      <c r="Y25" s="43">
        <v>44896</v>
      </c>
      <c r="Z25" s="144">
        <v>0.41666666666666669</v>
      </c>
      <c r="AA25" s="43">
        <v>44896</v>
      </c>
      <c r="AB25" s="145">
        <v>0.45833333333333331</v>
      </c>
      <c r="AC25" s="15"/>
      <c r="AD25" s="16" t="s">
        <v>37</v>
      </c>
      <c r="AE25" s="31" t="s">
        <v>256</v>
      </c>
      <c r="AF25" s="67"/>
    </row>
    <row r="26" spans="1:33" ht="23.25">
      <c r="A26" s="26" t="s">
        <v>257</v>
      </c>
      <c r="B26" s="69"/>
      <c r="C26" s="27" t="s">
        <v>40</v>
      </c>
      <c r="D26" s="103">
        <v>31010</v>
      </c>
      <c r="E26" s="27"/>
      <c r="F26" s="27" t="s">
        <v>258</v>
      </c>
      <c r="G26" s="9" t="s">
        <v>259</v>
      </c>
      <c r="H26" s="9" t="s">
        <v>260</v>
      </c>
      <c r="I26" s="9">
        <v>37</v>
      </c>
      <c r="J26" s="54" t="s">
        <v>45</v>
      </c>
      <c r="K26" s="10"/>
      <c r="L26" s="10"/>
      <c r="M26" s="10" t="s">
        <v>35</v>
      </c>
      <c r="N26" s="9"/>
      <c r="O26" s="9" t="s">
        <v>261</v>
      </c>
      <c r="P26" s="10"/>
      <c r="Q26" t="s">
        <v>262</v>
      </c>
      <c r="R26" s="43">
        <v>44872</v>
      </c>
      <c r="S26" s="11" t="s">
        <v>116</v>
      </c>
      <c r="T26" s="43">
        <v>44879</v>
      </c>
      <c r="U26" s="12" t="s">
        <v>263</v>
      </c>
      <c r="V26" s="12" t="s">
        <v>105</v>
      </c>
      <c r="W26" s="43">
        <v>44893</v>
      </c>
      <c r="X26" s="13" t="s">
        <v>144</v>
      </c>
      <c r="Y26" s="43"/>
      <c r="Z26" s="14" t="s">
        <v>53</v>
      </c>
      <c r="AA26" s="43"/>
      <c r="AB26" s="15" t="s">
        <v>54</v>
      </c>
      <c r="AC26" s="15"/>
      <c r="AD26" s="25" t="s">
        <v>241</v>
      </c>
      <c r="AE26" s="31" t="s">
        <v>264</v>
      </c>
      <c r="AF26" s="67"/>
    </row>
    <row r="27" spans="1:33">
      <c r="A27" s="26" t="s">
        <v>265</v>
      </c>
      <c r="B27" s="69"/>
      <c r="C27" s="27" t="s">
        <v>40</v>
      </c>
      <c r="D27" s="103">
        <v>28102</v>
      </c>
      <c r="E27" s="27"/>
      <c r="F27" s="27"/>
      <c r="G27" s="9" t="s">
        <v>266</v>
      </c>
      <c r="H27" s="9" t="s">
        <v>267</v>
      </c>
      <c r="I27" s="9">
        <v>35</v>
      </c>
      <c r="J27" s="54" t="s">
        <v>45</v>
      </c>
      <c r="K27" s="10"/>
      <c r="L27" s="10"/>
      <c r="M27" s="10" t="s">
        <v>35</v>
      </c>
      <c r="N27" s="9"/>
      <c r="O27" s="9" t="s">
        <v>268</v>
      </c>
      <c r="P27" s="45">
        <v>982349309</v>
      </c>
      <c r="Q27" s="59" t="s">
        <v>269</v>
      </c>
      <c r="R27" s="46"/>
      <c r="S27" s="11"/>
      <c r="T27" s="43">
        <v>44875</v>
      </c>
      <c r="U27" s="12" t="s">
        <v>270</v>
      </c>
      <c r="V27" s="12" t="s">
        <v>105</v>
      </c>
      <c r="W27" s="43">
        <v>44889</v>
      </c>
      <c r="X27" s="13" t="s">
        <v>52</v>
      </c>
      <c r="Y27" s="43">
        <v>44910</v>
      </c>
      <c r="Z27" s="14" t="s">
        <v>171</v>
      </c>
      <c r="AA27" s="43">
        <v>44910</v>
      </c>
      <c r="AB27" s="15" t="s">
        <v>52</v>
      </c>
      <c r="AC27" s="15"/>
      <c r="AD27" s="25" t="s">
        <v>23</v>
      </c>
      <c r="AE27" s="31" t="s">
        <v>271</v>
      </c>
      <c r="AF27" s="67"/>
    </row>
    <row r="28" spans="1:33">
      <c r="A28" s="26" t="s">
        <v>272</v>
      </c>
      <c r="B28" s="69"/>
      <c r="C28" s="27"/>
      <c r="D28" s="103">
        <v>38523</v>
      </c>
      <c r="E28" s="27"/>
      <c r="F28" s="27"/>
      <c r="G28" s="9" t="s">
        <v>273</v>
      </c>
      <c r="H28" s="9" t="s">
        <v>274</v>
      </c>
      <c r="I28" s="9">
        <v>18</v>
      </c>
      <c r="J28" s="9" t="s">
        <v>33</v>
      </c>
      <c r="K28" s="10"/>
      <c r="L28" s="10"/>
      <c r="M28" s="10" t="s">
        <v>245</v>
      </c>
      <c r="N28" s="9"/>
      <c r="O28" s="9" t="s">
        <v>268</v>
      </c>
      <c r="P28" s="45">
        <v>982349309</v>
      </c>
      <c r="Q28" s="59" t="s">
        <v>269</v>
      </c>
      <c r="R28" s="10"/>
      <c r="S28" s="11"/>
      <c r="T28" s="10"/>
      <c r="U28" s="12"/>
      <c r="V28" s="12"/>
      <c r="W28" s="43">
        <v>44894</v>
      </c>
      <c r="X28" s="13" t="s">
        <v>198</v>
      </c>
      <c r="Y28" s="10"/>
      <c r="Z28" s="14"/>
      <c r="AA28" s="10"/>
      <c r="AB28" s="15"/>
      <c r="AC28" s="15"/>
      <c r="AD28" s="10"/>
      <c r="AE28" s="31"/>
      <c r="AF28" s="67"/>
    </row>
    <row r="29" spans="1:33" ht="29.25" customHeight="1">
      <c r="A29" s="61" t="s">
        <v>275</v>
      </c>
      <c r="B29" s="97"/>
      <c r="C29" s="61" t="s">
        <v>58</v>
      </c>
      <c r="D29" s="118">
        <v>27019</v>
      </c>
      <c r="E29" s="61"/>
      <c r="F29" s="61"/>
      <c r="G29" s="54" t="s">
        <v>276</v>
      </c>
      <c r="H29" s="54" t="s">
        <v>277</v>
      </c>
      <c r="I29" s="54">
        <v>48</v>
      </c>
      <c r="J29" s="54" t="s">
        <v>45</v>
      </c>
      <c r="K29" s="110"/>
      <c r="L29" s="110"/>
      <c r="M29" s="110" t="s">
        <v>35</v>
      </c>
      <c r="N29" s="54"/>
      <c r="O29" s="54" t="s">
        <v>278</v>
      </c>
      <c r="P29" s="110">
        <v>994374787</v>
      </c>
      <c r="Q29" s="59" t="s">
        <v>279</v>
      </c>
      <c r="R29" s="120">
        <v>44876</v>
      </c>
      <c r="S29" s="111" t="s">
        <v>53</v>
      </c>
      <c r="T29" s="120">
        <v>44882</v>
      </c>
      <c r="U29" s="112" t="s">
        <v>64</v>
      </c>
      <c r="V29" s="12" t="s">
        <v>105</v>
      </c>
      <c r="W29" s="120">
        <v>44896</v>
      </c>
      <c r="X29" s="113" t="s">
        <v>50</v>
      </c>
      <c r="Y29" s="120">
        <v>44889</v>
      </c>
      <c r="Z29" s="114" t="s">
        <v>171</v>
      </c>
      <c r="AA29" s="120">
        <v>44889</v>
      </c>
      <c r="AB29" s="115" t="s">
        <v>52</v>
      </c>
      <c r="AC29" s="115"/>
      <c r="AD29" s="25" t="s">
        <v>241</v>
      </c>
      <c r="AE29" s="117" t="s">
        <v>280</v>
      </c>
      <c r="AF29" s="117"/>
    </row>
    <row r="30" spans="1:33">
      <c r="A30" s="26" t="s">
        <v>281</v>
      </c>
      <c r="B30" s="69"/>
      <c r="C30" s="27" t="s">
        <v>58</v>
      </c>
      <c r="D30" s="53">
        <v>24488</v>
      </c>
      <c r="E30" s="27"/>
      <c r="F30" s="27"/>
      <c r="G30" s="9" t="s">
        <v>282</v>
      </c>
      <c r="H30" s="9" t="s">
        <v>283</v>
      </c>
      <c r="I30" s="9">
        <v>55</v>
      </c>
      <c r="J30" s="9" t="s">
        <v>33</v>
      </c>
      <c r="K30" s="10"/>
      <c r="L30" s="10"/>
      <c r="M30" s="110" t="s">
        <v>35</v>
      </c>
      <c r="N30" s="9"/>
      <c r="O30" s="9" t="s">
        <v>284</v>
      </c>
      <c r="P30" s="45">
        <v>992311317</v>
      </c>
      <c r="Q30" t="s">
        <v>285</v>
      </c>
      <c r="R30" s="46" t="s">
        <v>286</v>
      </c>
      <c r="S30" s="11"/>
      <c r="T30" s="43">
        <v>44895</v>
      </c>
      <c r="U30" s="12" t="s">
        <v>287</v>
      </c>
      <c r="V30" s="12" t="s">
        <v>105</v>
      </c>
      <c r="W30" s="43">
        <v>44894</v>
      </c>
      <c r="X30" s="13" t="s">
        <v>198</v>
      </c>
      <c r="Y30" s="43">
        <v>44907</v>
      </c>
      <c r="Z30" s="14" t="s">
        <v>53</v>
      </c>
      <c r="AA30" s="43">
        <v>44907</v>
      </c>
      <c r="AB30" s="15" t="s">
        <v>54</v>
      </c>
      <c r="AC30" s="15"/>
      <c r="AD30" s="10" t="s">
        <v>23</v>
      </c>
      <c r="AE30" s="31" t="s">
        <v>288</v>
      </c>
      <c r="AF30" s="67"/>
      <c r="AG30" s="65" t="s">
        <v>289</v>
      </c>
    </row>
    <row r="31" spans="1:33" ht="24">
      <c r="A31" s="26" t="s">
        <v>290</v>
      </c>
      <c r="B31" s="69"/>
      <c r="C31" s="27" t="s">
        <v>58</v>
      </c>
      <c r="D31" s="53">
        <v>21473</v>
      </c>
      <c r="E31" s="27" t="s">
        <v>291</v>
      </c>
      <c r="F31" s="27" t="s">
        <v>292</v>
      </c>
      <c r="G31" s="9" t="s">
        <v>293</v>
      </c>
      <c r="H31" s="9" t="s">
        <v>294</v>
      </c>
      <c r="I31" s="9">
        <v>64</v>
      </c>
      <c r="J31" s="108" t="s">
        <v>45</v>
      </c>
      <c r="K31" s="10"/>
      <c r="L31" s="10"/>
      <c r="M31" s="10" t="s">
        <v>295</v>
      </c>
      <c r="N31" s="9"/>
      <c r="O31" s="9" t="s">
        <v>296</v>
      </c>
      <c r="P31" s="45">
        <v>95764981</v>
      </c>
      <c r="Q31" s="59" t="s">
        <v>297</v>
      </c>
      <c r="R31" s="60">
        <v>44888</v>
      </c>
      <c r="S31" s="139">
        <v>0.375</v>
      </c>
      <c r="T31" s="43">
        <v>44909</v>
      </c>
      <c r="U31" s="12" t="s">
        <v>298</v>
      </c>
      <c r="V31" s="12" t="s">
        <v>105</v>
      </c>
      <c r="W31" s="43">
        <v>44915</v>
      </c>
      <c r="X31" s="13" t="s">
        <v>95</v>
      </c>
      <c r="Y31" s="43">
        <v>44938</v>
      </c>
      <c r="Z31" s="14" t="s">
        <v>53</v>
      </c>
      <c r="AA31" s="43">
        <v>44938</v>
      </c>
      <c r="AB31" s="15" t="s">
        <v>54</v>
      </c>
      <c r="AC31" s="15"/>
      <c r="AD31" s="25" t="s">
        <v>241</v>
      </c>
      <c r="AE31" s="31" t="s">
        <v>299</v>
      </c>
      <c r="AF31" s="67"/>
    </row>
    <row r="32" spans="1:33" ht="81">
      <c r="A32" s="26"/>
      <c r="B32" s="69"/>
      <c r="C32" s="76" t="s">
        <v>58</v>
      </c>
      <c r="D32" s="54"/>
      <c r="E32" s="85"/>
      <c r="F32" s="77"/>
      <c r="G32" s="10" t="s">
        <v>300</v>
      </c>
      <c r="H32" s="9"/>
      <c r="I32" s="9">
        <v>32</v>
      </c>
      <c r="J32" s="9"/>
      <c r="K32" s="10"/>
      <c r="L32" s="10"/>
      <c r="M32" s="10"/>
      <c r="N32" s="9"/>
      <c r="O32" s="9"/>
      <c r="P32" s="10">
        <v>953001359</v>
      </c>
      <c r="Q32" s="64" t="s">
        <v>301</v>
      </c>
      <c r="R32" s="10"/>
      <c r="S32" s="11"/>
      <c r="T32" s="10"/>
      <c r="U32" s="12"/>
      <c r="V32" s="12"/>
      <c r="W32" s="10"/>
      <c r="X32" s="13"/>
      <c r="Y32" s="10"/>
      <c r="Z32" s="14"/>
      <c r="AA32" s="10"/>
      <c r="AB32" s="15"/>
      <c r="AC32" s="15"/>
      <c r="AD32" s="28" t="s">
        <v>302</v>
      </c>
      <c r="AE32" s="31" t="s">
        <v>303</v>
      </c>
      <c r="AF32" s="67"/>
    </row>
    <row r="33" spans="1:32">
      <c r="A33" s="26"/>
      <c r="B33" s="100"/>
      <c r="C33" s="76" t="s">
        <v>58</v>
      </c>
      <c r="D33" s="54"/>
      <c r="E33" s="85"/>
      <c r="F33" s="78"/>
      <c r="G33" s="9" t="s">
        <v>304</v>
      </c>
      <c r="H33" s="9"/>
      <c r="I33" s="9"/>
      <c r="J33" s="49"/>
      <c r="K33" s="10"/>
      <c r="L33" s="10"/>
      <c r="M33" s="10"/>
      <c r="N33" s="9"/>
      <c r="O33" s="9"/>
      <c r="P33" s="10"/>
      <c r="Q33" s="49" t="s">
        <v>305</v>
      </c>
      <c r="R33" s="10"/>
      <c r="S33" s="11"/>
      <c r="T33" s="10"/>
      <c r="U33" s="12"/>
      <c r="V33" s="12"/>
      <c r="W33" s="10"/>
      <c r="X33" s="13"/>
      <c r="Y33" s="10"/>
      <c r="Z33" s="14"/>
      <c r="AA33" s="10"/>
      <c r="AB33" s="15"/>
      <c r="AC33" s="15"/>
      <c r="AD33" s="28" t="s">
        <v>302</v>
      </c>
      <c r="AE33" s="17" t="s">
        <v>306</v>
      </c>
      <c r="AF33" s="67"/>
    </row>
    <row r="34" spans="1:32" ht="26.25">
      <c r="A34" s="98"/>
      <c r="B34" s="97"/>
      <c r="C34" s="77" t="s">
        <v>29</v>
      </c>
      <c r="D34" s="79"/>
      <c r="E34" s="79"/>
      <c r="F34" s="29"/>
      <c r="G34" s="9" t="s">
        <v>307</v>
      </c>
      <c r="H34" s="9"/>
      <c r="I34" s="76">
        <v>38</v>
      </c>
      <c r="J34" s="54" t="s">
        <v>33</v>
      </c>
      <c r="K34" s="46"/>
      <c r="L34" s="46"/>
      <c r="M34" s="10"/>
      <c r="N34" s="30" t="s">
        <v>308</v>
      </c>
      <c r="O34" s="9"/>
      <c r="P34" s="45">
        <v>982105605</v>
      </c>
      <c r="Q34" s="63" t="s">
        <v>309</v>
      </c>
      <c r="R34" s="46"/>
      <c r="S34" s="11"/>
      <c r="T34" s="10"/>
      <c r="U34" s="12"/>
      <c r="V34" s="12"/>
      <c r="W34" s="10"/>
      <c r="X34" s="13"/>
      <c r="Y34" s="10"/>
      <c r="Z34" s="14"/>
      <c r="AA34" s="10"/>
      <c r="AB34" s="15"/>
      <c r="AC34" s="15"/>
      <c r="AD34" s="28" t="s">
        <v>302</v>
      </c>
      <c r="AE34" s="17" t="s">
        <v>310</v>
      </c>
      <c r="AF34" s="67"/>
    </row>
    <row r="35" spans="1:32">
      <c r="A35" s="98"/>
      <c r="B35" s="97"/>
      <c r="C35" s="77"/>
      <c r="D35" s="79"/>
      <c r="E35" s="79"/>
      <c r="F35" s="29"/>
      <c r="G35" s="9" t="s">
        <v>311</v>
      </c>
      <c r="H35" s="9"/>
      <c r="I35" s="76"/>
      <c r="J35" s="54"/>
      <c r="K35" s="46"/>
      <c r="L35" s="46"/>
      <c r="M35" s="10"/>
      <c r="N35" s="30"/>
      <c r="O35" s="9"/>
      <c r="P35" s="45">
        <v>989453030</v>
      </c>
      <c r="Q35" s="54"/>
      <c r="R35" s="46"/>
      <c r="S35" s="11"/>
      <c r="T35" s="10"/>
      <c r="U35" s="12"/>
      <c r="V35" s="12"/>
      <c r="W35" s="10"/>
      <c r="X35" s="13"/>
      <c r="Y35" s="10"/>
      <c r="Z35" s="14"/>
      <c r="AA35" s="10"/>
      <c r="AB35" s="15"/>
      <c r="AC35" s="15"/>
      <c r="AD35" s="28" t="s">
        <v>302</v>
      </c>
      <c r="AE35" s="17" t="s">
        <v>312</v>
      </c>
      <c r="AF35" s="67"/>
    </row>
    <row r="36" spans="1:32">
      <c r="A36" s="98"/>
      <c r="B36" s="109"/>
      <c r="C36" s="99"/>
      <c r="D36" s="99"/>
      <c r="E36" s="86"/>
      <c r="F36" s="56" t="s">
        <v>313</v>
      </c>
      <c r="G36" s="9" t="s">
        <v>314</v>
      </c>
      <c r="H36" s="9"/>
      <c r="I36" s="76"/>
      <c r="J36" s="108" t="s">
        <v>45</v>
      </c>
      <c r="K36" s="46"/>
      <c r="L36" s="46"/>
      <c r="M36" s="10"/>
      <c r="N36" s="9"/>
      <c r="O36" s="9"/>
      <c r="P36" s="45">
        <v>996413604</v>
      </c>
      <c r="Q36" s="54" t="s">
        <v>315</v>
      </c>
      <c r="R36" s="46"/>
      <c r="S36" s="11"/>
      <c r="T36" s="10"/>
      <c r="U36" s="12"/>
      <c r="V36" s="12"/>
      <c r="W36" s="10"/>
      <c r="X36" s="13"/>
      <c r="Y36" s="10"/>
      <c r="Z36" s="14"/>
      <c r="AA36" s="10"/>
      <c r="AB36" s="15"/>
      <c r="AC36" s="15"/>
      <c r="AD36" s="28" t="s">
        <v>302</v>
      </c>
      <c r="AE36" s="31" t="s">
        <v>316</v>
      </c>
      <c r="AF36" s="67"/>
    </row>
    <row r="37" spans="1:32">
      <c r="A37" s="26"/>
      <c r="B37" s="69"/>
      <c r="C37" s="27"/>
      <c r="D37" s="27"/>
      <c r="E37" s="27"/>
      <c r="F37" s="27"/>
      <c r="G37" s="9"/>
      <c r="H37" s="9"/>
      <c r="I37" s="9"/>
      <c r="J37" s="9"/>
      <c r="K37" s="10"/>
      <c r="L37" s="10"/>
      <c r="M37" s="10"/>
      <c r="N37" s="9"/>
      <c r="O37" s="9"/>
      <c r="P37" s="10"/>
      <c r="Q37" s="9"/>
      <c r="R37" s="10"/>
      <c r="S37" s="11"/>
      <c r="T37" s="10"/>
      <c r="U37" s="12"/>
      <c r="V37" s="12"/>
      <c r="W37" s="10"/>
      <c r="X37" s="13"/>
      <c r="Y37" s="10"/>
      <c r="Z37" s="14"/>
      <c r="AA37" s="10"/>
      <c r="AB37" s="15"/>
      <c r="AC37" s="15"/>
      <c r="AD37" s="10"/>
      <c r="AE37" s="31"/>
      <c r="AF37" s="67"/>
    </row>
    <row r="38" spans="1:32">
      <c r="A38" s="26"/>
      <c r="B38" s="69"/>
      <c r="C38" s="27"/>
      <c r="D38" s="27"/>
      <c r="E38" s="27"/>
      <c r="F38" s="27"/>
      <c r="G38" s="9"/>
      <c r="H38" s="9"/>
      <c r="I38" s="9"/>
      <c r="J38" s="9"/>
      <c r="K38" s="10"/>
      <c r="L38" s="10"/>
      <c r="M38" s="10"/>
      <c r="N38" s="9"/>
      <c r="O38" s="9"/>
      <c r="P38" s="10"/>
      <c r="Q38" s="9"/>
      <c r="R38" s="10"/>
      <c r="S38" s="11"/>
      <c r="T38" s="10"/>
      <c r="U38" s="12"/>
      <c r="V38" s="12"/>
      <c r="W38" s="10"/>
      <c r="X38" s="13"/>
      <c r="Y38" s="10"/>
      <c r="Z38" s="14"/>
      <c r="AA38" s="10"/>
      <c r="AB38" s="15"/>
      <c r="AC38" s="15"/>
      <c r="AD38" s="10"/>
      <c r="AE38" s="31"/>
      <c r="AF38" s="67"/>
    </row>
    <row r="39" spans="1:32">
      <c r="A39" s="26"/>
      <c r="B39" s="69"/>
      <c r="C39" s="27"/>
      <c r="D39" s="27"/>
      <c r="E39" s="27"/>
      <c r="F39" s="27"/>
      <c r="G39" s="9"/>
      <c r="H39" s="9"/>
      <c r="I39" s="9"/>
      <c r="J39" s="9"/>
      <c r="K39" s="10"/>
      <c r="L39" s="10"/>
      <c r="M39" s="10"/>
      <c r="N39" s="9"/>
      <c r="O39" s="9"/>
      <c r="P39" s="10"/>
      <c r="Q39" s="9"/>
      <c r="R39" s="10"/>
      <c r="S39" s="11"/>
      <c r="T39" s="10"/>
      <c r="U39" s="12"/>
      <c r="V39" s="12"/>
      <c r="W39" s="10"/>
      <c r="X39" s="13"/>
      <c r="Y39" s="10"/>
      <c r="Z39" s="14"/>
      <c r="AA39" s="10"/>
      <c r="AB39" s="15"/>
      <c r="AC39" s="15"/>
      <c r="AD39" s="10"/>
      <c r="AE39" s="31"/>
      <c r="AF39" s="67"/>
    </row>
    <row r="40" spans="1:32">
      <c r="A40" s="26"/>
      <c r="B40" s="69"/>
      <c r="C40" s="27"/>
      <c r="D40" s="27"/>
      <c r="E40" s="27"/>
      <c r="F40" s="27"/>
      <c r="G40" s="9"/>
      <c r="H40" s="9"/>
      <c r="I40" s="9"/>
      <c r="J40" s="9"/>
      <c r="K40" s="10"/>
      <c r="L40" s="10"/>
      <c r="M40" s="10"/>
      <c r="N40" s="9"/>
      <c r="O40" s="9"/>
      <c r="P40" s="10"/>
      <c r="Q40" s="9"/>
      <c r="R40" s="10"/>
      <c r="S40" s="11"/>
      <c r="T40" s="10"/>
      <c r="U40" s="12"/>
      <c r="V40" s="12"/>
      <c r="W40" s="10"/>
      <c r="X40" s="13"/>
      <c r="Y40" s="10"/>
      <c r="Z40" s="14"/>
      <c r="AA40" s="10"/>
      <c r="AB40" s="15"/>
      <c r="AC40" s="15"/>
      <c r="AD40" s="10"/>
      <c r="AE40" s="31"/>
      <c r="AF40" s="67"/>
    </row>
    <row r="41" spans="1:32">
      <c r="A41" s="26"/>
      <c r="B41" s="69"/>
      <c r="C41" s="27"/>
      <c r="D41" s="27"/>
      <c r="E41" s="27"/>
      <c r="F41" s="27"/>
      <c r="G41" s="9"/>
      <c r="H41" s="9"/>
      <c r="I41" s="9"/>
      <c r="J41" s="9"/>
      <c r="K41" s="10"/>
      <c r="L41" s="10"/>
      <c r="M41" s="10"/>
      <c r="N41" s="9"/>
      <c r="O41" s="9"/>
      <c r="P41" s="10"/>
      <c r="Q41" s="9"/>
      <c r="R41" s="10"/>
      <c r="S41" s="11"/>
      <c r="T41" s="10"/>
      <c r="U41" s="12"/>
      <c r="V41" s="12"/>
      <c r="W41" s="10"/>
      <c r="X41" s="13"/>
      <c r="Y41" s="10"/>
      <c r="Z41" s="14"/>
      <c r="AA41" s="10"/>
      <c r="AB41" s="15"/>
      <c r="AC41" s="15"/>
      <c r="AD41" s="10"/>
      <c r="AE41" s="31"/>
      <c r="AF41" s="67"/>
    </row>
    <row r="42" spans="1:32">
      <c r="A42" s="26"/>
      <c r="B42" s="69"/>
      <c r="C42" s="27"/>
      <c r="D42" s="27"/>
      <c r="E42" s="27"/>
      <c r="F42" s="27"/>
      <c r="G42" s="9"/>
      <c r="H42" s="9"/>
      <c r="I42" s="9"/>
      <c r="J42" s="9"/>
      <c r="K42" s="10"/>
      <c r="L42" s="10"/>
      <c r="M42" s="10"/>
      <c r="N42" s="9"/>
      <c r="O42" s="9"/>
      <c r="P42" s="10"/>
      <c r="Q42" s="9"/>
      <c r="R42" s="10"/>
      <c r="S42" s="11"/>
      <c r="T42" s="10"/>
      <c r="U42" s="12"/>
      <c r="V42" s="12"/>
      <c r="W42" s="10"/>
      <c r="X42" s="13"/>
      <c r="Y42" s="10"/>
      <c r="Z42" s="14"/>
      <c r="AA42" s="10"/>
      <c r="AB42" s="15"/>
      <c r="AC42" s="15"/>
      <c r="AD42" s="10"/>
      <c r="AE42" s="31"/>
      <c r="AF42" s="67"/>
    </row>
    <row r="43" spans="1:32">
      <c r="A43" s="26"/>
      <c r="B43" s="69"/>
      <c r="C43" s="27"/>
      <c r="D43" s="27"/>
      <c r="E43" s="27"/>
      <c r="F43" s="27"/>
      <c r="G43" s="9"/>
      <c r="H43" s="9"/>
      <c r="I43" s="9"/>
      <c r="J43" s="9"/>
      <c r="K43" s="10"/>
      <c r="L43" s="10"/>
      <c r="M43" s="10"/>
      <c r="N43" s="9"/>
      <c r="O43" s="9"/>
      <c r="P43" s="10"/>
      <c r="Q43" s="9"/>
      <c r="R43" s="10"/>
      <c r="S43" s="11"/>
      <c r="T43" s="10"/>
      <c r="U43" s="12"/>
      <c r="V43" s="12"/>
      <c r="W43" s="10"/>
      <c r="X43" s="13"/>
      <c r="Y43" s="10"/>
      <c r="Z43" s="14"/>
      <c r="AA43" s="10"/>
      <c r="AB43" s="15"/>
      <c r="AC43" s="15"/>
      <c r="AD43" s="10"/>
      <c r="AE43" s="31"/>
      <c r="AF43" s="67"/>
    </row>
    <row r="44" spans="1:32">
      <c r="A44" s="26"/>
      <c r="B44" s="69"/>
      <c r="C44" s="27"/>
      <c r="D44" s="27"/>
      <c r="E44" s="27"/>
      <c r="F44" s="27"/>
      <c r="G44" s="9"/>
      <c r="H44" s="9"/>
      <c r="I44" s="9"/>
      <c r="J44" s="9"/>
      <c r="K44" s="10"/>
      <c r="L44" s="10"/>
      <c r="M44" s="10"/>
      <c r="N44" s="9"/>
      <c r="O44" s="9"/>
      <c r="P44" s="10"/>
      <c r="Q44" s="9"/>
      <c r="R44" s="10"/>
      <c r="S44" s="11"/>
      <c r="T44" s="10"/>
      <c r="U44" s="12"/>
      <c r="V44" s="12"/>
      <c r="W44" s="10"/>
      <c r="X44" s="13"/>
      <c r="Y44" s="10"/>
      <c r="Z44" s="14"/>
      <c r="AA44" s="10"/>
      <c r="AB44" s="15"/>
      <c r="AC44" s="15"/>
      <c r="AD44" s="10"/>
      <c r="AE44" s="31"/>
      <c r="AF44" s="67"/>
    </row>
    <row r="45" spans="1:32">
      <c r="A45" s="26"/>
      <c r="B45" s="69"/>
      <c r="C45" s="27"/>
      <c r="D45" s="27"/>
      <c r="E45" s="27"/>
      <c r="F45" s="27"/>
      <c r="G45" s="9"/>
      <c r="H45" s="9"/>
      <c r="I45" s="9"/>
      <c r="J45" s="9"/>
      <c r="K45" s="10"/>
      <c r="L45" s="10"/>
      <c r="M45" s="10"/>
      <c r="N45" s="9"/>
      <c r="O45" s="9"/>
      <c r="P45" s="10"/>
      <c r="Q45" s="9"/>
      <c r="R45" s="10"/>
      <c r="S45" s="11"/>
      <c r="T45" s="10"/>
      <c r="U45" s="12"/>
      <c r="V45" s="12"/>
      <c r="W45" s="10"/>
      <c r="X45" s="13"/>
      <c r="Y45" s="10"/>
      <c r="Z45" s="14"/>
      <c r="AA45" s="10"/>
      <c r="AB45" s="15"/>
      <c r="AC45" s="15"/>
      <c r="AD45" s="10"/>
      <c r="AE45" s="31"/>
      <c r="AF45" s="67"/>
    </row>
    <row r="46" spans="1:32">
      <c r="A46" s="26"/>
      <c r="B46" s="69"/>
      <c r="C46" s="27"/>
      <c r="D46" s="27"/>
      <c r="E46" s="27"/>
      <c r="F46" s="27"/>
      <c r="G46" s="9"/>
      <c r="H46" s="9"/>
      <c r="I46" s="9"/>
      <c r="J46" s="9"/>
      <c r="K46" s="10"/>
      <c r="L46" s="10"/>
      <c r="M46" s="10"/>
      <c r="N46" s="9"/>
      <c r="O46" s="9"/>
      <c r="P46" s="10"/>
      <c r="Q46" s="9"/>
      <c r="R46" s="10"/>
      <c r="S46" s="11"/>
      <c r="T46" s="10"/>
      <c r="U46" s="12"/>
      <c r="V46" s="12"/>
      <c r="W46" s="10"/>
      <c r="X46" s="13"/>
      <c r="Y46" s="10"/>
      <c r="Z46" s="14"/>
      <c r="AA46" s="10"/>
      <c r="AB46" s="15"/>
      <c r="AC46" s="15"/>
      <c r="AD46" s="10"/>
      <c r="AE46" s="31"/>
      <c r="AF46" s="67"/>
    </row>
    <row r="47" spans="1:32">
      <c r="A47" s="26"/>
      <c r="B47" s="69"/>
      <c r="C47" s="27"/>
      <c r="D47" s="27"/>
      <c r="E47" s="27"/>
      <c r="F47" s="27"/>
      <c r="G47" s="9"/>
      <c r="H47" s="9"/>
      <c r="I47" s="9"/>
      <c r="J47" s="9"/>
      <c r="K47" s="10"/>
      <c r="L47" s="10"/>
      <c r="M47" s="10"/>
      <c r="N47" s="9"/>
      <c r="O47" s="9"/>
      <c r="P47" s="10"/>
      <c r="Q47" s="9"/>
      <c r="R47" s="10"/>
      <c r="S47" s="11"/>
      <c r="T47" s="10"/>
      <c r="U47" s="12"/>
      <c r="V47" s="12"/>
      <c r="W47" s="10"/>
      <c r="X47" s="13"/>
      <c r="Y47" s="10"/>
      <c r="Z47" s="14"/>
      <c r="AA47" s="10"/>
      <c r="AB47" s="15"/>
      <c r="AC47" s="15"/>
      <c r="AD47" s="10"/>
      <c r="AE47" s="31"/>
      <c r="AF47" s="67"/>
    </row>
    <row r="48" spans="1:32">
      <c r="A48" s="26"/>
      <c r="B48" s="69"/>
      <c r="C48" s="27"/>
      <c r="D48" s="27"/>
      <c r="E48" s="27"/>
      <c r="F48" s="27"/>
      <c r="G48" s="9"/>
      <c r="H48" s="9"/>
      <c r="I48" s="9"/>
      <c r="J48" s="9"/>
      <c r="K48" s="10"/>
      <c r="L48" s="10"/>
      <c r="M48" s="10"/>
      <c r="N48" s="9"/>
      <c r="O48" s="9"/>
      <c r="P48" s="10"/>
      <c r="Q48" s="9"/>
      <c r="R48" s="10"/>
      <c r="S48" s="11"/>
      <c r="T48" s="10"/>
      <c r="U48" s="12"/>
      <c r="V48" s="12"/>
      <c r="W48" s="10"/>
      <c r="X48" s="13"/>
      <c r="Y48" s="10"/>
      <c r="Z48" s="14"/>
      <c r="AA48" s="10"/>
      <c r="AB48" s="15"/>
      <c r="AC48" s="15"/>
      <c r="AD48" s="10"/>
      <c r="AE48" s="31"/>
      <c r="AF48" s="67"/>
    </row>
    <row r="49" spans="1:32">
      <c r="A49" s="26"/>
      <c r="B49" s="69"/>
      <c r="C49" s="27"/>
      <c r="D49" s="27"/>
      <c r="E49" s="27"/>
      <c r="F49" s="27"/>
      <c r="G49" s="9"/>
      <c r="H49" s="9"/>
      <c r="I49" s="9"/>
      <c r="J49" s="9"/>
      <c r="K49" s="10"/>
      <c r="L49" s="10"/>
      <c r="M49" s="10"/>
      <c r="N49" s="9"/>
      <c r="O49" s="9"/>
      <c r="P49" s="10"/>
      <c r="Q49" s="9"/>
      <c r="R49" s="10"/>
      <c r="S49" s="11"/>
      <c r="T49" s="10"/>
      <c r="U49" s="12"/>
      <c r="V49" s="12"/>
      <c r="W49" s="10"/>
      <c r="X49" s="13"/>
      <c r="Y49" s="10"/>
      <c r="Z49" s="14"/>
      <c r="AA49" s="10"/>
      <c r="AB49" s="15"/>
      <c r="AC49" s="15"/>
      <c r="AD49" s="10"/>
      <c r="AE49" s="31"/>
      <c r="AF49" s="67"/>
    </row>
    <row r="50" spans="1:32">
      <c r="A50" s="26"/>
      <c r="B50" s="69"/>
      <c r="C50" s="27"/>
      <c r="D50" s="27"/>
      <c r="E50" s="27"/>
      <c r="F50" s="27"/>
      <c r="G50" s="9"/>
      <c r="H50" s="9"/>
      <c r="I50" s="9"/>
      <c r="J50" s="9"/>
      <c r="K50" s="10"/>
      <c r="L50" s="10"/>
      <c r="M50" s="10"/>
      <c r="N50" s="9"/>
      <c r="O50" s="9"/>
      <c r="P50" s="10"/>
      <c r="Q50" s="9"/>
      <c r="R50" s="10"/>
      <c r="S50" s="11"/>
      <c r="T50" s="10"/>
      <c r="U50" s="12"/>
      <c r="V50" s="12"/>
      <c r="W50" s="10"/>
      <c r="X50" s="13"/>
      <c r="Y50" s="10"/>
      <c r="Z50" s="14"/>
      <c r="AA50" s="10"/>
      <c r="AB50" s="15"/>
      <c r="AC50" s="15"/>
      <c r="AD50" s="10"/>
      <c r="AE50" s="31"/>
      <c r="AF50" s="67"/>
    </row>
    <row r="51" spans="1:32">
      <c r="A51" s="26"/>
      <c r="B51" s="69"/>
      <c r="C51" s="27"/>
      <c r="D51" s="27"/>
      <c r="E51" s="27"/>
      <c r="F51" s="27"/>
      <c r="G51" s="9"/>
      <c r="H51" s="9"/>
      <c r="I51" s="9"/>
      <c r="J51" s="9"/>
      <c r="K51" s="10"/>
      <c r="L51" s="10"/>
      <c r="M51" s="10"/>
      <c r="N51" s="9"/>
      <c r="O51" s="9"/>
      <c r="P51" s="10"/>
      <c r="Q51" s="9"/>
      <c r="R51" s="10"/>
      <c r="S51" s="11"/>
      <c r="T51" s="10"/>
      <c r="U51" s="12"/>
      <c r="V51" s="12"/>
      <c r="W51" s="10"/>
      <c r="X51" s="13"/>
      <c r="Y51" s="10"/>
      <c r="Z51" s="14"/>
      <c r="AA51" s="10"/>
      <c r="AB51" s="15"/>
      <c r="AC51" s="15"/>
      <c r="AD51" s="10"/>
      <c r="AE51" s="31"/>
      <c r="AF51" s="67"/>
    </row>
    <row r="52" spans="1:32">
      <c r="A52" s="26"/>
      <c r="B52" s="69"/>
      <c r="C52" s="27"/>
      <c r="D52" s="27"/>
      <c r="E52" s="27"/>
      <c r="F52" s="27"/>
      <c r="G52" s="9"/>
      <c r="H52" s="9"/>
      <c r="I52" s="9"/>
      <c r="J52" s="9"/>
      <c r="K52" s="10"/>
      <c r="L52" s="10"/>
      <c r="M52" s="10"/>
      <c r="N52" s="9"/>
      <c r="O52" s="9"/>
      <c r="P52" s="10"/>
      <c r="Q52" s="9"/>
      <c r="R52" s="10"/>
      <c r="S52" s="11"/>
      <c r="T52" s="10"/>
      <c r="U52" s="12"/>
      <c r="V52" s="12"/>
      <c r="W52" s="10"/>
      <c r="X52" s="13"/>
      <c r="Y52" s="10"/>
      <c r="Z52" s="14"/>
      <c r="AA52" s="10"/>
      <c r="AB52" s="15"/>
      <c r="AC52" s="15"/>
      <c r="AD52" s="10"/>
      <c r="AE52" s="31"/>
      <c r="AF52" s="67"/>
    </row>
    <row r="53" spans="1:32">
      <c r="A53" s="26"/>
      <c r="B53" s="69"/>
      <c r="C53" s="27"/>
      <c r="D53" s="27"/>
      <c r="E53" s="27"/>
      <c r="F53" s="27"/>
      <c r="G53" s="9"/>
      <c r="H53" s="9"/>
      <c r="I53" s="9"/>
      <c r="J53" s="9"/>
      <c r="K53" s="10"/>
      <c r="L53" s="10"/>
      <c r="M53" s="10"/>
      <c r="N53" s="9"/>
      <c r="O53" s="9"/>
      <c r="P53" s="10"/>
      <c r="Q53" s="9"/>
      <c r="R53" s="10"/>
      <c r="S53" s="11"/>
      <c r="T53" s="10"/>
      <c r="U53" s="12"/>
      <c r="V53" s="12"/>
      <c r="W53" s="10"/>
      <c r="X53" s="13"/>
      <c r="Y53" s="10"/>
      <c r="Z53" s="14"/>
      <c r="AA53" s="10"/>
      <c r="AB53" s="15"/>
      <c r="AC53" s="15"/>
      <c r="AD53" s="10"/>
      <c r="AE53" s="31"/>
      <c r="AF53" s="67"/>
    </row>
    <row r="54" spans="1:32">
      <c r="A54" s="26"/>
      <c r="B54" s="69"/>
      <c r="C54" s="27"/>
      <c r="D54" s="27"/>
      <c r="E54" s="27"/>
      <c r="F54" s="27"/>
      <c r="G54" s="9"/>
      <c r="H54" s="9"/>
      <c r="I54" s="9"/>
      <c r="J54" s="9"/>
      <c r="K54" s="10"/>
      <c r="L54" s="10"/>
      <c r="M54" s="10"/>
      <c r="N54" s="9"/>
      <c r="O54" s="9"/>
      <c r="P54" s="10"/>
      <c r="Q54" s="9"/>
      <c r="R54" s="10"/>
      <c r="S54" s="11"/>
      <c r="T54" s="10"/>
      <c r="U54" s="12"/>
      <c r="V54" s="12"/>
      <c r="W54" s="10"/>
      <c r="X54" s="13"/>
      <c r="Y54" s="10"/>
      <c r="Z54" s="14"/>
      <c r="AA54" s="10"/>
      <c r="AB54" s="15"/>
      <c r="AC54" s="15"/>
      <c r="AD54" s="10"/>
      <c r="AE54" s="31"/>
      <c r="AF54" s="67"/>
    </row>
    <row r="55" spans="1:32">
      <c r="A55" s="26"/>
      <c r="B55" s="69"/>
      <c r="C55" s="27"/>
      <c r="D55" s="27"/>
      <c r="E55" s="27"/>
      <c r="F55" s="27"/>
      <c r="G55" s="9"/>
      <c r="H55" s="9"/>
      <c r="I55" s="9"/>
      <c r="J55" s="9"/>
      <c r="K55" s="10"/>
      <c r="L55" s="10"/>
      <c r="M55" s="10"/>
      <c r="N55" s="9"/>
      <c r="O55" s="9"/>
      <c r="P55" s="10"/>
      <c r="Q55" s="9"/>
      <c r="R55" s="10"/>
      <c r="S55" s="11"/>
      <c r="T55" s="10"/>
      <c r="U55" s="12"/>
      <c r="V55" s="12"/>
      <c r="W55" s="10"/>
      <c r="X55" s="13"/>
      <c r="Y55" s="10"/>
      <c r="Z55" s="14"/>
      <c r="AA55" s="10"/>
      <c r="AB55" s="15"/>
      <c r="AC55" s="15"/>
      <c r="AD55" s="10"/>
      <c r="AE55" s="31"/>
      <c r="AF55" s="67"/>
    </row>
    <row r="56" spans="1:32">
      <c r="A56" s="26"/>
      <c r="B56" s="69"/>
      <c r="C56" s="27"/>
      <c r="D56" s="27"/>
      <c r="E56" s="27"/>
      <c r="F56" s="27"/>
      <c r="G56" s="9"/>
      <c r="H56" s="9"/>
      <c r="I56" s="9"/>
      <c r="J56" s="9"/>
      <c r="K56" s="10"/>
      <c r="L56" s="10"/>
      <c r="M56" s="10"/>
      <c r="N56" s="9"/>
      <c r="O56" s="9"/>
      <c r="P56" s="10"/>
      <c r="Q56" s="9"/>
      <c r="R56" s="10"/>
      <c r="S56" s="11"/>
      <c r="T56" s="10"/>
      <c r="U56" s="12"/>
      <c r="V56" s="12"/>
      <c r="W56" s="10"/>
      <c r="X56" s="13"/>
      <c r="Y56" s="10"/>
      <c r="Z56" s="14"/>
      <c r="AA56" s="10"/>
      <c r="AB56" s="15"/>
      <c r="AC56" s="15"/>
      <c r="AD56" s="10"/>
      <c r="AE56" s="31"/>
      <c r="AF56" s="67"/>
    </row>
    <row r="57" spans="1:32">
      <c r="A57" s="26"/>
      <c r="B57" s="69"/>
      <c r="C57" s="27"/>
      <c r="D57" s="27"/>
      <c r="E57" s="27"/>
      <c r="F57" s="27"/>
      <c r="G57" s="9"/>
      <c r="H57" s="9"/>
      <c r="I57" s="9"/>
      <c r="J57" s="9"/>
      <c r="K57" s="10"/>
      <c r="L57" s="10"/>
      <c r="M57" s="10"/>
      <c r="N57" s="9"/>
      <c r="O57" s="9"/>
      <c r="P57" s="10"/>
      <c r="Q57" s="9"/>
      <c r="R57" s="10"/>
      <c r="S57" s="11"/>
      <c r="T57" s="10"/>
      <c r="U57" s="12"/>
      <c r="V57" s="12"/>
      <c r="W57" s="10"/>
      <c r="X57" s="13"/>
      <c r="Y57" s="10"/>
      <c r="Z57" s="14"/>
      <c r="AA57" s="10"/>
      <c r="AB57" s="15"/>
      <c r="AC57" s="15"/>
      <c r="AD57" s="10"/>
      <c r="AE57" s="31"/>
      <c r="AF57" s="67"/>
    </row>
    <row r="58" spans="1:32">
      <c r="A58" s="26"/>
      <c r="B58" s="69"/>
      <c r="C58" s="27"/>
      <c r="D58" s="27"/>
      <c r="E58" s="27"/>
      <c r="F58" s="27"/>
      <c r="G58" s="9"/>
      <c r="H58" s="9"/>
      <c r="I58" s="9"/>
      <c r="J58" s="9"/>
      <c r="K58" s="10"/>
      <c r="L58" s="10"/>
      <c r="M58" s="10"/>
      <c r="N58" s="9"/>
      <c r="O58" s="9"/>
      <c r="P58" s="10"/>
      <c r="Q58" s="9"/>
      <c r="R58" s="10"/>
      <c r="S58" s="11"/>
      <c r="T58" s="10"/>
      <c r="U58" s="12"/>
      <c r="V58" s="12"/>
      <c r="W58" s="10"/>
      <c r="X58" s="13"/>
      <c r="Y58" s="10"/>
      <c r="Z58" s="14"/>
      <c r="AA58" s="10"/>
      <c r="AB58" s="15"/>
      <c r="AC58" s="15"/>
      <c r="AD58" s="10"/>
      <c r="AE58" s="31"/>
      <c r="AF58" s="67"/>
    </row>
  </sheetData>
  <hyperlinks>
    <hyperlink ref="Q11" r:id="rId1" xr:uid="{A64C1A84-6ACC-459F-B1E9-296C9ED2B202}"/>
    <hyperlink ref="Q10" r:id="rId2" xr:uid="{4224F2C1-118C-4612-AE60-57CC5FD611F2}"/>
    <hyperlink ref="Q18" r:id="rId3" xr:uid="{F50DBC12-275D-4DCA-B2B8-3C66E084D3AD}"/>
    <hyperlink ref="Q17" r:id="rId4" xr:uid="{B1A53B28-7121-458F-9A4B-F08A75BA84CC}"/>
    <hyperlink ref="Q36" r:id="rId5" xr:uid="{6231624F-8FF3-49D1-9AD3-6D7FDF49531B}"/>
    <hyperlink ref="Q5" r:id="rId6" xr:uid="{1D5F5FE0-C4EF-4703-BB7C-714E28DA166E}"/>
    <hyperlink ref="Q9" r:id="rId7" xr:uid="{929B263F-EBFD-40E5-B390-10CECB6CBF4C}"/>
    <hyperlink ref="Q14" r:id="rId8" xr:uid="{9D4D038F-0530-4427-8FB0-44DEAEDD364B}"/>
    <hyperlink ref="Q22" r:id="rId9" xr:uid="{2E04C1CC-43A0-410B-A715-1C52B9C01D34}"/>
    <hyperlink ref="Q8" r:id="rId10" xr:uid="{168B2510-501C-4F2C-9844-3154F8C8E1A1}"/>
    <hyperlink ref="Q12" r:id="rId11" xr:uid="{039BA926-9F16-4952-BB99-AC7DBFB8A051}"/>
    <hyperlink ref="Q16" r:id="rId12" xr:uid="{4802FF90-3035-49D6-A248-FD13875A355A}"/>
    <hyperlink ref="Q24" r:id="rId13" xr:uid="{E5F716B3-8C48-4BF3-8DB8-5FFF2EE637B7}"/>
    <hyperlink ref="Q19" r:id="rId14" xr:uid="{08066059-6C18-4CA5-A3DC-1D6AD4742762}"/>
    <hyperlink ref="Q20" r:id="rId15" xr:uid="{BE0BC0BE-3B3A-4F7C-B1AB-C643E6EE6E7D}"/>
    <hyperlink ref="Q21" r:id="rId16" xr:uid="{E81BE19E-A57C-4C41-833F-F74A42AE570E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3A39-3A45-48C5-AC35-EE192DD3FF86}">
  <sheetPr>
    <tabColor rgb="FF00B050"/>
  </sheetPr>
  <dimension ref="A1:M34"/>
  <sheetViews>
    <sheetView workbookViewId="0">
      <selection activeCell="H4" sqref="H4"/>
    </sheetView>
  </sheetViews>
  <sheetFormatPr defaultRowHeight="15"/>
  <cols>
    <col min="2" max="2" width="11.85546875" customWidth="1"/>
    <col min="3" max="3" width="11.140625" customWidth="1"/>
    <col min="4" max="4" width="11.28515625" customWidth="1"/>
    <col min="5" max="5" width="9.5703125" bestFit="1" customWidth="1"/>
    <col min="7" max="7" width="14.5703125" customWidth="1"/>
  </cols>
  <sheetData>
    <row r="1" spans="1:13">
      <c r="A1" s="153" t="s">
        <v>317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</row>
    <row r="3" spans="1:13">
      <c r="A3" s="138" t="s">
        <v>105</v>
      </c>
      <c r="B3" s="130"/>
      <c r="C3" s="130"/>
      <c r="D3" s="137"/>
      <c r="F3" s="136" t="s">
        <v>86</v>
      </c>
      <c r="G3" s="137"/>
      <c r="H3" t="s">
        <v>318</v>
      </c>
    </row>
    <row r="4" spans="1:13">
      <c r="A4" s="131" t="s">
        <v>319</v>
      </c>
      <c r="B4" t="s">
        <v>320</v>
      </c>
      <c r="C4" t="s">
        <v>321</v>
      </c>
      <c r="D4" s="132" t="s">
        <v>322</v>
      </c>
      <c r="F4" s="131" t="s">
        <v>323</v>
      </c>
      <c r="G4" s="132" t="s">
        <v>324</v>
      </c>
      <c r="H4" s="44" t="s">
        <v>325</v>
      </c>
    </row>
    <row r="5" spans="1:13">
      <c r="A5" s="133" t="s">
        <v>326</v>
      </c>
      <c r="B5" s="134" t="s">
        <v>326</v>
      </c>
      <c r="C5" s="134" t="s">
        <v>327</v>
      </c>
      <c r="D5" s="135" t="s">
        <v>326</v>
      </c>
      <c r="F5" s="133" t="s">
        <v>328</v>
      </c>
      <c r="G5" s="135" t="s">
        <v>329</v>
      </c>
    </row>
    <row r="9" spans="1:13">
      <c r="A9" s="153" t="s">
        <v>330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</row>
    <row r="11" spans="1:13">
      <c r="A11" s="150" t="s">
        <v>331</v>
      </c>
      <c r="B11" s="151"/>
      <c r="C11" s="151"/>
      <c r="D11" s="151"/>
      <c r="E11" s="152"/>
      <c r="G11" s="150" t="s">
        <v>332</v>
      </c>
      <c r="H11" s="151"/>
      <c r="I11" s="151"/>
      <c r="J11" s="151"/>
      <c r="K11" s="151"/>
      <c r="L11" s="151"/>
      <c r="M11" s="152"/>
    </row>
    <row r="12" spans="1:13">
      <c r="A12" s="131" t="s">
        <v>333</v>
      </c>
      <c r="E12" s="132"/>
      <c r="G12" s="131" t="s">
        <v>334</v>
      </c>
      <c r="M12" s="132"/>
    </row>
    <row r="13" spans="1:13">
      <c r="A13" s="131" t="s">
        <v>335</v>
      </c>
      <c r="E13" s="132"/>
      <c r="G13" s="131" t="s">
        <v>105</v>
      </c>
      <c r="H13" t="s">
        <v>336</v>
      </c>
      <c r="M13" s="132"/>
    </row>
    <row r="14" spans="1:13">
      <c r="A14" s="131" t="s">
        <v>337</v>
      </c>
      <c r="E14" s="132"/>
      <c r="G14" s="131" t="s">
        <v>338</v>
      </c>
      <c r="M14" s="132"/>
    </row>
    <row r="15" spans="1:13">
      <c r="A15" s="131" t="s">
        <v>14</v>
      </c>
      <c r="E15" s="132"/>
      <c r="G15" s="133" t="s">
        <v>339</v>
      </c>
      <c r="H15" s="134"/>
      <c r="I15" s="134"/>
      <c r="J15" s="134"/>
      <c r="K15" s="134"/>
      <c r="L15" s="134"/>
      <c r="M15" s="135"/>
    </row>
    <row r="16" spans="1:13">
      <c r="A16" s="131" t="s">
        <v>16</v>
      </c>
      <c r="E16" s="132"/>
    </row>
    <row r="17" spans="1:5">
      <c r="A17" s="133" t="s">
        <v>340</v>
      </c>
      <c r="B17" s="134"/>
      <c r="C17" s="134"/>
      <c r="D17" s="134"/>
      <c r="E17" s="135"/>
    </row>
    <row r="19" spans="1:5">
      <c r="A19" t="s">
        <v>341</v>
      </c>
    </row>
    <row r="20" spans="1:5">
      <c r="A20" t="s">
        <v>342</v>
      </c>
    </row>
    <row r="21" spans="1:5">
      <c r="A21" t="s">
        <v>343</v>
      </c>
    </row>
    <row r="22" spans="1:5">
      <c r="A22" t="s">
        <v>344</v>
      </c>
    </row>
    <row r="23" spans="1:5">
      <c r="A23" t="s">
        <v>345</v>
      </c>
    </row>
    <row r="24" spans="1:5">
      <c r="A24" t="s">
        <v>346</v>
      </c>
    </row>
    <row r="25" spans="1:5">
      <c r="A25" t="s">
        <v>347</v>
      </c>
    </row>
    <row r="26" spans="1:5">
      <c r="A26" t="s">
        <v>348</v>
      </c>
    </row>
    <row r="27" spans="1:5">
      <c r="A27" t="s">
        <v>349</v>
      </c>
    </row>
    <row r="28" spans="1:5">
      <c r="A28" t="s">
        <v>350</v>
      </c>
    </row>
    <row r="29" spans="1:5">
      <c r="A29" t="s">
        <v>351</v>
      </c>
    </row>
    <row r="31" spans="1:5">
      <c r="A31" t="s">
        <v>352</v>
      </c>
    </row>
    <row r="32" spans="1:5">
      <c r="A32" t="s">
        <v>353</v>
      </c>
    </row>
    <row r="33" spans="1:1">
      <c r="A33" t="s">
        <v>354</v>
      </c>
    </row>
    <row r="34" spans="1:1">
      <c r="A34" t="s">
        <v>355</v>
      </c>
    </row>
  </sheetData>
  <mergeCells count="4">
    <mergeCell ref="A11:E11"/>
    <mergeCell ref="G11:M11"/>
    <mergeCell ref="A9:M9"/>
    <mergeCell ref="A1:M1"/>
  </mergeCells>
  <hyperlinks>
    <hyperlink ref="H4" r:id="rId1" xr:uid="{3F97350E-EBBC-40B9-819C-0867A26BC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AD4C-A952-41C4-9D50-1650D57FAB6F}">
  <dimension ref="A1:AF11"/>
  <sheetViews>
    <sheetView workbookViewId="0">
      <selection activeCell="F3" sqref="F3"/>
    </sheetView>
  </sheetViews>
  <sheetFormatPr defaultRowHeight="15"/>
  <cols>
    <col min="3" max="3" width="15.140625" customWidth="1"/>
    <col min="4" max="4" width="10.5703125" bestFit="1" customWidth="1"/>
    <col min="7" max="7" width="17.42578125" customWidth="1"/>
    <col min="30" max="30" width="28.85546875" customWidth="1"/>
  </cols>
  <sheetData>
    <row r="1" spans="1:32" ht="24">
      <c r="A1" s="61"/>
      <c r="B1" s="61" t="s">
        <v>58</v>
      </c>
      <c r="C1" s="82">
        <v>26831</v>
      </c>
      <c r="D1" s="61"/>
      <c r="E1" s="54" t="s">
        <v>356</v>
      </c>
      <c r="F1" s="54" t="s">
        <v>357</v>
      </c>
      <c r="G1" s="54">
        <v>49</v>
      </c>
      <c r="H1" s="54" t="s">
        <v>45</v>
      </c>
      <c r="I1" s="110"/>
      <c r="J1" s="110" t="s">
        <v>123</v>
      </c>
      <c r="K1" s="54" t="s">
        <v>358</v>
      </c>
      <c r="L1" s="54" t="s">
        <v>359</v>
      </c>
      <c r="M1" s="110" t="s">
        <v>360</v>
      </c>
      <c r="N1" s="59" t="s">
        <v>361</v>
      </c>
      <c r="O1" s="110"/>
      <c r="P1" s="111"/>
      <c r="Q1" s="110"/>
      <c r="R1" s="112"/>
      <c r="S1" s="112"/>
      <c r="T1" s="110"/>
      <c r="U1" s="113"/>
      <c r="V1" s="110"/>
      <c r="W1" s="114"/>
      <c r="X1" s="110"/>
      <c r="Y1" s="115"/>
      <c r="Z1" s="115"/>
      <c r="AA1" s="116" t="s">
        <v>302</v>
      </c>
      <c r="AB1" s="117" t="s">
        <v>362</v>
      </c>
      <c r="AC1" s="117"/>
      <c r="AD1" s="59"/>
      <c r="AE1" s="59"/>
      <c r="AF1" s="59"/>
    </row>
    <row r="2" spans="1:32">
      <c r="A2" s="59"/>
      <c r="B2" s="59"/>
      <c r="C2" s="59"/>
      <c r="D2" s="59"/>
      <c r="E2" s="54" t="s">
        <v>363</v>
      </c>
      <c r="F2" s="59"/>
      <c r="G2" s="59"/>
      <c r="H2" s="59"/>
      <c r="I2" s="59"/>
      <c r="J2" s="59"/>
      <c r="K2" s="59"/>
      <c r="L2" s="59"/>
      <c r="M2" s="110">
        <v>73387793</v>
      </c>
      <c r="N2" s="59" t="s">
        <v>364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 t="s">
        <v>365</v>
      </c>
      <c r="AC2" s="59"/>
      <c r="AD2" s="59"/>
      <c r="AE2" s="59"/>
      <c r="AF2" s="59"/>
    </row>
    <row r="4" spans="1:32" ht="36">
      <c r="A4" s="98"/>
      <c r="B4" s="97"/>
      <c r="C4" s="77" t="s">
        <v>29</v>
      </c>
      <c r="D4" s="103">
        <v>29462</v>
      </c>
      <c r="E4" s="27"/>
      <c r="F4" s="27" t="s">
        <v>366</v>
      </c>
      <c r="G4" s="9" t="s">
        <v>367</v>
      </c>
      <c r="H4" s="10" t="s">
        <v>368</v>
      </c>
      <c r="I4" s="76">
        <v>42</v>
      </c>
      <c r="J4" s="54"/>
      <c r="K4" s="46"/>
      <c r="L4" s="10" t="s">
        <v>35</v>
      </c>
      <c r="M4" s="9"/>
      <c r="N4" s="9" t="s">
        <v>369</v>
      </c>
      <c r="O4" s="45">
        <v>966471982</v>
      </c>
      <c r="P4" s="54" t="s">
        <v>370</v>
      </c>
      <c r="Q4" s="46"/>
      <c r="R4" s="11"/>
      <c r="S4" s="10"/>
      <c r="T4" s="12"/>
      <c r="U4" s="12"/>
      <c r="V4" s="10"/>
      <c r="W4" s="13"/>
      <c r="X4" s="10"/>
      <c r="Y4" s="14"/>
      <c r="Z4" s="10"/>
      <c r="AA4" s="15"/>
      <c r="AB4" s="15"/>
      <c r="AC4" s="28" t="s">
        <v>302</v>
      </c>
      <c r="AD4" s="31" t="s">
        <v>371</v>
      </c>
      <c r="AE4" s="67"/>
      <c r="AF4" s="65"/>
    </row>
    <row r="5" spans="1:32">
      <c r="D5" s="95"/>
      <c r="E5" s="95"/>
      <c r="F5" s="95"/>
    </row>
    <row r="6" spans="1:32">
      <c r="D6" s="95"/>
      <c r="E6" s="95"/>
      <c r="F6" s="95"/>
    </row>
    <row r="7" spans="1:32">
      <c r="D7" s="96"/>
      <c r="E7" s="95"/>
      <c r="F7" s="95"/>
    </row>
    <row r="8" spans="1:32">
      <c r="D8" s="95"/>
      <c r="E8" s="95"/>
      <c r="F8" s="95"/>
    </row>
    <row r="9" spans="1:32">
      <c r="D9" s="95"/>
      <c r="E9" s="95"/>
      <c r="F9" s="95"/>
    </row>
    <row r="10" spans="1:32">
      <c r="D10" s="95"/>
      <c r="E10" s="95"/>
      <c r="F10" s="95"/>
    </row>
    <row r="11" spans="1:32">
      <c r="D11" s="95"/>
      <c r="E11" s="95"/>
      <c r="F11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83B0-95E8-450B-8E98-31DF51C7C97A}">
  <dimension ref="A1:T69"/>
  <sheetViews>
    <sheetView workbookViewId="0">
      <pane ySplit="1" topLeftCell="A10" activePane="bottomLeft" state="frozen"/>
      <selection pane="bottomLeft" activeCell="S27" sqref="S27"/>
    </sheetView>
  </sheetViews>
  <sheetFormatPr defaultRowHeight="15"/>
  <cols>
    <col min="2" max="2" width="33" bestFit="1" customWidth="1"/>
    <col min="7" max="7" width="10.85546875" customWidth="1"/>
  </cols>
  <sheetData>
    <row r="1" spans="1:20" ht="48">
      <c r="A1" s="33" t="s">
        <v>372</v>
      </c>
      <c r="B1" s="34" t="s">
        <v>6</v>
      </c>
      <c r="C1" s="35" t="s">
        <v>373</v>
      </c>
      <c r="D1" s="35" t="s">
        <v>374</v>
      </c>
      <c r="E1" s="36" t="s">
        <v>375</v>
      </c>
      <c r="F1" s="36" t="s">
        <v>376</v>
      </c>
      <c r="G1" s="36" t="s">
        <v>377</v>
      </c>
      <c r="H1" s="36" t="s">
        <v>376</v>
      </c>
      <c r="I1" s="37" t="s">
        <v>378</v>
      </c>
      <c r="J1" s="37" t="s">
        <v>379</v>
      </c>
      <c r="K1" s="37" t="s">
        <v>380</v>
      </c>
      <c r="L1" s="37" t="s">
        <v>381</v>
      </c>
      <c r="M1" s="37" t="s">
        <v>379</v>
      </c>
      <c r="N1" s="37" t="s">
        <v>380</v>
      </c>
      <c r="O1" s="38" t="s">
        <v>382</v>
      </c>
      <c r="P1" s="38" t="s">
        <v>383</v>
      </c>
      <c r="Q1" s="121" t="s">
        <v>376</v>
      </c>
      <c r="R1" s="121" t="s">
        <v>384</v>
      </c>
      <c r="S1" s="39" t="s">
        <v>376</v>
      </c>
      <c r="T1" s="40" t="s">
        <v>385</v>
      </c>
    </row>
    <row r="2" spans="1:20">
      <c r="A2" s="147" t="s">
        <v>28</v>
      </c>
      <c r="B2" s="149" t="s">
        <v>31</v>
      </c>
      <c r="C2" s="10">
        <v>30</v>
      </c>
      <c r="D2" s="13">
        <v>26</v>
      </c>
      <c r="E2" s="10">
        <v>13</v>
      </c>
      <c r="F2" s="13">
        <v>16</v>
      </c>
      <c r="G2" s="10">
        <v>10</v>
      </c>
      <c r="H2" s="13">
        <v>16</v>
      </c>
      <c r="I2" s="10">
        <v>0</v>
      </c>
      <c r="J2" s="10">
        <v>25</v>
      </c>
      <c r="K2" s="13">
        <v>100</v>
      </c>
      <c r="L2" s="10">
        <v>0</v>
      </c>
      <c r="M2" s="10">
        <v>34</v>
      </c>
      <c r="N2" s="13">
        <v>300</v>
      </c>
      <c r="O2" s="10">
        <v>10</v>
      </c>
      <c r="P2" s="10">
        <v>10</v>
      </c>
      <c r="Q2" s="13">
        <v>16</v>
      </c>
      <c r="R2" s="10">
        <v>36</v>
      </c>
      <c r="S2" s="13">
        <v>36</v>
      </c>
      <c r="T2" s="10"/>
    </row>
    <row r="3" spans="1:20">
      <c r="A3" s="147" t="s">
        <v>39</v>
      </c>
      <c r="B3" s="149" t="s">
        <v>43</v>
      </c>
      <c r="C3" s="10">
        <v>27</v>
      </c>
      <c r="D3" s="41"/>
      <c r="E3" s="10">
        <v>12</v>
      </c>
      <c r="F3" s="41"/>
      <c r="G3" s="10">
        <v>9</v>
      </c>
      <c r="H3" s="41"/>
      <c r="I3" s="10">
        <v>0</v>
      </c>
      <c r="J3" s="10">
        <v>60</v>
      </c>
      <c r="K3" s="41"/>
      <c r="L3" s="10">
        <v>0</v>
      </c>
      <c r="M3" s="10">
        <v>65</v>
      </c>
      <c r="N3" s="41"/>
      <c r="O3" s="10">
        <v>8</v>
      </c>
      <c r="P3" s="10">
        <v>5</v>
      </c>
      <c r="Q3" s="41"/>
      <c r="R3" s="10">
        <v>32</v>
      </c>
      <c r="S3" s="41"/>
      <c r="T3" s="10"/>
    </row>
    <row r="4" spans="1:20">
      <c r="A4" s="147" t="s">
        <v>57</v>
      </c>
      <c r="B4" s="149" t="s">
        <v>61</v>
      </c>
      <c r="C4" s="10">
        <v>26</v>
      </c>
      <c r="D4" s="41"/>
      <c r="E4" s="10">
        <v>8</v>
      </c>
      <c r="F4" s="41"/>
      <c r="G4" s="10">
        <v>8</v>
      </c>
      <c r="H4" s="41"/>
      <c r="I4" s="10">
        <v>1</v>
      </c>
      <c r="J4" s="10">
        <v>48</v>
      </c>
      <c r="K4" s="41"/>
      <c r="L4" s="10">
        <v>1</v>
      </c>
      <c r="M4" s="10">
        <v>45</v>
      </c>
      <c r="N4" s="41"/>
      <c r="O4" s="10">
        <v>7</v>
      </c>
      <c r="P4" s="10">
        <v>7</v>
      </c>
      <c r="Q4" s="41"/>
      <c r="R4" s="10">
        <v>29</v>
      </c>
      <c r="S4" s="41"/>
      <c r="T4" s="10" t="s">
        <v>386</v>
      </c>
    </row>
    <row r="5" spans="1:20">
      <c r="A5" s="147" t="s">
        <v>67</v>
      </c>
      <c r="B5" s="149" t="s">
        <v>70</v>
      </c>
      <c r="C5" s="10">
        <v>27</v>
      </c>
      <c r="D5" s="41"/>
      <c r="E5" s="10">
        <v>9</v>
      </c>
      <c r="F5" s="41"/>
      <c r="G5" s="10">
        <v>8</v>
      </c>
      <c r="H5" s="41"/>
      <c r="I5" s="10">
        <v>1</v>
      </c>
      <c r="J5" s="10">
        <v>42</v>
      </c>
      <c r="K5" s="41"/>
      <c r="L5" s="10">
        <v>2</v>
      </c>
      <c r="M5" s="10">
        <v>44</v>
      </c>
      <c r="N5" s="41"/>
      <c r="O5" s="10">
        <v>7</v>
      </c>
      <c r="P5" s="10">
        <v>6</v>
      </c>
      <c r="Q5" s="41"/>
      <c r="R5" s="10">
        <v>35</v>
      </c>
      <c r="S5" s="41"/>
      <c r="T5" s="10"/>
    </row>
    <row r="6" spans="1:20">
      <c r="A6" s="147" t="s">
        <v>79</v>
      </c>
      <c r="B6" s="149" t="s">
        <v>82</v>
      </c>
      <c r="C6" s="10">
        <v>26</v>
      </c>
      <c r="D6" s="41"/>
      <c r="E6" s="10">
        <v>8</v>
      </c>
      <c r="F6" s="41"/>
      <c r="G6" s="10">
        <v>8</v>
      </c>
      <c r="H6" s="41"/>
      <c r="I6" s="10">
        <v>0</v>
      </c>
      <c r="J6" s="10">
        <v>43</v>
      </c>
      <c r="K6" s="41"/>
      <c r="L6" s="10">
        <v>0</v>
      </c>
      <c r="M6" s="10">
        <v>81</v>
      </c>
      <c r="N6" s="41"/>
      <c r="O6" s="10">
        <v>8</v>
      </c>
      <c r="P6" s="10">
        <v>7</v>
      </c>
      <c r="Q6" s="41"/>
      <c r="R6" s="10">
        <v>33</v>
      </c>
      <c r="S6" s="41"/>
      <c r="T6" s="10"/>
    </row>
    <row r="7" spans="1:20">
      <c r="A7" s="147" t="s">
        <v>89</v>
      </c>
      <c r="B7" s="149" t="s">
        <v>91</v>
      </c>
      <c r="C7" s="10">
        <v>29</v>
      </c>
      <c r="D7" s="41"/>
      <c r="E7" s="10">
        <v>10</v>
      </c>
      <c r="F7" s="41"/>
      <c r="G7" s="10">
        <v>10</v>
      </c>
      <c r="H7" s="41"/>
      <c r="I7" s="10">
        <v>0</v>
      </c>
      <c r="J7" s="10">
        <v>47</v>
      </c>
      <c r="K7" s="41"/>
      <c r="L7" s="10">
        <v>0</v>
      </c>
      <c r="M7" s="10">
        <v>78</v>
      </c>
      <c r="N7" s="41"/>
      <c r="O7" s="10">
        <v>9</v>
      </c>
      <c r="P7" s="10">
        <v>8</v>
      </c>
      <c r="Q7" s="41"/>
      <c r="R7" s="10">
        <v>33</v>
      </c>
      <c r="S7" s="41"/>
      <c r="T7" s="10"/>
    </row>
    <row r="8" spans="1:20">
      <c r="A8" s="147" t="s">
        <v>98</v>
      </c>
      <c r="B8" s="149" t="s">
        <v>100</v>
      </c>
      <c r="C8" s="10">
        <v>22</v>
      </c>
      <c r="D8" s="41"/>
      <c r="E8" s="10">
        <v>8</v>
      </c>
      <c r="F8" s="41"/>
      <c r="G8" s="10">
        <v>8</v>
      </c>
      <c r="H8" s="41"/>
      <c r="I8" s="10">
        <v>0</v>
      </c>
      <c r="J8" s="10">
        <v>50</v>
      </c>
      <c r="K8" s="41"/>
      <c r="L8" s="10">
        <v>0</v>
      </c>
      <c r="M8" s="10">
        <v>82</v>
      </c>
      <c r="N8" s="41"/>
      <c r="O8" s="10">
        <v>7</v>
      </c>
      <c r="P8" s="10">
        <v>5</v>
      </c>
      <c r="Q8" s="41"/>
      <c r="R8" s="10">
        <v>30</v>
      </c>
      <c r="S8" s="41"/>
      <c r="T8" s="10"/>
    </row>
    <row r="9" spans="1:20">
      <c r="A9" s="147" t="s">
        <v>108</v>
      </c>
      <c r="B9" s="149" t="s">
        <v>111</v>
      </c>
      <c r="C9" s="10">
        <v>26</v>
      </c>
      <c r="D9" s="41"/>
      <c r="E9" s="10">
        <v>12</v>
      </c>
      <c r="F9" s="41"/>
      <c r="G9" s="10">
        <v>8</v>
      </c>
      <c r="H9" s="41"/>
      <c r="I9" s="10">
        <v>0</v>
      </c>
      <c r="J9" s="10">
        <v>37</v>
      </c>
      <c r="K9" s="41"/>
      <c r="L9" s="10">
        <v>0</v>
      </c>
      <c r="M9" s="10">
        <v>78</v>
      </c>
      <c r="N9" s="41"/>
      <c r="O9" s="10">
        <v>7</v>
      </c>
      <c r="P9" s="10">
        <v>6</v>
      </c>
      <c r="Q9" s="41"/>
      <c r="R9" s="10">
        <v>30</v>
      </c>
      <c r="S9" s="41"/>
      <c r="T9" s="10"/>
    </row>
    <row r="10" spans="1:20">
      <c r="A10" s="147" t="s">
        <v>119</v>
      </c>
      <c r="B10" s="149" t="s">
        <v>121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</row>
    <row r="11" spans="1:20">
      <c r="A11" s="147" t="s">
        <v>130</v>
      </c>
      <c r="B11" s="149" t="s">
        <v>132</v>
      </c>
      <c r="C11" s="10">
        <v>23</v>
      </c>
      <c r="D11" s="41"/>
      <c r="E11" s="10">
        <v>6</v>
      </c>
      <c r="F11" s="41"/>
      <c r="G11" s="10">
        <v>8</v>
      </c>
      <c r="H11" s="41"/>
      <c r="I11" s="10">
        <v>0</v>
      </c>
      <c r="J11" s="10">
        <v>90</v>
      </c>
      <c r="K11" s="41"/>
      <c r="L11" s="10">
        <v>1</v>
      </c>
      <c r="M11" s="10">
        <v>112</v>
      </c>
      <c r="N11" s="41"/>
      <c r="O11" s="10">
        <v>7</v>
      </c>
      <c r="P11" s="10">
        <v>6</v>
      </c>
      <c r="Q11" s="41"/>
      <c r="R11" s="10">
        <v>32</v>
      </c>
      <c r="S11" s="41"/>
      <c r="T11" s="10"/>
    </row>
    <row r="12" spans="1:20">
      <c r="A12" s="147" t="s">
        <v>139</v>
      </c>
      <c r="B12" s="149" t="s">
        <v>141</v>
      </c>
      <c r="C12" s="10">
        <v>28</v>
      </c>
      <c r="D12" s="41"/>
      <c r="E12" s="10">
        <v>12</v>
      </c>
      <c r="F12" s="41"/>
      <c r="G12" s="10">
        <v>9</v>
      </c>
      <c r="H12" s="41"/>
      <c r="I12" s="10">
        <v>0</v>
      </c>
      <c r="J12" s="10">
        <v>41</v>
      </c>
      <c r="K12" s="41"/>
      <c r="L12" s="10">
        <v>0</v>
      </c>
      <c r="M12" s="10">
        <v>50</v>
      </c>
      <c r="N12" s="41"/>
      <c r="O12" s="10">
        <v>10</v>
      </c>
      <c r="P12" s="10">
        <v>9</v>
      </c>
      <c r="Q12" s="41"/>
      <c r="R12" s="10">
        <v>32</v>
      </c>
      <c r="S12" s="41"/>
      <c r="T12" s="10"/>
    </row>
    <row r="13" spans="1:20">
      <c r="A13" s="147" t="s">
        <v>147</v>
      </c>
      <c r="B13" s="149" t="s">
        <v>149</v>
      </c>
      <c r="C13" s="10">
        <v>24</v>
      </c>
      <c r="D13" s="41"/>
      <c r="E13" s="10">
        <v>8</v>
      </c>
      <c r="F13" s="41"/>
      <c r="G13" s="10">
        <v>5</v>
      </c>
      <c r="H13" s="41"/>
      <c r="I13" s="10">
        <v>0</v>
      </c>
      <c r="J13" s="10">
        <v>81</v>
      </c>
      <c r="K13" s="41"/>
      <c r="L13" s="10">
        <v>0</v>
      </c>
      <c r="M13" s="10">
        <v>77</v>
      </c>
      <c r="N13" s="41"/>
      <c r="O13" s="10">
        <v>6</v>
      </c>
      <c r="P13" s="10">
        <v>5</v>
      </c>
      <c r="Q13" s="41"/>
      <c r="R13" s="10">
        <v>28</v>
      </c>
      <c r="S13" s="41"/>
      <c r="T13" s="10"/>
    </row>
    <row r="14" spans="1:20">
      <c r="A14" s="147" t="s">
        <v>156</v>
      </c>
      <c r="B14" s="149" t="s">
        <v>159</v>
      </c>
      <c r="C14" s="10">
        <v>17</v>
      </c>
      <c r="D14" s="41"/>
      <c r="E14" s="10">
        <v>9</v>
      </c>
      <c r="F14" s="41"/>
      <c r="G14" s="10">
        <v>4</v>
      </c>
      <c r="H14" s="41"/>
      <c r="I14" s="10">
        <v>0</v>
      </c>
      <c r="J14" s="10">
        <v>102</v>
      </c>
      <c r="K14" s="41"/>
      <c r="L14" s="10">
        <v>0</v>
      </c>
      <c r="M14" s="10">
        <v>227</v>
      </c>
      <c r="N14" s="41"/>
      <c r="O14" s="10"/>
      <c r="P14" s="10"/>
      <c r="Q14" s="41"/>
      <c r="R14" s="10">
        <v>27</v>
      </c>
      <c r="S14" s="41"/>
      <c r="T14" s="10"/>
    </row>
    <row r="15" spans="1:20">
      <c r="A15" s="147" t="s">
        <v>164</v>
      </c>
      <c r="B15" s="149" t="s">
        <v>166</v>
      </c>
      <c r="C15" s="10">
        <v>27</v>
      </c>
      <c r="D15" s="41"/>
      <c r="E15" s="10">
        <v>7</v>
      </c>
      <c r="F15" s="41"/>
      <c r="G15" s="10">
        <v>10</v>
      </c>
      <c r="H15" s="41"/>
      <c r="I15" s="10">
        <v>0</v>
      </c>
      <c r="J15" s="10">
        <v>25</v>
      </c>
      <c r="K15" s="41"/>
      <c r="L15" s="10">
        <v>1</v>
      </c>
      <c r="M15" s="10">
        <v>59</v>
      </c>
      <c r="N15" s="41"/>
      <c r="O15" s="10">
        <v>8</v>
      </c>
      <c r="P15" s="10">
        <v>8</v>
      </c>
      <c r="Q15" s="41"/>
      <c r="R15" s="10">
        <v>33</v>
      </c>
      <c r="S15" s="41"/>
      <c r="T15" s="10"/>
    </row>
    <row r="16" spans="1:20">
      <c r="A16" s="147" t="s">
        <v>174</v>
      </c>
      <c r="B16" s="149" t="s">
        <v>176</v>
      </c>
      <c r="C16" s="10">
        <v>27</v>
      </c>
      <c r="D16" s="41"/>
      <c r="E16" s="10">
        <v>8</v>
      </c>
      <c r="F16" s="41"/>
      <c r="G16" s="10">
        <v>6</v>
      </c>
      <c r="H16" s="41"/>
      <c r="I16" s="10">
        <v>0</v>
      </c>
      <c r="J16" s="10">
        <v>20</v>
      </c>
      <c r="K16" s="41"/>
      <c r="L16" s="10">
        <v>0</v>
      </c>
      <c r="M16" s="10">
        <v>38</v>
      </c>
      <c r="N16" s="41"/>
      <c r="O16" s="10"/>
      <c r="P16" s="10"/>
      <c r="Q16" s="41"/>
      <c r="R16" s="10">
        <v>30</v>
      </c>
      <c r="S16" s="41"/>
      <c r="T16" s="10"/>
    </row>
    <row r="17" spans="1:20">
      <c r="A17" s="147" t="s">
        <v>184</v>
      </c>
      <c r="B17" s="149" t="s">
        <v>185</v>
      </c>
      <c r="C17" s="10">
        <v>27</v>
      </c>
      <c r="D17" s="41"/>
      <c r="E17" s="10">
        <v>9</v>
      </c>
      <c r="F17" s="41"/>
      <c r="G17" s="10">
        <v>7</v>
      </c>
      <c r="H17" s="41"/>
      <c r="I17" s="10">
        <v>0</v>
      </c>
      <c r="J17" s="10">
        <v>23</v>
      </c>
      <c r="K17" s="41"/>
      <c r="L17" s="10">
        <v>0</v>
      </c>
      <c r="M17" s="10">
        <v>53</v>
      </c>
      <c r="N17" s="41"/>
      <c r="O17" s="10">
        <v>8</v>
      </c>
      <c r="P17" s="10">
        <v>6</v>
      </c>
      <c r="Q17" s="41"/>
      <c r="R17" s="10">
        <v>28</v>
      </c>
      <c r="S17" s="41"/>
      <c r="T17" s="10"/>
    </row>
    <row r="18" spans="1:20">
      <c r="A18" s="147" t="s">
        <v>191</v>
      </c>
      <c r="B18" s="149" t="s">
        <v>194</v>
      </c>
      <c r="C18" s="10">
        <v>30</v>
      </c>
      <c r="D18" s="41"/>
      <c r="E18" s="10">
        <v>9</v>
      </c>
      <c r="F18" s="41"/>
      <c r="G18" s="10">
        <v>9</v>
      </c>
      <c r="H18" s="41"/>
      <c r="I18" s="10">
        <v>0</v>
      </c>
      <c r="J18" s="10">
        <v>39</v>
      </c>
      <c r="K18" s="41"/>
      <c r="L18" s="10">
        <v>3</v>
      </c>
      <c r="M18" s="10">
        <v>123</v>
      </c>
      <c r="N18" s="41"/>
      <c r="O18" s="10">
        <v>8</v>
      </c>
      <c r="P18" s="10">
        <v>4</v>
      </c>
      <c r="Q18" s="41"/>
      <c r="R18" s="10">
        <v>32</v>
      </c>
      <c r="S18" s="41"/>
      <c r="T18" s="10"/>
    </row>
    <row r="19" spans="1:20">
      <c r="A19" s="147" t="s">
        <v>201</v>
      </c>
      <c r="B19" s="149" t="s">
        <v>202</v>
      </c>
      <c r="C19" s="10">
        <v>27</v>
      </c>
      <c r="D19" s="41"/>
      <c r="E19" s="10">
        <v>8</v>
      </c>
      <c r="F19" s="41"/>
      <c r="G19" s="10">
        <v>6</v>
      </c>
      <c r="H19" s="41"/>
      <c r="I19" s="10">
        <v>0</v>
      </c>
      <c r="J19" s="10">
        <v>22</v>
      </c>
      <c r="K19" s="41"/>
      <c r="L19" s="10">
        <v>0</v>
      </c>
      <c r="M19" s="10">
        <v>46</v>
      </c>
      <c r="N19" s="41"/>
      <c r="O19" s="10">
        <v>11</v>
      </c>
      <c r="P19" s="10">
        <v>8</v>
      </c>
      <c r="Q19" s="41"/>
      <c r="R19" s="10">
        <v>31</v>
      </c>
      <c r="S19" s="41"/>
      <c r="T19" s="10"/>
    </row>
    <row r="20" spans="1:20">
      <c r="A20" s="147" t="s">
        <v>210</v>
      </c>
      <c r="B20" s="149" t="s">
        <v>212</v>
      </c>
      <c r="C20" s="10">
        <v>30</v>
      </c>
      <c r="D20" s="41"/>
      <c r="E20" s="10">
        <v>8</v>
      </c>
      <c r="F20" s="41"/>
      <c r="G20" s="10">
        <v>9</v>
      </c>
      <c r="H20" s="41"/>
      <c r="I20" s="10">
        <v>0</v>
      </c>
      <c r="J20" s="10">
        <v>34</v>
      </c>
      <c r="K20" s="41"/>
      <c r="L20" s="10">
        <v>0</v>
      </c>
      <c r="M20" s="10">
        <v>65</v>
      </c>
      <c r="N20" s="41"/>
      <c r="O20" s="10">
        <v>6</v>
      </c>
      <c r="P20" s="10">
        <v>7</v>
      </c>
      <c r="Q20" s="41"/>
      <c r="R20" s="10">
        <v>34</v>
      </c>
      <c r="S20" s="41"/>
      <c r="T20" s="10"/>
    </row>
    <row r="21" spans="1:20">
      <c r="A21" s="147" t="s">
        <v>219</v>
      </c>
      <c r="B21" s="149" t="s">
        <v>221</v>
      </c>
      <c r="C21" s="10">
        <v>25</v>
      </c>
      <c r="D21" s="41"/>
      <c r="E21" s="10">
        <v>7</v>
      </c>
      <c r="F21" s="41"/>
      <c r="G21" s="10">
        <v>9</v>
      </c>
      <c r="H21" s="41"/>
      <c r="I21" s="10">
        <v>0</v>
      </c>
      <c r="J21" s="10">
        <v>16</v>
      </c>
      <c r="K21" s="41"/>
      <c r="L21" s="10">
        <v>1</v>
      </c>
      <c r="M21" s="10">
        <v>65</v>
      </c>
      <c r="N21" s="41"/>
      <c r="O21" s="10">
        <v>9</v>
      </c>
      <c r="P21" s="10">
        <v>10</v>
      </c>
      <c r="Q21" s="41"/>
      <c r="R21" s="10">
        <v>34</v>
      </c>
      <c r="S21" s="41"/>
      <c r="T21" s="10"/>
    </row>
    <row r="22" spans="1:20">
      <c r="A22" s="147" t="s">
        <v>225</v>
      </c>
      <c r="B22" s="149" t="s">
        <v>229</v>
      </c>
      <c r="C22" s="10">
        <v>26</v>
      </c>
      <c r="D22" s="41"/>
      <c r="E22" s="10">
        <v>6</v>
      </c>
      <c r="F22" s="41"/>
      <c r="G22" s="10">
        <v>6</v>
      </c>
      <c r="H22" s="41"/>
      <c r="I22" s="10">
        <v>0</v>
      </c>
      <c r="J22" s="10">
        <v>47</v>
      </c>
      <c r="K22" s="41"/>
      <c r="L22" s="10">
        <v>5</v>
      </c>
      <c r="M22" s="10">
        <v>262</v>
      </c>
      <c r="N22" s="41"/>
      <c r="O22" s="10">
        <v>7</v>
      </c>
      <c r="P22" s="10">
        <v>6</v>
      </c>
      <c r="Q22" s="41"/>
      <c r="R22" s="10">
        <v>31</v>
      </c>
      <c r="S22" s="41"/>
      <c r="T22" s="10"/>
    </row>
    <row r="23" spans="1:20">
      <c r="A23" s="147" t="s">
        <v>236</v>
      </c>
      <c r="B23" s="149" t="s">
        <v>237</v>
      </c>
      <c r="C23" s="10">
        <v>28</v>
      </c>
      <c r="D23" s="41"/>
      <c r="E23" s="10">
        <v>6</v>
      </c>
      <c r="F23" s="41"/>
      <c r="G23" s="10">
        <v>7</v>
      </c>
      <c r="H23" s="41"/>
      <c r="I23" s="10">
        <v>0</v>
      </c>
      <c r="J23" s="10">
        <v>29</v>
      </c>
      <c r="K23" s="41"/>
      <c r="L23" s="10">
        <v>1</v>
      </c>
      <c r="M23" s="10">
        <v>71</v>
      </c>
      <c r="N23" s="41"/>
      <c r="O23" s="10">
        <v>11</v>
      </c>
      <c r="P23" s="10">
        <v>9</v>
      </c>
      <c r="Q23" s="41"/>
      <c r="R23" s="10">
        <v>35</v>
      </c>
      <c r="S23" s="41"/>
      <c r="T23" s="10"/>
    </row>
    <row r="24" spans="1:20">
      <c r="A24" s="147" t="s">
        <v>242</v>
      </c>
      <c r="B24" s="149" t="s">
        <v>243</v>
      </c>
      <c r="C24" s="10">
        <v>26</v>
      </c>
      <c r="D24" s="41"/>
      <c r="E24" s="10">
        <v>9</v>
      </c>
      <c r="F24" s="41"/>
      <c r="G24" s="10">
        <v>4</v>
      </c>
      <c r="H24" s="41"/>
      <c r="I24" s="10">
        <v>0</v>
      </c>
      <c r="J24" s="10">
        <v>25</v>
      </c>
      <c r="K24" s="41"/>
      <c r="L24" s="10">
        <v>0</v>
      </c>
      <c r="M24" s="10">
        <v>69</v>
      </c>
      <c r="N24" s="41"/>
      <c r="O24" s="10">
        <v>8</v>
      </c>
      <c r="P24" s="10">
        <v>11</v>
      </c>
      <c r="Q24" s="41"/>
      <c r="R24" s="10">
        <v>29</v>
      </c>
      <c r="S24" s="41"/>
      <c r="T24" s="10"/>
    </row>
    <row r="25" spans="1:20">
      <c r="A25" s="147" t="s">
        <v>250</v>
      </c>
      <c r="B25" s="149" t="s">
        <v>251</v>
      </c>
      <c r="C25" s="10">
        <v>29</v>
      </c>
      <c r="D25" s="41"/>
      <c r="E25" s="10">
        <v>5</v>
      </c>
      <c r="F25" s="41"/>
      <c r="G25" s="10">
        <v>6</v>
      </c>
      <c r="H25" s="41"/>
      <c r="I25" s="10">
        <v>0</v>
      </c>
      <c r="J25" s="10">
        <v>29</v>
      </c>
      <c r="K25" s="41"/>
      <c r="L25" s="10">
        <v>5</v>
      </c>
      <c r="M25" s="10">
        <v>53</v>
      </c>
      <c r="N25" s="41"/>
      <c r="O25" s="10">
        <v>6</v>
      </c>
      <c r="P25" s="10">
        <v>6</v>
      </c>
      <c r="Q25" s="41"/>
      <c r="R25" s="10">
        <v>27</v>
      </c>
      <c r="S25" s="41"/>
      <c r="T25" s="10"/>
    </row>
    <row r="26" spans="1:20">
      <c r="A26" s="147" t="s">
        <v>257</v>
      </c>
      <c r="B26" s="149" t="s">
        <v>259</v>
      </c>
      <c r="C26" s="10"/>
      <c r="D26" s="41"/>
      <c r="E26" s="10"/>
      <c r="F26" s="41"/>
      <c r="G26" s="10"/>
      <c r="H26" s="41"/>
      <c r="I26" s="10"/>
      <c r="J26" s="10"/>
      <c r="K26" s="41"/>
      <c r="L26" s="10"/>
      <c r="M26" s="10"/>
      <c r="N26" s="41"/>
      <c r="O26" s="10"/>
      <c r="P26" s="10"/>
      <c r="Q26" s="41"/>
      <c r="R26" s="10"/>
      <c r="S26" s="41"/>
      <c r="T26" s="10"/>
    </row>
    <row r="27" spans="1:20">
      <c r="A27" s="147" t="s">
        <v>265</v>
      </c>
      <c r="B27" s="149" t="s">
        <v>266</v>
      </c>
      <c r="C27" s="10">
        <v>29</v>
      </c>
      <c r="D27" s="41"/>
      <c r="E27" s="10">
        <v>8</v>
      </c>
      <c r="F27" s="41"/>
      <c r="G27" s="10">
        <v>8</v>
      </c>
      <c r="H27" s="41"/>
      <c r="I27" s="10">
        <v>0</v>
      </c>
      <c r="J27" s="10">
        <v>24</v>
      </c>
      <c r="K27" s="41"/>
      <c r="L27" s="10">
        <v>0</v>
      </c>
      <c r="M27" s="10">
        <v>78</v>
      </c>
      <c r="N27" s="41"/>
      <c r="O27" s="10">
        <v>7</v>
      </c>
      <c r="P27" s="10">
        <v>6</v>
      </c>
      <c r="Q27" s="41"/>
      <c r="R27" s="10">
        <v>29</v>
      </c>
      <c r="S27" s="41"/>
      <c r="T27" s="10"/>
    </row>
    <row r="28" spans="1:20">
      <c r="A28" s="147" t="s">
        <v>272</v>
      </c>
      <c r="B28" s="149" t="s">
        <v>273</v>
      </c>
      <c r="C28" s="10"/>
      <c r="D28" s="41"/>
      <c r="E28" s="10"/>
      <c r="F28" s="41"/>
      <c r="G28" s="10"/>
      <c r="H28" s="41"/>
      <c r="I28" s="10"/>
      <c r="J28" s="10"/>
      <c r="K28" s="41"/>
      <c r="L28" s="10"/>
      <c r="M28" s="10"/>
      <c r="N28" s="41"/>
      <c r="O28" s="10"/>
      <c r="P28" s="10"/>
      <c r="Q28" s="41"/>
      <c r="R28" s="10"/>
      <c r="S28" s="41"/>
      <c r="T28" s="10"/>
    </row>
    <row r="29" spans="1:20">
      <c r="A29" s="147" t="s">
        <v>275</v>
      </c>
      <c r="B29" s="148" t="s">
        <v>276</v>
      </c>
      <c r="C29" s="10">
        <v>25</v>
      </c>
      <c r="D29" s="41"/>
      <c r="E29" s="10">
        <v>9</v>
      </c>
      <c r="F29" s="41"/>
      <c r="G29" s="10">
        <v>9</v>
      </c>
      <c r="H29" s="41"/>
      <c r="I29" s="10">
        <v>0</v>
      </c>
      <c r="J29" s="10">
        <v>30</v>
      </c>
      <c r="K29" s="41"/>
      <c r="L29" s="10">
        <v>0</v>
      </c>
      <c r="M29" s="10">
        <v>60</v>
      </c>
      <c r="N29" s="41"/>
      <c r="O29" s="10">
        <v>9</v>
      </c>
      <c r="P29" s="10">
        <v>8</v>
      </c>
      <c r="Q29" s="41"/>
      <c r="R29" s="10">
        <v>31</v>
      </c>
      <c r="S29" s="41"/>
      <c r="T29" s="10"/>
    </row>
    <row r="30" spans="1:20">
      <c r="A30" s="42" t="s">
        <v>281</v>
      </c>
      <c r="B30" s="10" t="s">
        <v>282</v>
      </c>
      <c r="C30" s="10">
        <v>27</v>
      </c>
      <c r="D30" s="41"/>
      <c r="E30" s="10">
        <v>9</v>
      </c>
      <c r="F30" s="41"/>
      <c r="G30" s="10">
        <v>10</v>
      </c>
      <c r="H30" s="41"/>
      <c r="I30" s="10">
        <v>0</v>
      </c>
      <c r="J30" s="10">
        <v>41</v>
      </c>
      <c r="K30" s="41"/>
      <c r="L30" s="10">
        <v>1</v>
      </c>
      <c r="M30" s="10">
        <v>104</v>
      </c>
      <c r="N30" s="41"/>
      <c r="O30" s="10">
        <v>10</v>
      </c>
      <c r="P30" s="10">
        <v>10</v>
      </c>
      <c r="Q30" s="41"/>
      <c r="R30" s="10">
        <v>31</v>
      </c>
      <c r="S30" s="41"/>
      <c r="T30" s="10"/>
    </row>
    <row r="31" spans="1:20">
      <c r="A31" s="42"/>
      <c r="B31" s="10"/>
      <c r="C31" s="10"/>
      <c r="D31" s="41"/>
      <c r="E31" s="10"/>
      <c r="F31" s="41"/>
      <c r="G31" s="10"/>
      <c r="H31" s="41"/>
      <c r="I31" s="10"/>
      <c r="J31" s="10"/>
      <c r="K31" s="41"/>
      <c r="L31" s="10"/>
      <c r="M31" s="10"/>
      <c r="N31" s="41"/>
      <c r="O31" s="10"/>
      <c r="P31" s="10"/>
      <c r="Q31" s="41"/>
      <c r="R31" s="10"/>
      <c r="S31" s="41"/>
      <c r="T31" s="10"/>
    </row>
    <row r="32" spans="1:20">
      <c r="A32" s="42"/>
      <c r="B32" s="10"/>
      <c r="C32" s="10"/>
      <c r="D32" s="41"/>
      <c r="E32" s="10"/>
      <c r="F32" s="41"/>
      <c r="G32" s="10"/>
      <c r="H32" s="41"/>
      <c r="I32" s="10"/>
      <c r="J32" s="10"/>
      <c r="K32" s="41"/>
      <c r="L32" s="10"/>
      <c r="M32" s="10"/>
      <c r="N32" s="41"/>
      <c r="O32" s="10"/>
      <c r="P32" s="10"/>
      <c r="Q32" s="41"/>
      <c r="R32" s="10"/>
      <c r="S32" s="41"/>
      <c r="T32" s="10"/>
    </row>
    <row r="33" spans="1:20">
      <c r="A33" s="42"/>
      <c r="B33" s="10"/>
      <c r="C33" s="10"/>
      <c r="D33" s="41"/>
      <c r="E33" s="10"/>
      <c r="F33" s="41"/>
      <c r="G33" s="10"/>
      <c r="H33" s="41"/>
      <c r="I33" s="10"/>
      <c r="J33" s="10"/>
      <c r="K33" s="41"/>
      <c r="L33" s="10"/>
      <c r="M33" s="10"/>
      <c r="N33" s="41"/>
      <c r="O33" s="10"/>
      <c r="P33" s="10"/>
      <c r="Q33" s="41"/>
      <c r="R33" s="10"/>
      <c r="S33" s="41"/>
      <c r="T33" s="10"/>
    </row>
    <row r="34" spans="1:20">
      <c r="A34" s="42"/>
      <c r="B34" s="10"/>
      <c r="C34" s="10"/>
      <c r="D34" s="41"/>
      <c r="E34" s="10"/>
      <c r="F34" s="41"/>
      <c r="G34" s="10"/>
      <c r="H34" s="41"/>
      <c r="I34" s="10"/>
      <c r="J34" s="10"/>
      <c r="K34" s="41"/>
      <c r="L34" s="10"/>
      <c r="M34" s="10"/>
      <c r="N34" s="41"/>
      <c r="O34" s="10"/>
      <c r="P34" s="10"/>
      <c r="Q34" s="41"/>
      <c r="R34" s="10"/>
      <c r="S34" s="41"/>
      <c r="T34" s="10"/>
    </row>
    <row r="35" spans="1:20">
      <c r="A35" s="42"/>
      <c r="B35" s="10"/>
      <c r="C35" s="10"/>
      <c r="D35" s="41"/>
      <c r="E35" s="10"/>
      <c r="F35" s="41"/>
      <c r="G35" s="10"/>
      <c r="H35" s="41"/>
      <c r="I35" s="10"/>
      <c r="J35" s="10"/>
      <c r="K35" s="41"/>
      <c r="L35" s="10"/>
      <c r="M35" s="10"/>
      <c r="N35" s="41"/>
      <c r="O35" s="10"/>
      <c r="P35" s="10"/>
      <c r="Q35" s="41"/>
      <c r="R35" s="10"/>
      <c r="S35" s="41"/>
      <c r="T35" s="10"/>
    </row>
    <row r="36" spans="1:20">
      <c r="A36" s="42"/>
      <c r="B36" s="10"/>
      <c r="C36" s="10"/>
      <c r="D36" s="41"/>
      <c r="E36" s="10"/>
      <c r="F36" s="41"/>
      <c r="G36" s="10"/>
      <c r="H36" s="41"/>
      <c r="I36" s="10"/>
      <c r="J36" s="10"/>
      <c r="K36" s="41"/>
      <c r="L36" s="10"/>
      <c r="M36" s="10"/>
      <c r="N36" s="41"/>
      <c r="O36" s="10"/>
      <c r="P36" s="10"/>
      <c r="Q36" s="41"/>
      <c r="R36" s="10"/>
      <c r="S36" s="41"/>
      <c r="T36" s="10"/>
    </row>
    <row r="37" spans="1:20">
      <c r="A37" s="42"/>
      <c r="B37" s="10"/>
      <c r="C37" s="10"/>
      <c r="D37" s="41"/>
      <c r="E37" s="10"/>
      <c r="F37" s="41"/>
      <c r="G37" s="10"/>
      <c r="H37" s="41"/>
      <c r="I37" s="10"/>
      <c r="J37" s="10"/>
      <c r="K37" s="41"/>
      <c r="L37" s="10"/>
      <c r="M37" s="10"/>
      <c r="N37" s="41"/>
      <c r="O37" s="10"/>
      <c r="P37" s="10"/>
      <c r="Q37" s="41"/>
      <c r="R37" s="10"/>
      <c r="S37" s="41"/>
      <c r="T37" s="10"/>
    </row>
    <row r="38" spans="1:20">
      <c r="A38" s="42"/>
      <c r="B38" s="10"/>
      <c r="C38" s="10"/>
      <c r="D38" s="41"/>
      <c r="E38" s="10"/>
      <c r="F38" s="41"/>
      <c r="G38" s="10"/>
      <c r="H38" s="41"/>
      <c r="I38" s="10"/>
      <c r="J38" s="10"/>
      <c r="K38" s="41"/>
      <c r="L38" s="10"/>
      <c r="M38" s="10"/>
      <c r="N38" s="41"/>
      <c r="O38" s="10"/>
      <c r="P38" s="10"/>
      <c r="Q38" s="41"/>
      <c r="R38" s="10"/>
      <c r="S38" s="41"/>
      <c r="T38" s="10"/>
    </row>
    <row r="39" spans="1:20">
      <c r="A39" s="42"/>
      <c r="B39" s="10"/>
      <c r="C39" s="10"/>
      <c r="D39" s="41"/>
      <c r="E39" s="10"/>
      <c r="F39" s="41"/>
      <c r="G39" s="10"/>
      <c r="H39" s="41"/>
      <c r="I39" s="10"/>
      <c r="J39" s="10"/>
      <c r="K39" s="41"/>
      <c r="L39" s="10"/>
      <c r="M39" s="10"/>
      <c r="N39" s="41"/>
      <c r="O39" s="10"/>
      <c r="P39" s="10"/>
      <c r="Q39" s="41"/>
      <c r="R39" s="10"/>
      <c r="S39" s="41"/>
      <c r="T39" s="10"/>
    </row>
    <row r="40" spans="1:20">
      <c r="A40" s="42"/>
      <c r="B40" s="10"/>
      <c r="C40" s="10"/>
      <c r="D40" s="41"/>
      <c r="E40" s="10"/>
      <c r="F40" s="41"/>
      <c r="G40" s="10"/>
      <c r="H40" s="41"/>
      <c r="I40" s="10"/>
      <c r="J40" s="10"/>
      <c r="K40" s="41"/>
      <c r="L40" s="10"/>
      <c r="M40" s="10"/>
      <c r="N40" s="41"/>
      <c r="O40" s="10"/>
      <c r="P40" s="10"/>
      <c r="Q40" s="41"/>
      <c r="R40" s="10"/>
      <c r="S40" s="41"/>
      <c r="T40" s="10"/>
    </row>
    <row r="41" spans="1:20">
      <c r="A41" s="42"/>
      <c r="B41" s="10"/>
      <c r="C41" s="10"/>
      <c r="D41" s="41"/>
      <c r="E41" s="10"/>
      <c r="F41" s="41"/>
      <c r="G41" s="10"/>
      <c r="H41" s="41"/>
      <c r="I41" s="10"/>
      <c r="J41" s="10"/>
      <c r="K41" s="41"/>
      <c r="L41" s="10"/>
      <c r="M41" s="10"/>
      <c r="N41" s="41"/>
      <c r="O41" s="10"/>
      <c r="P41" s="10"/>
      <c r="Q41" s="41"/>
      <c r="R41" s="10"/>
      <c r="S41" s="41"/>
      <c r="T41" s="10"/>
    </row>
    <row r="42" spans="1:20">
      <c r="A42" s="42"/>
      <c r="B42" s="10"/>
      <c r="C42" s="10"/>
      <c r="D42" s="41"/>
      <c r="E42" s="10"/>
      <c r="F42" s="41"/>
      <c r="G42" s="10"/>
      <c r="H42" s="41"/>
      <c r="I42" s="10"/>
      <c r="J42" s="10"/>
      <c r="K42" s="41"/>
      <c r="L42" s="10"/>
      <c r="M42" s="10"/>
      <c r="N42" s="41"/>
      <c r="O42" s="10"/>
      <c r="P42" s="10"/>
      <c r="Q42" s="41"/>
      <c r="R42" s="10"/>
      <c r="S42" s="41"/>
      <c r="T42" s="10"/>
    </row>
    <row r="43" spans="1:20">
      <c r="A43" s="42"/>
      <c r="B43" s="10"/>
      <c r="C43" s="10"/>
      <c r="D43" s="41"/>
      <c r="E43" s="10"/>
      <c r="F43" s="41"/>
      <c r="G43" s="10"/>
      <c r="H43" s="41"/>
      <c r="I43" s="10"/>
      <c r="J43" s="10"/>
      <c r="K43" s="41"/>
      <c r="L43" s="10"/>
      <c r="M43" s="10"/>
      <c r="N43" s="41"/>
      <c r="O43" s="10"/>
      <c r="P43" s="10"/>
      <c r="Q43" s="41"/>
      <c r="R43" s="10"/>
      <c r="S43" s="41"/>
      <c r="T43" s="10"/>
    </row>
    <row r="44" spans="1:20">
      <c r="A44" s="42"/>
      <c r="B44" s="10"/>
      <c r="C44" s="10"/>
      <c r="D44" s="41"/>
      <c r="E44" s="10"/>
      <c r="F44" s="41"/>
      <c r="G44" s="10"/>
      <c r="H44" s="41"/>
      <c r="I44" s="10"/>
      <c r="J44" s="10"/>
      <c r="K44" s="41"/>
      <c r="L44" s="10"/>
      <c r="M44" s="10"/>
      <c r="N44" s="41"/>
      <c r="O44" s="10"/>
      <c r="P44" s="10"/>
      <c r="Q44" s="41"/>
      <c r="R44" s="10"/>
      <c r="S44" s="41"/>
      <c r="T44" s="10"/>
    </row>
    <row r="45" spans="1:20">
      <c r="A45" s="42"/>
      <c r="B45" s="10"/>
      <c r="C45" s="10"/>
      <c r="D45" s="41"/>
      <c r="E45" s="10"/>
      <c r="F45" s="41"/>
      <c r="G45" s="10"/>
      <c r="H45" s="41"/>
      <c r="I45" s="10"/>
      <c r="J45" s="10"/>
      <c r="K45" s="41"/>
      <c r="L45" s="10"/>
      <c r="M45" s="10"/>
      <c r="N45" s="41"/>
      <c r="O45" s="10"/>
      <c r="P45" s="10"/>
      <c r="Q45" s="41"/>
      <c r="R45" s="10"/>
      <c r="S45" s="41"/>
      <c r="T45" s="10"/>
    </row>
    <row r="46" spans="1:20">
      <c r="A46" s="42"/>
      <c r="B46" s="10"/>
      <c r="C46" s="10"/>
      <c r="D46" s="41"/>
      <c r="E46" s="10"/>
      <c r="F46" s="41"/>
      <c r="G46" s="10"/>
      <c r="H46" s="41"/>
      <c r="I46" s="10"/>
      <c r="J46" s="10"/>
      <c r="K46" s="41"/>
      <c r="L46" s="10"/>
      <c r="M46" s="10"/>
      <c r="N46" s="41"/>
      <c r="O46" s="10"/>
      <c r="P46" s="10"/>
      <c r="Q46" s="41"/>
      <c r="R46" s="10"/>
      <c r="S46" s="41"/>
      <c r="T46" s="10"/>
    </row>
    <row r="47" spans="1:20">
      <c r="A47" s="42"/>
      <c r="B47" s="10"/>
      <c r="C47" s="10"/>
      <c r="D47" s="41"/>
      <c r="E47" s="10"/>
      <c r="F47" s="41"/>
      <c r="G47" s="10"/>
      <c r="H47" s="41"/>
      <c r="I47" s="10"/>
      <c r="J47" s="10"/>
      <c r="K47" s="41"/>
      <c r="L47" s="10"/>
      <c r="M47" s="10"/>
      <c r="N47" s="41"/>
      <c r="O47" s="10"/>
      <c r="P47" s="10"/>
      <c r="Q47" s="41"/>
      <c r="R47" s="10"/>
      <c r="S47" s="41"/>
      <c r="T47" s="10"/>
    </row>
    <row r="48" spans="1:20">
      <c r="A48" s="42"/>
      <c r="B48" s="10"/>
      <c r="C48" s="10"/>
      <c r="D48" s="41"/>
      <c r="E48" s="10"/>
      <c r="F48" s="41"/>
      <c r="G48" s="10"/>
      <c r="H48" s="41"/>
      <c r="I48" s="10"/>
      <c r="J48" s="10"/>
      <c r="K48" s="41"/>
      <c r="L48" s="10"/>
      <c r="M48" s="10"/>
      <c r="N48" s="41"/>
      <c r="O48" s="10"/>
      <c r="P48" s="10"/>
      <c r="Q48" s="41"/>
      <c r="R48" s="10"/>
      <c r="S48" s="41"/>
      <c r="T48" s="10"/>
    </row>
    <row r="49" spans="1:20">
      <c r="A49" s="42"/>
      <c r="B49" s="10"/>
      <c r="C49" s="10"/>
      <c r="D49" s="41"/>
      <c r="E49" s="10"/>
      <c r="F49" s="41"/>
      <c r="G49" s="10"/>
      <c r="H49" s="41"/>
      <c r="I49" s="10"/>
      <c r="J49" s="10"/>
      <c r="K49" s="41"/>
      <c r="L49" s="10"/>
      <c r="M49" s="10"/>
      <c r="N49" s="41"/>
      <c r="O49" s="10"/>
      <c r="P49" s="10"/>
      <c r="Q49" s="41"/>
      <c r="R49" s="10"/>
      <c r="S49" s="41"/>
      <c r="T49" s="10"/>
    </row>
    <row r="50" spans="1:20">
      <c r="A50" s="42"/>
      <c r="B50" s="10"/>
      <c r="C50" s="10"/>
      <c r="D50" s="41"/>
      <c r="E50" s="10"/>
      <c r="F50" s="41"/>
      <c r="G50" s="10"/>
      <c r="H50" s="41"/>
      <c r="I50" s="10"/>
      <c r="J50" s="10"/>
      <c r="K50" s="41"/>
      <c r="L50" s="10"/>
      <c r="M50" s="10"/>
      <c r="N50" s="41"/>
      <c r="O50" s="10"/>
      <c r="P50" s="10"/>
      <c r="Q50" s="41"/>
      <c r="R50" s="10"/>
      <c r="S50" s="41"/>
      <c r="T50" s="10"/>
    </row>
    <row r="51" spans="1:20">
      <c r="A51" s="42"/>
      <c r="B51" s="10"/>
      <c r="C51" s="10"/>
      <c r="D51" s="41"/>
      <c r="E51" s="10"/>
      <c r="F51" s="41"/>
      <c r="G51" s="10"/>
      <c r="H51" s="41"/>
      <c r="I51" s="10"/>
      <c r="J51" s="10"/>
      <c r="K51" s="41"/>
      <c r="L51" s="10"/>
      <c r="M51" s="10"/>
      <c r="N51" s="41"/>
      <c r="O51" s="10"/>
      <c r="P51" s="10"/>
      <c r="Q51" s="41"/>
      <c r="R51" s="10"/>
      <c r="S51" s="41"/>
      <c r="T51" s="10"/>
    </row>
    <row r="52" spans="1:20">
      <c r="A52" s="42"/>
      <c r="B52" s="10"/>
      <c r="C52" s="10"/>
      <c r="D52" s="41"/>
      <c r="E52" s="10"/>
      <c r="F52" s="41"/>
      <c r="G52" s="10"/>
      <c r="H52" s="41"/>
      <c r="I52" s="10"/>
      <c r="J52" s="10"/>
      <c r="K52" s="41"/>
      <c r="L52" s="10"/>
      <c r="M52" s="10"/>
      <c r="N52" s="41"/>
      <c r="O52" s="10"/>
      <c r="P52" s="10"/>
      <c r="Q52" s="41"/>
      <c r="R52" s="10"/>
      <c r="S52" s="41"/>
      <c r="T52" s="10"/>
    </row>
    <row r="53" spans="1:20">
      <c r="A53" s="42"/>
      <c r="B53" s="10"/>
      <c r="C53" s="10"/>
      <c r="D53" s="41"/>
      <c r="E53" s="10"/>
      <c r="F53" s="41"/>
      <c r="G53" s="10"/>
      <c r="H53" s="41"/>
      <c r="I53" s="10"/>
      <c r="J53" s="10"/>
      <c r="K53" s="41"/>
      <c r="L53" s="10"/>
      <c r="M53" s="10"/>
      <c r="N53" s="41"/>
      <c r="O53" s="10"/>
      <c r="P53" s="10"/>
      <c r="Q53" s="41"/>
      <c r="R53" s="10"/>
      <c r="S53" s="41"/>
      <c r="T53" s="10"/>
    </row>
    <row r="54" spans="1:20">
      <c r="A54" s="42"/>
      <c r="B54" s="10"/>
      <c r="C54" s="10"/>
      <c r="D54" s="41"/>
      <c r="E54" s="10"/>
      <c r="F54" s="41"/>
      <c r="G54" s="10"/>
      <c r="H54" s="41"/>
      <c r="I54" s="10"/>
      <c r="J54" s="10"/>
      <c r="K54" s="41"/>
      <c r="L54" s="10"/>
      <c r="M54" s="10"/>
      <c r="N54" s="41"/>
      <c r="O54" s="10"/>
      <c r="P54" s="10"/>
      <c r="Q54" s="41"/>
      <c r="R54" s="10"/>
      <c r="S54" s="41"/>
      <c r="T54" s="10"/>
    </row>
    <row r="55" spans="1:20">
      <c r="A55" s="42"/>
      <c r="B55" s="10"/>
      <c r="C55" s="10"/>
      <c r="D55" s="41"/>
      <c r="E55" s="10"/>
      <c r="F55" s="41"/>
      <c r="G55" s="10"/>
      <c r="H55" s="41"/>
      <c r="I55" s="10"/>
      <c r="J55" s="10"/>
      <c r="K55" s="41"/>
      <c r="L55" s="10"/>
      <c r="M55" s="10"/>
      <c r="N55" s="41"/>
      <c r="O55" s="10"/>
      <c r="P55" s="10"/>
      <c r="Q55" s="41"/>
      <c r="R55" s="10"/>
      <c r="S55" s="41"/>
      <c r="T55" s="10"/>
    </row>
    <row r="56" spans="1:20">
      <c r="A56" s="42"/>
      <c r="B56" s="10"/>
      <c r="C56" s="10"/>
      <c r="D56" s="41"/>
      <c r="E56" s="10"/>
      <c r="F56" s="41"/>
      <c r="G56" s="10"/>
      <c r="H56" s="41"/>
      <c r="I56" s="10"/>
      <c r="J56" s="10"/>
      <c r="K56" s="41"/>
      <c r="L56" s="10"/>
      <c r="M56" s="10"/>
      <c r="N56" s="41"/>
      <c r="O56" s="10"/>
      <c r="P56" s="10"/>
      <c r="Q56" s="41"/>
      <c r="R56" s="10"/>
      <c r="S56" s="41"/>
      <c r="T56" s="10"/>
    </row>
    <row r="57" spans="1:20">
      <c r="A57" s="42"/>
      <c r="B57" s="10"/>
      <c r="C57" s="10"/>
      <c r="D57" s="41"/>
      <c r="E57" s="10"/>
      <c r="F57" s="41"/>
      <c r="G57" s="10"/>
      <c r="H57" s="41"/>
      <c r="I57" s="10"/>
      <c r="J57" s="10"/>
      <c r="K57" s="41"/>
      <c r="L57" s="10"/>
      <c r="M57" s="10"/>
      <c r="N57" s="41"/>
      <c r="O57" s="10"/>
      <c r="P57" s="10"/>
      <c r="Q57" s="41"/>
      <c r="R57" s="10"/>
      <c r="S57" s="41"/>
      <c r="T57" s="10"/>
    </row>
    <row r="58" spans="1:20">
      <c r="A58" s="42"/>
      <c r="B58" s="10"/>
      <c r="C58" s="10"/>
      <c r="D58" s="41"/>
      <c r="E58" s="10"/>
      <c r="F58" s="41"/>
      <c r="G58" s="10"/>
      <c r="H58" s="41"/>
      <c r="I58" s="10"/>
      <c r="J58" s="10"/>
      <c r="K58" s="41"/>
      <c r="L58" s="10"/>
      <c r="M58" s="10"/>
      <c r="N58" s="41"/>
      <c r="O58" s="10"/>
      <c r="P58" s="10"/>
      <c r="Q58" s="41"/>
      <c r="R58" s="10"/>
      <c r="S58" s="41"/>
      <c r="T58" s="10"/>
    </row>
    <row r="59" spans="1:20">
      <c r="A59" s="42"/>
      <c r="B59" s="10"/>
      <c r="C59" s="10"/>
      <c r="D59" s="41"/>
      <c r="E59" s="10"/>
      <c r="F59" s="41"/>
      <c r="G59" s="10"/>
      <c r="H59" s="41"/>
      <c r="I59" s="10"/>
      <c r="J59" s="10"/>
      <c r="K59" s="41"/>
      <c r="L59" s="10"/>
      <c r="M59" s="10"/>
      <c r="N59" s="41"/>
      <c r="O59" s="10"/>
      <c r="P59" s="10"/>
      <c r="Q59" s="41"/>
      <c r="R59" s="10"/>
      <c r="S59" s="41"/>
      <c r="T59" s="10"/>
    </row>
    <row r="60" spans="1:20">
      <c r="A60" s="42"/>
      <c r="B60" s="10"/>
      <c r="C60" s="10"/>
      <c r="D60" s="41"/>
      <c r="E60" s="10"/>
      <c r="F60" s="41"/>
      <c r="G60" s="10"/>
      <c r="H60" s="41"/>
      <c r="I60" s="10"/>
      <c r="J60" s="10"/>
      <c r="K60" s="41"/>
      <c r="L60" s="10"/>
      <c r="M60" s="10"/>
      <c r="N60" s="41"/>
      <c r="O60" s="10"/>
      <c r="P60" s="10"/>
      <c r="Q60" s="41"/>
      <c r="R60" s="10"/>
      <c r="S60" s="41"/>
      <c r="T60" s="10"/>
    </row>
    <row r="61" spans="1:20">
      <c r="A61" s="42"/>
      <c r="B61" s="10"/>
      <c r="C61" s="10"/>
      <c r="D61" s="41"/>
      <c r="E61" s="10"/>
      <c r="F61" s="41"/>
      <c r="G61" s="10"/>
      <c r="H61" s="41"/>
      <c r="I61" s="10"/>
      <c r="J61" s="10"/>
      <c r="K61" s="41"/>
      <c r="L61" s="10"/>
      <c r="M61" s="10"/>
      <c r="N61" s="41"/>
      <c r="O61" s="10"/>
      <c r="P61" s="10"/>
      <c r="Q61" s="41"/>
      <c r="R61" s="10"/>
      <c r="S61" s="41"/>
      <c r="T61" s="10"/>
    </row>
    <row r="62" spans="1:20">
      <c r="A62" s="42"/>
      <c r="B62" s="10"/>
      <c r="C62" s="10"/>
      <c r="D62" s="41"/>
      <c r="E62" s="10"/>
      <c r="F62" s="41"/>
      <c r="G62" s="10"/>
      <c r="H62" s="41"/>
      <c r="I62" s="10"/>
      <c r="J62" s="10"/>
      <c r="K62" s="41"/>
      <c r="L62" s="10"/>
      <c r="M62" s="10"/>
      <c r="N62" s="41"/>
      <c r="O62" s="10"/>
      <c r="P62" s="10"/>
      <c r="Q62" s="41"/>
      <c r="R62" s="10"/>
      <c r="S62" s="41"/>
      <c r="T62" s="10"/>
    </row>
    <row r="63" spans="1:20">
      <c r="A63" s="42"/>
      <c r="B63" s="10"/>
      <c r="C63" s="10"/>
      <c r="D63" s="41"/>
      <c r="E63" s="10"/>
      <c r="F63" s="41"/>
      <c r="G63" s="10"/>
      <c r="H63" s="41"/>
      <c r="I63" s="10"/>
      <c r="J63" s="10"/>
      <c r="K63" s="41"/>
      <c r="L63" s="10"/>
      <c r="M63" s="10"/>
      <c r="N63" s="41"/>
      <c r="O63" s="10"/>
      <c r="P63" s="10"/>
      <c r="Q63" s="41"/>
      <c r="R63" s="10"/>
      <c r="S63" s="41"/>
      <c r="T63" s="10"/>
    </row>
    <row r="64" spans="1:20">
      <c r="A64" s="42"/>
      <c r="B64" s="10"/>
      <c r="C64" s="10"/>
      <c r="D64" s="41"/>
      <c r="E64" s="10"/>
      <c r="F64" s="41"/>
      <c r="G64" s="10"/>
      <c r="H64" s="41"/>
      <c r="I64" s="10"/>
      <c r="J64" s="10"/>
      <c r="K64" s="41"/>
      <c r="L64" s="10"/>
      <c r="M64" s="10"/>
      <c r="N64" s="41"/>
      <c r="O64" s="10"/>
      <c r="P64" s="10"/>
      <c r="Q64" s="41"/>
      <c r="R64" s="10"/>
      <c r="S64" s="41"/>
      <c r="T64" s="10"/>
    </row>
    <row r="65" spans="1:20">
      <c r="A65" s="42"/>
      <c r="B65" s="10"/>
      <c r="C65" s="10"/>
      <c r="D65" s="41"/>
      <c r="E65" s="10"/>
      <c r="F65" s="41"/>
      <c r="G65" s="10"/>
      <c r="H65" s="41"/>
      <c r="I65" s="10"/>
      <c r="J65" s="10"/>
      <c r="K65" s="41"/>
      <c r="L65" s="10"/>
      <c r="M65" s="10"/>
      <c r="N65" s="41"/>
      <c r="O65" s="10"/>
      <c r="P65" s="10"/>
      <c r="Q65" s="41"/>
      <c r="R65" s="10"/>
      <c r="S65" s="41"/>
      <c r="T65" s="10"/>
    </row>
    <row r="66" spans="1:20">
      <c r="A66" s="42"/>
      <c r="B66" s="10"/>
      <c r="C66" s="10"/>
      <c r="D66" s="41"/>
      <c r="E66" s="10"/>
      <c r="F66" s="41"/>
      <c r="G66" s="10"/>
      <c r="H66" s="41"/>
      <c r="I66" s="10"/>
      <c r="J66" s="10"/>
      <c r="K66" s="41"/>
      <c r="L66" s="10"/>
      <c r="M66" s="10"/>
      <c r="N66" s="41"/>
      <c r="O66" s="10"/>
      <c r="P66" s="10"/>
      <c r="Q66" s="41"/>
      <c r="R66" s="10"/>
      <c r="S66" s="41"/>
      <c r="T66" s="10"/>
    </row>
    <row r="67" spans="1:20">
      <c r="A67" s="42"/>
      <c r="B67" s="10"/>
      <c r="C67" s="10"/>
      <c r="D67" s="41"/>
      <c r="E67" s="10"/>
      <c r="F67" s="41"/>
      <c r="G67" s="10"/>
      <c r="H67" s="41"/>
      <c r="I67" s="10"/>
      <c r="J67" s="10"/>
      <c r="K67" s="41"/>
      <c r="L67" s="10"/>
      <c r="M67" s="10"/>
      <c r="N67" s="41"/>
      <c r="O67" s="10"/>
      <c r="P67" s="10"/>
      <c r="Q67" s="41"/>
      <c r="R67" s="10"/>
      <c r="S67" s="41"/>
      <c r="T67" s="10"/>
    </row>
    <row r="68" spans="1:20">
      <c r="A68" s="42"/>
      <c r="B68" s="10"/>
      <c r="C68" s="10"/>
      <c r="D68" s="41"/>
      <c r="E68" s="10"/>
      <c r="F68" s="41"/>
      <c r="G68" s="10"/>
      <c r="H68" s="41"/>
      <c r="I68" s="10"/>
      <c r="J68" s="10"/>
      <c r="K68" s="41"/>
      <c r="L68" s="10"/>
      <c r="M68" s="10"/>
      <c r="N68" s="41"/>
      <c r="O68" s="10"/>
      <c r="P68" s="10"/>
      <c r="Q68" s="41"/>
      <c r="R68" s="10"/>
      <c r="S68" s="41"/>
      <c r="T68" s="10"/>
    </row>
    <row r="69" spans="1:20">
      <c r="A69" s="42"/>
      <c r="B69" s="10"/>
      <c r="C69" s="10"/>
      <c r="D69" s="41"/>
      <c r="E69" s="10"/>
      <c r="F69" s="41"/>
      <c r="G69" s="10"/>
      <c r="H69" s="41"/>
      <c r="I69" s="10"/>
      <c r="J69" s="10"/>
      <c r="K69" s="41"/>
      <c r="L69" s="10"/>
      <c r="M69" s="10"/>
      <c r="N69" s="41"/>
      <c r="O69" s="10"/>
      <c r="P69" s="10"/>
      <c r="Q69" s="41"/>
      <c r="R69" s="10"/>
      <c r="S69" s="41"/>
      <c r="T6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4F7E-0347-4BF0-8C36-E23BB043549A}">
  <dimension ref="A1:Z60"/>
  <sheetViews>
    <sheetView tabSelected="1" workbookViewId="0">
      <pane ySplit="2" topLeftCell="D7" activePane="bottomLeft" state="frozen"/>
      <selection pane="bottomLeft" activeCell="Z29" sqref="Z29"/>
    </sheetView>
  </sheetViews>
  <sheetFormatPr defaultRowHeight="15"/>
  <cols>
    <col min="2" max="2" width="11.5703125" customWidth="1"/>
    <col min="3" max="4" width="13.28515625" customWidth="1"/>
    <col min="5" max="6" width="12.28515625" customWidth="1"/>
    <col min="7" max="8" width="11.28515625" customWidth="1"/>
    <col min="9" max="10" width="11.85546875" customWidth="1"/>
    <col min="11" max="12" width="12.85546875" customWidth="1"/>
    <col min="13" max="14" width="12" customWidth="1"/>
    <col min="15" max="16" width="11.85546875" customWidth="1"/>
    <col min="17" max="18" width="11.5703125" customWidth="1"/>
    <col min="19" max="20" width="11.42578125" customWidth="1"/>
    <col min="21" max="22" width="11.28515625" customWidth="1"/>
    <col min="23" max="23" width="12.140625" customWidth="1"/>
    <col min="24" max="24" width="12.5703125" customWidth="1"/>
    <col min="26" max="26" width="13.140625" customWidth="1"/>
  </cols>
  <sheetData>
    <row r="1" spans="1:26">
      <c r="A1" t="s">
        <v>372</v>
      </c>
      <c r="B1" s="156" t="s">
        <v>387</v>
      </c>
      <c r="C1" s="156"/>
      <c r="D1" s="156" t="s">
        <v>388</v>
      </c>
      <c r="E1" s="156"/>
      <c r="F1" s="156" t="s">
        <v>389</v>
      </c>
      <c r="G1" s="156"/>
      <c r="H1" s="156" t="s">
        <v>390</v>
      </c>
      <c r="I1" s="156"/>
      <c r="J1" s="156" t="s">
        <v>391</v>
      </c>
      <c r="K1" s="156"/>
      <c r="L1" s="156" t="s">
        <v>392</v>
      </c>
      <c r="M1" s="156"/>
      <c r="N1" s="156" t="s">
        <v>393</v>
      </c>
      <c r="O1" s="156"/>
      <c r="P1" s="156" t="s">
        <v>394</v>
      </c>
      <c r="Q1" s="156"/>
      <c r="R1" s="156" t="s">
        <v>395</v>
      </c>
      <c r="S1" s="156"/>
      <c r="T1" s="156" t="s">
        <v>396</v>
      </c>
      <c r="U1" s="156"/>
      <c r="V1" s="156" t="s">
        <v>397</v>
      </c>
      <c r="W1" s="156"/>
      <c r="X1" s="156" t="s">
        <v>398</v>
      </c>
      <c r="Y1" s="156"/>
    </row>
    <row r="2" spans="1:26">
      <c r="B2" s="125" t="s">
        <v>399</v>
      </c>
      <c r="C2" s="125" t="s">
        <v>400</v>
      </c>
      <c r="D2" s="125" t="s">
        <v>399</v>
      </c>
      <c r="E2" s="125" t="s">
        <v>400</v>
      </c>
      <c r="F2" s="125" t="s">
        <v>399</v>
      </c>
      <c r="G2" s="125" t="s">
        <v>400</v>
      </c>
      <c r="H2" s="125" t="s">
        <v>399</v>
      </c>
      <c r="I2" s="125" t="s">
        <v>400</v>
      </c>
      <c r="J2" s="125" t="s">
        <v>399</v>
      </c>
      <c r="K2" s="125" t="s">
        <v>400</v>
      </c>
      <c r="L2" s="125" t="s">
        <v>399</v>
      </c>
      <c r="M2" s="125" t="s">
        <v>400</v>
      </c>
      <c r="N2" s="125" t="s">
        <v>399</v>
      </c>
      <c r="O2" s="125" t="s">
        <v>400</v>
      </c>
      <c r="P2" s="125" t="s">
        <v>399</v>
      </c>
      <c r="Q2" s="125" t="s">
        <v>400</v>
      </c>
      <c r="R2" s="125" t="s">
        <v>399</v>
      </c>
      <c r="S2" s="125" t="s">
        <v>400</v>
      </c>
      <c r="T2" s="125" t="s">
        <v>399</v>
      </c>
      <c r="U2" s="125" t="s">
        <v>400</v>
      </c>
      <c r="V2" s="125" t="s">
        <v>399</v>
      </c>
      <c r="W2" s="125" t="s">
        <v>400</v>
      </c>
      <c r="X2" s="125" t="s">
        <v>399</v>
      </c>
      <c r="Y2" s="127" t="s">
        <v>400</v>
      </c>
      <c r="Z2" s="126" t="s">
        <v>401</v>
      </c>
    </row>
    <row r="3" spans="1:26">
      <c r="A3" s="61" t="s">
        <v>28</v>
      </c>
      <c r="B3" s="59">
        <v>2</v>
      </c>
      <c r="C3" s="59">
        <v>1</v>
      </c>
      <c r="D3" s="59">
        <v>3</v>
      </c>
      <c r="E3" s="59">
        <v>1</v>
      </c>
      <c r="F3" s="59">
        <v>2</v>
      </c>
      <c r="G3" s="59">
        <v>1</v>
      </c>
      <c r="H3" s="59">
        <v>3</v>
      </c>
      <c r="I3" s="59">
        <v>1</v>
      </c>
      <c r="J3" s="59">
        <v>5</v>
      </c>
      <c r="K3" s="59">
        <v>1</v>
      </c>
      <c r="L3" s="59">
        <v>6</v>
      </c>
      <c r="M3" s="59">
        <v>1</v>
      </c>
      <c r="N3" s="59">
        <v>8</v>
      </c>
      <c r="O3" s="59">
        <v>1</v>
      </c>
      <c r="P3" s="59">
        <v>10</v>
      </c>
      <c r="Q3" s="59">
        <v>1</v>
      </c>
      <c r="R3" s="59">
        <v>10</v>
      </c>
      <c r="S3" s="59">
        <v>1</v>
      </c>
      <c r="T3" s="59">
        <v>18</v>
      </c>
      <c r="U3" s="59">
        <v>1</v>
      </c>
      <c r="V3" s="59">
        <v>12</v>
      </c>
      <c r="W3" s="59">
        <v>1</v>
      </c>
      <c r="X3" s="59">
        <v>6</v>
      </c>
      <c r="Y3" s="59">
        <v>1</v>
      </c>
      <c r="Z3" s="128">
        <v>4.1203703703703706E-3</v>
      </c>
    </row>
    <row r="4" spans="1:26">
      <c r="A4" s="61" t="s">
        <v>39</v>
      </c>
      <c r="B4" s="59">
        <v>4</v>
      </c>
      <c r="C4" s="59">
        <v>1</v>
      </c>
      <c r="D4" s="59">
        <v>2</v>
      </c>
      <c r="E4" s="59">
        <v>1</v>
      </c>
      <c r="F4" s="59">
        <v>5</v>
      </c>
      <c r="G4" s="59">
        <v>1</v>
      </c>
      <c r="H4" s="59">
        <v>6</v>
      </c>
      <c r="I4" s="59">
        <v>1</v>
      </c>
      <c r="J4" s="59">
        <v>7</v>
      </c>
      <c r="K4" s="59">
        <v>1</v>
      </c>
      <c r="L4" s="59">
        <v>6</v>
      </c>
      <c r="M4" s="59">
        <v>1</v>
      </c>
      <c r="N4" s="59">
        <v>12</v>
      </c>
      <c r="O4" s="59">
        <v>2</v>
      </c>
      <c r="P4" s="59">
        <v>12</v>
      </c>
      <c r="Q4" s="59">
        <v>1</v>
      </c>
      <c r="R4" s="59">
        <v>4</v>
      </c>
      <c r="S4" s="59">
        <v>1</v>
      </c>
      <c r="T4" s="59">
        <v>20</v>
      </c>
      <c r="U4" s="59" t="s">
        <v>402</v>
      </c>
      <c r="V4" s="59">
        <v>5</v>
      </c>
      <c r="W4" s="59">
        <v>1</v>
      </c>
      <c r="X4" s="59">
        <v>7</v>
      </c>
      <c r="Y4" s="59">
        <v>1</v>
      </c>
      <c r="Z4" s="122">
        <v>5.5555555555555558E-3</v>
      </c>
    </row>
    <row r="5" spans="1:26">
      <c r="A5" s="61" t="s">
        <v>57</v>
      </c>
      <c r="B5" s="59">
        <v>4</v>
      </c>
      <c r="C5" s="59">
        <v>1</v>
      </c>
      <c r="D5" s="59">
        <v>5</v>
      </c>
      <c r="E5" s="59">
        <v>1</v>
      </c>
      <c r="F5" s="59">
        <v>6</v>
      </c>
      <c r="G5" s="59">
        <v>1</v>
      </c>
      <c r="H5" s="59">
        <v>8</v>
      </c>
      <c r="I5" s="59">
        <v>1</v>
      </c>
      <c r="J5" s="59">
        <v>12</v>
      </c>
      <c r="K5" s="59">
        <v>1</v>
      </c>
      <c r="L5" s="59">
        <v>13</v>
      </c>
      <c r="M5" s="59">
        <v>1</v>
      </c>
      <c r="N5" s="59">
        <v>27</v>
      </c>
      <c r="O5" s="59">
        <v>2</v>
      </c>
      <c r="P5" s="59">
        <v>32</v>
      </c>
      <c r="Q5" s="59">
        <v>1</v>
      </c>
      <c r="R5" s="59">
        <v>28</v>
      </c>
      <c r="S5" s="59">
        <v>2</v>
      </c>
      <c r="T5" s="59">
        <v>24</v>
      </c>
      <c r="U5" s="59">
        <v>1</v>
      </c>
      <c r="V5" s="59">
        <v>12</v>
      </c>
      <c r="W5" s="59">
        <v>2</v>
      </c>
      <c r="X5" s="59">
        <v>43</v>
      </c>
      <c r="Y5" s="59">
        <v>3</v>
      </c>
      <c r="Z5" s="122">
        <v>1.0856481481481481E-2</v>
      </c>
    </row>
    <row r="6" spans="1:26">
      <c r="A6" s="61" t="s">
        <v>67</v>
      </c>
      <c r="B6" s="59">
        <v>3</v>
      </c>
      <c r="C6" s="59">
        <v>1</v>
      </c>
      <c r="D6" s="59">
        <v>2</v>
      </c>
      <c r="E6" s="59">
        <v>1</v>
      </c>
      <c r="F6" s="59">
        <v>8</v>
      </c>
      <c r="G6" s="59">
        <v>1</v>
      </c>
      <c r="H6" s="59">
        <v>15</v>
      </c>
      <c r="I6" s="59">
        <v>1</v>
      </c>
      <c r="J6" s="59">
        <v>7</v>
      </c>
      <c r="K6" s="59">
        <v>1</v>
      </c>
      <c r="L6" s="59">
        <v>7</v>
      </c>
      <c r="M6" s="59">
        <v>1</v>
      </c>
      <c r="N6" s="59">
        <v>7</v>
      </c>
      <c r="O6" s="59">
        <v>1</v>
      </c>
      <c r="P6" s="59">
        <v>14</v>
      </c>
      <c r="Q6" s="59">
        <v>2</v>
      </c>
      <c r="R6" s="59">
        <v>11</v>
      </c>
      <c r="S6" s="59">
        <v>1</v>
      </c>
      <c r="T6" s="59">
        <v>7</v>
      </c>
      <c r="U6" s="59">
        <v>1</v>
      </c>
      <c r="V6" s="59">
        <v>12</v>
      </c>
      <c r="W6" s="59">
        <v>1</v>
      </c>
      <c r="X6" s="59">
        <v>15</v>
      </c>
      <c r="Y6" s="59">
        <v>2</v>
      </c>
      <c r="Z6" s="122">
        <v>1.0763888888888891E-2</v>
      </c>
    </row>
    <row r="7" spans="1:26">
      <c r="A7" s="61" t="s">
        <v>79</v>
      </c>
      <c r="B7" s="59">
        <v>3</v>
      </c>
      <c r="C7" s="59">
        <v>1</v>
      </c>
      <c r="D7" s="59">
        <v>4</v>
      </c>
      <c r="E7" s="59">
        <v>1</v>
      </c>
      <c r="F7" s="59">
        <v>7</v>
      </c>
      <c r="G7" s="59">
        <v>1</v>
      </c>
      <c r="H7" s="59">
        <v>10</v>
      </c>
      <c r="I7" s="59">
        <v>2</v>
      </c>
      <c r="J7" s="59">
        <v>8</v>
      </c>
      <c r="K7" s="59">
        <v>1</v>
      </c>
      <c r="L7" s="59">
        <v>15</v>
      </c>
      <c r="M7" s="59">
        <v>2</v>
      </c>
      <c r="N7" s="59">
        <v>18</v>
      </c>
      <c r="O7" s="59">
        <v>2</v>
      </c>
      <c r="P7" s="59">
        <v>13</v>
      </c>
      <c r="Q7" s="59">
        <v>1</v>
      </c>
      <c r="R7" s="59">
        <v>7</v>
      </c>
      <c r="S7" s="59">
        <v>1</v>
      </c>
      <c r="T7" s="59">
        <v>24</v>
      </c>
      <c r="U7" s="59" t="s">
        <v>402</v>
      </c>
      <c r="V7" s="59">
        <v>6</v>
      </c>
      <c r="W7" s="59">
        <v>1</v>
      </c>
      <c r="X7" s="59">
        <v>9</v>
      </c>
      <c r="Y7" s="59">
        <v>1</v>
      </c>
      <c r="Z7" s="122">
        <v>9.6527777777777775E-3</v>
      </c>
    </row>
    <row r="8" spans="1:26">
      <c r="A8" s="61" t="s">
        <v>89</v>
      </c>
      <c r="B8" s="59">
        <v>2</v>
      </c>
      <c r="C8" s="59">
        <v>1</v>
      </c>
      <c r="D8" s="59">
        <v>2</v>
      </c>
      <c r="E8" s="59">
        <v>1</v>
      </c>
      <c r="F8" s="59">
        <v>5</v>
      </c>
      <c r="G8" s="59">
        <v>1</v>
      </c>
      <c r="H8" s="59">
        <v>8</v>
      </c>
      <c r="I8" s="59">
        <v>1</v>
      </c>
      <c r="J8" s="59">
        <v>19</v>
      </c>
      <c r="K8" s="59">
        <v>1</v>
      </c>
      <c r="L8" s="59">
        <v>17</v>
      </c>
      <c r="M8" s="59">
        <v>1</v>
      </c>
      <c r="N8" s="59">
        <v>23</v>
      </c>
      <c r="O8" s="59">
        <v>2</v>
      </c>
      <c r="P8" s="59">
        <v>41</v>
      </c>
      <c r="Q8" s="59">
        <v>1</v>
      </c>
      <c r="R8" s="59">
        <v>8</v>
      </c>
      <c r="S8" s="59">
        <v>1</v>
      </c>
      <c r="T8" s="59">
        <v>26</v>
      </c>
      <c r="U8" s="59">
        <v>2</v>
      </c>
      <c r="V8" s="59">
        <v>47</v>
      </c>
      <c r="W8" s="59">
        <v>1</v>
      </c>
      <c r="X8" s="59">
        <v>79</v>
      </c>
      <c r="Y8" s="59">
        <v>2</v>
      </c>
      <c r="Z8" s="122">
        <v>7.1527777777777787E-3</v>
      </c>
    </row>
    <row r="9" spans="1:26">
      <c r="A9" s="61" t="s">
        <v>98</v>
      </c>
      <c r="B9" s="59">
        <v>6</v>
      </c>
      <c r="C9" s="59">
        <v>1</v>
      </c>
      <c r="D9" s="59">
        <v>5</v>
      </c>
      <c r="E9" s="59">
        <v>1</v>
      </c>
      <c r="F9" s="59">
        <v>10</v>
      </c>
      <c r="G9" s="59">
        <v>1</v>
      </c>
      <c r="H9" s="59">
        <v>7</v>
      </c>
      <c r="I9" s="59">
        <v>1</v>
      </c>
      <c r="J9" s="59">
        <v>5</v>
      </c>
      <c r="K9" s="59">
        <v>1</v>
      </c>
      <c r="L9" s="59">
        <v>7</v>
      </c>
      <c r="M9" s="59">
        <v>1</v>
      </c>
      <c r="N9" s="59">
        <v>13</v>
      </c>
      <c r="O9" s="59">
        <v>1</v>
      </c>
      <c r="P9" s="59">
        <v>21</v>
      </c>
      <c r="Q9" s="59">
        <v>2</v>
      </c>
      <c r="R9" s="59">
        <v>10</v>
      </c>
      <c r="S9" s="59">
        <v>1</v>
      </c>
      <c r="T9" s="59">
        <v>20</v>
      </c>
      <c r="U9" s="59" t="s">
        <v>402</v>
      </c>
      <c r="V9" s="59">
        <v>32</v>
      </c>
      <c r="W9" s="59">
        <v>3</v>
      </c>
      <c r="X9" s="59">
        <v>15</v>
      </c>
      <c r="Y9" s="59">
        <v>1</v>
      </c>
      <c r="Z9" s="122">
        <v>8.4953703703703701E-3</v>
      </c>
    </row>
    <row r="10" spans="1:26">
      <c r="A10" s="61" t="s">
        <v>108</v>
      </c>
      <c r="B10" s="59">
        <v>2</v>
      </c>
      <c r="C10" s="59">
        <v>1</v>
      </c>
      <c r="D10" s="59">
        <v>3</v>
      </c>
      <c r="E10" s="59">
        <v>1</v>
      </c>
      <c r="F10" s="59">
        <v>7</v>
      </c>
      <c r="G10" s="59">
        <v>1</v>
      </c>
      <c r="H10" s="59">
        <v>4</v>
      </c>
      <c r="I10" s="59">
        <v>1</v>
      </c>
      <c r="J10" s="59">
        <v>13</v>
      </c>
      <c r="K10" s="59">
        <v>2</v>
      </c>
      <c r="L10" s="59">
        <v>8</v>
      </c>
      <c r="M10" s="59">
        <v>1</v>
      </c>
      <c r="N10" s="59">
        <v>20</v>
      </c>
      <c r="O10" s="59">
        <v>3</v>
      </c>
      <c r="P10" s="59">
        <v>20</v>
      </c>
      <c r="Q10" s="59">
        <v>1</v>
      </c>
      <c r="R10" s="59">
        <v>13</v>
      </c>
      <c r="S10" s="59">
        <v>1</v>
      </c>
      <c r="T10" s="59">
        <v>37</v>
      </c>
      <c r="U10" s="59">
        <v>3</v>
      </c>
      <c r="V10" s="59">
        <v>4</v>
      </c>
      <c r="W10" s="59">
        <v>1</v>
      </c>
      <c r="X10" s="59">
        <v>7</v>
      </c>
      <c r="Y10" s="59">
        <v>1</v>
      </c>
      <c r="Z10" s="122">
        <v>6.053240740740741E-3</v>
      </c>
    </row>
    <row r="11" spans="1:26">
      <c r="A11" s="123" t="s">
        <v>119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spans="1:26">
      <c r="A12" s="61" t="s">
        <v>130</v>
      </c>
      <c r="B12" s="59">
        <v>3</v>
      </c>
      <c r="C12" s="59">
        <v>1</v>
      </c>
      <c r="D12" s="59">
        <v>3</v>
      </c>
      <c r="E12" s="59">
        <v>1</v>
      </c>
      <c r="F12" s="59">
        <v>12</v>
      </c>
      <c r="G12" s="59">
        <v>1</v>
      </c>
      <c r="H12" s="59">
        <v>14</v>
      </c>
      <c r="I12" s="59">
        <v>1</v>
      </c>
      <c r="J12" s="59">
        <v>5</v>
      </c>
      <c r="K12" s="59">
        <v>1</v>
      </c>
      <c r="L12" s="59">
        <v>22</v>
      </c>
      <c r="M12" s="59">
        <v>1</v>
      </c>
      <c r="N12" s="59">
        <v>25</v>
      </c>
      <c r="O12" s="59">
        <v>1</v>
      </c>
      <c r="P12" s="59">
        <v>60</v>
      </c>
      <c r="Q12" s="59" t="s">
        <v>402</v>
      </c>
      <c r="R12" s="59">
        <v>20</v>
      </c>
      <c r="S12" s="59">
        <v>1</v>
      </c>
      <c r="T12" s="59">
        <v>44</v>
      </c>
      <c r="U12" s="59">
        <v>2</v>
      </c>
      <c r="V12" s="59">
        <v>30</v>
      </c>
      <c r="W12" s="59">
        <v>1</v>
      </c>
      <c r="X12" s="59">
        <v>50</v>
      </c>
      <c r="Y12" s="59">
        <v>1</v>
      </c>
      <c r="Z12" s="122">
        <v>8.2638888888888883E-3</v>
      </c>
    </row>
    <row r="13" spans="1:26">
      <c r="A13" s="61" t="s">
        <v>139</v>
      </c>
      <c r="B13" s="59">
        <v>2</v>
      </c>
      <c r="C13" s="59">
        <v>1</v>
      </c>
      <c r="D13" s="59">
        <v>2</v>
      </c>
      <c r="E13" s="59">
        <v>1</v>
      </c>
      <c r="F13" s="59">
        <v>2</v>
      </c>
      <c r="G13" s="59">
        <v>1</v>
      </c>
      <c r="H13" s="59">
        <v>6</v>
      </c>
      <c r="I13" s="59">
        <v>1</v>
      </c>
      <c r="J13" s="59">
        <v>9</v>
      </c>
      <c r="K13" s="59">
        <v>1</v>
      </c>
      <c r="L13" s="59">
        <v>7</v>
      </c>
      <c r="M13" s="59">
        <v>1</v>
      </c>
      <c r="N13" s="59">
        <v>8</v>
      </c>
      <c r="O13" s="59">
        <v>1</v>
      </c>
      <c r="P13" s="59">
        <v>26</v>
      </c>
      <c r="Q13" s="59">
        <v>2</v>
      </c>
      <c r="R13" s="59">
        <v>16</v>
      </c>
      <c r="S13" s="59">
        <v>1</v>
      </c>
      <c r="T13" s="59">
        <v>44</v>
      </c>
      <c r="U13" s="59">
        <v>3</v>
      </c>
      <c r="V13" s="59">
        <v>37</v>
      </c>
      <c r="W13" s="59">
        <v>2</v>
      </c>
      <c r="X13" s="59">
        <v>20</v>
      </c>
      <c r="Y13" s="59">
        <v>1</v>
      </c>
      <c r="Z13" s="122">
        <v>7.0254629629629634E-3</v>
      </c>
    </row>
    <row r="14" spans="1:26">
      <c r="A14" s="61" t="s">
        <v>147</v>
      </c>
      <c r="B14" s="59">
        <v>26</v>
      </c>
      <c r="C14" s="59">
        <v>1</v>
      </c>
      <c r="D14" s="59">
        <v>4</v>
      </c>
      <c r="E14" s="59">
        <v>1</v>
      </c>
      <c r="F14" s="59">
        <v>8</v>
      </c>
      <c r="G14" s="59">
        <v>1</v>
      </c>
      <c r="H14" s="59">
        <v>6</v>
      </c>
      <c r="I14" s="59">
        <v>1</v>
      </c>
      <c r="J14" s="59">
        <v>7</v>
      </c>
      <c r="K14" s="59">
        <v>1</v>
      </c>
      <c r="L14" s="59">
        <v>22</v>
      </c>
      <c r="M14" s="59">
        <v>3</v>
      </c>
      <c r="N14" s="59">
        <v>8</v>
      </c>
      <c r="O14" s="59">
        <v>1</v>
      </c>
      <c r="P14" s="59">
        <v>20</v>
      </c>
      <c r="Q14" s="59" t="s">
        <v>402</v>
      </c>
      <c r="R14" s="59">
        <v>8</v>
      </c>
      <c r="S14" s="59">
        <v>1</v>
      </c>
      <c r="T14" s="59">
        <v>35</v>
      </c>
      <c r="U14" s="59">
        <v>3</v>
      </c>
      <c r="V14" s="59">
        <v>6</v>
      </c>
      <c r="W14" s="59">
        <v>1</v>
      </c>
      <c r="X14" s="59">
        <v>20</v>
      </c>
      <c r="Y14" s="59">
        <v>2</v>
      </c>
      <c r="Z14" s="122">
        <v>8.7152777777777784E-3</v>
      </c>
    </row>
    <row r="15" spans="1:26">
      <c r="A15" s="61" t="s">
        <v>156</v>
      </c>
      <c r="B15" s="59">
        <v>4</v>
      </c>
      <c r="C15" s="59">
        <v>1</v>
      </c>
      <c r="D15" s="59">
        <v>6</v>
      </c>
      <c r="E15" s="59">
        <v>1</v>
      </c>
      <c r="F15" s="59">
        <v>5</v>
      </c>
      <c r="G15" s="59">
        <v>1</v>
      </c>
      <c r="H15" s="59">
        <v>13</v>
      </c>
      <c r="I15" s="59">
        <v>1</v>
      </c>
      <c r="J15" s="59">
        <v>9</v>
      </c>
      <c r="K15" s="59">
        <v>1</v>
      </c>
      <c r="L15" s="59">
        <v>13</v>
      </c>
      <c r="M15" s="59">
        <v>1</v>
      </c>
      <c r="N15" s="59">
        <v>16</v>
      </c>
      <c r="O15" s="59" t="s">
        <v>402</v>
      </c>
      <c r="P15" s="59">
        <v>5</v>
      </c>
      <c r="Q15" s="59">
        <v>1</v>
      </c>
      <c r="R15" s="59">
        <v>15</v>
      </c>
      <c r="S15" s="59">
        <v>2</v>
      </c>
      <c r="T15" s="59">
        <v>8</v>
      </c>
      <c r="U15" s="59" t="s">
        <v>402</v>
      </c>
      <c r="V15" s="59">
        <v>10</v>
      </c>
      <c r="W15" s="59">
        <v>2</v>
      </c>
      <c r="X15" s="59">
        <v>10</v>
      </c>
      <c r="Y15" s="59">
        <v>2</v>
      </c>
      <c r="Z15" s="122">
        <v>7.4537037037037028E-3</v>
      </c>
    </row>
    <row r="16" spans="1:26">
      <c r="A16" s="61" t="s">
        <v>164</v>
      </c>
      <c r="B16" s="59">
        <v>21</v>
      </c>
      <c r="C16" s="59">
        <v>2</v>
      </c>
      <c r="D16" s="59">
        <v>3</v>
      </c>
      <c r="E16" s="59">
        <v>1</v>
      </c>
      <c r="F16" s="59">
        <v>2</v>
      </c>
      <c r="G16" s="59">
        <v>1</v>
      </c>
      <c r="H16" s="59">
        <v>3</v>
      </c>
      <c r="I16" s="59">
        <v>1</v>
      </c>
      <c r="J16" s="59">
        <v>4</v>
      </c>
      <c r="K16" s="59">
        <v>1</v>
      </c>
      <c r="L16" s="59">
        <v>3</v>
      </c>
      <c r="M16" s="59">
        <v>1</v>
      </c>
      <c r="N16" s="59">
        <v>10</v>
      </c>
      <c r="O16" s="59">
        <v>2</v>
      </c>
      <c r="P16" s="59">
        <v>23</v>
      </c>
      <c r="Q16" s="59">
        <v>2</v>
      </c>
      <c r="R16" s="59">
        <v>26</v>
      </c>
      <c r="S16" s="59">
        <v>1</v>
      </c>
      <c r="T16" s="59">
        <v>10</v>
      </c>
      <c r="U16" s="59">
        <v>1</v>
      </c>
      <c r="V16" s="59">
        <v>17</v>
      </c>
      <c r="W16" s="59">
        <v>1</v>
      </c>
      <c r="X16" s="59">
        <v>15</v>
      </c>
      <c r="Y16" s="59">
        <v>1</v>
      </c>
      <c r="Z16" s="122">
        <v>4.5138888888888893E-3</v>
      </c>
    </row>
    <row r="17" spans="1:26">
      <c r="A17" s="61" t="s">
        <v>174</v>
      </c>
      <c r="B17" s="59">
        <v>2</v>
      </c>
      <c r="C17" s="59">
        <v>1</v>
      </c>
      <c r="D17" s="59">
        <v>2</v>
      </c>
      <c r="E17" s="59">
        <v>1</v>
      </c>
      <c r="F17" s="59">
        <v>4</v>
      </c>
      <c r="G17" s="59">
        <v>1</v>
      </c>
      <c r="H17" s="59">
        <v>3</v>
      </c>
      <c r="I17" s="59">
        <v>1</v>
      </c>
      <c r="J17" s="59">
        <v>7</v>
      </c>
      <c r="K17" s="59">
        <v>1</v>
      </c>
      <c r="L17" s="59">
        <v>7</v>
      </c>
      <c r="M17" s="59">
        <v>1</v>
      </c>
      <c r="N17" s="59">
        <v>6</v>
      </c>
      <c r="O17" s="59">
        <v>1</v>
      </c>
      <c r="P17" s="59">
        <v>30</v>
      </c>
      <c r="Q17" s="59">
        <v>1</v>
      </c>
      <c r="R17" s="59">
        <v>6</v>
      </c>
      <c r="S17" s="59">
        <v>1</v>
      </c>
      <c r="T17" s="59">
        <v>27</v>
      </c>
      <c r="U17" s="59" t="s">
        <v>402</v>
      </c>
      <c r="V17" s="59">
        <v>5</v>
      </c>
      <c r="W17" s="59">
        <v>1</v>
      </c>
      <c r="X17" s="59">
        <v>15</v>
      </c>
      <c r="Y17" s="59" t="s">
        <v>402</v>
      </c>
      <c r="Z17" s="122">
        <v>5.5324074074074069E-3</v>
      </c>
    </row>
    <row r="18" spans="1:26">
      <c r="A18" s="61" t="s">
        <v>184</v>
      </c>
      <c r="B18" s="59">
        <v>2</v>
      </c>
      <c r="C18" s="59">
        <v>1</v>
      </c>
      <c r="D18" s="59">
        <v>5</v>
      </c>
      <c r="E18" s="59">
        <v>1</v>
      </c>
      <c r="F18" s="59">
        <v>6</v>
      </c>
      <c r="G18" s="59">
        <v>1</v>
      </c>
      <c r="H18" s="59">
        <v>4</v>
      </c>
      <c r="I18" s="59">
        <v>1</v>
      </c>
      <c r="J18" s="59">
        <v>6</v>
      </c>
      <c r="K18" s="59">
        <v>1</v>
      </c>
      <c r="L18" s="59">
        <v>36</v>
      </c>
      <c r="M18" s="59">
        <v>3</v>
      </c>
      <c r="N18" s="59">
        <v>20</v>
      </c>
      <c r="O18" s="59">
        <v>2</v>
      </c>
      <c r="P18" s="59">
        <v>52</v>
      </c>
      <c r="Q18" s="59">
        <v>3</v>
      </c>
      <c r="R18" s="59">
        <v>15</v>
      </c>
      <c r="S18" s="59">
        <v>1</v>
      </c>
      <c r="T18" s="59">
        <v>8</v>
      </c>
      <c r="U18" s="59">
        <v>1</v>
      </c>
      <c r="V18" s="59">
        <v>8</v>
      </c>
      <c r="W18" s="59">
        <v>1</v>
      </c>
      <c r="X18" s="59">
        <v>25</v>
      </c>
      <c r="Y18" s="59" t="s">
        <v>402</v>
      </c>
      <c r="Z18" s="122">
        <v>8.4837962962962966E-3</v>
      </c>
    </row>
    <row r="19" spans="1:26">
      <c r="A19" s="61" t="s">
        <v>191</v>
      </c>
      <c r="B19" s="59">
        <v>4</v>
      </c>
      <c r="C19" s="59">
        <v>1</v>
      </c>
      <c r="D19" s="59">
        <v>3</v>
      </c>
      <c r="E19" s="59">
        <v>1</v>
      </c>
      <c r="F19" s="59">
        <v>12</v>
      </c>
      <c r="G19" s="59">
        <v>1</v>
      </c>
      <c r="H19" s="59">
        <v>8</v>
      </c>
      <c r="I19" s="59">
        <v>1</v>
      </c>
      <c r="J19" s="59">
        <v>9</v>
      </c>
      <c r="K19" s="59">
        <v>1</v>
      </c>
      <c r="L19" s="59">
        <v>81</v>
      </c>
      <c r="M19" s="59">
        <v>3</v>
      </c>
      <c r="N19" s="59">
        <v>43</v>
      </c>
      <c r="O19" s="59">
        <v>2</v>
      </c>
      <c r="P19" s="59">
        <v>18</v>
      </c>
      <c r="Q19" s="59">
        <v>1</v>
      </c>
      <c r="R19" s="59">
        <v>22</v>
      </c>
      <c r="S19" s="59">
        <v>2</v>
      </c>
      <c r="T19" s="59">
        <v>29</v>
      </c>
      <c r="U19" s="59">
        <v>1</v>
      </c>
      <c r="V19" s="59">
        <v>15</v>
      </c>
      <c r="W19" s="59">
        <v>1</v>
      </c>
      <c r="X19" s="59">
        <v>28</v>
      </c>
      <c r="Y19" s="59">
        <v>1</v>
      </c>
      <c r="Z19" s="122">
        <v>8.7847222222222233E-3</v>
      </c>
    </row>
    <row r="20" spans="1:26">
      <c r="A20" s="61" t="s">
        <v>201</v>
      </c>
      <c r="B20" s="59">
        <v>2</v>
      </c>
      <c r="C20" s="59">
        <v>1</v>
      </c>
      <c r="D20" s="59">
        <v>2</v>
      </c>
      <c r="E20" s="59">
        <v>1</v>
      </c>
      <c r="F20" s="59">
        <v>2</v>
      </c>
      <c r="G20" s="59">
        <v>1</v>
      </c>
      <c r="H20" s="59">
        <v>2</v>
      </c>
      <c r="I20" s="59">
        <v>1</v>
      </c>
      <c r="J20" s="59">
        <v>2</v>
      </c>
      <c r="K20" s="59">
        <v>1</v>
      </c>
      <c r="L20" s="59">
        <v>4</v>
      </c>
      <c r="M20" s="59">
        <v>2</v>
      </c>
      <c r="N20" s="59">
        <v>12</v>
      </c>
      <c r="O20" s="59">
        <v>1</v>
      </c>
      <c r="P20" s="59">
        <v>56</v>
      </c>
      <c r="Q20" s="59">
        <v>2</v>
      </c>
      <c r="R20" s="59">
        <v>37</v>
      </c>
      <c r="S20" s="59">
        <v>2</v>
      </c>
      <c r="T20" s="59">
        <v>40</v>
      </c>
      <c r="U20" s="59">
        <v>2</v>
      </c>
      <c r="V20" s="59">
        <v>61</v>
      </c>
      <c r="W20" s="59">
        <v>2</v>
      </c>
      <c r="X20" s="59">
        <v>39</v>
      </c>
      <c r="Y20" s="59">
        <v>1</v>
      </c>
      <c r="Z20" s="122">
        <v>6.6087962962962966E-3</v>
      </c>
    </row>
    <row r="21" spans="1:26">
      <c r="A21" s="61" t="s">
        <v>210</v>
      </c>
      <c r="B21" s="59">
        <v>3</v>
      </c>
      <c r="C21" s="59">
        <v>1</v>
      </c>
      <c r="D21" s="59">
        <v>3</v>
      </c>
      <c r="E21" s="59">
        <v>1</v>
      </c>
      <c r="F21" s="59">
        <v>7</v>
      </c>
      <c r="G21" s="59">
        <v>1</v>
      </c>
      <c r="H21" s="59">
        <v>4</v>
      </c>
      <c r="I21" s="59">
        <v>1</v>
      </c>
      <c r="J21" s="59">
        <v>8</v>
      </c>
      <c r="K21" s="59">
        <v>1</v>
      </c>
      <c r="L21" s="59">
        <v>23</v>
      </c>
      <c r="M21" s="59">
        <v>1</v>
      </c>
      <c r="N21" s="59">
        <v>26</v>
      </c>
      <c r="O21" s="59">
        <v>1</v>
      </c>
      <c r="P21" s="59">
        <v>32</v>
      </c>
      <c r="Q21" s="59">
        <v>1</v>
      </c>
      <c r="R21" s="59">
        <v>18</v>
      </c>
      <c r="S21" s="59">
        <v>1</v>
      </c>
      <c r="T21" s="59">
        <v>16</v>
      </c>
      <c r="U21" s="59">
        <v>1</v>
      </c>
      <c r="V21" s="59">
        <v>32</v>
      </c>
      <c r="W21" s="59">
        <v>2</v>
      </c>
      <c r="X21" s="59">
        <v>24</v>
      </c>
      <c r="Y21" s="59">
        <v>2</v>
      </c>
      <c r="Z21" s="122">
        <v>5.9953703703703697E-3</v>
      </c>
    </row>
    <row r="22" spans="1:26">
      <c r="A22" s="61" t="s">
        <v>219</v>
      </c>
      <c r="B22" s="59">
        <v>2</v>
      </c>
      <c r="C22" s="59">
        <v>1</v>
      </c>
      <c r="D22" s="59">
        <v>3</v>
      </c>
      <c r="E22" s="59">
        <v>1</v>
      </c>
      <c r="F22" s="59">
        <v>3</v>
      </c>
      <c r="G22" s="59">
        <v>1</v>
      </c>
      <c r="H22" s="59">
        <v>7</v>
      </c>
      <c r="I22" s="59">
        <v>1</v>
      </c>
      <c r="J22" s="59">
        <v>5</v>
      </c>
      <c r="K22" s="59">
        <v>1</v>
      </c>
      <c r="L22" s="59">
        <v>11</v>
      </c>
      <c r="M22" s="59">
        <v>1</v>
      </c>
      <c r="N22" s="59">
        <v>4</v>
      </c>
      <c r="O22" s="59">
        <v>1</v>
      </c>
      <c r="P22" s="59">
        <v>5</v>
      </c>
      <c r="Q22" s="59">
        <v>1</v>
      </c>
      <c r="R22" s="59">
        <v>5</v>
      </c>
      <c r="S22" s="59">
        <v>1</v>
      </c>
      <c r="T22" s="59">
        <v>36</v>
      </c>
      <c r="U22" s="59">
        <v>2</v>
      </c>
      <c r="V22" s="59">
        <v>60</v>
      </c>
      <c r="W22" s="59">
        <v>1</v>
      </c>
      <c r="X22" s="59">
        <v>7</v>
      </c>
      <c r="Y22" s="59">
        <v>2</v>
      </c>
      <c r="Z22" s="122">
        <v>4.386574074074074E-3</v>
      </c>
    </row>
    <row r="23" spans="1:26">
      <c r="A23" s="61" t="s">
        <v>225</v>
      </c>
      <c r="B23" s="59">
        <v>2</v>
      </c>
      <c r="C23" s="59">
        <v>1</v>
      </c>
      <c r="D23" s="59">
        <v>2</v>
      </c>
      <c r="E23" s="59">
        <v>1</v>
      </c>
      <c r="F23" s="59">
        <v>15</v>
      </c>
      <c r="G23" s="59">
        <v>1</v>
      </c>
      <c r="H23" s="59">
        <v>4</v>
      </c>
      <c r="I23" s="59">
        <v>1</v>
      </c>
      <c r="J23" s="59">
        <v>11</v>
      </c>
      <c r="K23" s="59">
        <v>1</v>
      </c>
      <c r="L23" s="59">
        <v>6</v>
      </c>
      <c r="M23" s="59">
        <v>1</v>
      </c>
      <c r="N23" s="59">
        <v>4</v>
      </c>
      <c r="O23" s="59">
        <v>1</v>
      </c>
      <c r="P23" s="59">
        <v>57</v>
      </c>
      <c r="Q23" s="59">
        <v>2</v>
      </c>
      <c r="R23" s="59">
        <v>11</v>
      </c>
      <c r="S23" s="59">
        <v>1</v>
      </c>
      <c r="T23" s="59">
        <v>80</v>
      </c>
      <c r="U23" s="59" t="s">
        <v>402</v>
      </c>
      <c r="V23" s="59">
        <v>5</v>
      </c>
      <c r="W23" s="59">
        <v>1</v>
      </c>
      <c r="X23" s="59">
        <v>38</v>
      </c>
      <c r="Y23" s="59">
        <v>2</v>
      </c>
      <c r="Z23" s="122">
        <v>9.1435185185185178E-3</v>
      </c>
    </row>
    <row r="24" spans="1:26">
      <c r="A24" s="61" t="s">
        <v>236</v>
      </c>
      <c r="B24" s="59">
        <v>6</v>
      </c>
      <c r="C24" s="59">
        <v>1</v>
      </c>
      <c r="D24" s="59">
        <v>6</v>
      </c>
      <c r="E24" s="59">
        <v>1</v>
      </c>
      <c r="F24" s="59">
        <v>6</v>
      </c>
      <c r="G24" s="59">
        <v>1</v>
      </c>
      <c r="H24" s="59">
        <v>7</v>
      </c>
      <c r="I24" s="59">
        <v>1</v>
      </c>
      <c r="J24" s="59">
        <v>7</v>
      </c>
      <c r="K24" s="59">
        <v>1</v>
      </c>
      <c r="L24" s="59">
        <v>7</v>
      </c>
      <c r="M24" s="59">
        <v>1</v>
      </c>
      <c r="N24" s="59">
        <v>11</v>
      </c>
      <c r="O24" s="59">
        <v>1</v>
      </c>
      <c r="P24" s="59">
        <v>27</v>
      </c>
      <c r="Q24" s="59">
        <v>2</v>
      </c>
      <c r="R24" s="59">
        <v>15</v>
      </c>
      <c r="S24" s="59">
        <v>1</v>
      </c>
      <c r="T24" s="59">
        <v>16</v>
      </c>
      <c r="U24" s="59">
        <v>1</v>
      </c>
      <c r="V24" s="59">
        <v>17</v>
      </c>
      <c r="W24" s="59">
        <v>1</v>
      </c>
      <c r="X24" s="59">
        <v>16</v>
      </c>
      <c r="Y24" s="59">
        <v>1</v>
      </c>
      <c r="Z24" s="122">
        <v>4.9768518518518521E-3</v>
      </c>
    </row>
    <row r="25" spans="1:26">
      <c r="A25" s="61" t="s">
        <v>242</v>
      </c>
      <c r="B25" s="59">
        <v>2</v>
      </c>
      <c r="C25" s="59">
        <v>1</v>
      </c>
      <c r="D25" s="59">
        <f>2+2</f>
        <v>4</v>
      </c>
      <c r="E25" s="59">
        <v>2</v>
      </c>
      <c r="F25" s="59">
        <v>4</v>
      </c>
      <c r="G25" s="59">
        <v>1</v>
      </c>
      <c r="H25" s="59">
        <v>5</v>
      </c>
      <c r="I25" s="59">
        <v>1</v>
      </c>
      <c r="J25" s="59">
        <v>9</v>
      </c>
      <c r="K25" s="59">
        <v>1</v>
      </c>
      <c r="L25" s="59">
        <v>10</v>
      </c>
      <c r="M25" s="59">
        <v>1</v>
      </c>
      <c r="N25" s="59">
        <v>7</v>
      </c>
      <c r="O25" s="59">
        <v>1</v>
      </c>
      <c r="P25" s="59">
        <f>8+9+7</f>
        <v>24</v>
      </c>
      <c r="Q25" s="59">
        <v>3</v>
      </c>
      <c r="R25" s="59">
        <f>16+13+8</f>
        <v>37</v>
      </c>
      <c r="S25" s="59">
        <v>3</v>
      </c>
      <c r="T25" s="59">
        <f>34+5</f>
        <v>39</v>
      </c>
      <c r="U25" s="59">
        <v>2</v>
      </c>
      <c r="V25" s="59">
        <v>21</v>
      </c>
      <c r="W25" s="59">
        <v>1</v>
      </c>
      <c r="X25" s="59">
        <f>20+4</f>
        <v>24</v>
      </c>
      <c r="Y25" s="59">
        <v>2</v>
      </c>
      <c r="Z25" s="122">
        <v>7.8819444444444432E-3</v>
      </c>
    </row>
    <row r="26" spans="1:26">
      <c r="A26" s="61" t="s">
        <v>250</v>
      </c>
      <c r="B26" s="59">
        <v>5</v>
      </c>
      <c r="C26" s="59">
        <v>1</v>
      </c>
      <c r="D26" s="59">
        <v>4</v>
      </c>
      <c r="E26" s="59">
        <v>1</v>
      </c>
      <c r="F26" s="59">
        <v>7</v>
      </c>
      <c r="G26" s="59">
        <v>1</v>
      </c>
      <c r="H26" s="59">
        <v>6</v>
      </c>
      <c r="I26" s="59">
        <v>1</v>
      </c>
      <c r="J26" s="59">
        <v>6</v>
      </c>
      <c r="K26" s="59">
        <v>1</v>
      </c>
      <c r="L26" s="59">
        <f>7+18+13</f>
        <v>38</v>
      </c>
      <c r="M26" s="59">
        <v>3</v>
      </c>
      <c r="N26" s="59">
        <v>7</v>
      </c>
      <c r="O26" s="59">
        <v>1</v>
      </c>
      <c r="P26" s="59">
        <f>5+21+3</f>
        <v>29</v>
      </c>
      <c r="Q26" s="59">
        <v>3</v>
      </c>
      <c r="R26" s="59">
        <f>6+25</f>
        <v>31</v>
      </c>
      <c r="S26" s="59">
        <v>2</v>
      </c>
      <c r="T26" s="59">
        <f>7+10+8</f>
        <v>25</v>
      </c>
      <c r="U26" s="59">
        <v>3</v>
      </c>
      <c r="V26" s="59">
        <f>11+3</f>
        <v>14</v>
      </c>
      <c r="W26" s="59">
        <v>2</v>
      </c>
      <c r="X26" s="59">
        <v>9</v>
      </c>
      <c r="Y26" s="59">
        <v>1</v>
      </c>
      <c r="Z26" s="122">
        <v>6.9328703703703696E-3</v>
      </c>
    </row>
    <row r="27" spans="1:26">
      <c r="A27" s="61" t="s">
        <v>257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>
      <c r="A28" s="61" t="s">
        <v>265</v>
      </c>
      <c r="B28" s="59">
        <v>12</v>
      </c>
      <c r="C28" s="59">
        <v>1</v>
      </c>
      <c r="D28" s="59">
        <v>3</v>
      </c>
      <c r="E28" s="59">
        <v>1</v>
      </c>
      <c r="F28" s="59">
        <v>4</v>
      </c>
      <c r="G28" s="59">
        <v>1</v>
      </c>
      <c r="H28" s="59">
        <v>8</v>
      </c>
      <c r="I28" s="59">
        <v>1</v>
      </c>
      <c r="J28" s="59">
        <v>8</v>
      </c>
      <c r="K28" s="59">
        <v>1</v>
      </c>
      <c r="L28" s="59">
        <v>8</v>
      </c>
      <c r="M28" s="59">
        <v>1</v>
      </c>
      <c r="N28" s="59">
        <f>5+4+19</f>
        <v>28</v>
      </c>
      <c r="O28" s="59">
        <v>3</v>
      </c>
      <c r="P28" s="59">
        <v>8</v>
      </c>
      <c r="Q28" s="59">
        <v>1</v>
      </c>
      <c r="R28" s="59">
        <v>4</v>
      </c>
      <c r="S28" s="59">
        <v>1</v>
      </c>
      <c r="T28" s="59">
        <f>7+8+23</f>
        <v>38</v>
      </c>
      <c r="U28" s="59">
        <v>1</v>
      </c>
      <c r="V28" s="59">
        <v>10</v>
      </c>
      <c r="W28" s="59">
        <v>1</v>
      </c>
      <c r="X28" s="59">
        <f>6+25+12</f>
        <v>43</v>
      </c>
      <c r="Y28" s="59">
        <v>3</v>
      </c>
      <c r="Z28" s="122">
        <v>6.1111111111111114E-3</v>
      </c>
    </row>
    <row r="29" spans="1:26">
      <c r="A29" s="61" t="s">
        <v>272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>
      <c r="A30" s="61" t="s">
        <v>275</v>
      </c>
      <c r="B30" s="59">
        <v>3</v>
      </c>
      <c r="C30" s="59">
        <v>1</v>
      </c>
      <c r="D30" s="59">
        <v>1</v>
      </c>
      <c r="E30" s="59">
        <v>1</v>
      </c>
      <c r="F30" s="59">
        <v>4</v>
      </c>
      <c r="G30" s="59">
        <v>1</v>
      </c>
      <c r="H30" s="59">
        <v>4</v>
      </c>
      <c r="I30" s="59">
        <v>1</v>
      </c>
      <c r="J30" s="59">
        <v>3</v>
      </c>
      <c r="K30" s="59">
        <v>1</v>
      </c>
      <c r="L30" s="59">
        <f>6+7+9</f>
        <v>22</v>
      </c>
      <c r="M30" s="59">
        <v>3</v>
      </c>
      <c r="N30" s="59">
        <v>9</v>
      </c>
      <c r="O30" s="59">
        <v>1</v>
      </c>
      <c r="P30" s="59">
        <v>12</v>
      </c>
      <c r="Q30" s="59">
        <v>1</v>
      </c>
      <c r="R30" s="59">
        <v>5</v>
      </c>
      <c r="S30" s="59">
        <v>1</v>
      </c>
      <c r="T30" s="59">
        <f>12+3+4</f>
        <v>19</v>
      </c>
      <c r="U30" s="59">
        <v>3</v>
      </c>
      <c r="V30" s="59">
        <v>7</v>
      </c>
      <c r="W30" s="59">
        <v>1</v>
      </c>
      <c r="X30" s="59">
        <v>5</v>
      </c>
      <c r="Y30" s="59">
        <v>1</v>
      </c>
      <c r="Z30" s="122">
        <v>5.2546296296296299E-3</v>
      </c>
    </row>
    <row r="31" spans="1:26">
      <c r="A31" s="61" t="s">
        <v>281</v>
      </c>
      <c r="B31" s="59">
        <v>3</v>
      </c>
      <c r="C31" s="59">
        <v>1</v>
      </c>
      <c r="D31" s="59">
        <v>3</v>
      </c>
      <c r="E31" s="59">
        <v>1</v>
      </c>
      <c r="F31" s="59">
        <v>7</v>
      </c>
      <c r="G31" s="59">
        <v>1</v>
      </c>
      <c r="H31" s="59">
        <f>4+6</f>
        <v>10</v>
      </c>
      <c r="I31" s="59">
        <v>2</v>
      </c>
      <c r="J31" s="59">
        <v>5</v>
      </c>
      <c r="K31" s="59">
        <v>1</v>
      </c>
      <c r="L31" s="59">
        <f>5+19</f>
        <v>24</v>
      </c>
      <c r="M31" s="59">
        <v>2</v>
      </c>
      <c r="N31" s="59">
        <f>9+19</f>
        <v>28</v>
      </c>
      <c r="O31" s="59">
        <v>2</v>
      </c>
      <c r="P31" s="59">
        <f>13+13</f>
        <v>26</v>
      </c>
      <c r="Q31" s="59">
        <v>2</v>
      </c>
      <c r="R31" s="59">
        <v>17</v>
      </c>
      <c r="S31" s="59">
        <v>1</v>
      </c>
      <c r="T31" s="59">
        <f>17+14</f>
        <v>31</v>
      </c>
      <c r="U31" s="59">
        <v>2</v>
      </c>
      <c r="V31" s="59">
        <v>7</v>
      </c>
      <c r="W31" s="59">
        <v>1</v>
      </c>
      <c r="X31" s="59">
        <v>5</v>
      </c>
      <c r="Y31" s="59">
        <v>1</v>
      </c>
      <c r="Z31" s="122">
        <v>6.5624999999999998E-3</v>
      </c>
    </row>
    <row r="32" spans="1:26">
      <c r="A32" s="61" t="s">
        <v>290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>
      <c r="A33" s="61" t="s">
        <v>403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>
      <c r="A34" s="61" t="s">
        <v>404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>
      <c r="A35" s="61" t="s">
        <v>405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>
      <c r="A36" s="61" t="s">
        <v>406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>
      <c r="A37" s="61" t="s">
        <v>407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>
      <c r="A38" s="61" t="s">
        <v>408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>
      <c r="A39" s="61" t="s">
        <v>409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>
      <c r="A40" s="61" t="s">
        <v>410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>
      <c r="A41" s="61" t="s">
        <v>411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>
      <c r="A42" s="61" t="s">
        <v>412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>
      <c r="A43" s="61" t="s">
        <v>413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>
      <c r="A44" s="61" t="s">
        <v>414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>
      <c r="A45" s="61" t="s">
        <v>415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>
      <c r="A46" s="61" t="s">
        <v>416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61" t="s">
        <v>417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>
      <c r="A48" s="61" t="s">
        <v>418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>
      <c r="A49" s="61" t="s">
        <v>419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>
      <c r="A50" s="61" t="s">
        <v>420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>
      <c r="A51" s="61" t="s">
        <v>421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61" t="s">
        <v>422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61" t="s">
        <v>423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61" t="s">
        <v>424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61" t="s">
        <v>425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61" t="s">
        <v>426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61" t="s">
        <v>427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61" t="s">
        <v>428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61" t="s">
        <v>429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61" t="s">
        <v>430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Camilo Andrés Arévalo Romero</cp:lastModifiedBy>
  <cp:revision/>
  <dcterms:created xsi:type="dcterms:W3CDTF">2022-06-10T18:29:46Z</dcterms:created>
  <dcterms:modified xsi:type="dcterms:W3CDTF">2022-12-16T20:45:51Z</dcterms:modified>
  <cp:category/>
  <cp:contentStatus/>
</cp:coreProperties>
</file>