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filterPrivacy="1"/>
  <xr:revisionPtr revIDLastSave="0" documentId="13_ncr:11_{45854F5D-6587-4C9C-900F-3DE02EE9C48A}" xr6:coauthVersionLast="47" xr6:coauthVersionMax="47" xr10:uidLastSave="{00000000-0000-0000-0000-000000000000}"/>
  <bookViews>
    <workbookView xWindow="-120" yWindow="-120" windowWidth="20730" windowHeight="11760" activeTab="1" xr2:uid="{00000000-000D-0000-FFFF-FFFF00000000}"/>
  </bookViews>
  <sheets>
    <sheet name="Start" sheetId="3" r:id="rId1"/>
    <sheet name="Budget Wheel" sheetId="1" r:id="rId2"/>
    <sheet name="Data" sheetId="2" state="hidden" r:id="rId3"/>
  </sheets>
  <definedNames>
    <definedName name="AmountPerCategory">Data!$A$3:$B$8</definedName>
    <definedName name="Categories">Data!$A$3:$A$8</definedName>
    <definedName name="Income">'Budget Wheel'!$B$3</definedName>
    <definedName name="_xlnm.Print_Titles" localSheetId="1">'Budget Wheel'!$6:$6</definedName>
    <definedName name="Savings">Data!$E$3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1" l="1"/>
  <c r="G7" i="1" s="1"/>
  <c r="F8" i="1"/>
  <c r="G8" i="1" s="1"/>
  <c r="F9" i="1"/>
  <c r="G9" i="1" s="1"/>
  <c r="F10" i="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B3" i="2" l="1"/>
  <c r="C3" i="2" s="1"/>
  <c r="G10" i="1"/>
  <c r="B7" i="2"/>
  <c r="C7" i="2" s="1"/>
  <c r="B4" i="2"/>
  <c r="C4" i="2" s="1"/>
  <c r="B6" i="2"/>
  <c r="C6" i="2" s="1"/>
  <c r="B5" i="2"/>
  <c r="C5" i="2" s="1"/>
  <c r="E3" i="2"/>
  <c r="B8" i="2" l="1"/>
  <c r="C8" i="2" s="1"/>
  <c r="C10" i="2" s="1"/>
  <c r="G3" i="1"/>
</calcChain>
</file>

<file path=xl/sharedStrings.xml><?xml version="1.0" encoding="utf-8"?>
<sst xmlns="http://schemas.openxmlformats.org/spreadsheetml/2006/main" count="89" uniqueCount="53">
  <si>
    <t>About The Template</t>
  </si>
  <si>
    <t>Keep track of your monthly expenses and savings using this template.</t>
  </si>
  <si>
    <t>Enter Expense details in table and Monthly Income to calculate Savings.</t>
  </si>
  <si>
    <t>Doughnut chart showing expenses and savings is auto updated.</t>
  </si>
  <si>
    <t>Note:</t>
  </si>
  <si>
    <t>Additional instructions have been provided in column A in BUDGET WHEEL worksheet. This text has been intentionally hidden. To remove text, select column A, then select DELETE. To unhide text, select column A, then change the font colour.</t>
  </si>
  <si>
    <t>To learn more about table, press SHIFT and then F10 within the table, select the TABLE option, and then select ALTERNATIVE TEXT.</t>
  </si>
  <si>
    <t>Budget Wheel</t>
  </si>
  <si>
    <t>Monthly 
Income</t>
  </si>
  <si>
    <t>Expenses</t>
  </si>
  <si>
    <t>Insurance</t>
  </si>
  <si>
    <t>Petrol</t>
  </si>
  <si>
    <t>Car Payment</t>
  </si>
  <si>
    <t>Mortgage</t>
  </si>
  <si>
    <t>Cable</t>
  </si>
  <si>
    <t>Film night</t>
  </si>
  <si>
    <t>Sneakers</t>
  </si>
  <si>
    <t>Dog Food</t>
  </si>
  <si>
    <t>Pet Insurance</t>
  </si>
  <si>
    <t>Groceries</t>
  </si>
  <si>
    <t>Coffee</t>
  </si>
  <si>
    <t>Climbing Gear</t>
  </si>
  <si>
    <t>Gym Membership</t>
  </si>
  <si>
    <t>Headphones</t>
  </si>
  <si>
    <t>Haircut</t>
  </si>
  <si>
    <t>Video Games</t>
  </si>
  <si>
    <t>Clothes</t>
  </si>
  <si>
    <t>Category</t>
  </si>
  <si>
    <t>Transportation</t>
  </si>
  <si>
    <t>Home</t>
  </si>
  <si>
    <t>Entertainment</t>
  </si>
  <si>
    <t>Misc.</t>
  </si>
  <si>
    <t>Food</t>
  </si>
  <si>
    <t>Fill in the table in this template. The graph will chart your monthly spending in relation to your monthly income. It will also calculate the percentages to show you how much you will save/saved.</t>
  </si>
  <si>
    <t>Amount</t>
  </si>
  <si>
    <t>Frequency</t>
  </si>
  <si>
    <t>Every 6 months</t>
  </si>
  <si>
    <t>Weekly</t>
  </si>
  <si>
    <t>Monthly</t>
  </si>
  <si>
    <t>Yearly</t>
  </si>
  <si>
    <t>Monthly Amount</t>
  </si>
  <si>
    <t>Savings 
Amount</t>
  </si>
  <si>
    <t>Value calculated 
automatically</t>
  </si>
  <si>
    <t>% of Total</t>
  </si>
  <si>
    <t>This sheet should remain hidden</t>
  </si>
  <si>
    <t>Categories</t>
  </si>
  <si>
    <t>Savings</t>
  </si>
  <si>
    <t>Amount per Category</t>
  </si>
  <si>
    <t>TOTAL:</t>
  </si>
  <si>
    <t>Percentage of Total</t>
  </si>
  <si>
    <t>Quarterly</t>
  </si>
  <si>
    <t>Every other week</t>
  </si>
  <si>
    <t>Every other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</si>
</sst>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quot;£&quot;#,##0"/>
  </numFmts>
  <fonts count="27" x14ac:knownFonts="1">
    <font>
      <sz val="12"/>
      <color rgb="FF404040"/>
      <name val="Segoe UI"/>
      <family val="2"/>
      <scheme val="minor"/>
    </font>
    <font>
      <sz val="11"/>
      <color theme="1"/>
      <name val="Segoe UI"/>
      <family val="2"/>
      <scheme val="minor"/>
    </font>
    <font>
      <b/>
      <sz val="11"/>
      <color theme="3"/>
      <name val="Segoe UI"/>
      <family val="2"/>
      <scheme val="minor"/>
    </font>
    <font>
      <sz val="9"/>
      <color rgb="FF404040"/>
      <name val="Segoe UI"/>
      <family val="2"/>
      <scheme val="minor"/>
    </font>
    <font>
      <sz val="13"/>
      <color theme="6"/>
      <name val="Segoe UI"/>
      <family val="2"/>
      <scheme val="minor"/>
    </font>
    <font>
      <sz val="30"/>
      <color theme="3"/>
      <name val="Century Gothic"/>
      <family val="2"/>
      <scheme val="major"/>
    </font>
    <font>
      <sz val="10"/>
      <color theme="3"/>
      <name val="Segoe UI"/>
      <family val="2"/>
      <scheme val="minor"/>
    </font>
    <font>
      <sz val="18"/>
      <color rgb="FF404040"/>
      <name val="Segoe UI"/>
      <family val="2"/>
      <scheme val="minor"/>
    </font>
    <font>
      <sz val="14"/>
      <color theme="6"/>
      <name val="Century Gothic"/>
      <family val="2"/>
      <scheme val="major"/>
    </font>
    <font>
      <sz val="18"/>
      <color theme="9" tint="-0.249977111117893"/>
      <name val="Segoe UI"/>
      <family val="2"/>
      <scheme val="minor"/>
    </font>
    <font>
      <sz val="16"/>
      <color theme="0"/>
      <name val="Arial"/>
      <family val="2"/>
    </font>
    <font>
      <sz val="11"/>
      <color rgb="FF404040"/>
      <name val="Calibri"/>
      <family val="2"/>
    </font>
    <font>
      <b/>
      <sz val="11"/>
      <color rgb="FF404040"/>
      <name val="Calibri"/>
      <family val="2"/>
    </font>
    <font>
      <sz val="12"/>
      <color theme="0"/>
      <name val="Segoe UI"/>
      <family val="2"/>
      <scheme val="minor"/>
    </font>
    <font>
      <sz val="11"/>
      <color theme="0"/>
      <name val="Calibri"/>
      <family val="2"/>
    </font>
    <font>
      <sz val="12"/>
      <color rgb="FF404040"/>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b/>
      <sz val="11"/>
      <color theme="1"/>
      <name val="Segoe UI"/>
      <family val="2"/>
      <scheme val="minor"/>
    </font>
    <font>
      <sz val="11"/>
      <color theme="0"/>
      <name val="Segoe UI"/>
      <family val="2"/>
      <scheme val="minor"/>
    </font>
  </fonts>
  <fills count="34">
    <fill>
      <patternFill patternType="none"/>
    </fill>
    <fill>
      <patternFill patternType="gray125"/>
    </fill>
    <fill>
      <patternFill patternType="solid">
        <fgColor theme="9"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style="thin">
        <color auto="1"/>
      </left>
      <right style="thin">
        <color auto="1"/>
      </right>
      <top/>
      <bottom/>
      <diagonal/>
    </border>
    <border>
      <left/>
      <right style="thick">
        <color theme="4"/>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5" fillId="0" borderId="0" applyNumberFormat="0" applyFill="0" applyBorder="0" applyProtection="0">
      <alignment horizontal="right" vertical="center" indent="2"/>
    </xf>
    <xf numFmtId="0" fontId="8" fillId="0" borderId="0" applyNumberFormat="0" applyFill="0" applyProtection="0">
      <alignment horizontal="center"/>
    </xf>
    <xf numFmtId="0" fontId="4" fillId="0" borderId="0" applyNumberFormat="0" applyFill="0" applyProtection="0">
      <alignment vertical="center"/>
    </xf>
    <xf numFmtId="0" fontId="6" fillId="0" borderId="0" applyNumberFormat="0" applyFill="0" applyBorder="0" applyAlignment="0" applyProtection="0"/>
    <xf numFmtId="165" fontId="15" fillId="0" borderId="0" applyFont="0" applyFill="0" applyBorder="0" applyAlignment="0" applyProtection="0"/>
    <xf numFmtId="164" fontId="15" fillId="0" borderId="0" applyFont="0" applyFill="0" applyBorder="0" applyAlignment="0" applyProtection="0"/>
    <xf numFmtId="44" fontId="15" fillId="0" borderId="0" applyFont="0" applyFill="0" applyBorder="0" applyAlignment="0" applyProtection="0"/>
    <xf numFmtId="42" fontId="15" fillId="0" borderId="0" applyFont="0" applyFill="0" applyBorder="0" applyAlignment="0" applyProtection="0"/>
    <xf numFmtId="9" fontId="15" fillId="0" borderId="0" applyFont="0" applyFill="0" applyBorder="0" applyAlignment="0" applyProtection="0"/>
    <xf numFmtId="0" fontId="2" fillId="0" borderId="5" applyNumberFormat="0" applyFill="0" applyAlignment="0" applyProtection="0"/>
    <xf numFmtId="0" fontId="2" fillId="0" borderId="0" applyNumberFormat="0" applyFill="0" applyBorder="0" applyAlignment="0" applyProtection="0"/>
    <xf numFmtId="0" fontId="16" fillId="3" borderId="0" applyNumberFormat="0" applyBorder="0" applyAlignment="0" applyProtection="0"/>
    <xf numFmtId="0" fontId="17" fillId="4" borderId="0" applyNumberFormat="0" applyBorder="0" applyAlignment="0" applyProtection="0"/>
    <xf numFmtId="0" fontId="18" fillId="5" borderId="0" applyNumberFormat="0" applyBorder="0" applyAlignment="0" applyProtection="0"/>
    <xf numFmtId="0" fontId="19" fillId="6" borderId="6" applyNumberFormat="0" applyAlignment="0" applyProtection="0"/>
    <xf numFmtId="0" fontId="20" fillId="7" borderId="7" applyNumberFormat="0" applyAlignment="0" applyProtection="0"/>
    <xf numFmtId="0" fontId="21" fillId="7" borderId="6" applyNumberFormat="0" applyAlignment="0" applyProtection="0"/>
    <xf numFmtId="0" fontId="22" fillId="0" borderId="8" applyNumberFormat="0" applyFill="0" applyAlignment="0" applyProtection="0"/>
    <xf numFmtId="0" fontId="23" fillId="8" borderId="9" applyNumberFormat="0" applyAlignment="0" applyProtection="0"/>
    <xf numFmtId="0" fontId="24" fillId="0" borderId="0" applyNumberFormat="0" applyFill="0" applyBorder="0" applyAlignment="0" applyProtection="0"/>
    <xf numFmtId="0" fontId="15" fillId="9" borderId="10" applyNumberFormat="0" applyFont="0" applyAlignment="0" applyProtection="0"/>
    <xf numFmtId="0" fontId="25" fillId="0" borderId="11" applyNumberFormat="0" applyFill="0" applyAlignment="0" applyProtection="0"/>
    <xf numFmtId="0" fontId="2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cellStyleXfs>
  <cellXfs count="26">
    <xf numFmtId="0" fontId="0" fillId="0" borderId="0" xfId="0"/>
    <xf numFmtId="0" fontId="8" fillId="0" borderId="0" xfId="2" applyAlignment="1">
      <alignment horizontal="center" wrapText="1"/>
    </xf>
    <xf numFmtId="0" fontId="4" fillId="0" borderId="0" xfId="3">
      <alignment vertical="center"/>
    </xf>
    <xf numFmtId="0" fontId="2" fillId="0" borderId="0" xfId="0" applyFont="1"/>
    <xf numFmtId="9" fontId="0" fillId="0" borderId="0" xfId="0" applyNumberFormat="1" applyAlignment="1">
      <alignment horizontal="left"/>
    </xf>
    <xf numFmtId="0" fontId="3" fillId="0" borderId="0" xfId="0" applyFont="1" applyAlignment="1">
      <alignment horizontal="center" wrapText="1"/>
    </xf>
    <xf numFmtId="0" fontId="0" fillId="0" borderId="0" xfId="0" applyAlignment="1">
      <alignment horizontal="left" vertical="center" indent="1"/>
    </xf>
    <xf numFmtId="9" fontId="0" fillId="0" borderId="0" xfId="0" applyNumberFormat="1" applyAlignment="1">
      <alignment horizontal="left" vertical="center" indent="1"/>
    </xf>
    <xf numFmtId="0" fontId="0" fillId="0" borderId="1" xfId="0" applyBorder="1"/>
    <xf numFmtId="9" fontId="0" fillId="0" borderId="0" xfId="0" applyNumberFormat="1"/>
    <xf numFmtId="0" fontId="0" fillId="0" borderId="3" xfId="0" applyBorder="1"/>
    <xf numFmtId="9" fontId="0" fillId="0" borderId="4" xfId="0" applyNumberFormat="1" applyBorder="1" applyAlignment="1">
      <alignment horizontal="left"/>
    </xf>
    <xf numFmtId="0" fontId="10" fillId="2" borderId="0" xfId="0" applyFont="1" applyFill="1" applyAlignment="1">
      <alignment horizontal="center" vertical="center"/>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wrapText="1"/>
    </xf>
    <xf numFmtId="0" fontId="14" fillId="0" borderId="0" xfId="0" applyFont="1" applyAlignment="1">
      <alignment vertical="center" wrapText="1"/>
    </xf>
    <xf numFmtId="0" fontId="13" fillId="0" borderId="0" xfId="0" applyFont="1" applyAlignment="1">
      <alignment horizontal="center"/>
    </xf>
    <xf numFmtId="166" fontId="7" fillId="0" borderId="0" xfId="0" applyNumberFormat="1" applyFont="1" applyAlignment="1">
      <alignment horizontal="center"/>
    </xf>
    <xf numFmtId="166" fontId="9" fillId="0" borderId="0" xfId="0" applyNumberFormat="1" applyFont="1" applyAlignment="1">
      <alignment horizontal="center"/>
    </xf>
    <xf numFmtId="166" fontId="0" fillId="0" borderId="0" xfId="0" applyNumberFormat="1" applyAlignment="1">
      <alignment horizontal="left" vertical="center" indent="1"/>
    </xf>
    <xf numFmtId="166" fontId="0" fillId="0" borderId="0" xfId="0" applyNumberFormat="1" applyAlignment="1">
      <alignment horizontal="left"/>
    </xf>
    <xf numFmtId="0" fontId="5" fillId="0" borderId="0" xfId="1" applyBorder="1">
      <alignment horizontal="right" vertical="center" indent="2"/>
    </xf>
    <xf numFmtId="0" fontId="5" fillId="0" borderId="2" xfId="1" applyBorder="1">
      <alignment horizontal="right" vertical="center" indent="2"/>
    </xf>
    <xf numFmtId="0" fontId="6" fillId="0" borderId="0" xfId="4" applyBorder="1" applyAlignment="1">
      <alignment horizontal="left" vertical="center" wrapText="1" indent="2"/>
    </xf>
    <xf numFmtId="0" fontId="6" fillId="0" borderId="0" xfId="4" applyAlignment="1">
      <alignment horizontal="left" vertical="center" wrapText="1" indent="2"/>
    </xf>
  </cellXfs>
  <cellStyles count="47">
    <cellStyle name="20% - Accent1" xfId="24" builtinId="30" customBuiltin="1"/>
    <cellStyle name="20% - Accent2" xfId="28" builtinId="34" customBuiltin="1"/>
    <cellStyle name="20% - Accent3" xfId="32" builtinId="38" customBuiltin="1"/>
    <cellStyle name="20% - Accent4" xfId="36" builtinId="42" customBuiltin="1"/>
    <cellStyle name="20% - Accent5" xfId="40" builtinId="46" customBuiltin="1"/>
    <cellStyle name="20% - Accent6" xfId="44" builtinId="50" customBuiltin="1"/>
    <cellStyle name="40% - Accent1" xfId="25" builtinId="31" customBuiltin="1"/>
    <cellStyle name="40% - Accent2" xfId="29" builtinId="35" customBuiltin="1"/>
    <cellStyle name="40% - Accent3" xfId="33" builtinId="39" customBuiltin="1"/>
    <cellStyle name="40% - Accent4" xfId="37" builtinId="43" customBuiltin="1"/>
    <cellStyle name="40% - Accent5" xfId="41" builtinId="47" customBuiltin="1"/>
    <cellStyle name="40% - Accent6" xfId="45" builtinId="51" customBuiltin="1"/>
    <cellStyle name="60% - Accent1" xfId="26" builtinId="32" customBuiltin="1"/>
    <cellStyle name="60% - Accent2" xfId="30" builtinId="36" customBuiltin="1"/>
    <cellStyle name="60% - Accent3" xfId="34" builtinId="40" customBuiltin="1"/>
    <cellStyle name="60% - Accent4" xfId="38" builtinId="44" customBuiltin="1"/>
    <cellStyle name="60% - Accent5" xfId="42" builtinId="48" customBuiltin="1"/>
    <cellStyle name="60% - Accent6" xfId="46" builtinId="52" customBuiltin="1"/>
    <cellStyle name="Accent1" xfId="23" builtinId="29" customBuiltin="1"/>
    <cellStyle name="Accent2" xfId="27" builtinId="33" customBuiltin="1"/>
    <cellStyle name="Accent3" xfId="31" builtinId="37" customBuiltin="1"/>
    <cellStyle name="Accent4" xfId="35" builtinId="41" customBuiltin="1"/>
    <cellStyle name="Accent5" xfId="39" builtinId="45" customBuiltin="1"/>
    <cellStyle name="Accent6" xfId="43" builtinId="49" customBuiltin="1"/>
    <cellStyle name="Bad" xfId="13" builtinId="27" customBuiltin="1"/>
    <cellStyle name="Calculation" xfId="17" builtinId="22" customBuiltin="1"/>
    <cellStyle name="Check Cell" xfId="19" builtinId="23" customBuiltin="1"/>
    <cellStyle name="Comma" xfId="5" builtinId="3" customBuiltin="1"/>
    <cellStyle name="Comma [0]" xfId="6" builtinId="6" customBuiltin="1"/>
    <cellStyle name="Currency" xfId="7" builtinId="4" customBuiltin="1"/>
    <cellStyle name="Currency [0]" xfId="8" builtinId="7" customBuiltin="1"/>
    <cellStyle name="Explanatory Text" xfId="4" builtinId="53" customBuiltin="1"/>
    <cellStyle name="Good" xfId="12" builtinId="26" customBuiltin="1"/>
    <cellStyle name="Heading 1" xfId="2" builtinId="16" customBuiltin="1"/>
    <cellStyle name="Heading 2" xfId="3" builtinId="17" customBuiltin="1"/>
    <cellStyle name="Heading 3" xfId="10" builtinId="18" customBuiltin="1"/>
    <cellStyle name="Heading 4" xfId="11" builtinId="19" customBuiltin="1"/>
    <cellStyle name="Input" xfId="15" builtinId="20" customBuiltin="1"/>
    <cellStyle name="Linked Cell" xfId="18" builtinId="24" customBuiltin="1"/>
    <cellStyle name="Neutral" xfId="14" builtinId="28" customBuiltin="1"/>
    <cellStyle name="Normal" xfId="0" builtinId="0" customBuiltin="1"/>
    <cellStyle name="Note" xfId="21" builtinId="10" customBuiltin="1"/>
    <cellStyle name="Output" xfId="16" builtinId="21" customBuiltin="1"/>
    <cellStyle name="Percent" xfId="9" builtinId="5" customBuiltin="1"/>
    <cellStyle name="Title" xfId="1" builtinId="15" customBuiltin="1"/>
    <cellStyle name="Total" xfId="22" builtinId="25" customBuiltin="1"/>
    <cellStyle name="Warning Text" xfId="20" builtinId="11" customBuiltin="1"/>
  </cellStyles>
  <dxfs count="15">
    <dxf>
      <font>
        <color theme="9" tint="-0.499984740745262"/>
      </font>
    </dxf>
    <dxf>
      <font>
        <color rgb="FFFF0000"/>
      </font>
    </dxf>
    <dxf>
      <numFmt numFmtId="13" formatCode="0%"/>
      <alignment horizontal="left" vertical="center" textRotation="0" wrapText="0" indent="1" justifyLastLine="0" shrinkToFit="0" readingOrder="0"/>
    </dxf>
    <dxf>
      <numFmt numFmtId="167" formatCode="&quot;$&quot;#,##0"/>
      <alignment horizontal="left" vertical="center" textRotation="0" wrapText="0" indent="1" justifyLastLine="0" shrinkToFit="0" readingOrder="0"/>
    </dxf>
    <dxf>
      <alignment horizontal="left" vertical="center" textRotation="0" wrapText="0" indent="1" justifyLastLine="0" shrinkToFit="0" readingOrder="0"/>
    </dxf>
    <dxf>
      <numFmt numFmtId="166" formatCode="&quot;£&quot;#,##0"/>
      <alignment horizontal="left" vertical="center" textRotation="0" wrapText="0" indent="1" justifyLastLine="0" shrinkToFit="0" readingOrder="0"/>
    </dxf>
    <dxf>
      <alignment horizontal="left" vertical="center" textRotation="0" wrapText="0" indent="1" justifyLastLine="0" shrinkToFit="0" readingOrder="0"/>
    </dxf>
    <dxf>
      <alignment horizontal="left" vertical="center" textRotation="0" wrapText="0" indent="1" justifyLastLine="0" shrinkToFit="0" readingOrder="0"/>
    </dxf>
    <dxf>
      <font>
        <b val="0"/>
        <i val="0"/>
      </font>
      <fill>
        <patternFill patternType="solid">
          <fgColor theme="0" tint="-0.14996795556505021"/>
          <bgColor theme="0" tint="-4.9989318521683403E-2"/>
        </patternFill>
      </fill>
    </dxf>
    <dxf>
      <fill>
        <patternFill patternType="solid">
          <fgColor theme="0" tint="-0.1498764000366222"/>
          <bgColor theme="0" tint="-4.9989318521683403E-2"/>
        </patternFill>
      </fill>
    </dxf>
    <dxf>
      <font>
        <b/>
        <color theme="1"/>
      </font>
    </dxf>
    <dxf>
      <font>
        <b val="0"/>
        <i val="0"/>
        <color theme="1"/>
      </font>
    </dxf>
    <dxf>
      <font>
        <b/>
        <color theme="1"/>
      </font>
      <border>
        <top style="thin">
          <color theme="1"/>
        </top>
      </border>
    </dxf>
    <dxf>
      <font>
        <b/>
        <color theme="1"/>
      </font>
      <border>
        <left/>
        <right/>
        <top/>
        <bottom/>
        <vertical/>
        <horizontal/>
      </border>
    </dxf>
    <dxf>
      <font>
        <color theme="1"/>
      </font>
      <border>
        <left style="medium">
          <color theme="6"/>
        </left>
        <right style="medium">
          <color theme="6"/>
        </right>
        <top/>
        <bottom/>
        <vertical style="medium">
          <color theme="6"/>
        </vertical>
        <horizontal/>
      </border>
    </dxf>
  </dxfs>
  <tableStyles count="1" defaultTableStyle="TableStyleMedium2" defaultPivotStyle="PivotStyleLight16">
    <tableStyle name="Budget Wheel" pivot="0" count="7"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firstColumnStripe" dxfId="8"/>
    </tableStyle>
  </tableStyles>
  <colors>
    <mruColors>
      <color rgb="FF4040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accent3"/>
                </a:solidFill>
                <a:latin typeface="Segoe UI"/>
                <a:ea typeface="Segoe UI"/>
                <a:cs typeface="Segoe UI"/>
              </a:defRPr>
            </a:pPr>
            <a:r>
              <a:rPr lang="en-US"/>
              <a:t>Monthly Expenses</a:t>
            </a:r>
          </a:p>
        </c:rich>
      </c:tx>
      <c:layout>
        <c:manualLayout>
          <c:xMode val="edge"/>
          <c:yMode val="edge"/>
          <c:x val="0.31216799354711688"/>
          <c:y val="1.88172043010752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3"/>
              </a:solidFill>
              <a:latin typeface="Segoe UI"/>
              <a:ea typeface="Segoe UI"/>
              <a:cs typeface="Segoe UI"/>
            </a:defRPr>
          </a:pPr>
          <a:endParaRPr lang="en-US"/>
        </a:p>
      </c:txPr>
    </c:title>
    <c:autoTitleDeleted val="0"/>
    <c:plotArea>
      <c:layout>
        <c:manualLayout>
          <c:layoutTarget val="inner"/>
          <c:xMode val="edge"/>
          <c:yMode val="edge"/>
          <c:x val="7.6700075411921823E-2"/>
          <c:y val="0.10659872153077639"/>
          <c:w val="0.72760267098965559"/>
          <c:h val="0.79801583269833198"/>
        </c:manualLayout>
      </c:layout>
      <c:doughnutChart>
        <c:varyColors val="1"/>
        <c:ser>
          <c:idx val="0"/>
          <c:order val="0"/>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1-E18A-44E3-B3A1-0D997F3DF8B9}"/>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E18A-44E3-B3A1-0D997F3DF8B9}"/>
              </c:ext>
            </c:extLst>
          </c:dPt>
          <c:dPt>
            <c:idx val="2"/>
            <c:bubble3D val="0"/>
            <c:spPr>
              <a:solidFill>
                <a:schemeClr val="accent3">
                  <a:lumMod val="75000"/>
                </a:schemeClr>
              </a:solidFill>
              <a:ln w="19050">
                <a:noFill/>
              </a:ln>
              <a:effectLst/>
            </c:spPr>
            <c:extLst>
              <c:ext xmlns:c16="http://schemas.microsoft.com/office/drawing/2014/chart" uri="{C3380CC4-5D6E-409C-BE32-E72D297353CC}">
                <c16:uniqueId val="{00000005-E18A-44E3-B3A1-0D997F3DF8B9}"/>
              </c:ext>
            </c:extLst>
          </c:dPt>
          <c:dPt>
            <c:idx val="3"/>
            <c:bubble3D val="0"/>
            <c:spPr>
              <a:solidFill>
                <a:schemeClr val="accent4">
                  <a:lumMod val="75000"/>
                </a:schemeClr>
              </a:solidFill>
              <a:ln w="19050">
                <a:noFill/>
              </a:ln>
              <a:effectLst/>
            </c:spPr>
            <c:extLst>
              <c:ext xmlns:c16="http://schemas.microsoft.com/office/drawing/2014/chart" uri="{C3380CC4-5D6E-409C-BE32-E72D297353CC}">
                <c16:uniqueId val="{00000007-E18A-44E3-B3A1-0D997F3DF8B9}"/>
              </c:ext>
            </c:extLst>
          </c:dPt>
          <c:dPt>
            <c:idx val="4"/>
            <c:bubble3D val="0"/>
            <c:spPr>
              <a:solidFill>
                <a:schemeClr val="accent5">
                  <a:lumMod val="75000"/>
                </a:schemeClr>
              </a:solidFill>
              <a:ln w="19050">
                <a:noFill/>
              </a:ln>
              <a:effectLst/>
            </c:spPr>
            <c:extLst>
              <c:ext xmlns:c16="http://schemas.microsoft.com/office/drawing/2014/chart" uri="{C3380CC4-5D6E-409C-BE32-E72D297353CC}">
                <c16:uniqueId val="{00000009-E18A-44E3-B3A1-0D997F3DF8B9}"/>
              </c:ext>
            </c:extLst>
          </c:dPt>
          <c:dPt>
            <c:idx val="5"/>
            <c:bubble3D val="0"/>
            <c:spPr>
              <a:solidFill>
                <a:schemeClr val="accent6">
                  <a:lumMod val="50000"/>
                </a:schemeClr>
              </a:solidFill>
              <a:ln w="19050">
                <a:noFill/>
              </a:ln>
              <a:effectLst/>
            </c:spPr>
            <c:extLst>
              <c:ext xmlns:c16="http://schemas.microsoft.com/office/drawing/2014/chart" uri="{C3380CC4-5D6E-409C-BE32-E72D297353CC}">
                <c16:uniqueId val="{0000000B-E18A-44E3-B3A1-0D997F3DF8B9}"/>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Data!$A$3:$A$8</c:f>
              <c:strCache>
                <c:ptCount val="6"/>
                <c:pt idx="0">
                  <c:v>Home</c:v>
                </c:pt>
                <c:pt idx="1">
                  <c:v>Entertainment</c:v>
                </c:pt>
                <c:pt idx="2">
                  <c:v>Transportation</c:v>
                </c:pt>
                <c:pt idx="3">
                  <c:v>Food</c:v>
                </c:pt>
                <c:pt idx="4">
                  <c:v>Misc.</c:v>
                </c:pt>
                <c:pt idx="5">
                  <c:v>Savings</c:v>
                </c:pt>
              </c:strCache>
            </c:strRef>
          </c:cat>
          <c:val>
            <c:numRef>
              <c:f>Data!$B$3:$B$8</c:f>
              <c:numCache>
                <c:formatCode>"£"#,##0</c:formatCode>
                <c:ptCount val="6"/>
                <c:pt idx="0">
                  <c:v>1660</c:v>
                </c:pt>
                <c:pt idx="1">
                  <c:v>188</c:v>
                </c:pt>
                <c:pt idx="2">
                  <c:v>350</c:v>
                </c:pt>
                <c:pt idx="3">
                  <c:v>500</c:v>
                </c:pt>
                <c:pt idx="4">
                  <c:v>263</c:v>
                </c:pt>
                <c:pt idx="5">
                  <c:v>2777</c:v>
                </c:pt>
              </c:numCache>
            </c:numRef>
          </c:val>
          <c:extLst>
            <c:ext xmlns:c16="http://schemas.microsoft.com/office/drawing/2014/chart" uri="{C3380CC4-5D6E-409C-BE32-E72D297353CC}">
              <c16:uniqueId val="{0000000C-E18A-44E3-B3A1-0D997F3DF8B9}"/>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b"/>
      <c:layout>
        <c:manualLayout>
          <c:xMode val="edge"/>
          <c:yMode val="edge"/>
          <c:x val="1.5041771463960258E-2"/>
          <c:y val="0.93149563965794602"/>
          <c:w val="0.85862682894975206"/>
          <c:h val="5.506350012700025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a:ea typeface="Segoe UI"/>
              <a:cs typeface="Segoe UI"/>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'Budget Wheel'!$F$6</c:f>
              <c:strCache>
                <c:ptCount val="1"/>
                <c:pt idx="0">
                  <c:v>Monthly Amount</c:v>
                </c:pt>
              </c:strCache>
            </c:strRef>
          </c:tx>
          <c:spPr>
            <a:solidFill>
              <a:schemeClr val="accent1"/>
            </a:solidFill>
            <a:ln>
              <a:noFill/>
            </a:ln>
            <a:effectLst/>
          </c:spPr>
          <c:invertIfNegative val="0"/>
          <c:cat>
            <c:multiLvlStrRef>
              <c:f>'Budget Wheel'!$B$7:$E$23</c:f>
              <c:multiLvlStrCache>
                <c:ptCount val="17"/>
                <c:lvl>
                  <c:pt idx="0">
                    <c:v>Every 6 months</c:v>
                  </c:pt>
                  <c:pt idx="1">
                    <c:v>Weekly</c:v>
                  </c:pt>
                  <c:pt idx="2">
                    <c:v>Monthly</c:v>
                  </c:pt>
                  <c:pt idx="3">
                    <c:v>Monthly</c:v>
                  </c:pt>
                  <c:pt idx="4">
                    <c:v>Monthly</c:v>
                  </c:pt>
                  <c:pt idx="5">
                    <c:v>Monthly</c:v>
                  </c:pt>
                  <c:pt idx="6">
                    <c:v>Yearly</c:v>
                  </c:pt>
                  <c:pt idx="7">
                    <c:v>Monthly</c:v>
                  </c:pt>
                  <c:pt idx="8">
                    <c:v>Yearly</c:v>
                  </c:pt>
                  <c:pt idx="9">
                    <c:v>Weekly</c:v>
                  </c:pt>
                  <c:pt idx="10">
                    <c:v>Weekly</c:v>
                  </c:pt>
                  <c:pt idx="11">
                    <c:v>Yearly</c:v>
                  </c:pt>
                  <c:pt idx="12">
                    <c:v>Monthly</c:v>
                  </c:pt>
                  <c:pt idx="13">
                    <c:v>Yearly</c:v>
                  </c:pt>
                  <c:pt idx="14">
                    <c:v>Monthly</c:v>
                  </c:pt>
                  <c:pt idx="15">
                    <c:v>Monthly</c:v>
                  </c:pt>
                  <c:pt idx="16">
                    <c:v>Yearly</c:v>
                  </c:pt>
                </c:lvl>
                <c:lvl>
                  <c:pt idx="0">
                    <c:v>£300</c:v>
                  </c:pt>
                  <c:pt idx="1">
                    <c:v>£25</c:v>
                  </c:pt>
                  <c:pt idx="2">
                    <c:v>£200</c:v>
                  </c:pt>
                  <c:pt idx="3">
                    <c:v>£1,600</c:v>
                  </c:pt>
                  <c:pt idx="4">
                    <c:v>£60</c:v>
                  </c:pt>
                  <c:pt idx="5">
                    <c:v>£70</c:v>
                  </c:pt>
                  <c:pt idx="6">
                    <c:v>£300</c:v>
                  </c:pt>
                  <c:pt idx="7">
                    <c:v>£60</c:v>
                  </c:pt>
                  <c:pt idx="8">
                    <c:v>£70</c:v>
                  </c:pt>
                  <c:pt idx="9">
                    <c:v>£100</c:v>
                  </c:pt>
                  <c:pt idx="10">
                    <c:v>£25</c:v>
                  </c:pt>
                  <c:pt idx="11">
                    <c:v>£170</c:v>
                  </c:pt>
                  <c:pt idx="12">
                    <c:v>£60</c:v>
                  </c:pt>
                  <c:pt idx="13">
                    <c:v>£50</c:v>
                  </c:pt>
                  <c:pt idx="14">
                    <c:v>£70</c:v>
                  </c:pt>
                  <c:pt idx="15">
                    <c:v>£100</c:v>
                  </c:pt>
                  <c:pt idx="16">
                    <c:v>£500</c:v>
                  </c:pt>
                </c:lvl>
                <c:lvl>
                  <c:pt idx="0">
                    <c:v>Transportation</c:v>
                  </c:pt>
                  <c:pt idx="1">
                    <c:v>Transportation</c:v>
                  </c:pt>
                  <c:pt idx="2">
                    <c:v>Transportation</c:v>
                  </c:pt>
                  <c:pt idx="3">
                    <c:v>Home</c:v>
                  </c:pt>
                  <c:pt idx="4">
                    <c:v>Home</c:v>
                  </c:pt>
                  <c:pt idx="5">
                    <c:v>Entertainment</c:v>
                  </c:pt>
                  <c:pt idx="6">
                    <c:v>Misc.</c:v>
                  </c:pt>
                  <c:pt idx="7">
                    <c:v>Misc.</c:v>
                  </c:pt>
                  <c:pt idx="8">
                    <c:v>Misc.</c:v>
                  </c:pt>
                  <c:pt idx="9">
                    <c:v>Food</c:v>
                  </c:pt>
                  <c:pt idx="10">
                    <c:v>Food</c:v>
                  </c:pt>
                  <c:pt idx="11">
                    <c:v>Entertainment</c:v>
                  </c:pt>
                  <c:pt idx="12">
                    <c:v>Misc.</c:v>
                  </c:pt>
                  <c:pt idx="13">
                    <c:v>Entertainment</c:v>
                  </c:pt>
                  <c:pt idx="14">
                    <c:v>Misc.</c:v>
                  </c:pt>
                  <c:pt idx="15">
                    <c:v>Entertainment</c:v>
                  </c:pt>
                  <c:pt idx="16">
                    <c:v>Misc.</c:v>
                  </c:pt>
                </c:lvl>
                <c:lvl>
                  <c:pt idx="0">
                    <c:v>Insurance</c:v>
                  </c:pt>
                  <c:pt idx="1">
                    <c:v>Petrol</c:v>
                  </c:pt>
                  <c:pt idx="2">
                    <c:v>Car Payment</c:v>
                  </c:pt>
                  <c:pt idx="3">
                    <c:v>Mortgage</c:v>
                  </c:pt>
                  <c:pt idx="4">
                    <c:v>Cable</c:v>
                  </c:pt>
                  <c:pt idx="5">
                    <c:v>Film night</c:v>
                  </c:pt>
                  <c:pt idx="6">
                    <c:v>Sneakers</c:v>
                  </c:pt>
                  <c:pt idx="7">
                    <c:v>Dog Food</c:v>
                  </c:pt>
                  <c:pt idx="8">
                    <c:v>Pet Insurance</c:v>
                  </c:pt>
                  <c:pt idx="9">
                    <c:v>Groceries</c:v>
                  </c:pt>
                  <c:pt idx="10">
                    <c:v>Coffee</c:v>
                  </c:pt>
                  <c:pt idx="11">
                    <c:v>Climbing Gear</c:v>
                  </c:pt>
                  <c:pt idx="12">
                    <c:v>Gym Membership</c:v>
                  </c:pt>
                  <c:pt idx="13">
                    <c:v>Headphones</c:v>
                  </c:pt>
                  <c:pt idx="14">
                    <c:v>Haircut</c:v>
                  </c:pt>
                  <c:pt idx="15">
                    <c:v>Video Games</c:v>
                  </c:pt>
                  <c:pt idx="16">
                    <c:v>Clothes</c:v>
                  </c:pt>
                </c:lvl>
              </c:multiLvlStrCache>
            </c:multiLvlStrRef>
          </c:cat>
          <c:val>
            <c:numRef>
              <c:f>'Budget Wheel'!$F$7:$F$23</c:f>
            </c:numRef>
          </c:val>
          <c:extLst>
            <c:ext xmlns:c16="http://schemas.microsoft.com/office/drawing/2014/chart" uri="{C3380CC4-5D6E-409C-BE32-E72D297353CC}">
              <c16:uniqueId val="{00000000-3B81-4319-A075-06EB16F52E63}"/>
            </c:ext>
          </c:extLst>
        </c:ser>
        <c:ser>
          <c:idx val="1"/>
          <c:order val="1"/>
          <c:tx>
            <c:strRef>
              <c:f>'Budget Wheel'!$G$6</c:f>
              <c:strCache>
                <c:ptCount val="1"/>
                <c:pt idx="0">
                  <c:v>% of Total</c:v>
                </c:pt>
              </c:strCache>
            </c:strRef>
          </c:tx>
          <c:spPr>
            <a:solidFill>
              <a:schemeClr val="accent2"/>
            </a:solidFill>
            <a:ln>
              <a:noFill/>
            </a:ln>
            <a:effectLst/>
          </c:spPr>
          <c:invertIfNegative val="0"/>
          <c:cat>
            <c:multiLvlStrRef>
              <c:f>'Budget Wheel'!$B$7:$E$23</c:f>
              <c:multiLvlStrCache>
                <c:ptCount val="17"/>
                <c:lvl>
                  <c:pt idx="0">
                    <c:v>Every 6 months</c:v>
                  </c:pt>
                  <c:pt idx="1">
                    <c:v>Weekly</c:v>
                  </c:pt>
                  <c:pt idx="2">
                    <c:v>Monthly</c:v>
                  </c:pt>
                  <c:pt idx="3">
                    <c:v>Monthly</c:v>
                  </c:pt>
                  <c:pt idx="4">
                    <c:v>Monthly</c:v>
                  </c:pt>
                  <c:pt idx="5">
                    <c:v>Monthly</c:v>
                  </c:pt>
                  <c:pt idx="6">
                    <c:v>Yearly</c:v>
                  </c:pt>
                  <c:pt idx="7">
                    <c:v>Monthly</c:v>
                  </c:pt>
                  <c:pt idx="8">
                    <c:v>Yearly</c:v>
                  </c:pt>
                  <c:pt idx="9">
                    <c:v>Weekly</c:v>
                  </c:pt>
                  <c:pt idx="10">
                    <c:v>Weekly</c:v>
                  </c:pt>
                  <c:pt idx="11">
                    <c:v>Yearly</c:v>
                  </c:pt>
                  <c:pt idx="12">
                    <c:v>Monthly</c:v>
                  </c:pt>
                  <c:pt idx="13">
                    <c:v>Yearly</c:v>
                  </c:pt>
                  <c:pt idx="14">
                    <c:v>Monthly</c:v>
                  </c:pt>
                  <c:pt idx="15">
                    <c:v>Monthly</c:v>
                  </c:pt>
                  <c:pt idx="16">
                    <c:v>Yearly</c:v>
                  </c:pt>
                </c:lvl>
                <c:lvl>
                  <c:pt idx="0">
                    <c:v>£300</c:v>
                  </c:pt>
                  <c:pt idx="1">
                    <c:v>£25</c:v>
                  </c:pt>
                  <c:pt idx="2">
                    <c:v>£200</c:v>
                  </c:pt>
                  <c:pt idx="3">
                    <c:v>£1,600</c:v>
                  </c:pt>
                  <c:pt idx="4">
                    <c:v>£60</c:v>
                  </c:pt>
                  <c:pt idx="5">
                    <c:v>£70</c:v>
                  </c:pt>
                  <c:pt idx="6">
                    <c:v>£300</c:v>
                  </c:pt>
                  <c:pt idx="7">
                    <c:v>£60</c:v>
                  </c:pt>
                  <c:pt idx="8">
                    <c:v>£70</c:v>
                  </c:pt>
                  <c:pt idx="9">
                    <c:v>£100</c:v>
                  </c:pt>
                  <c:pt idx="10">
                    <c:v>£25</c:v>
                  </c:pt>
                  <c:pt idx="11">
                    <c:v>£170</c:v>
                  </c:pt>
                  <c:pt idx="12">
                    <c:v>£60</c:v>
                  </c:pt>
                  <c:pt idx="13">
                    <c:v>£50</c:v>
                  </c:pt>
                  <c:pt idx="14">
                    <c:v>£70</c:v>
                  </c:pt>
                  <c:pt idx="15">
                    <c:v>£100</c:v>
                  </c:pt>
                  <c:pt idx="16">
                    <c:v>£500</c:v>
                  </c:pt>
                </c:lvl>
                <c:lvl>
                  <c:pt idx="0">
                    <c:v>Transportation</c:v>
                  </c:pt>
                  <c:pt idx="1">
                    <c:v>Transportation</c:v>
                  </c:pt>
                  <c:pt idx="2">
                    <c:v>Transportation</c:v>
                  </c:pt>
                  <c:pt idx="3">
                    <c:v>Home</c:v>
                  </c:pt>
                  <c:pt idx="4">
                    <c:v>Home</c:v>
                  </c:pt>
                  <c:pt idx="5">
                    <c:v>Entertainment</c:v>
                  </c:pt>
                  <c:pt idx="6">
                    <c:v>Misc.</c:v>
                  </c:pt>
                  <c:pt idx="7">
                    <c:v>Misc.</c:v>
                  </c:pt>
                  <c:pt idx="8">
                    <c:v>Misc.</c:v>
                  </c:pt>
                  <c:pt idx="9">
                    <c:v>Food</c:v>
                  </c:pt>
                  <c:pt idx="10">
                    <c:v>Food</c:v>
                  </c:pt>
                  <c:pt idx="11">
                    <c:v>Entertainment</c:v>
                  </c:pt>
                  <c:pt idx="12">
                    <c:v>Misc.</c:v>
                  </c:pt>
                  <c:pt idx="13">
                    <c:v>Entertainment</c:v>
                  </c:pt>
                  <c:pt idx="14">
                    <c:v>Misc.</c:v>
                  </c:pt>
                  <c:pt idx="15">
                    <c:v>Entertainment</c:v>
                  </c:pt>
                  <c:pt idx="16">
                    <c:v>Misc.</c:v>
                  </c:pt>
                </c:lvl>
                <c:lvl>
                  <c:pt idx="0">
                    <c:v>Insurance</c:v>
                  </c:pt>
                  <c:pt idx="1">
                    <c:v>Petrol</c:v>
                  </c:pt>
                  <c:pt idx="2">
                    <c:v>Car Payment</c:v>
                  </c:pt>
                  <c:pt idx="3">
                    <c:v>Mortgage</c:v>
                  </c:pt>
                  <c:pt idx="4">
                    <c:v>Cable</c:v>
                  </c:pt>
                  <c:pt idx="5">
                    <c:v>Film night</c:v>
                  </c:pt>
                  <c:pt idx="6">
                    <c:v>Sneakers</c:v>
                  </c:pt>
                  <c:pt idx="7">
                    <c:v>Dog Food</c:v>
                  </c:pt>
                  <c:pt idx="8">
                    <c:v>Pet Insurance</c:v>
                  </c:pt>
                  <c:pt idx="9">
                    <c:v>Groceries</c:v>
                  </c:pt>
                  <c:pt idx="10">
                    <c:v>Coffee</c:v>
                  </c:pt>
                  <c:pt idx="11">
                    <c:v>Climbing Gear</c:v>
                  </c:pt>
                  <c:pt idx="12">
                    <c:v>Gym Membership</c:v>
                  </c:pt>
                  <c:pt idx="13">
                    <c:v>Headphones</c:v>
                  </c:pt>
                  <c:pt idx="14">
                    <c:v>Haircut</c:v>
                  </c:pt>
                  <c:pt idx="15">
                    <c:v>Video Games</c:v>
                  </c:pt>
                  <c:pt idx="16">
                    <c:v>Clothes</c:v>
                  </c:pt>
                </c:lvl>
              </c:multiLvlStrCache>
            </c:multiLvlStrRef>
          </c:cat>
          <c:val>
            <c:numRef>
              <c:f>'Budget Wheel'!$G$7:$G$23</c:f>
              <c:numCache>
                <c:formatCode>0%</c:formatCode>
                <c:ptCount val="17"/>
                <c:pt idx="0">
                  <c:v>8.7138375740676201E-3</c:v>
                </c:pt>
                <c:pt idx="1">
                  <c:v>1.742767514813524E-2</c:v>
                </c:pt>
                <c:pt idx="2">
                  <c:v>3.4855350296270481E-2</c:v>
                </c:pt>
                <c:pt idx="3">
                  <c:v>0.27884280237016384</c:v>
                </c:pt>
                <c:pt idx="4">
                  <c:v>1.0456605088881143E-2</c:v>
                </c:pt>
                <c:pt idx="5">
                  <c:v>1.2199372603694667E-2</c:v>
                </c:pt>
                <c:pt idx="6">
                  <c:v>4.3569187870338101E-3</c:v>
                </c:pt>
                <c:pt idx="7">
                  <c:v>1.0456605088881143E-2</c:v>
                </c:pt>
                <c:pt idx="8">
                  <c:v>1.0456605088881143E-3</c:v>
                </c:pt>
                <c:pt idx="9">
                  <c:v>6.9710700592540961E-2</c:v>
                </c:pt>
                <c:pt idx="10">
                  <c:v>1.742767514813524E-2</c:v>
                </c:pt>
                <c:pt idx="11">
                  <c:v>2.4398745207389336E-3</c:v>
                </c:pt>
                <c:pt idx="12">
                  <c:v>1.0456605088881143E-2</c:v>
                </c:pt>
                <c:pt idx="13">
                  <c:v>6.9710700592540956E-4</c:v>
                </c:pt>
                <c:pt idx="14">
                  <c:v>1.2199372603694667E-2</c:v>
                </c:pt>
                <c:pt idx="15">
                  <c:v>1.742767514813524E-2</c:v>
                </c:pt>
                <c:pt idx="16">
                  <c:v>7.3196235622168E-3</c:v>
                </c:pt>
              </c:numCache>
            </c:numRef>
          </c:val>
          <c:extLst>
            <c:ext xmlns:c16="http://schemas.microsoft.com/office/drawing/2014/chart" uri="{C3380CC4-5D6E-409C-BE32-E72D297353CC}">
              <c16:uniqueId val="{00000001-3B81-4319-A075-06EB16F52E63}"/>
            </c:ext>
          </c:extLst>
        </c:ser>
        <c:dLbls>
          <c:showLegendKey val="0"/>
          <c:showVal val="0"/>
          <c:showCatName val="0"/>
          <c:showSerName val="0"/>
          <c:showPercent val="0"/>
          <c:showBubbleSize val="0"/>
        </c:dLbls>
        <c:gapWidth val="219"/>
        <c:overlap val="-27"/>
        <c:axId val="1067765168"/>
        <c:axId val="1067764688"/>
      </c:barChart>
      <c:catAx>
        <c:axId val="1067765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64688"/>
        <c:crosses val="autoZero"/>
        <c:auto val="1"/>
        <c:lblAlgn val="ctr"/>
        <c:lblOffset val="100"/>
        <c:noMultiLvlLbl val="0"/>
      </c:catAx>
      <c:valAx>
        <c:axId val="10677646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6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cked"/>
        <c:varyColors val="0"/>
        <c:ser>
          <c:idx val="0"/>
          <c:order val="0"/>
          <c:tx>
            <c:strRef>
              <c:f>'Budget Wheel'!$F$6</c:f>
              <c:strCache>
                <c:ptCount val="1"/>
                <c:pt idx="0">
                  <c:v>Monthly Amount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'Budget Wheel'!$B$7:$E$23</c:f>
              <c:multiLvlStrCache>
                <c:ptCount val="17"/>
                <c:lvl>
                  <c:pt idx="0">
                    <c:v>Every 6 months</c:v>
                  </c:pt>
                  <c:pt idx="1">
                    <c:v>Weekly</c:v>
                  </c:pt>
                  <c:pt idx="2">
                    <c:v>Monthly</c:v>
                  </c:pt>
                  <c:pt idx="3">
                    <c:v>Monthly</c:v>
                  </c:pt>
                  <c:pt idx="4">
                    <c:v>Monthly</c:v>
                  </c:pt>
                  <c:pt idx="5">
                    <c:v>Monthly</c:v>
                  </c:pt>
                  <c:pt idx="6">
                    <c:v>Yearly</c:v>
                  </c:pt>
                  <c:pt idx="7">
                    <c:v>Monthly</c:v>
                  </c:pt>
                  <c:pt idx="8">
                    <c:v>Yearly</c:v>
                  </c:pt>
                  <c:pt idx="9">
                    <c:v>Weekly</c:v>
                  </c:pt>
                  <c:pt idx="10">
                    <c:v>Weekly</c:v>
                  </c:pt>
                  <c:pt idx="11">
                    <c:v>Yearly</c:v>
                  </c:pt>
                  <c:pt idx="12">
                    <c:v>Monthly</c:v>
                  </c:pt>
                  <c:pt idx="13">
                    <c:v>Yearly</c:v>
                  </c:pt>
                  <c:pt idx="14">
                    <c:v>Monthly</c:v>
                  </c:pt>
                  <c:pt idx="15">
                    <c:v>Monthly</c:v>
                  </c:pt>
                  <c:pt idx="16">
                    <c:v>Yearly</c:v>
                  </c:pt>
                </c:lvl>
                <c:lvl>
                  <c:pt idx="0">
                    <c:v>£300</c:v>
                  </c:pt>
                  <c:pt idx="1">
                    <c:v>£25</c:v>
                  </c:pt>
                  <c:pt idx="2">
                    <c:v>£200</c:v>
                  </c:pt>
                  <c:pt idx="3">
                    <c:v>£1,600</c:v>
                  </c:pt>
                  <c:pt idx="4">
                    <c:v>£60</c:v>
                  </c:pt>
                  <c:pt idx="5">
                    <c:v>£70</c:v>
                  </c:pt>
                  <c:pt idx="6">
                    <c:v>£300</c:v>
                  </c:pt>
                  <c:pt idx="7">
                    <c:v>£60</c:v>
                  </c:pt>
                  <c:pt idx="8">
                    <c:v>£70</c:v>
                  </c:pt>
                  <c:pt idx="9">
                    <c:v>£100</c:v>
                  </c:pt>
                  <c:pt idx="10">
                    <c:v>£25</c:v>
                  </c:pt>
                  <c:pt idx="11">
                    <c:v>£170</c:v>
                  </c:pt>
                  <c:pt idx="12">
                    <c:v>£60</c:v>
                  </c:pt>
                  <c:pt idx="13">
                    <c:v>£50</c:v>
                  </c:pt>
                  <c:pt idx="14">
                    <c:v>£70</c:v>
                  </c:pt>
                  <c:pt idx="15">
                    <c:v>£100</c:v>
                  </c:pt>
                  <c:pt idx="16">
                    <c:v>£500</c:v>
                  </c:pt>
                </c:lvl>
                <c:lvl>
                  <c:pt idx="0">
                    <c:v>Transportation</c:v>
                  </c:pt>
                  <c:pt idx="1">
                    <c:v>Transportation</c:v>
                  </c:pt>
                  <c:pt idx="2">
                    <c:v>Transportation</c:v>
                  </c:pt>
                  <c:pt idx="3">
                    <c:v>Home</c:v>
                  </c:pt>
                  <c:pt idx="4">
                    <c:v>Home</c:v>
                  </c:pt>
                  <c:pt idx="5">
                    <c:v>Entertainment</c:v>
                  </c:pt>
                  <c:pt idx="6">
                    <c:v>Misc.</c:v>
                  </c:pt>
                  <c:pt idx="7">
                    <c:v>Misc.</c:v>
                  </c:pt>
                  <c:pt idx="8">
                    <c:v>Misc.</c:v>
                  </c:pt>
                  <c:pt idx="9">
                    <c:v>Food</c:v>
                  </c:pt>
                  <c:pt idx="10">
                    <c:v>Food</c:v>
                  </c:pt>
                  <c:pt idx="11">
                    <c:v>Entertainment</c:v>
                  </c:pt>
                  <c:pt idx="12">
                    <c:v>Misc.</c:v>
                  </c:pt>
                  <c:pt idx="13">
                    <c:v>Entertainment</c:v>
                  </c:pt>
                  <c:pt idx="14">
                    <c:v>Misc.</c:v>
                  </c:pt>
                  <c:pt idx="15">
                    <c:v>Entertainment</c:v>
                  </c:pt>
                  <c:pt idx="16">
                    <c:v>Misc.</c:v>
                  </c:pt>
                </c:lvl>
                <c:lvl>
                  <c:pt idx="0">
                    <c:v>Insurance</c:v>
                  </c:pt>
                  <c:pt idx="1">
                    <c:v>Petrol</c:v>
                  </c:pt>
                  <c:pt idx="2">
                    <c:v>Car Payment</c:v>
                  </c:pt>
                  <c:pt idx="3">
                    <c:v>Mortgage</c:v>
                  </c:pt>
                  <c:pt idx="4">
                    <c:v>Cable</c:v>
                  </c:pt>
                  <c:pt idx="5">
                    <c:v>Film night</c:v>
                  </c:pt>
                  <c:pt idx="6">
                    <c:v>Sneakers</c:v>
                  </c:pt>
                  <c:pt idx="7">
                    <c:v>Dog Food</c:v>
                  </c:pt>
                  <c:pt idx="8">
                    <c:v>Pet Insurance</c:v>
                  </c:pt>
                  <c:pt idx="9">
                    <c:v>Groceries</c:v>
                  </c:pt>
                  <c:pt idx="10">
                    <c:v>Coffee</c:v>
                  </c:pt>
                  <c:pt idx="11">
                    <c:v>Climbing Gear</c:v>
                  </c:pt>
                  <c:pt idx="12">
                    <c:v>Gym Membership</c:v>
                  </c:pt>
                  <c:pt idx="13">
                    <c:v>Headphones</c:v>
                  </c:pt>
                  <c:pt idx="14">
                    <c:v>Haircut</c:v>
                  </c:pt>
                  <c:pt idx="15">
                    <c:v>Video Games</c:v>
                  </c:pt>
                  <c:pt idx="16">
                    <c:v>Clothes</c:v>
                  </c:pt>
                </c:lvl>
              </c:multiLvlStrCache>
            </c:multiLvlStrRef>
          </c:cat>
          <c:val>
            <c:numRef>
              <c:f>'Budget Wheel'!$F$7:$F$23</c:f>
            </c:numRef>
          </c:val>
          <c:smooth val="0"/>
          <c:extLst>
            <c:ext xmlns:c16="http://schemas.microsoft.com/office/drawing/2014/chart" uri="{C3380CC4-5D6E-409C-BE32-E72D297353CC}">
              <c16:uniqueId val="{00000000-2368-4878-94B3-CD1F92013A5B}"/>
            </c:ext>
          </c:extLst>
        </c:ser>
        <c:ser>
          <c:idx val="1"/>
          <c:order val="1"/>
          <c:tx>
            <c:strRef>
              <c:f>'Budget Wheel'!$G$6</c:f>
              <c:strCache>
                <c:ptCount val="1"/>
                <c:pt idx="0">
                  <c:v>% of Total</c:v>
                </c:pt>
              </c:strCache>
            </c:strRef>
          </c:tx>
          <c:spPr>
            <a:ln w="28575" cap="rnd">
              <a:solidFill>
                <a:schemeClr val="accent2"/>
              </a:solidFill>
              <a:round/>
            </a:ln>
            <a:effectLst/>
          </c:spPr>
          <c:marker>
            <c:symbol val="none"/>
          </c:marker>
          <c:cat>
            <c:multiLvlStrRef>
              <c:f>'Budget Wheel'!$B$7:$E$23</c:f>
              <c:multiLvlStrCache>
                <c:ptCount val="17"/>
                <c:lvl>
                  <c:pt idx="0">
                    <c:v>Every 6 months</c:v>
                  </c:pt>
                  <c:pt idx="1">
                    <c:v>Weekly</c:v>
                  </c:pt>
                  <c:pt idx="2">
                    <c:v>Monthly</c:v>
                  </c:pt>
                  <c:pt idx="3">
                    <c:v>Monthly</c:v>
                  </c:pt>
                  <c:pt idx="4">
                    <c:v>Monthly</c:v>
                  </c:pt>
                  <c:pt idx="5">
                    <c:v>Monthly</c:v>
                  </c:pt>
                  <c:pt idx="6">
                    <c:v>Yearly</c:v>
                  </c:pt>
                  <c:pt idx="7">
                    <c:v>Monthly</c:v>
                  </c:pt>
                  <c:pt idx="8">
                    <c:v>Yearly</c:v>
                  </c:pt>
                  <c:pt idx="9">
                    <c:v>Weekly</c:v>
                  </c:pt>
                  <c:pt idx="10">
                    <c:v>Weekly</c:v>
                  </c:pt>
                  <c:pt idx="11">
                    <c:v>Yearly</c:v>
                  </c:pt>
                  <c:pt idx="12">
                    <c:v>Monthly</c:v>
                  </c:pt>
                  <c:pt idx="13">
                    <c:v>Yearly</c:v>
                  </c:pt>
                  <c:pt idx="14">
                    <c:v>Monthly</c:v>
                  </c:pt>
                  <c:pt idx="15">
                    <c:v>Monthly</c:v>
                  </c:pt>
                  <c:pt idx="16">
                    <c:v>Yearly</c:v>
                  </c:pt>
                </c:lvl>
                <c:lvl>
                  <c:pt idx="0">
                    <c:v>£300</c:v>
                  </c:pt>
                  <c:pt idx="1">
                    <c:v>£25</c:v>
                  </c:pt>
                  <c:pt idx="2">
                    <c:v>£200</c:v>
                  </c:pt>
                  <c:pt idx="3">
                    <c:v>£1,600</c:v>
                  </c:pt>
                  <c:pt idx="4">
                    <c:v>£60</c:v>
                  </c:pt>
                  <c:pt idx="5">
                    <c:v>£70</c:v>
                  </c:pt>
                  <c:pt idx="6">
                    <c:v>£300</c:v>
                  </c:pt>
                  <c:pt idx="7">
                    <c:v>£60</c:v>
                  </c:pt>
                  <c:pt idx="8">
                    <c:v>£70</c:v>
                  </c:pt>
                  <c:pt idx="9">
                    <c:v>£100</c:v>
                  </c:pt>
                  <c:pt idx="10">
                    <c:v>£25</c:v>
                  </c:pt>
                  <c:pt idx="11">
                    <c:v>£170</c:v>
                  </c:pt>
                  <c:pt idx="12">
                    <c:v>£60</c:v>
                  </c:pt>
                  <c:pt idx="13">
                    <c:v>£50</c:v>
                  </c:pt>
                  <c:pt idx="14">
                    <c:v>£70</c:v>
                  </c:pt>
                  <c:pt idx="15">
                    <c:v>£100</c:v>
                  </c:pt>
                  <c:pt idx="16">
                    <c:v>£500</c:v>
                  </c:pt>
                </c:lvl>
                <c:lvl>
                  <c:pt idx="0">
                    <c:v>Transportation</c:v>
                  </c:pt>
                  <c:pt idx="1">
                    <c:v>Transportation</c:v>
                  </c:pt>
                  <c:pt idx="2">
                    <c:v>Transportation</c:v>
                  </c:pt>
                  <c:pt idx="3">
                    <c:v>Home</c:v>
                  </c:pt>
                  <c:pt idx="4">
                    <c:v>Home</c:v>
                  </c:pt>
                  <c:pt idx="5">
                    <c:v>Entertainment</c:v>
                  </c:pt>
                  <c:pt idx="6">
                    <c:v>Misc.</c:v>
                  </c:pt>
                  <c:pt idx="7">
                    <c:v>Misc.</c:v>
                  </c:pt>
                  <c:pt idx="8">
                    <c:v>Misc.</c:v>
                  </c:pt>
                  <c:pt idx="9">
                    <c:v>Food</c:v>
                  </c:pt>
                  <c:pt idx="10">
                    <c:v>Food</c:v>
                  </c:pt>
                  <c:pt idx="11">
                    <c:v>Entertainment</c:v>
                  </c:pt>
                  <c:pt idx="12">
                    <c:v>Misc.</c:v>
                  </c:pt>
                  <c:pt idx="13">
                    <c:v>Entertainment</c:v>
                  </c:pt>
                  <c:pt idx="14">
                    <c:v>Misc.</c:v>
                  </c:pt>
                  <c:pt idx="15">
                    <c:v>Entertainment</c:v>
                  </c:pt>
                  <c:pt idx="16">
                    <c:v>Misc.</c:v>
                  </c:pt>
                </c:lvl>
                <c:lvl>
                  <c:pt idx="0">
                    <c:v>Insurance</c:v>
                  </c:pt>
                  <c:pt idx="1">
                    <c:v>Petrol</c:v>
                  </c:pt>
                  <c:pt idx="2">
                    <c:v>Car Payment</c:v>
                  </c:pt>
                  <c:pt idx="3">
                    <c:v>Mortgage</c:v>
                  </c:pt>
                  <c:pt idx="4">
                    <c:v>Cable</c:v>
                  </c:pt>
                  <c:pt idx="5">
                    <c:v>Film night</c:v>
                  </c:pt>
                  <c:pt idx="6">
                    <c:v>Sneakers</c:v>
                  </c:pt>
                  <c:pt idx="7">
                    <c:v>Dog Food</c:v>
                  </c:pt>
                  <c:pt idx="8">
                    <c:v>Pet Insurance</c:v>
                  </c:pt>
                  <c:pt idx="9">
                    <c:v>Groceries</c:v>
                  </c:pt>
                  <c:pt idx="10">
                    <c:v>Coffee</c:v>
                  </c:pt>
                  <c:pt idx="11">
                    <c:v>Climbing Gear</c:v>
                  </c:pt>
                  <c:pt idx="12">
                    <c:v>Gym Membership</c:v>
                  </c:pt>
                  <c:pt idx="13">
                    <c:v>Headphones</c:v>
                  </c:pt>
                  <c:pt idx="14">
                    <c:v>Haircut</c:v>
                  </c:pt>
                  <c:pt idx="15">
                    <c:v>Video Games</c:v>
                  </c:pt>
                  <c:pt idx="16">
                    <c:v>Clothes</c:v>
                  </c:pt>
                </c:lvl>
              </c:multiLvlStrCache>
            </c:multiLvlStrRef>
          </c:cat>
          <c:val>
            <c:numRef>
              <c:f>'Budget Wheel'!$G$7:$G$23</c:f>
              <c:numCache>
                <c:formatCode>0%</c:formatCode>
                <c:ptCount val="17"/>
                <c:pt idx="0">
                  <c:v>8.7138375740676201E-3</c:v>
                </c:pt>
                <c:pt idx="1">
                  <c:v>1.742767514813524E-2</c:v>
                </c:pt>
                <c:pt idx="2">
                  <c:v>3.4855350296270481E-2</c:v>
                </c:pt>
                <c:pt idx="3">
                  <c:v>0.27884280237016384</c:v>
                </c:pt>
                <c:pt idx="4">
                  <c:v>1.0456605088881143E-2</c:v>
                </c:pt>
                <c:pt idx="5">
                  <c:v>1.2199372603694667E-2</c:v>
                </c:pt>
                <c:pt idx="6">
                  <c:v>4.3569187870338101E-3</c:v>
                </c:pt>
                <c:pt idx="7">
                  <c:v>1.0456605088881143E-2</c:v>
                </c:pt>
                <c:pt idx="8">
                  <c:v>1.0456605088881143E-3</c:v>
                </c:pt>
                <c:pt idx="9">
                  <c:v>6.9710700592540961E-2</c:v>
                </c:pt>
                <c:pt idx="10">
                  <c:v>1.742767514813524E-2</c:v>
                </c:pt>
                <c:pt idx="11">
                  <c:v>2.4398745207389336E-3</c:v>
                </c:pt>
                <c:pt idx="12">
                  <c:v>1.0456605088881143E-2</c:v>
                </c:pt>
                <c:pt idx="13">
                  <c:v>6.9710700592540956E-4</c:v>
                </c:pt>
                <c:pt idx="14">
                  <c:v>1.2199372603694667E-2</c:v>
                </c:pt>
                <c:pt idx="15">
                  <c:v>1.742767514813524E-2</c:v>
                </c:pt>
                <c:pt idx="16">
                  <c:v>7.3196235622168E-3</c:v>
                </c:pt>
              </c:numCache>
            </c:numRef>
          </c:val>
          <c:smooth val="0"/>
          <c:extLst>
            <c:ext xmlns:c16="http://schemas.microsoft.com/office/drawing/2014/chart" uri="{C3380CC4-5D6E-409C-BE32-E72D297353CC}">
              <c16:uniqueId val="{00000001-2368-4878-94B3-CD1F92013A5B}"/>
            </c:ext>
          </c:extLst>
        </c:ser>
        <c:dLbls>
          <c:showLegendKey val="0"/>
          <c:showVal val="0"/>
          <c:showCatName val="0"/>
          <c:showSerName val="0"/>
          <c:showPercent val="0"/>
          <c:showBubbleSize val="0"/>
        </c:dLbls>
        <c:smooth val="0"/>
        <c:axId val="1067769008"/>
        <c:axId val="891131040"/>
      </c:lineChart>
      <c:catAx>
        <c:axId val="106776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131040"/>
        <c:crosses val="autoZero"/>
        <c:auto val="1"/>
        <c:lblAlgn val="ctr"/>
        <c:lblOffset val="100"/>
        <c:noMultiLvlLbl val="0"/>
      </c:catAx>
      <c:valAx>
        <c:axId val="89113104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76900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942973</xdr:colOff>
      <xdr:row>1</xdr:row>
      <xdr:rowOff>152400</xdr:rowOff>
    </xdr:from>
    <xdr:to>
      <xdr:col>6</xdr:col>
      <xdr:colOff>904874</xdr:colOff>
      <xdr:row>4</xdr:row>
      <xdr:rowOff>1971675</xdr:rowOff>
    </xdr:to>
    <xdr:graphicFrame macro="">
      <xdr:nvGraphicFramePr>
        <xdr:cNvPr id="3" name="Chart 1" descr="Doughnut chart showing expenses and savings proportion">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125330</xdr:colOff>
      <xdr:row>0</xdr:row>
      <xdr:rowOff>501316</xdr:rowOff>
    </xdr:from>
    <xdr:to>
      <xdr:col>21</xdr:col>
      <xdr:colOff>551448</xdr:colOff>
      <xdr:row>4</xdr:row>
      <xdr:rowOff>1930065</xdr:rowOff>
    </xdr:to>
    <xdr:graphicFrame macro="">
      <xdr:nvGraphicFramePr>
        <xdr:cNvPr id="2" name="Chart 1">
          <a:extLst>
            <a:ext uri="{FF2B5EF4-FFF2-40B4-BE49-F238E27FC236}">
              <a16:creationId xmlns:a16="http://schemas.microsoft.com/office/drawing/2014/main" id="{01879594-A48C-ED57-C284-C0677DC83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75197</xdr:colOff>
      <xdr:row>5</xdr:row>
      <xdr:rowOff>250658</xdr:rowOff>
    </xdr:from>
    <xdr:to>
      <xdr:col>21</xdr:col>
      <xdr:colOff>175461</xdr:colOff>
      <xdr:row>21</xdr:row>
      <xdr:rowOff>0</xdr:rowOff>
    </xdr:to>
    <xdr:graphicFrame macro="">
      <xdr:nvGraphicFramePr>
        <xdr:cNvPr id="4" name="Chart 3">
          <a:extLst>
            <a:ext uri="{FF2B5EF4-FFF2-40B4-BE49-F238E27FC236}">
              <a16:creationId xmlns:a16="http://schemas.microsoft.com/office/drawing/2014/main" id="{62EF1AE7-3D7C-6AC3-32A5-59307BE719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 displayName="Expenses" ref="B6:G23" totalsRowShown="0" headerRowCellStyle="Heading 2">
  <autoFilter ref="B6:G23" xr:uid="{00000000-0009-0000-0100-000001000000}"/>
  <tableColumns count="6">
    <tableColumn id="1" xr3:uid="{00000000-0010-0000-0000-000001000000}" name="Expenses" dataDxfId="7"/>
    <tableColumn id="2" xr3:uid="{00000000-0010-0000-0000-000002000000}" name="Category" dataDxfId="6"/>
    <tableColumn id="3" xr3:uid="{00000000-0010-0000-0000-000003000000}" name="Amount" dataDxfId="5"/>
    <tableColumn id="4" xr3:uid="{00000000-0010-0000-0000-000004000000}" name="Frequency" dataDxfId="4"/>
    <tableColumn id="5" xr3:uid="{00000000-0010-0000-0000-000005000000}" name="Monthly Amount" dataDxfId="3">
      <calculatedColumnFormula>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calculatedColumnFormula>
    </tableColumn>
    <tableColumn id="6" xr3:uid="{00000000-0010-0000-0000-000006000000}" name="% of Total" dataDxfId="2">
      <calculatedColumnFormula>IF(Expenses[[#This Row],[Monthly Amount]]&lt;&gt;"",Expenses[[#This Row],[Monthly Amount]]/Income,"")</calculatedColumnFormula>
    </tableColumn>
  </tableColumns>
  <tableStyleInfo name="Budget Wheel" showFirstColumn="1" showLastColumn="0" showRowStripes="1" showColumnStripes="0"/>
  <extLst>
    <ext xmlns:x14="http://schemas.microsoft.com/office/spreadsheetml/2009/9/main" uri="{504A1905-F514-4f6f-8877-14C23A59335A}">
      <x14:table altTextSummary="Enter Expenses items and Amount and select Category and Frequency in this table. Percent of Total is auto calculated"/>
    </ext>
  </extLst>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2D3E50"/>
      </a:dk2>
      <a:lt2>
        <a:srgbClr val="B3BFEA"/>
      </a:lt2>
      <a:accent1>
        <a:srgbClr val="203065"/>
      </a:accent1>
      <a:accent2>
        <a:srgbClr val="304898"/>
      </a:accent2>
      <a:accent3>
        <a:srgbClr val="4060CA"/>
      </a:accent3>
      <a:accent4>
        <a:srgbClr val="6680D5"/>
      </a:accent4>
      <a:accent5>
        <a:srgbClr val="B3BFEA"/>
      </a:accent5>
      <a:accent6>
        <a:srgbClr val="66CC00"/>
      </a:accent6>
      <a:hlink>
        <a:srgbClr val="0563C1"/>
      </a:hlink>
      <a:folHlink>
        <a:srgbClr val="954F72"/>
      </a:folHlink>
    </a:clrScheme>
    <a:fontScheme name="Custom 1">
      <a:majorFont>
        <a:latin typeface="Century Gothic"/>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7C039-A7CE-4314-9F68-778A70A1993A}">
  <sheetPr>
    <tabColor theme="9" tint="-0.499984740745262"/>
  </sheetPr>
  <dimension ref="B1:B7"/>
  <sheetViews>
    <sheetView showGridLines="0" workbookViewId="0"/>
  </sheetViews>
  <sheetFormatPr defaultRowHeight="17.25" x14ac:dyDescent="0.3"/>
  <cols>
    <col min="1" max="1" width="2.77734375" customWidth="1"/>
    <col min="2" max="2" width="80.77734375" customWidth="1"/>
    <col min="3" max="3" width="2.77734375" customWidth="1"/>
  </cols>
  <sheetData>
    <row r="1" spans="2:2" ht="20.25" x14ac:dyDescent="0.3">
      <c r="B1" s="12" t="s">
        <v>0</v>
      </c>
    </row>
    <row r="2" spans="2:2" ht="30" customHeight="1" x14ac:dyDescent="0.3">
      <c r="B2" s="13" t="s">
        <v>1</v>
      </c>
    </row>
    <row r="3" spans="2:2" ht="30" customHeight="1" x14ac:dyDescent="0.3">
      <c r="B3" s="13" t="s">
        <v>2</v>
      </c>
    </row>
    <row r="4" spans="2:2" ht="30" customHeight="1" x14ac:dyDescent="0.3">
      <c r="B4" s="13" t="s">
        <v>3</v>
      </c>
    </row>
    <row r="5" spans="2:2" ht="30" customHeight="1" x14ac:dyDescent="0.3">
      <c r="B5" s="14" t="s">
        <v>4</v>
      </c>
    </row>
    <row r="6" spans="2:2" ht="62.25" customHeight="1" x14ac:dyDescent="0.3">
      <c r="B6" s="13" t="s">
        <v>5</v>
      </c>
    </row>
    <row r="7" spans="2:2" ht="30" x14ac:dyDescent="0.3">
      <c r="B7" s="13" t="s">
        <v>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fitToPage="1"/>
  </sheetPr>
  <dimension ref="A1:G23"/>
  <sheetViews>
    <sheetView showGridLines="0" tabSelected="1" zoomScale="52" workbookViewId="0">
      <selection activeCell="Y10" sqref="Y10"/>
    </sheetView>
  </sheetViews>
  <sheetFormatPr defaultRowHeight="24" customHeight="1" x14ac:dyDescent="0.3"/>
  <cols>
    <col min="1" max="1" width="2.77734375" style="15" customWidth="1"/>
    <col min="2" max="2" width="22.44140625" customWidth="1"/>
    <col min="3" max="3" width="17.44140625" customWidth="1"/>
    <col min="4" max="4" width="12.33203125" customWidth="1"/>
    <col min="5" max="5" width="18.6640625" customWidth="1"/>
    <col min="6" max="6" width="14.21875" hidden="1" customWidth="1"/>
    <col min="7" max="7" width="12.88671875" customWidth="1"/>
    <col min="8" max="8" width="2.77734375" customWidth="1"/>
  </cols>
  <sheetData>
    <row r="1" spans="1:7" ht="85.5" customHeight="1" x14ac:dyDescent="0.3">
      <c r="B1" s="22" t="s">
        <v>7</v>
      </c>
      <c r="C1" s="23"/>
      <c r="D1" s="24" t="s">
        <v>33</v>
      </c>
      <c r="E1" s="25"/>
      <c r="F1" s="25"/>
      <c r="G1" s="25"/>
    </row>
    <row r="2" spans="1:7" ht="175.5" customHeight="1" x14ac:dyDescent="0.3">
      <c r="A2" s="16"/>
      <c r="B2" s="1" t="s">
        <v>8</v>
      </c>
      <c r="C2" s="17"/>
      <c r="D2" s="17"/>
      <c r="E2" s="17"/>
      <c r="G2" s="1" t="s">
        <v>41</v>
      </c>
    </row>
    <row r="3" spans="1:7" ht="26.25" customHeight="1" x14ac:dyDescent="0.45">
      <c r="B3" s="18">
        <v>5738</v>
      </c>
      <c r="C3" s="17"/>
      <c r="D3" s="17"/>
      <c r="E3" s="17"/>
      <c r="G3" s="19">
        <f>Savings</f>
        <v>2777</v>
      </c>
    </row>
    <row r="4" spans="1:7" ht="27" customHeight="1" x14ac:dyDescent="0.3">
      <c r="C4" s="17"/>
      <c r="D4" s="17"/>
      <c r="E4" s="17"/>
      <c r="G4" s="5" t="s">
        <v>42</v>
      </c>
    </row>
    <row r="5" spans="1:7" ht="164.25" customHeight="1" x14ac:dyDescent="0.3">
      <c r="C5" s="17"/>
      <c r="D5" s="17"/>
      <c r="E5" s="17"/>
    </row>
    <row r="6" spans="1:7" ht="30" customHeight="1" x14ac:dyDescent="0.3">
      <c r="B6" s="2" t="s">
        <v>9</v>
      </c>
      <c r="C6" s="2" t="s">
        <v>27</v>
      </c>
      <c r="D6" s="2" t="s">
        <v>34</v>
      </c>
      <c r="E6" s="2" t="s">
        <v>35</v>
      </c>
      <c r="F6" s="2" t="s">
        <v>40</v>
      </c>
      <c r="G6" s="2" t="s">
        <v>43</v>
      </c>
    </row>
    <row r="7" spans="1:7" ht="24" customHeight="1" x14ac:dyDescent="0.3">
      <c r="B7" s="6" t="s">
        <v>10</v>
      </c>
      <c r="C7" s="6" t="s">
        <v>28</v>
      </c>
      <c r="D7" s="20">
        <v>300</v>
      </c>
      <c r="E7" s="6" t="s">
        <v>36</v>
      </c>
      <c r="F7"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50</v>
      </c>
      <c r="G7" s="7">
        <f>IF(Expenses[[#This Row],[Monthly Amount]]&lt;&gt;"",Expenses[[#This Row],[Monthly Amount]]/Income,"")</f>
        <v>8.7138375740676201E-3</v>
      </c>
    </row>
    <row r="8" spans="1:7" ht="24" customHeight="1" x14ac:dyDescent="0.3">
      <c r="B8" s="6" t="s">
        <v>11</v>
      </c>
      <c r="C8" s="6" t="s">
        <v>28</v>
      </c>
      <c r="D8" s="20">
        <v>25</v>
      </c>
      <c r="E8" s="6" t="s">
        <v>37</v>
      </c>
      <c r="F8"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100</v>
      </c>
      <c r="G8" s="7">
        <f>IF(Expenses[[#This Row],[Monthly Amount]]&lt;&gt;"",Expenses[[#This Row],[Monthly Amount]]/Income,"")</f>
        <v>1.742767514813524E-2</v>
      </c>
    </row>
    <row r="9" spans="1:7" ht="24" customHeight="1" x14ac:dyDescent="0.3">
      <c r="B9" s="6" t="s">
        <v>12</v>
      </c>
      <c r="C9" s="6" t="s">
        <v>28</v>
      </c>
      <c r="D9" s="20">
        <v>200</v>
      </c>
      <c r="E9" s="6" t="s">
        <v>38</v>
      </c>
      <c r="F9"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200</v>
      </c>
      <c r="G9" s="7">
        <f>IF(Expenses[[#This Row],[Monthly Amount]]&lt;&gt;"",Expenses[[#This Row],[Monthly Amount]]/Income,"")</f>
        <v>3.4855350296270481E-2</v>
      </c>
    </row>
    <row r="10" spans="1:7" ht="24" customHeight="1" x14ac:dyDescent="0.3">
      <c r="B10" s="6" t="s">
        <v>13</v>
      </c>
      <c r="C10" s="6" t="s">
        <v>29</v>
      </c>
      <c r="D10" s="20">
        <v>1600</v>
      </c>
      <c r="E10" s="6" t="s">
        <v>38</v>
      </c>
      <c r="F10"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1600</v>
      </c>
      <c r="G10" s="7">
        <f>IF(Expenses[[#This Row],[Monthly Amount]]&lt;&gt;"",Expenses[[#This Row],[Monthly Amount]]/Income,"")</f>
        <v>0.27884280237016384</v>
      </c>
    </row>
    <row r="11" spans="1:7" ht="24" customHeight="1" x14ac:dyDescent="0.3">
      <c r="B11" s="6" t="s">
        <v>14</v>
      </c>
      <c r="C11" s="6" t="s">
        <v>29</v>
      </c>
      <c r="D11" s="20">
        <v>60</v>
      </c>
      <c r="E11" s="6" t="s">
        <v>38</v>
      </c>
      <c r="F11"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60</v>
      </c>
      <c r="G11" s="7">
        <f>IF(Expenses[[#This Row],[Monthly Amount]]&lt;&gt;"",Expenses[[#This Row],[Monthly Amount]]/Income,"")</f>
        <v>1.0456605088881143E-2</v>
      </c>
    </row>
    <row r="12" spans="1:7" ht="24" customHeight="1" x14ac:dyDescent="0.3">
      <c r="B12" s="6" t="s">
        <v>15</v>
      </c>
      <c r="C12" s="6" t="s">
        <v>30</v>
      </c>
      <c r="D12" s="20">
        <v>70</v>
      </c>
      <c r="E12" s="6" t="s">
        <v>38</v>
      </c>
      <c r="F12"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70</v>
      </c>
      <c r="G12" s="7">
        <f>IF(Expenses[[#This Row],[Monthly Amount]]&lt;&gt;"",Expenses[[#This Row],[Monthly Amount]]/Income,"")</f>
        <v>1.2199372603694667E-2</v>
      </c>
    </row>
    <row r="13" spans="1:7" ht="24" customHeight="1" x14ac:dyDescent="0.3">
      <c r="B13" s="6" t="s">
        <v>16</v>
      </c>
      <c r="C13" s="6" t="s">
        <v>31</v>
      </c>
      <c r="D13" s="20">
        <v>300</v>
      </c>
      <c r="E13" s="6" t="s">
        <v>39</v>
      </c>
      <c r="F13"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25</v>
      </c>
      <c r="G13" s="7">
        <f>IF(Expenses[[#This Row],[Monthly Amount]]&lt;&gt;"",Expenses[[#This Row],[Monthly Amount]]/Income,"")</f>
        <v>4.3569187870338101E-3</v>
      </c>
    </row>
    <row r="14" spans="1:7" ht="24" customHeight="1" x14ac:dyDescent="0.3">
      <c r="B14" s="6" t="s">
        <v>17</v>
      </c>
      <c r="C14" s="6" t="s">
        <v>31</v>
      </c>
      <c r="D14" s="20">
        <v>60</v>
      </c>
      <c r="E14" s="6" t="s">
        <v>38</v>
      </c>
      <c r="F14"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60</v>
      </c>
      <c r="G14" s="7">
        <f>IF(Expenses[[#This Row],[Monthly Amount]]&lt;&gt;"",Expenses[[#This Row],[Monthly Amount]]/Income,"")</f>
        <v>1.0456605088881143E-2</v>
      </c>
    </row>
    <row r="15" spans="1:7" ht="24" customHeight="1" x14ac:dyDescent="0.3">
      <c r="B15" s="6" t="s">
        <v>18</v>
      </c>
      <c r="C15" s="6" t="s">
        <v>31</v>
      </c>
      <c r="D15" s="20">
        <v>70</v>
      </c>
      <c r="E15" s="6" t="s">
        <v>39</v>
      </c>
      <c r="F15"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6</v>
      </c>
      <c r="G15" s="7">
        <f>IF(Expenses[[#This Row],[Monthly Amount]]&lt;&gt;"",Expenses[[#This Row],[Monthly Amount]]/Income,"")</f>
        <v>1.0456605088881143E-3</v>
      </c>
    </row>
    <row r="16" spans="1:7" ht="24" customHeight="1" x14ac:dyDescent="0.3">
      <c r="B16" s="6" t="s">
        <v>19</v>
      </c>
      <c r="C16" s="6" t="s">
        <v>32</v>
      </c>
      <c r="D16" s="20">
        <v>100</v>
      </c>
      <c r="E16" s="6" t="s">
        <v>37</v>
      </c>
      <c r="F16"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400</v>
      </c>
      <c r="G16" s="7">
        <f>IF(Expenses[[#This Row],[Monthly Amount]]&lt;&gt;"",Expenses[[#This Row],[Monthly Amount]]/Income,"")</f>
        <v>6.9710700592540961E-2</v>
      </c>
    </row>
    <row r="17" spans="2:7" ht="24" customHeight="1" x14ac:dyDescent="0.3">
      <c r="B17" s="6" t="s">
        <v>20</v>
      </c>
      <c r="C17" s="6" t="s">
        <v>32</v>
      </c>
      <c r="D17" s="20">
        <v>25</v>
      </c>
      <c r="E17" s="6" t="s">
        <v>37</v>
      </c>
      <c r="F17"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100</v>
      </c>
      <c r="G17" s="7">
        <f>IF(Expenses[[#This Row],[Monthly Amount]]&lt;&gt;"",Expenses[[#This Row],[Monthly Amount]]/Income,"")</f>
        <v>1.742767514813524E-2</v>
      </c>
    </row>
    <row r="18" spans="2:7" ht="24" customHeight="1" x14ac:dyDescent="0.3">
      <c r="B18" s="6" t="s">
        <v>21</v>
      </c>
      <c r="C18" s="6" t="s">
        <v>30</v>
      </c>
      <c r="D18" s="20">
        <v>170</v>
      </c>
      <c r="E18" s="6" t="s">
        <v>39</v>
      </c>
      <c r="F18"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14</v>
      </c>
      <c r="G18" s="7">
        <f>IF(Expenses[[#This Row],[Monthly Amount]]&lt;&gt;"",Expenses[[#This Row],[Monthly Amount]]/Income,"")</f>
        <v>2.4398745207389336E-3</v>
      </c>
    </row>
    <row r="19" spans="2:7" ht="24" customHeight="1" x14ac:dyDescent="0.3">
      <c r="B19" s="6" t="s">
        <v>22</v>
      </c>
      <c r="C19" s="6" t="s">
        <v>31</v>
      </c>
      <c r="D19" s="20">
        <v>60</v>
      </c>
      <c r="E19" s="6" t="s">
        <v>38</v>
      </c>
      <c r="F19"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60</v>
      </c>
      <c r="G19" s="7">
        <f>IF(Expenses[[#This Row],[Monthly Amount]]&lt;&gt;"",Expenses[[#This Row],[Monthly Amount]]/Income,"")</f>
        <v>1.0456605088881143E-2</v>
      </c>
    </row>
    <row r="20" spans="2:7" ht="24" customHeight="1" x14ac:dyDescent="0.3">
      <c r="B20" s="6" t="s">
        <v>23</v>
      </c>
      <c r="C20" s="6" t="s">
        <v>30</v>
      </c>
      <c r="D20" s="20">
        <v>50</v>
      </c>
      <c r="E20" s="6" t="s">
        <v>39</v>
      </c>
      <c r="F20"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4</v>
      </c>
      <c r="G20" s="7">
        <f>IF(Expenses[[#This Row],[Monthly Amount]]&lt;&gt;"",Expenses[[#This Row],[Monthly Amount]]/Income,"")</f>
        <v>6.9710700592540956E-4</v>
      </c>
    </row>
    <row r="21" spans="2:7" ht="24" customHeight="1" x14ac:dyDescent="0.3">
      <c r="B21" s="6" t="s">
        <v>24</v>
      </c>
      <c r="C21" s="6" t="s">
        <v>31</v>
      </c>
      <c r="D21" s="20">
        <v>70</v>
      </c>
      <c r="E21" s="6" t="s">
        <v>38</v>
      </c>
      <c r="F21"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70</v>
      </c>
      <c r="G21" s="7">
        <f>IF(Expenses[[#This Row],[Monthly Amount]]&lt;&gt;"",Expenses[[#This Row],[Monthly Amount]]/Income,"")</f>
        <v>1.2199372603694667E-2</v>
      </c>
    </row>
    <row r="22" spans="2:7" ht="24" customHeight="1" x14ac:dyDescent="0.3">
      <c r="B22" s="6" t="s">
        <v>25</v>
      </c>
      <c r="C22" s="6" t="s">
        <v>30</v>
      </c>
      <c r="D22" s="20">
        <v>100</v>
      </c>
      <c r="E22" s="6" t="s">
        <v>38</v>
      </c>
      <c r="F22"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100</v>
      </c>
      <c r="G22" s="7">
        <f>IF(Expenses[[#This Row],[Monthly Amount]]&lt;&gt;"",Expenses[[#This Row],[Monthly Amount]]/Income,"")</f>
        <v>1.742767514813524E-2</v>
      </c>
    </row>
    <row r="23" spans="2:7" ht="24" customHeight="1" x14ac:dyDescent="0.3">
      <c r="B23" s="6" t="s">
        <v>26</v>
      </c>
      <c r="C23" s="6" t="s">
        <v>31</v>
      </c>
      <c r="D23" s="20">
        <v>500</v>
      </c>
      <c r="E23" s="6" t="s">
        <v>39</v>
      </c>
      <c r="F23" s="20">
        <f>IF(Expenses[[#This Row],[Amount]]&gt;0,IF(Expenses[[#This Row],[Frequency]]&lt;&gt;"",ROUND(IF(Expenses[[#This Row],[Frequency]]="Monthly",Expenses[Amount],IF(Expenses[[#This Row],[Frequency]]="Weekly",Expenses[[#This Row],[Amount]]*4,IF(Expenses[[#This Row],[Frequency]]="Quarterly",Expenses[[#This Row],[Amount]]/3,IF(Expenses[[#This Row],[Frequency]]="Every 6 months",Expenses[[#This Row],[Amount]]/6,IF(Expenses[[#This Row],[Frequency]]="Yearly",Expenses[[#This Row],[Amount]]/12,IF(Expenses[[#This Row],[Frequency]]="Every other week",Expenses[[#This Row],[Amount]]*2,IF(Expenses[[#This Row],[Frequency]]="Every other month",Expenses[[#This Row],[Amount]]/2,""))))))),0),""),"")</f>
        <v>42</v>
      </c>
      <c r="G23" s="7">
        <f>IF(Expenses[[#This Row],[Monthly Amount]]&lt;&gt;"",Expenses[[#This Row],[Monthly Amount]]/Income,"")</f>
        <v>7.3196235622168E-3</v>
      </c>
    </row>
  </sheetData>
  <mergeCells count="2">
    <mergeCell ref="B1:C1"/>
    <mergeCell ref="D1:G1"/>
  </mergeCells>
  <conditionalFormatting sqref="G3">
    <cfRule type="expression" dxfId="1" priority="2">
      <formula>G3&lt;=0</formula>
    </cfRule>
    <cfRule type="expression" dxfId="0" priority="3">
      <formula>G3&gt;0</formula>
    </cfRule>
  </conditionalFormatting>
  <dataValidations count="5">
    <dataValidation allowBlank="1" showInputMessage="1" showErrorMessage="1" prompt="Create a Budget Wheel in this worksheet. Title of the worksheet is in cell at right and tip in cell D1. Other helpful instructions on how to use this worksheet are in cells in this column. Arrow down to get started." sqref="A1" xr:uid="{9F01452D-FD56-4387-BFD5-A5D668D81461}"/>
    <dataValidation allowBlank="1" showInputMessage="1" showErrorMessage="1" prompt="Monthly Income label is in cell at right, doughnut chart showing expenses and savings in cell C2, and Savings Amount label in cell G2." sqref="A2" xr:uid="{5E67A332-E767-41E5-98BF-69F2088ECB1C}"/>
    <dataValidation allowBlank="1" showInputMessage="1" showErrorMessage="1" prompt="Doughnut chart showing expenses and savings proportion is in this cell." sqref="C2" xr:uid="{6A20510C-E456-4C61-885F-4ACDBF1C2749}"/>
    <dataValidation allowBlank="1" showInputMessage="1" showErrorMessage="1" prompt="Enter Monthly Income in cell at right. Saving Amount is auto calculated in cell G3. Next instruction is in cell A6." sqref="A3" xr:uid="{DB3F9EA6-C8BD-414D-A416-6F71C0203F89}"/>
    <dataValidation allowBlank="1" showInputMessage="1" showErrorMessage="1" prompt="Enter details in Expenses table starting in cell at right." sqref="A6" xr:uid="{CB3857F1-CB65-4CD3-94F5-16BB2D675D6B}"/>
  </dataValidations>
  <printOptions horizontalCentered="1"/>
  <pageMargins left="0.7" right="0.7" top="0.7" bottom="0.7" header="0.3" footer="0.3"/>
  <pageSetup paperSize="9" scale="87" fitToHeight="0" orientation="portrait" horizontalDpi="4294967293" r:id="rId1"/>
  <headerFooter differentFirst="1">
    <oddFooter>Page &amp;P of &amp;N</oddFooter>
  </headerFooter>
  <drawing r:id="rId2"/>
  <tableParts count="1">
    <tablePart r:id="rId3"/>
  </tableParts>
  <extLst>
    <ext xmlns:x14="http://schemas.microsoft.com/office/spreadsheetml/2009/9/main" uri="{CCE6A557-97BC-4b89-ADB6-D9C93CAAB3DF}">
      <x14:dataValidations xmlns:xm="http://schemas.microsoft.com/office/excel/2006/main" count="2">
        <x14:dataValidation type="list" errorStyle="warning" allowBlank="1" showInputMessage="1" showErrorMessage="1" error="Please select a category from the drop-down list" xr:uid="{00000000-0002-0000-0000-000000000000}">
          <x14:formula1>
            <xm:f>Data!$A$3:$A$8</xm:f>
          </x14:formula1>
          <xm:sqref>C7:C23</xm:sqref>
        </x14:dataValidation>
        <x14:dataValidation type="list" errorStyle="warning" allowBlank="1" showErrorMessage="1" error="Please select a frequency from the drop-down list" xr:uid="{00000000-0002-0000-0000-000001000000}">
          <x14:formula1>
            <xm:f>Data!$D$3:$D$9</xm:f>
          </x14:formula1>
          <xm:sqref>E7:E23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6"/>
  </sheetPr>
  <dimension ref="A1:E10"/>
  <sheetViews>
    <sheetView showGridLines="0" workbookViewId="0"/>
  </sheetViews>
  <sheetFormatPr defaultRowHeight="17.25" x14ac:dyDescent="0.3"/>
  <cols>
    <col min="1" max="1" width="17.77734375" customWidth="1"/>
    <col min="2" max="2" width="20.88671875" customWidth="1"/>
    <col min="3" max="3" width="20.44140625" customWidth="1"/>
    <col min="4" max="4" width="20.109375" customWidth="1"/>
    <col min="5" max="5" width="11.44140625" customWidth="1"/>
  </cols>
  <sheetData>
    <row r="1" spans="1:5" x14ac:dyDescent="0.3">
      <c r="A1" t="s">
        <v>44</v>
      </c>
    </row>
    <row r="2" spans="1:5" ht="44.25" customHeight="1" x14ac:dyDescent="0.3">
      <c r="A2" s="3" t="s">
        <v>45</v>
      </c>
      <c r="B2" s="3" t="s">
        <v>47</v>
      </c>
      <c r="C2" s="3" t="s">
        <v>49</v>
      </c>
      <c r="D2" s="3" t="s">
        <v>35</v>
      </c>
      <c r="E2" s="3" t="s">
        <v>46</v>
      </c>
    </row>
    <row r="3" spans="1:5" x14ac:dyDescent="0.3">
      <c r="A3" t="s">
        <v>29</v>
      </c>
      <c r="B3" s="21">
        <f>IF(SUMIF(Expenses[Category],"Home",Expenses[Monthly Amount])&gt;0,SUMIF(Expenses[Category],"Home",Expenses[Monthly Amount]),NA())</f>
        <v>1660</v>
      </c>
      <c r="C3" s="4">
        <f t="shared" ref="C3:C8" si="0">IF(B3&gt;0,B3/Income,"")</f>
        <v>0.28929940745904498</v>
      </c>
      <c r="D3" s="8" t="s">
        <v>37</v>
      </c>
      <c r="E3" s="21">
        <f>Income-SUM(Expenses[Monthly Amount])</f>
        <v>2777</v>
      </c>
    </row>
    <row r="4" spans="1:5" x14ac:dyDescent="0.3">
      <c r="A4" t="s">
        <v>30</v>
      </c>
      <c r="B4" s="21">
        <f>IF(SUMIF(Expenses[Category],"Entertainment",Expenses[Monthly Amount])&gt;0,SUMIF(Expenses[Category],"Entertainment",Expenses[Monthly Amount]),NA())</f>
        <v>188</v>
      </c>
      <c r="C4" s="4">
        <f t="shared" si="0"/>
        <v>3.2764029278494249E-2</v>
      </c>
      <c r="D4" s="8" t="s">
        <v>38</v>
      </c>
    </row>
    <row r="5" spans="1:5" x14ac:dyDescent="0.3">
      <c r="A5" t="s">
        <v>28</v>
      </c>
      <c r="B5" s="21">
        <f>IF(SUMIF(Expenses[Category],"Transportation",Expenses[Monthly Amount])&gt;0,SUMIF(Expenses[Category],"Transportation",Expenses[Monthly Amount]),NA())</f>
        <v>350</v>
      </c>
      <c r="C5" s="4">
        <f t="shared" si="0"/>
        <v>6.0996863018473332E-2</v>
      </c>
      <c r="D5" s="8" t="s">
        <v>50</v>
      </c>
    </row>
    <row r="6" spans="1:5" x14ac:dyDescent="0.3">
      <c r="A6" t="s">
        <v>32</v>
      </c>
      <c r="B6" s="21">
        <f>IF(SUMIF(Expenses[Category],"Food",Expenses[Monthly Amount])&gt;0,SUMIF(Expenses[Category],"Food",Expenses[Monthly Amount]),NA())</f>
        <v>500</v>
      </c>
      <c r="C6" s="4">
        <f t="shared" si="0"/>
        <v>8.7138375740676191E-2</v>
      </c>
      <c r="D6" s="8" t="s">
        <v>36</v>
      </c>
    </row>
    <row r="7" spans="1:5" x14ac:dyDescent="0.3">
      <c r="A7" t="s">
        <v>31</v>
      </c>
      <c r="B7" s="21">
        <f>IF(SUMIF(Expenses[Category],"Misc.",Expenses[Monthly Amount])&gt;0,SUMIF(Expenses[Category],"Misc.",Expenses[Monthly Amount]),NA())</f>
        <v>263</v>
      </c>
      <c r="C7" s="4">
        <f t="shared" si="0"/>
        <v>4.5834785639595678E-2</v>
      </c>
      <c r="D7" s="8" t="s">
        <v>39</v>
      </c>
    </row>
    <row r="8" spans="1:5" x14ac:dyDescent="0.3">
      <c r="A8" t="s">
        <v>46</v>
      </c>
      <c r="B8" s="21">
        <f>IF(E3&gt;0,E3,NA())</f>
        <v>2777</v>
      </c>
      <c r="C8" s="4">
        <f t="shared" si="0"/>
        <v>0.4839665388637156</v>
      </c>
      <c r="D8" s="8" t="s">
        <v>51</v>
      </c>
    </row>
    <row r="9" spans="1:5" x14ac:dyDescent="0.3">
      <c r="C9" s="9"/>
      <c r="D9" s="8" t="s">
        <v>52</v>
      </c>
    </row>
    <row r="10" spans="1:5" x14ac:dyDescent="0.3">
      <c r="B10" s="10" t="s">
        <v>48</v>
      </c>
      <c r="C10" s="11">
        <f>SUM(C3:C8)</f>
        <v>1</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307C5480-6B97-4360-A3D2-61F61E2577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51B48A-DBF2-44A4-942C-0052786158D8}">
  <ds:schemaRefs>
    <ds:schemaRef ds:uri="http://schemas.microsoft.com/sharepoint/v3/contenttype/forms"/>
  </ds:schemaRefs>
</ds:datastoreItem>
</file>

<file path=customXml/itemProps3.xml><?xml version="1.0" encoding="utf-8"?>
<ds:datastoreItem xmlns:ds="http://schemas.openxmlformats.org/officeDocument/2006/customXml" ds:itemID="{13F48562-458B-47EF-A588-B11D3F8B784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TM16400946</Template>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Start</vt:lpstr>
      <vt:lpstr>Budget Wheel</vt:lpstr>
      <vt:lpstr>Data</vt:lpstr>
      <vt:lpstr>AmountPerCategory</vt:lpstr>
      <vt:lpstr>Categories</vt:lpstr>
      <vt:lpstr>Income</vt:lpstr>
      <vt:lpstr>'Budget Wheel'!Print_Titles</vt:lpstr>
      <vt:lpstr>Savings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2022-02-14T06:45:47Z</dcterms:created>
  <dcterms:modified xsi:type="dcterms:W3CDTF">2025-09-14T13:03:50Z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