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lon\OneDrive\Bureau\PPE1\"/>
    </mc:Choice>
  </mc:AlternateContent>
  <xr:revisionPtr revIDLastSave="0" documentId="13_ncr:1_{695687DD-D398-404F-9707-25137F1E5821}" xr6:coauthVersionLast="45" xr6:coauthVersionMax="45" xr10:uidLastSave="{00000000-0000-0000-0000-000000000000}"/>
  <bookViews>
    <workbookView xWindow="-120" yWindow="-120" windowWidth="29040" windowHeight="15840" xr2:uid="{031548B4-B53E-4D1A-9100-F1F2F20CC75B}"/>
  </bookViews>
  <sheets>
    <sheet name="Feuil1" sheetId="1" r:id="rId1"/>
  </sheets>
  <externalReferences>
    <externalReference r:id="rId2"/>
  </externalReferenc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1" l="1"/>
  <c r="D41" i="1"/>
  <c r="B41" i="1"/>
  <c r="B40" i="1"/>
  <c r="D40" i="1"/>
  <c r="E40" i="1" s="1"/>
  <c r="B78" i="1"/>
  <c r="B42" i="1" l="1"/>
  <c r="B43" i="1"/>
  <c r="D60" i="1"/>
  <c r="E60" i="1" s="1"/>
  <c r="D76" i="1"/>
  <c r="E76" i="1" s="1"/>
  <c r="D72" i="1"/>
  <c r="E72" i="1" s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49" i="1"/>
  <c r="D77" i="1"/>
  <c r="E77" i="1" s="1"/>
  <c r="B52" i="1"/>
  <c r="B53" i="1"/>
  <c r="B54" i="1"/>
  <c r="B55" i="1"/>
  <c r="B56" i="1"/>
  <c r="B57" i="1"/>
  <c r="B58" i="1"/>
  <c r="B59" i="1"/>
  <c r="B47" i="1"/>
  <c r="B48" i="1"/>
  <c r="B50" i="1"/>
  <c r="B51" i="1"/>
  <c r="B34" i="1"/>
  <c r="B35" i="1"/>
  <c r="B36" i="1"/>
  <c r="B37" i="1"/>
  <c r="B38" i="1"/>
  <c r="B39" i="1"/>
  <c r="B44" i="1"/>
  <c r="B45" i="1"/>
  <c r="B46" i="1"/>
  <c r="B22" i="1" l="1"/>
  <c r="B23" i="1"/>
  <c r="B24" i="1"/>
  <c r="B25" i="1"/>
  <c r="B26" i="1"/>
  <c r="B27" i="1"/>
  <c r="B28" i="1"/>
  <c r="B29" i="1"/>
  <c r="B30" i="1"/>
  <c r="B31" i="1"/>
  <c r="B32" i="1"/>
  <c r="B33" i="1"/>
  <c r="B21" i="1"/>
  <c r="D59" i="1" l="1"/>
  <c r="E59" i="1" s="1"/>
  <c r="D75" i="1"/>
  <c r="E75" i="1" s="1"/>
  <c r="D78" i="1"/>
  <c r="E78" i="1" s="1"/>
  <c r="D55" i="1"/>
  <c r="E55" i="1" s="1"/>
  <c r="D56" i="1"/>
  <c r="E56" i="1" s="1"/>
  <c r="D57" i="1"/>
  <c r="E57" i="1" s="1"/>
  <c r="D58" i="1"/>
  <c r="E58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3" i="1"/>
  <c r="E73" i="1" s="1"/>
  <c r="D74" i="1"/>
  <c r="E74" i="1" s="1"/>
  <c r="D52" i="1"/>
  <c r="E52" i="1" s="1"/>
  <c r="D53" i="1"/>
  <c r="E53" i="1" s="1"/>
  <c r="D54" i="1"/>
  <c r="E54" i="1" s="1"/>
  <c r="D23" i="1" l="1"/>
  <c r="E23" i="1" s="1"/>
  <c r="D25" i="1"/>
  <c r="E25" i="1" s="1"/>
  <c r="D24" i="1"/>
  <c r="E24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33" i="1"/>
  <c r="E33" i="1" s="1"/>
  <c r="D51" i="1"/>
  <c r="E51" i="1" s="1"/>
  <c r="D21" i="1"/>
  <c r="E21" i="1" s="1"/>
  <c r="D22" i="1"/>
  <c r="E22" i="1" s="1"/>
  <c r="B81" i="1" l="1"/>
  <c r="B80" i="1"/>
  <c r="B82" i="1" l="1"/>
</calcChain>
</file>

<file path=xl/sharedStrings.xml><?xml version="1.0" encoding="utf-8"?>
<sst xmlns="http://schemas.openxmlformats.org/spreadsheetml/2006/main" count="82" uniqueCount="82">
  <si>
    <t xml:space="preserve">En date du </t>
  </si>
  <si>
    <t xml:space="preserve">A l'attention de </t>
  </si>
  <si>
    <t>M. Semblais</t>
  </si>
  <si>
    <t>Adresse email : laurent.chevalier19360@gmail.com</t>
  </si>
  <si>
    <t>Références</t>
  </si>
  <si>
    <t>RAM002</t>
  </si>
  <si>
    <t>Désignation :</t>
  </si>
  <si>
    <t>Adresse: 7 Ter Rue Fernand Delmas, 19100 Brive-la-Gaillarde</t>
  </si>
  <si>
    <t>Quantité</t>
  </si>
  <si>
    <t xml:space="preserve">                                          Société RGB_Tech</t>
  </si>
  <si>
    <t>Prix total HT</t>
  </si>
  <si>
    <t>CPU001</t>
  </si>
  <si>
    <t>Prix Unitaire HT</t>
  </si>
  <si>
    <t>20.10.19</t>
  </si>
  <si>
    <t>ALIM002</t>
  </si>
  <si>
    <t>BOIT002</t>
  </si>
  <si>
    <t>HDD001</t>
  </si>
  <si>
    <t>SSD001</t>
  </si>
  <si>
    <t>CPU002</t>
  </si>
  <si>
    <t>CM003</t>
  </si>
  <si>
    <t>RAM003</t>
  </si>
  <si>
    <t>BOIT001</t>
  </si>
  <si>
    <t>ALIM003</t>
  </si>
  <si>
    <t>GPU002</t>
  </si>
  <si>
    <t>VENT002</t>
  </si>
  <si>
    <t>TVA</t>
  </si>
  <si>
    <t>SOUR001</t>
  </si>
  <si>
    <t>SOUR002</t>
  </si>
  <si>
    <t>SOUR003</t>
  </si>
  <si>
    <t>CAM001</t>
  </si>
  <si>
    <t>CASK001</t>
  </si>
  <si>
    <t>CASK002</t>
  </si>
  <si>
    <t>TAP001</t>
  </si>
  <si>
    <t>TAP002</t>
  </si>
  <si>
    <t>TAP003</t>
  </si>
  <si>
    <t>ECR001</t>
  </si>
  <si>
    <t>ECR002</t>
  </si>
  <si>
    <t>MIC002</t>
  </si>
  <si>
    <t>MAN001</t>
  </si>
  <si>
    <t>SWI001</t>
  </si>
  <si>
    <t>SWI003</t>
  </si>
  <si>
    <t>BOX001</t>
  </si>
  <si>
    <t>IMP003</t>
  </si>
  <si>
    <t>JEU001</t>
  </si>
  <si>
    <t>JEU002</t>
  </si>
  <si>
    <t>JEU003</t>
  </si>
  <si>
    <t>JEU004</t>
  </si>
  <si>
    <t>JEU005</t>
  </si>
  <si>
    <t>OS001</t>
  </si>
  <si>
    <t>TXT001</t>
  </si>
  <si>
    <t>VOC001</t>
  </si>
  <si>
    <t>INT001</t>
  </si>
  <si>
    <t>VOC002</t>
  </si>
  <si>
    <t>VID001</t>
  </si>
  <si>
    <t>MUS001</t>
  </si>
  <si>
    <t>MW001</t>
  </si>
  <si>
    <t>TXT002</t>
  </si>
  <si>
    <t>TXT003</t>
  </si>
  <si>
    <t>INT002</t>
  </si>
  <si>
    <t>TXT004</t>
  </si>
  <si>
    <t>CYB001</t>
  </si>
  <si>
    <t>TXT005</t>
  </si>
  <si>
    <t>TXT006</t>
  </si>
  <si>
    <t>VID002</t>
  </si>
  <si>
    <t>VID003</t>
  </si>
  <si>
    <t>VID004</t>
  </si>
  <si>
    <t>Total HT</t>
  </si>
  <si>
    <t>Total TTC</t>
  </si>
  <si>
    <t>CLAV001</t>
  </si>
  <si>
    <t>CLAV002</t>
  </si>
  <si>
    <t>Devis n°001</t>
  </si>
  <si>
    <t>9 avenue de la Libération</t>
  </si>
  <si>
    <t>Escompte pour paiement antcipé : non</t>
  </si>
  <si>
    <t>Mode de règlement : chèque ou virement</t>
  </si>
  <si>
    <t>Site internet : rgb-tech.com</t>
  </si>
  <si>
    <t>Total TVA 20 %</t>
  </si>
  <si>
    <t>Téléphone : 05 89 46 58 28</t>
  </si>
  <si>
    <t>CABL001</t>
  </si>
  <si>
    <t>Ce devis est valable un mois à compter de sa date de réalisation</t>
  </si>
  <si>
    <t>ENC001</t>
  </si>
  <si>
    <t>Condition de règlement : à réception</t>
  </si>
  <si>
    <t>JACK001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</si>
</sst>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[$-40C]General"/>
  </numFmts>
  <fonts count="11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u/>
      <sz val="28"/>
      <color theme="1"/>
      <name val="Calibri"/>
      <family val="2"/>
      <scheme val="minor"/>
    </font>
    <font>
      <b/>
      <sz val="11"/>
      <color theme="1"/>
      <name val="Bahnschrift"/>
      <family val="2"/>
    </font>
    <font>
      <b/>
      <sz val="12"/>
      <color theme="1"/>
      <name val="Bahnschrift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1"/>
      <name val="Bahnschrift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165" fontId="9" fillId="0" borderId="0"/>
  </cellStyleXfs>
  <cellXfs count="61">
    <xf numFmtId="0" fontId="0" fillId="0" borderId="0" xfId="0"/>
    <xf numFmtId="0" fontId="0" fillId="0" borderId="0" xfId="0" applyBorder="1"/>
    <xf numFmtId="0" fontId="2" fillId="0" borderId="9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Font="1" applyBorder="1"/>
    <xf numFmtId="0" fontId="0" fillId="0" borderId="7" xfId="0" applyBorder="1"/>
    <xf numFmtId="0" fontId="1" fillId="0" borderId="12" xfId="0" applyFont="1" applyBorder="1" applyAlignment="1">
      <alignment horizontal="left"/>
    </xf>
    <xf numFmtId="0" fontId="0" fillId="0" borderId="13" xfId="0" applyBorder="1"/>
    <xf numFmtId="0" fontId="0" fillId="0" borderId="8" xfId="0" applyBorder="1"/>
    <xf numFmtId="14" fontId="1" fillId="0" borderId="13" xfId="0" applyNumberFormat="1" applyFont="1" applyBorder="1" applyAlignment="1">
      <alignment horizontal="center" vertical="center"/>
    </xf>
    <xf numFmtId="0" fontId="0" fillId="0" borderId="14" xfId="0" applyBorder="1"/>
    <xf numFmtId="0" fontId="6" fillId="2" borderId="16" xfId="0" applyFont="1" applyFill="1" applyBorder="1"/>
    <xf numFmtId="164" fontId="7" fillId="2" borderId="17" xfId="0" applyNumberFormat="1" applyFont="1" applyFill="1" applyBorder="1" applyAlignment="1">
      <alignment horizontal="center"/>
    </xf>
    <xf numFmtId="0" fontId="6" fillId="2" borderId="18" xfId="0" applyFont="1" applyFill="1" applyBorder="1"/>
    <xf numFmtId="164" fontId="7" fillId="2" borderId="15" xfId="0" applyNumberFormat="1" applyFont="1" applyFill="1" applyBorder="1" applyAlignment="1">
      <alignment horizontal="center"/>
    </xf>
    <xf numFmtId="164" fontId="7" fillId="2" borderId="20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0" xfId="0" applyFont="1" applyFill="1" applyBorder="1"/>
    <xf numFmtId="0" fontId="0" fillId="3" borderId="10" xfId="0" applyFill="1" applyBorder="1"/>
    <xf numFmtId="0" fontId="0" fillId="3" borderId="11" xfId="0" applyFill="1" applyBorder="1"/>
    <xf numFmtId="164" fontId="0" fillId="3" borderId="10" xfId="0" applyNumberFormat="1" applyFont="1" applyFill="1" applyBorder="1"/>
    <xf numFmtId="164" fontId="0" fillId="3" borderId="11" xfId="0" applyNumberFormat="1" applyFont="1" applyFill="1" applyBorder="1"/>
    <xf numFmtId="0" fontId="4" fillId="4" borderId="10" xfId="0" applyFont="1" applyFill="1" applyBorder="1"/>
    <xf numFmtId="0" fontId="4" fillId="4" borderId="11" xfId="0" applyFont="1" applyFill="1" applyBorder="1"/>
    <xf numFmtId="164" fontId="4" fillId="4" borderId="10" xfId="0" applyNumberFormat="1" applyFont="1" applyFill="1" applyBorder="1"/>
    <xf numFmtId="164" fontId="4" fillId="4" borderId="11" xfId="0" applyNumberFormat="1" applyFont="1" applyFill="1" applyBorder="1"/>
    <xf numFmtId="9" fontId="0" fillId="4" borderId="15" xfId="0" applyNumberFormat="1" applyFill="1" applyBorder="1"/>
    <xf numFmtId="0" fontId="0" fillId="0" borderId="12" xfId="0" applyBorder="1"/>
    <xf numFmtId="0" fontId="10" fillId="2" borderId="19" xfId="0" applyFont="1" applyFill="1" applyBorder="1"/>
    <xf numFmtId="0" fontId="0" fillId="3" borderId="21" xfId="0" applyFont="1" applyFill="1" applyBorder="1"/>
    <xf numFmtId="0" fontId="0" fillId="4" borderId="21" xfId="0" applyFont="1" applyFill="1" applyBorder="1"/>
    <xf numFmtId="0" fontId="0" fillId="4" borderId="22" xfId="0" applyFont="1" applyFill="1" applyBorder="1"/>
    <xf numFmtId="9" fontId="0" fillId="4" borderId="10" xfId="0" applyNumberFormat="1" applyFill="1" applyBorder="1"/>
    <xf numFmtId="9" fontId="0" fillId="4" borderId="20" xfId="0" applyNumberFormat="1" applyFill="1" applyBorder="1"/>
  </cellXfs>
  <cellStyles count="2">
    <cellStyle name="Excel Built-in Normal" xfId="1" xr:uid="{9C4BE3BC-310A-4BED-85C1-76481A4EAED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864336</xdr:colOff>
      <xdr:row>5</xdr:row>
      <xdr:rowOff>33617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FFB4ACD-EA5D-489F-BE98-5EF308A68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48748" cy="1288676"/>
        </a:xfrm>
        <a:prstGeom prst="rect">
          <a:avLst/>
        </a:prstGeom>
      </xdr:spPr>
    </xdr:pic>
    <xdr:clientData/>
  </xdr:twoCellAnchor>
  <xdr:twoCellAnchor>
    <xdr:from>
      <xdr:col>0</xdr:col>
      <xdr:colOff>22411</xdr:colOff>
      <xdr:row>82</xdr:row>
      <xdr:rowOff>190499</xdr:rowOff>
    </xdr:from>
    <xdr:to>
      <xdr:col>1</xdr:col>
      <xdr:colOff>2364441</xdr:colOff>
      <xdr:row>86</xdr:row>
      <xdr:rowOff>44822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004B6A86-5E64-425C-9D0B-1C13233EC717}"/>
            </a:ext>
          </a:extLst>
        </xdr:cNvPr>
        <xdr:cNvSpPr/>
      </xdr:nvSpPr>
      <xdr:spPr>
        <a:xfrm>
          <a:off x="22411" y="17582028"/>
          <a:ext cx="3126442" cy="616323"/>
        </a:xfrm>
        <a:prstGeom prst="round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TALOG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2">
          <cell r="A2" t="str">
            <v>Référence</v>
          </cell>
          <cell r="B2" t="str">
            <v>Désignation</v>
          </cell>
          <cell r="D2" t="str">
            <v>Prix HT</v>
          </cell>
        </row>
        <row r="4">
          <cell r="A4" t="str">
            <v>CPU001</v>
          </cell>
          <cell r="B4" t="str">
            <v>AMD Ryzen 3 2200G</v>
          </cell>
          <cell r="D4">
            <v>83.250000000000014</v>
          </cell>
        </row>
        <row r="5">
          <cell r="A5" t="str">
            <v>CPU002</v>
          </cell>
          <cell r="B5" t="str">
            <v>AMD Ryzen 5 2600 </v>
          </cell>
          <cell r="D5">
            <v>108.25000000000001</v>
          </cell>
        </row>
        <row r="6">
          <cell r="A6" t="str">
            <v>CPU003</v>
          </cell>
          <cell r="B6" t="str">
            <v>Intel Core i5 9600K</v>
          </cell>
          <cell r="D6">
            <v>191.65833333333336</v>
          </cell>
        </row>
        <row r="7">
          <cell r="A7" t="str">
            <v>CPU004</v>
          </cell>
          <cell r="B7" t="str">
            <v>Intel Core i7 9700K</v>
          </cell>
          <cell r="D7">
            <v>358.25</v>
          </cell>
        </row>
        <row r="8">
          <cell r="A8" t="str">
            <v>CM001</v>
          </cell>
          <cell r="B8" t="str">
            <v>MSI B450 Tomahawk</v>
          </cell>
          <cell r="D8">
            <v>93.325000000000003</v>
          </cell>
        </row>
        <row r="9">
          <cell r="A9" t="str">
            <v>CM002</v>
          </cell>
          <cell r="B9" t="str">
            <v>Gigabyte Z390 AORUS ELITE</v>
          </cell>
          <cell r="D9">
            <v>177.49166666666667</v>
          </cell>
        </row>
        <row r="10">
          <cell r="A10" t="str">
            <v>CM003</v>
          </cell>
          <cell r="B10" t="str">
            <v>Gigabyte B450M DS3H</v>
          </cell>
          <cell r="D10">
            <v>62.416666666666671</v>
          </cell>
        </row>
        <row r="11">
          <cell r="A11" t="str">
            <v>CM004</v>
          </cell>
          <cell r="B11" t="str">
            <v>MSI B360M PRO-VD</v>
          </cell>
          <cell r="D11">
            <v>62.491666666666667</v>
          </cell>
        </row>
        <row r="12">
          <cell r="A12" t="str">
            <v>RAM001</v>
          </cell>
          <cell r="B12" t="str">
            <v>DDR4 Corsair Vengeance LPX</v>
          </cell>
          <cell r="D12">
            <v>64.908333333333331</v>
          </cell>
        </row>
        <row r="13">
          <cell r="A13" t="str">
            <v>RAM002</v>
          </cell>
          <cell r="B13" t="str">
            <v xml:space="preserve">DDR4 HyperX Fury </v>
          </cell>
          <cell r="D13">
            <v>75.341666666666669</v>
          </cell>
        </row>
        <row r="14">
          <cell r="A14" t="str">
            <v>RAM003</v>
          </cell>
          <cell r="B14" t="str">
            <v>DDR4 Ballistix Sport LT</v>
          </cell>
          <cell r="D14">
            <v>58.991666666666674</v>
          </cell>
        </row>
        <row r="15">
          <cell r="A15" t="str">
            <v>RAM004</v>
          </cell>
          <cell r="B15" t="str">
            <v>DDR4 HyperX Predator</v>
          </cell>
          <cell r="D15">
            <v>70.825000000000003</v>
          </cell>
        </row>
        <row r="16">
          <cell r="A16" t="str">
            <v>HDD001</v>
          </cell>
          <cell r="B16" t="str">
            <v>Seagate Barracuda</v>
          </cell>
          <cell r="D16">
            <v>45.825000000000003</v>
          </cell>
        </row>
        <row r="17">
          <cell r="A17" t="str">
            <v>HDD002</v>
          </cell>
          <cell r="B17" t="str">
            <v>Western Digital WD Blue</v>
          </cell>
          <cell r="D17">
            <v>33.325000000000003</v>
          </cell>
        </row>
        <row r="18">
          <cell r="A18" t="str">
            <v>HDD003</v>
          </cell>
          <cell r="B18" t="str">
            <v>Seagate IronWolf Pro</v>
          </cell>
          <cell r="D18">
            <v>106.8</v>
          </cell>
        </row>
        <row r="19">
          <cell r="A19" t="str">
            <v>HDD004</v>
          </cell>
          <cell r="B19" t="str">
            <v>Toshiba E300</v>
          </cell>
          <cell r="D19">
            <v>66.658333333333331</v>
          </cell>
        </row>
        <row r="20">
          <cell r="A20" t="str">
            <v>SSD001</v>
          </cell>
          <cell r="B20" t="str">
            <v>Kingston A400</v>
          </cell>
          <cell r="D20">
            <v>25.083333333333336</v>
          </cell>
        </row>
        <row r="21">
          <cell r="A21" t="str">
            <v>SSD002</v>
          </cell>
          <cell r="B21" t="str">
            <v>Samsung Série 860 EVO</v>
          </cell>
          <cell r="D21">
            <v>95.825000000000003</v>
          </cell>
        </row>
        <row r="22">
          <cell r="A22" t="str">
            <v>SSD003</v>
          </cell>
          <cell r="B22" t="str">
            <v>Samsung Série 970 EVO Plus</v>
          </cell>
          <cell r="D22">
            <v>81.691666666666677</v>
          </cell>
        </row>
        <row r="23">
          <cell r="A23" t="str">
            <v>SSD004</v>
          </cell>
          <cell r="B23" t="str">
            <v>PNY CS900</v>
          </cell>
          <cell r="D23">
            <v>18.191666666666666</v>
          </cell>
        </row>
        <row r="24">
          <cell r="A24" t="str">
            <v>BOIT001</v>
          </cell>
          <cell r="B24" t="str">
            <v>Aerocool QS182</v>
          </cell>
          <cell r="D24">
            <v>27.075000000000003</v>
          </cell>
        </row>
        <row r="25">
          <cell r="A25" t="str">
            <v>BOIT002</v>
          </cell>
          <cell r="B25" t="str">
            <v>Aerocool V3X RGB</v>
          </cell>
          <cell r="D25">
            <v>32.908333333333339</v>
          </cell>
        </row>
        <row r="26">
          <cell r="A26" t="str">
            <v>BOIT003</v>
          </cell>
          <cell r="B26" t="str">
            <v>Cooler Master MasterBox MB520 </v>
          </cell>
          <cell r="D26">
            <v>58.250000000000007</v>
          </cell>
        </row>
        <row r="27">
          <cell r="A27" t="str">
            <v>BOIT004</v>
          </cell>
          <cell r="B27" t="str">
            <v>Kolink Stronghold</v>
          </cell>
          <cell r="D27">
            <v>54.158333333333331</v>
          </cell>
        </row>
        <row r="28">
          <cell r="A28" t="str">
            <v>ALIM001</v>
          </cell>
          <cell r="B28" t="str">
            <v>Corsair CX450</v>
          </cell>
          <cell r="D28">
            <v>44.958333333333336</v>
          </cell>
        </row>
        <row r="29">
          <cell r="A29" t="str">
            <v>ALIM002</v>
          </cell>
          <cell r="B29" t="str">
            <v>EVGA 600W</v>
          </cell>
          <cell r="D29">
            <v>56.208333333333336</v>
          </cell>
        </row>
        <row r="30">
          <cell r="A30" t="str">
            <v>ALIM003</v>
          </cell>
          <cell r="B30" t="str">
            <v>Cooler Master K450</v>
          </cell>
          <cell r="D30">
            <v>37.5</v>
          </cell>
        </row>
        <row r="31">
          <cell r="A31" t="str">
            <v>ALIM004</v>
          </cell>
          <cell r="B31" t="str">
            <v>Corsair VS550</v>
          </cell>
          <cell r="D31">
            <v>54.991666666666667</v>
          </cell>
        </row>
        <row r="32">
          <cell r="A32" t="str">
            <v>GPU001</v>
          </cell>
          <cell r="B32" t="str">
            <v>RX 560</v>
          </cell>
          <cell r="D32">
            <v>89.99166666666666</v>
          </cell>
        </row>
        <row r="33">
          <cell r="A33" t="str">
            <v>GPU002</v>
          </cell>
          <cell r="B33" t="str">
            <v>RX 580</v>
          </cell>
          <cell r="D33">
            <v>152.49166666666667</v>
          </cell>
        </row>
        <row r="34">
          <cell r="A34" t="str">
            <v>GPU003</v>
          </cell>
          <cell r="B34" t="str">
            <v>GeForce RTX 2060</v>
          </cell>
          <cell r="D34">
            <v>332.45833333333331</v>
          </cell>
        </row>
        <row r="35">
          <cell r="A35" t="str">
            <v>GPU004</v>
          </cell>
          <cell r="B35" t="str">
            <v>Asus Geforce RTX 2080 ROG STRIX 8G</v>
          </cell>
          <cell r="D35">
            <v>716.2833333333333</v>
          </cell>
        </row>
        <row r="36">
          <cell r="A36" t="str">
            <v>SOUR001</v>
          </cell>
          <cell r="B36" t="str">
            <v>The G-Lab KULT Helium</v>
          </cell>
          <cell r="D36">
            <v>6.6583333333333341</v>
          </cell>
        </row>
        <row r="37">
          <cell r="A37" t="str">
            <v>SOUR002</v>
          </cell>
          <cell r="B37" t="str">
            <v>Logitech B100</v>
          </cell>
          <cell r="D37">
            <v>7.4916666666666671</v>
          </cell>
        </row>
        <row r="38">
          <cell r="A38" t="str">
            <v>SOUR003</v>
          </cell>
          <cell r="B38" t="str">
            <v>Logitech M90</v>
          </cell>
          <cell r="D38">
            <v>8.3250000000000011</v>
          </cell>
        </row>
        <row r="39">
          <cell r="A39" t="str">
            <v>SOUR004</v>
          </cell>
          <cell r="B39" t="str">
            <v>SteelSeries Rival 110</v>
          </cell>
          <cell r="D39">
            <v>28.883333333333333</v>
          </cell>
        </row>
        <row r="40">
          <cell r="A40" t="str">
            <v>CAM001</v>
          </cell>
          <cell r="B40" t="str">
            <v>Logitech HD Pro C920 Refresh</v>
          </cell>
          <cell r="D40">
            <v>58.291666666666671</v>
          </cell>
        </row>
        <row r="41">
          <cell r="A41" t="str">
            <v>CAM002</v>
          </cell>
          <cell r="B41" t="str">
            <v>Logitech C922 Pro Stream</v>
          </cell>
          <cell r="D41">
            <v>60.824999999999996</v>
          </cell>
        </row>
        <row r="42">
          <cell r="A42" t="str">
            <v>CAM003</v>
          </cell>
          <cell r="B42" t="str">
            <v>Logitech C310</v>
          </cell>
          <cell r="D42">
            <v>33.325000000000003</v>
          </cell>
        </row>
        <row r="43">
          <cell r="A43" t="str">
            <v>CASK001</v>
          </cell>
          <cell r="B43" t="str">
            <v>Razer Kraken X</v>
          </cell>
          <cell r="D43">
            <v>47.5</v>
          </cell>
        </row>
        <row r="44">
          <cell r="A44" t="str">
            <v>CASK002</v>
          </cell>
          <cell r="B44" t="str">
            <v>The G-Lab KORP#100</v>
          </cell>
          <cell r="D44">
            <v>14.991666666666665</v>
          </cell>
        </row>
        <row r="45">
          <cell r="A45" t="str">
            <v>CASK003</v>
          </cell>
          <cell r="B45" t="str">
            <v>Corsair HS70</v>
          </cell>
          <cell r="D45">
            <v>74.99166666666666</v>
          </cell>
        </row>
        <row r="46">
          <cell r="A46" t="str">
            <v>CASK004</v>
          </cell>
          <cell r="B46" t="str">
            <v>HyperX Cloud II</v>
          </cell>
          <cell r="D46">
            <v>74.875</v>
          </cell>
        </row>
        <row r="47">
          <cell r="A47" t="str">
            <v>CLAV001</v>
          </cell>
          <cell r="B47" t="str">
            <v xml:space="preserve">Logitech K280e </v>
          </cell>
          <cell r="D47">
            <v>17.94166666666667</v>
          </cell>
        </row>
        <row r="48">
          <cell r="A48" t="str">
            <v>CLAV002</v>
          </cell>
          <cell r="B48" t="str">
            <v xml:space="preserve">Spirit Of Gamer Elite-K10 </v>
          </cell>
          <cell r="D48">
            <v>22.491666666666667</v>
          </cell>
        </row>
        <row r="49">
          <cell r="A49" t="str">
            <v>CLAV003</v>
          </cell>
          <cell r="B49" t="str">
            <v>Spirit Of Gamer Xpert-K500</v>
          </cell>
          <cell r="D49">
            <v>46.658333333333339</v>
          </cell>
        </row>
        <row r="50">
          <cell r="A50" t="str">
            <v>CLAV004</v>
          </cell>
          <cell r="B50" t="str">
            <v>Logitech G213 Prodigy</v>
          </cell>
          <cell r="D50">
            <v>42.325000000000003</v>
          </cell>
        </row>
        <row r="51">
          <cell r="A51" t="str">
            <v>TAP001</v>
          </cell>
          <cell r="B51" t="str">
            <v>HyperX Fury S Pro L</v>
          </cell>
          <cell r="D51">
            <v>15.824999999999999</v>
          </cell>
        </row>
        <row r="52">
          <cell r="A52" t="str">
            <v>TAP002</v>
          </cell>
          <cell r="B52" t="str">
            <v>Roccat Kanga</v>
          </cell>
          <cell r="D52">
            <v>11.425000000000001</v>
          </cell>
        </row>
        <row r="53">
          <cell r="A53" t="str">
            <v>TAP003</v>
          </cell>
          <cell r="B53" t="str">
            <v>SteelSeries QcK mini</v>
          </cell>
          <cell r="D53">
            <v>7.4916666666666671</v>
          </cell>
        </row>
        <row r="54">
          <cell r="A54" t="str">
            <v>TAP004</v>
          </cell>
          <cell r="B54" t="str">
            <v>Razer V2 Small </v>
          </cell>
          <cell r="D54">
            <v>6.5166666666666675</v>
          </cell>
        </row>
        <row r="55">
          <cell r="A55" t="str">
            <v>ECR001</v>
          </cell>
          <cell r="B55" t="str">
            <v xml:space="preserve">Acer K222HQLbd </v>
          </cell>
          <cell r="D55">
            <v>66.658333333333331</v>
          </cell>
        </row>
        <row r="56">
          <cell r="A56" t="str">
            <v>ECR002</v>
          </cell>
          <cell r="B56" t="str">
            <v xml:space="preserve">Acer Nitro VG240Ybmiix </v>
          </cell>
          <cell r="D56">
            <v>118.95833333333334</v>
          </cell>
        </row>
        <row r="57">
          <cell r="A57" t="str">
            <v>ECR003</v>
          </cell>
          <cell r="B57" t="str">
            <v>Viewsonic VA2419-SH</v>
          </cell>
          <cell r="D57">
            <v>124.00833333333334</v>
          </cell>
        </row>
        <row r="58">
          <cell r="A58" t="str">
            <v>ECR004</v>
          </cell>
          <cell r="B58" t="str">
            <v>Asus VP228HE</v>
          </cell>
          <cell r="D58">
            <v>83.291666666666671</v>
          </cell>
        </row>
        <row r="59">
          <cell r="A59" t="str">
            <v>IMP001</v>
          </cell>
          <cell r="B59" t="str">
            <v>Canon MG2550S</v>
          </cell>
          <cell r="D59">
            <v>27.491666666666671</v>
          </cell>
        </row>
        <row r="60">
          <cell r="A60" t="str">
            <v>IMP002</v>
          </cell>
          <cell r="B60" t="str">
            <v>Epson WF-C5710DWF </v>
          </cell>
          <cell r="D60">
            <v>199.99166666666667</v>
          </cell>
        </row>
        <row r="61">
          <cell r="A61" t="str">
            <v>IMP003</v>
          </cell>
          <cell r="B61" t="str">
            <v>BROTHER DCP-1610W</v>
          </cell>
          <cell r="D61">
            <v>104.16666666666667</v>
          </cell>
        </row>
        <row r="62">
          <cell r="A62" t="str">
            <v>IMP004</v>
          </cell>
          <cell r="B62" t="str">
            <v>Xerox 6515V_DNI</v>
          </cell>
          <cell r="D62">
            <v>224.99166666666667</v>
          </cell>
        </row>
        <row r="63">
          <cell r="A63" t="str">
            <v>MIC001</v>
          </cell>
          <cell r="B63" t="str">
            <v>Bird Instruments</v>
          </cell>
          <cell r="D63">
            <v>49.166666666666671</v>
          </cell>
        </row>
        <row r="64">
          <cell r="A64" t="str">
            <v>MIC002</v>
          </cell>
          <cell r="B64" t="str">
            <v>RØDE Microphones</v>
          </cell>
          <cell r="D64">
            <v>115</v>
          </cell>
        </row>
        <row r="65">
          <cell r="A65" t="str">
            <v>MIC003</v>
          </cell>
          <cell r="B65" t="str">
            <v>KLIM Voice </v>
          </cell>
          <cell r="D65">
            <v>22.416666666666668</v>
          </cell>
        </row>
        <row r="66">
          <cell r="A66" t="str">
            <v>VENT001</v>
          </cell>
          <cell r="B66" t="str">
            <v>Be Quiet ! Pure Rock</v>
          </cell>
          <cell r="D66">
            <v>30.708333333333336</v>
          </cell>
        </row>
        <row r="67">
          <cell r="A67" t="str">
            <v>VENT002</v>
          </cell>
          <cell r="B67" t="str">
            <v>AMD Wraith Prism</v>
          </cell>
          <cell r="D67">
            <v>45.825000000000003</v>
          </cell>
        </row>
        <row r="68">
          <cell r="A68" t="str">
            <v>VENT003</v>
          </cell>
          <cell r="B68" t="str">
            <v>Be Quiet! Dark Rock Pro 4</v>
          </cell>
          <cell r="D68">
            <v>62.491666666666667</v>
          </cell>
        </row>
        <row r="69">
          <cell r="A69" t="str">
            <v>VENT004</v>
          </cell>
          <cell r="B69" t="str">
            <v>Thermaltake UX100</v>
          </cell>
          <cell r="D69">
            <v>14.116666666666669</v>
          </cell>
        </row>
        <row r="70">
          <cell r="A70" t="str">
            <v>THERM001</v>
          </cell>
          <cell r="B70" t="str">
            <v>Cooler Master HTK-002-U1 </v>
          </cell>
          <cell r="D70">
            <v>5.4</v>
          </cell>
        </row>
        <row r="71">
          <cell r="A71" t="str">
            <v>THERM002</v>
          </cell>
          <cell r="B71" t="str">
            <v>Deepcool Z3 </v>
          </cell>
          <cell r="D71">
            <v>4.0833333333333339</v>
          </cell>
        </row>
        <row r="72">
          <cell r="A72" t="str">
            <v>THERM003</v>
          </cell>
          <cell r="B72" t="str">
            <v>ARCTC SLVER </v>
          </cell>
          <cell r="D72">
            <v>4.916666666666667</v>
          </cell>
        </row>
        <row r="73">
          <cell r="A73" t="str">
            <v>MAN001</v>
          </cell>
          <cell r="B73" t="str">
            <v xml:space="preserve">Manette Xbox ONE </v>
          </cell>
          <cell r="D73">
            <v>24.991666666666667</v>
          </cell>
        </row>
        <row r="74">
          <cell r="A74" t="str">
            <v>MAN002</v>
          </cell>
          <cell r="B74" t="str">
            <v>Sony DualShock 4 (Ps4)</v>
          </cell>
          <cell r="D74">
            <v>31.325000000000003</v>
          </cell>
        </row>
        <row r="75">
          <cell r="A75" t="str">
            <v>MAN003</v>
          </cell>
          <cell r="B75" t="str">
            <v>Suza Spirit Of Gamer XGP</v>
          </cell>
          <cell r="D75">
            <v>29.158333333333335</v>
          </cell>
        </row>
        <row r="76">
          <cell r="A76" t="str">
            <v>SWI001</v>
          </cell>
          <cell r="B76" t="str">
            <v>TP-Link TL-SG1024D</v>
          </cell>
          <cell r="D76">
            <v>62.283333333333331</v>
          </cell>
        </row>
        <row r="77">
          <cell r="A77" t="str">
            <v>SWI002</v>
          </cell>
          <cell r="B77" t="str">
            <v>TP-Link TL-SG1024</v>
          </cell>
          <cell r="D77">
            <v>79.908333333333331</v>
          </cell>
        </row>
        <row r="78">
          <cell r="A78" t="str">
            <v>SWI003</v>
          </cell>
          <cell r="B78" t="str">
            <v>TP-Link TL-SG105</v>
          </cell>
          <cell r="D78">
            <v>13.991666666666667</v>
          </cell>
        </row>
        <row r="79">
          <cell r="A79" t="str">
            <v>BOX001</v>
          </cell>
          <cell r="B79" t="str">
            <v>TP-Link Archer MR200</v>
          </cell>
          <cell r="D79">
            <v>91.483333333333334</v>
          </cell>
        </row>
        <row r="80">
          <cell r="A80" t="str">
            <v>BOX002</v>
          </cell>
          <cell r="B80" t="str">
            <v>TP-Link Archer VR400</v>
          </cell>
          <cell r="D80">
            <v>61.658333333333331</v>
          </cell>
        </row>
        <row r="81">
          <cell r="A81" t="str">
            <v>BOX003</v>
          </cell>
          <cell r="B81" t="str">
            <v>Netgear DM200-100EUS</v>
          </cell>
          <cell r="D81">
            <v>41.583333333333336</v>
          </cell>
        </row>
        <row r="82">
          <cell r="A82" t="str">
            <v>CABL001</v>
          </cell>
          <cell r="B82" t="str">
            <v>KabelDirekt</v>
          </cell>
          <cell r="D82">
            <v>6.2416666666666671</v>
          </cell>
        </row>
        <row r="83">
          <cell r="A83" t="str">
            <v>CABL002</v>
          </cell>
          <cell r="B83" t="str">
            <v>20m Ethernet Câble Cat 7 </v>
          </cell>
          <cell r="D83">
            <v>16.541666666666668</v>
          </cell>
        </row>
        <row r="84">
          <cell r="A84" t="str">
            <v>CABL003</v>
          </cell>
          <cell r="B84" t="str">
            <v>CSL - 20m Cat.6 Ethernet Câble </v>
          </cell>
          <cell r="D84">
            <v>13.325000000000001</v>
          </cell>
        </row>
        <row r="85">
          <cell r="A85" t="str">
            <v>ENC001</v>
          </cell>
          <cell r="B85" t="str">
            <v>Logitech Z207</v>
          </cell>
          <cell r="D85">
            <v>52.774999999999999</v>
          </cell>
        </row>
        <row r="86">
          <cell r="A86" t="str">
            <v>ENC002</v>
          </cell>
          <cell r="B86" t="str">
            <v>Razer - Razer Nommo</v>
          </cell>
          <cell r="D86">
            <v>84.99166666666666</v>
          </cell>
        </row>
        <row r="87">
          <cell r="A87" t="str">
            <v>ENC003</v>
          </cell>
          <cell r="B87" t="str">
            <v>Bose Companion 2</v>
          </cell>
          <cell r="D87">
            <v>83.325000000000003</v>
          </cell>
        </row>
        <row r="88">
          <cell r="A88" t="str">
            <v>JACK001</v>
          </cell>
          <cell r="B88" t="str">
            <v>Pro 4 Pôles Noir</v>
          </cell>
          <cell r="D88">
            <v>2.3583333333333334</v>
          </cell>
        </row>
        <row r="89">
          <cell r="A89" t="str">
            <v>JACK002</v>
          </cell>
          <cell r="B89" t="str">
            <v>Syncwire Câble Jack Audio Câble </v>
          </cell>
          <cell r="D89">
            <v>4.1583333333333341</v>
          </cell>
        </row>
        <row r="90">
          <cell r="A90" t="str">
            <v>JACK003</v>
          </cell>
          <cell r="B90" t="str">
            <v>LUORIZ Aux Câble Jack Audio</v>
          </cell>
          <cell r="D90">
            <v>4.166666666666667</v>
          </cell>
        </row>
        <row r="94">
          <cell r="A94" t="str">
            <v>Logiciel :</v>
          </cell>
        </row>
        <row r="96">
          <cell r="A96" t="str">
            <v>JEU001</v>
          </cell>
          <cell r="B96" t="str">
            <v>Steam</v>
          </cell>
          <cell r="D96">
            <v>0</v>
          </cell>
        </row>
        <row r="97">
          <cell r="A97" t="str">
            <v>JEU002</v>
          </cell>
          <cell r="B97" t="str">
            <v>Origins</v>
          </cell>
          <cell r="D97">
            <v>0</v>
          </cell>
        </row>
        <row r="98">
          <cell r="A98" t="str">
            <v>JEU003</v>
          </cell>
          <cell r="B98" t="str">
            <v>Epic games</v>
          </cell>
          <cell r="D98">
            <v>0</v>
          </cell>
        </row>
        <row r="99">
          <cell r="A99" t="str">
            <v>JEU004</v>
          </cell>
          <cell r="B99" t="str">
            <v>Blizzard</v>
          </cell>
          <cell r="D99">
            <v>0</v>
          </cell>
        </row>
        <row r="100">
          <cell r="A100" t="str">
            <v>JEU005</v>
          </cell>
          <cell r="B100" t="str">
            <v>Uplay</v>
          </cell>
          <cell r="D100">
            <v>0</v>
          </cell>
        </row>
        <row r="101">
          <cell r="A101" t="str">
            <v>OS001</v>
          </cell>
          <cell r="B101" t="str">
            <v>Windows 10</v>
          </cell>
          <cell r="D101">
            <v>145</v>
          </cell>
        </row>
        <row r="102">
          <cell r="A102" t="str">
            <v>TXT001</v>
          </cell>
          <cell r="B102" t="str">
            <v>Pack libre office</v>
          </cell>
          <cell r="D102">
            <v>0</v>
          </cell>
        </row>
        <row r="103">
          <cell r="A103" t="str">
            <v>VOC001</v>
          </cell>
          <cell r="B103" t="str">
            <v>Discord</v>
          </cell>
          <cell r="D103">
            <v>0</v>
          </cell>
        </row>
        <row r="104">
          <cell r="A104" t="str">
            <v>INT001</v>
          </cell>
          <cell r="B104" t="str">
            <v>Google Chrome</v>
          </cell>
          <cell r="D104">
            <v>0</v>
          </cell>
        </row>
        <row r="105">
          <cell r="A105" t="str">
            <v>VOC002</v>
          </cell>
          <cell r="B105" t="str">
            <v>Skype</v>
          </cell>
          <cell r="D105">
            <v>0</v>
          </cell>
        </row>
        <row r="106">
          <cell r="A106" t="str">
            <v>VID001</v>
          </cell>
          <cell r="B106" t="str">
            <v>VLC</v>
          </cell>
          <cell r="D106">
            <v>0</v>
          </cell>
        </row>
        <row r="107">
          <cell r="A107" t="str">
            <v>MUS001</v>
          </cell>
          <cell r="B107" t="str">
            <v>Spotify</v>
          </cell>
          <cell r="D107">
            <v>0</v>
          </cell>
        </row>
        <row r="108">
          <cell r="A108" t="str">
            <v>MW001</v>
          </cell>
          <cell r="B108" t="str">
            <v>ZHPCleaner</v>
          </cell>
          <cell r="D108">
            <v>0</v>
          </cell>
        </row>
        <row r="109">
          <cell r="A109" t="str">
            <v>TXT002</v>
          </cell>
          <cell r="B109" t="str">
            <v>NotePAD ++</v>
          </cell>
          <cell r="D109">
            <v>0</v>
          </cell>
        </row>
        <row r="110">
          <cell r="A110" t="str">
            <v>TXT003</v>
          </cell>
          <cell r="B110" t="str">
            <v>Sublime Text 3</v>
          </cell>
          <cell r="D110">
            <v>0</v>
          </cell>
        </row>
        <row r="111">
          <cell r="A111" t="str">
            <v>INT002</v>
          </cell>
          <cell r="B111" t="str">
            <v>Mozilla Firefox</v>
          </cell>
          <cell r="D111">
            <v>0</v>
          </cell>
        </row>
        <row r="112">
          <cell r="A112" t="str">
            <v>TXT004</v>
          </cell>
          <cell r="B112" t="str">
            <v>Python</v>
          </cell>
          <cell r="D112">
            <v>0</v>
          </cell>
        </row>
        <row r="113">
          <cell r="A113" t="str">
            <v>CYB001</v>
          </cell>
          <cell r="B113" t="str">
            <v>Cyberlux 10</v>
          </cell>
          <cell r="D113">
            <v>1600</v>
          </cell>
        </row>
        <row r="114">
          <cell r="A114" t="str">
            <v>TXT005</v>
          </cell>
          <cell r="B114" t="str">
            <v>Wamp</v>
          </cell>
          <cell r="D114">
            <v>0</v>
          </cell>
        </row>
        <row r="115">
          <cell r="A115" t="str">
            <v>TXT006</v>
          </cell>
          <cell r="B115" t="str">
            <v>Adobe Reader</v>
          </cell>
          <cell r="D115">
            <v>0</v>
          </cell>
        </row>
        <row r="116">
          <cell r="A116" t="str">
            <v>VID002</v>
          </cell>
          <cell r="B116" t="str">
            <v>OBS Studio</v>
          </cell>
          <cell r="D116">
            <v>0</v>
          </cell>
        </row>
        <row r="117">
          <cell r="A117" t="str">
            <v>VID003</v>
          </cell>
          <cell r="B117" t="str">
            <v>Photoshop</v>
          </cell>
          <cell r="C117" t="str">
            <v>23,99 € / mois</v>
          </cell>
          <cell r="D117">
            <v>287.88</v>
          </cell>
        </row>
        <row r="118">
          <cell r="A118" t="str">
            <v>VID004</v>
          </cell>
          <cell r="B118" t="str">
            <v>Adobe Premiere Pro</v>
          </cell>
          <cell r="C118" t="str">
            <v>287,77 € / mois</v>
          </cell>
          <cell r="D118">
            <v>3453.24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0673-B840-47C3-A585-F873266657CB}">
  <dimension ref="A1:I89"/>
  <sheetViews>
    <sheetView showGridLines="0" tabSelected="1" view="pageLayout" zoomScale="85" zoomScaleNormal="100" zoomScalePageLayoutView="85" workbookViewId="0">
      <selection activeCell="E86" sqref="E86"/>
    </sheetView>
  </sheetViews>
  <sheetFormatPr baseColWidth="10" defaultRowHeight="15" x14ac:dyDescent="0.25"/>
  <cols>
    <col min="1" max="1" width="11.140625" customWidth="1"/>
    <col min="2" max="2" width="39.140625" customWidth="1"/>
    <col min="3" max="3" width="7.85546875" customWidth="1"/>
    <col min="4" max="4" width="14.7109375" customWidth="1"/>
    <col min="5" max="5" width="10.7109375" customWidth="1"/>
    <col min="6" max="6" width="5.5703125" customWidth="1"/>
    <col min="8" max="8" width="14.85546875" customWidth="1"/>
    <col min="9" max="9" width="16.140625" bestFit="1" customWidth="1"/>
    <col min="10" max="10" width="11.42578125" customWidth="1"/>
    <col min="11" max="11" width="16.140625" bestFit="1" customWidth="1"/>
  </cols>
  <sheetData>
    <row r="1" spans="1:7" ht="15.75" customHeight="1" thickTop="1" x14ac:dyDescent="0.25">
      <c r="C1" s="34" t="s">
        <v>70</v>
      </c>
      <c r="D1" s="35"/>
      <c r="E1" s="35"/>
      <c r="F1" s="36"/>
    </row>
    <row r="2" spans="1:7" ht="15" customHeight="1" x14ac:dyDescent="0.25">
      <c r="C2" s="37"/>
      <c r="D2" s="38"/>
      <c r="E2" s="38"/>
      <c r="F2" s="39"/>
    </row>
    <row r="3" spans="1:7" ht="15.75" customHeight="1" thickBot="1" x14ac:dyDescent="0.3">
      <c r="C3" s="40"/>
      <c r="D3" s="41"/>
      <c r="E3" s="41"/>
      <c r="F3" s="42"/>
    </row>
    <row r="4" spans="1:7" ht="28.5" customHeight="1" thickTop="1" thickBot="1" x14ac:dyDescent="0.3"/>
    <row r="5" spans="1:7" ht="24" customHeight="1" thickTop="1" thickBot="1" x14ac:dyDescent="0.4">
      <c r="C5" s="24" t="s">
        <v>0</v>
      </c>
      <c r="D5" s="25"/>
      <c r="E5" s="27" t="s">
        <v>13</v>
      </c>
      <c r="F5" s="28"/>
    </row>
    <row r="6" spans="1:7" ht="15.75" customHeight="1" thickTop="1" thickBot="1" x14ac:dyDescent="0.4">
      <c r="C6" s="3" t="s">
        <v>1</v>
      </c>
      <c r="D6" s="23"/>
      <c r="E6" s="2" t="s">
        <v>2</v>
      </c>
      <c r="F6" s="26"/>
    </row>
    <row r="7" spans="1:7" ht="15.75" thickTop="1" x14ac:dyDescent="0.25"/>
    <row r="9" spans="1:7" ht="15.75" thickBot="1" x14ac:dyDescent="0.3"/>
    <row r="10" spans="1:7" ht="20.25" thickTop="1" thickBot="1" x14ac:dyDescent="0.35">
      <c r="A10" s="4" t="s">
        <v>71</v>
      </c>
      <c r="B10" s="5"/>
      <c r="C10" s="6"/>
    </row>
    <row r="11" spans="1:7" ht="19.5" thickTop="1" x14ac:dyDescent="0.3">
      <c r="A11" s="4" t="s">
        <v>76</v>
      </c>
      <c r="B11" s="5"/>
      <c r="C11" s="5"/>
      <c r="D11" s="6"/>
      <c r="G11" s="1"/>
    </row>
    <row r="12" spans="1:7" ht="18.75" x14ac:dyDescent="0.3">
      <c r="A12" s="16" t="s">
        <v>3</v>
      </c>
      <c r="B12" s="17"/>
      <c r="C12" s="17"/>
      <c r="D12" s="18"/>
    </row>
    <row r="13" spans="1:7" ht="19.5" thickBot="1" x14ac:dyDescent="0.35">
      <c r="A13" s="19" t="s">
        <v>74</v>
      </c>
      <c r="B13" s="20"/>
      <c r="C13" s="20"/>
      <c r="D13" s="21"/>
    </row>
    <row r="14" spans="1:7" ht="16.5" thickTop="1" thickBot="1" x14ac:dyDescent="0.3"/>
    <row r="15" spans="1:7" ht="21.75" thickTop="1" x14ac:dyDescent="0.25">
      <c r="B15" s="7"/>
      <c r="C15" s="8"/>
      <c r="D15" s="8"/>
      <c r="E15" s="9"/>
    </row>
    <row r="16" spans="1:7" ht="21" x14ac:dyDescent="0.25">
      <c r="B16" s="10" t="s">
        <v>9</v>
      </c>
      <c r="C16" s="11"/>
      <c r="D16" s="11"/>
      <c r="E16" s="12"/>
    </row>
    <row r="17" spans="1:9" ht="21" x14ac:dyDescent="0.25">
      <c r="B17" s="10" t="s">
        <v>7</v>
      </c>
      <c r="C17" s="11"/>
      <c r="D17" s="11"/>
      <c r="E17" s="12"/>
    </row>
    <row r="18" spans="1:9" ht="21.75" thickBot="1" x14ac:dyDescent="0.3">
      <c r="B18" s="13"/>
      <c r="C18" s="14"/>
      <c r="D18" s="14"/>
      <c r="E18" s="15"/>
    </row>
    <row r="19" spans="1:9" ht="21.75" thickTop="1" x14ac:dyDescent="0.25">
      <c r="C19" s="11"/>
      <c r="D19" s="11"/>
      <c r="E19" s="11"/>
      <c r="F19" s="11"/>
      <c r="G19" s="11"/>
      <c r="H19" s="11"/>
      <c r="I19" s="11"/>
    </row>
    <row r="20" spans="1:9" ht="21" x14ac:dyDescent="0.25">
      <c r="A20" s="56" t="s">
        <v>4</v>
      </c>
      <c r="B20" s="57" t="s">
        <v>6</v>
      </c>
      <c r="C20" s="56" t="s">
        <v>8</v>
      </c>
      <c r="D20" s="57" t="s">
        <v>12</v>
      </c>
      <c r="E20" s="56" t="s">
        <v>10</v>
      </c>
      <c r="F20" s="58" t="s">
        <v>25</v>
      </c>
      <c r="H20" s="11"/>
      <c r="I20" s="11"/>
    </row>
    <row r="21" spans="1:9" ht="15.75" x14ac:dyDescent="0.25">
      <c r="A21" s="44" t="s">
        <v>11</v>
      </c>
      <c r="B21" s="49" t="str">
        <f>IF($A21="","",VLOOKUP($A21,[1]Feuil1!$A$1:$G$200,COLUMN(),0))</f>
        <v>AMD Ryzen 3 2200G</v>
      </c>
      <c r="C21" s="44">
        <v>26</v>
      </c>
      <c r="D21" s="51">
        <f>IF($A21="","",VLOOKUP($A21,[1]Feuil1!$A$1:$G$200,COLUMN(),0))</f>
        <v>83.250000000000014</v>
      </c>
      <c r="E21" s="47">
        <f>SUM(C21*D21)</f>
        <v>2164.5000000000005</v>
      </c>
      <c r="F21" s="53">
        <v>0.2</v>
      </c>
    </row>
    <row r="22" spans="1:9" ht="15.75" x14ac:dyDescent="0.25">
      <c r="A22" s="44" t="s">
        <v>18</v>
      </c>
      <c r="B22" s="49" t="str">
        <f>IF($A22="","",VLOOKUP($A22,[1]Feuil1!$A$1:$G$200,COLUMN(),0))</f>
        <v>AMD Ryzen 5 2600 </v>
      </c>
      <c r="C22" s="44">
        <v>28</v>
      </c>
      <c r="D22" s="51">
        <f>IF($A22="","",VLOOKUP($A22,[1]Feuil1!$A$1:$G$200,COLUMN(),0))</f>
        <v>108.25000000000001</v>
      </c>
      <c r="E22" s="47">
        <f t="shared" ref="E22:E23" si="0">SUM(C22*D22)</f>
        <v>3031.0000000000005</v>
      </c>
      <c r="F22" s="53">
        <v>0.2</v>
      </c>
    </row>
    <row r="23" spans="1:9" ht="15.75" x14ac:dyDescent="0.25">
      <c r="A23" s="44" t="s">
        <v>19</v>
      </c>
      <c r="B23" s="49" t="str">
        <f>IF($A23="","",VLOOKUP($A23,[1]Feuil1!$A$1:$G$200,COLUMN(),0))</f>
        <v>Gigabyte B450M DS3H</v>
      </c>
      <c r="C23" s="44">
        <v>54</v>
      </c>
      <c r="D23" s="51">
        <f>IF($A23="","",VLOOKUP($A23,[1]Feuil1!$A$1:$G$200,COLUMN(),0))</f>
        <v>62.416666666666671</v>
      </c>
      <c r="E23" s="47">
        <f t="shared" si="0"/>
        <v>3370.5000000000005</v>
      </c>
      <c r="F23" s="53">
        <v>0.2</v>
      </c>
    </row>
    <row r="24" spans="1:9" ht="15.75" x14ac:dyDescent="0.25">
      <c r="A24" s="44" t="s">
        <v>20</v>
      </c>
      <c r="B24" s="49" t="str">
        <f>IF($A24="","",VLOOKUP($A24,[1]Feuil1!$A$1:$G$200,COLUMN(),0))</f>
        <v>DDR4 Ballistix Sport LT</v>
      </c>
      <c r="C24" s="44">
        <v>26</v>
      </c>
      <c r="D24" s="51">
        <f>IF($A24="","",VLOOKUP($A24,[1]Feuil1!$A$1:$G$200,COLUMN(),0))</f>
        <v>58.991666666666674</v>
      </c>
      <c r="E24" s="47">
        <f t="shared" ref="E24:E31" si="1">SUM(C24*D24)</f>
        <v>1533.7833333333335</v>
      </c>
      <c r="F24" s="53">
        <v>0.2</v>
      </c>
    </row>
    <row r="25" spans="1:9" ht="15.75" x14ac:dyDescent="0.25">
      <c r="A25" s="44" t="s">
        <v>5</v>
      </c>
      <c r="B25" s="49" t="str">
        <f>IF($A25="","",VLOOKUP($A25,[1]Feuil1!$A$1:$G$200,COLUMN(),0))</f>
        <v xml:space="preserve">DDR4 HyperX Fury </v>
      </c>
      <c r="C25" s="44">
        <v>28</v>
      </c>
      <c r="D25" s="51">
        <f>IF($A25="","",VLOOKUP($A25,[1]Feuil1!$A$1:$G$200,COLUMN(),0))</f>
        <v>75.341666666666669</v>
      </c>
      <c r="E25" s="47">
        <f t="shared" si="1"/>
        <v>2109.5666666666666</v>
      </c>
      <c r="F25" s="53">
        <v>0.2</v>
      </c>
    </row>
    <row r="26" spans="1:9" ht="15.75" x14ac:dyDescent="0.25">
      <c r="A26" s="44" t="s">
        <v>16</v>
      </c>
      <c r="B26" s="49" t="str">
        <f>IF($A26="","",VLOOKUP($A26,[1]Feuil1!$A$1:$G$200,COLUMN(),0))</f>
        <v>Seagate Barracuda</v>
      </c>
      <c r="C26" s="44">
        <v>54</v>
      </c>
      <c r="D26" s="51">
        <f>IF($A26="","",VLOOKUP($A26,[1]Feuil1!$A$1:$G$200,COLUMN(),0))</f>
        <v>45.825000000000003</v>
      </c>
      <c r="E26" s="47">
        <f t="shared" si="1"/>
        <v>2474.5500000000002</v>
      </c>
      <c r="F26" s="53">
        <v>0.2</v>
      </c>
    </row>
    <row r="27" spans="1:9" ht="15.75" x14ac:dyDescent="0.25">
      <c r="A27" s="44" t="s">
        <v>17</v>
      </c>
      <c r="B27" s="49" t="str">
        <f>IF($A27="","",VLOOKUP($A27,[1]Feuil1!$A$1:$G$200,COLUMN(),0))</f>
        <v>Kingston A400</v>
      </c>
      <c r="C27" s="44">
        <v>54</v>
      </c>
      <c r="D27" s="51">
        <f>IF($A27="","",VLOOKUP($A27,[1]Feuil1!$A$1:$G$200,COLUMN(),0))</f>
        <v>25.083333333333336</v>
      </c>
      <c r="E27" s="47">
        <f t="shared" si="1"/>
        <v>1354.5000000000002</v>
      </c>
      <c r="F27" s="53">
        <v>0.2</v>
      </c>
    </row>
    <row r="28" spans="1:9" ht="15.75" x14ac:dyDescent="0.25">
      <c r="A28" s="44" t="s">
        <v>21</v>
      </c>
      <c r="B28" s="49" t="str">
        <f>IF($A28="","",VLOOKUP($A28,[1]Feuil1!$A$1:$G$200,COLUMN(),0))</f>
        <v>Aerocool QS182</v>
      </c>
      <c r="C28" s="44">
        <v>26</v>
      </c>
      <c r="D28" s="51">
        <f>IF($A28="","",VLOOKUP($A28,[1]Feuil1!$A$1:$G$200,COLUMN(),0))</f>
        <v>27.075000000000003</v>
      </c>
      <c r="E28" s="47">
        <f t="shared" si="1"/>
        <v>703.95</v>
      </c>
      <c r="F28" s="53">
        <v>0.2</v>
      </c>
    </row>
    <row r="29" spans="1:9" ht="15.75" x14ac:dyDescent="0.25">
      <c r="A29" s="44" t="s">
        <v>15</v>
      </c>
      <c r="B29" s="49" t="str">
        <f>IF($A29="","",VLOOKUP($A29,[1]Feuil1!$A$1:$G$200,COLUMN(),0))</f>
        <v>Aerocool V3X RGB</v>
      </c>
      <c r="C29" s="44">
        <v>28</v>
      </c>
      <c r="D29" s="51">
        <f>IF($A29="","",VLOOKUP($A29,[1]Feuil1!$A$1:$G$200,COLUMN(),0))</f>
        <v>32.908333333333339</v>
      </c>
      <c r="E29" s="47">
        <f t="shared" si="1"/>
        <v>921.43333333333351</v>
      </c>
      <c r="F29" s="53">
        <v>0.2</v>
      </c>
    </row>
    <row r="30" spans="1:9" ht="15.75" x14ac:dyDescent="0.25">
      <c r="A30" s="44" t="s">
        <v>14</v>
      </c>
      <c r="B30" s="49" t="str">
        <f>IF($A30="","",VLOOKUP($A30,[1]Feuil1!$A$1:$G$200,COLUMN(),0))</f>
        <v>EVGA 600W</v>
      </c>
      <c r="C30" s="44">
        <v>28</v>
      </c>
      <c r="D30" s="51">
        <f>IF($A30="","",VLOOKUP($A30,[1]Feuil1!$A$1:$G$200,COLUMN(),0))</f>
        <v>56.208333333333336</v>
      </c>
      <c r="E30" s="47">
        <f t="shared" si="1"/>
        <v>1573.8333333333335</v>
      </c>
      <c r="F30" s="53">
        <v>0.2</v>
      </c>
    </row>
    <row r="31" spans="1:9" ht="15.75" x14ac:dyDescent="0.25">
      <c r="A31" s="44" t="s">
        <v>22</v>
      </c>
      <c r="B31" s="49" t="str">
        <f>IF($A31="","",VLOOKUP($A31,[1]Feuil1!$A$1:$G$200,COLUMN(),0))</f>
        <v>Cooler Master K450</v>
      </c>
      <c r="C31" s="44">
        <v>26</v>
      </c>
      <c r="D31" s="51">
        <f>IF($A31="","",VLOOKUP($A31,[1]Feuil1!$A$1:$G$200,COLUMN(),0))</f>
        <v>37.5</v>
      </c>
      <c r="E31" s="47">
        <f t="shared" si="1"/>
        <v>975</v>
      </c>
      <c r="F31" s="53">
        <v>0.2</v>
      </c>
    </row>
    <row r="32" spans="1:9" ht="15.75" x14ac:dyDescent="0.25">
      <c r="A32" s="44" t="s">
        <v>23</v>
      </c>
      <c r="B32" s="49" t="str">
        <f>IF($A32="","",VLOOKUP($A32,[1]Feuil1!$A$1:$G$200,COLUMN(),0))</f>
        <v>RX 580</v>
      </c>
      <c r="C32" s="44">
        <v>28</v>
      </c>
      <c r="D32" s="51">
        <f>IF($A32="","",VLOOKUP($A32,[1]Feuil1!$A$1:$G$200,COLUMN(),0))</f>
        <v>152.49166666666667</v>
      </c>
      <c r="E32" s="47">
        <f t="shared" ref="E32" si="2">SUM(C32*D32)</f>
        <v>4269.7666666666664</v>
      </c>
      <c r="F32" s="53">
        <v>0.2</v>
      </c>
    </row>
    <row r="33" spans="1:7" ht="15.75" x14ac:dyDescent="0.25">
      <c r="A33" s="44" t="s">
        <v>24</v>
      </c>
      <c r="B33" s="49" t="str">
        <f>IF($A33="","",VLOOKUP($A33,[1]Feuil1!$A$1:$G$200,COLUMN(),0))</f>
        <v>AMD Wraith Prism</v>
      </c>
      <c r="C33" s="44">
        <v>28</v>
      </c>
      <c r="D33" s="51">
        <f>IF($A33="","",VLOOKUP($A33,[1]Feuil1!$A$1:$G$200,COLUMN(),0))</f>
        <v>45.825000000000003</v>
      </c>
      <c r="E33" s="47">
        <f>SUM(C33*D33)</f>
        <v>1283.1000000000001</v>
      </c>
      <c r="F33" s="53">
        <v>0.2</v>
      </c>
    </row>
    <row r="34" spans="1:7" ht="15.75" x14ac:dyDescent="0.25">
      <c r="A34" s="44" t="s">
        <v>26</v>
      </c>
      <c r="B34" s="49" t="str">
        <f>IF($A34="","",VLOOKUP($A34,[1]Feuil1!$A$1:$G$200,COLUMN(),0))</f>
        <v>The G-Lab KULT Helium</v>
      </c>
      <c r="C34" s="44">
        <v>24</v>
      </c>
      <c r="D34" s="51">
        <f>IF($A34="","",VLOOKUP($A34,[1]Feuil1!$A$1:$G$200,COLUMN(),0))</f>
        <v>6.6583333333333341</v>
      </c>
      <c r="E34" s="47">
        <f>SUM(C34*D34)</f>
        <v>159.80000000000001</v>
      </c>
      <c r="F34" s="53">
        <v>0.2</v>
      </c>
    </row>
    <row r="35" spans="1:7" ht="15.75" x14ac:dyDescent="0.25">
      <c r="A35" s="44" t="s">
        <v>27</v>
      </c>
      <c r="B35" s="49" t="str">
        <f>IF($A35="","",VLOOKUP($A35,[1]Feuil1!$A$1:$G$200,COLUMN(),0))</f>
        <v>Logitech B100</v>
      </c>
      <c r="C35" s="44">
        <v>26</v>
      </c>
      <c r="D35" s="51">
        <f>IF($A35="","",VLOOKUP($A35,[1]Feuil1!$A$1:$G$200,COLUMN(),0))</f>
        <v>7.4916666666666671</v>
      </c>
      <c r="E35" s="47">
        <f>SUM(C35*D35)</f>
        <v>194.78333333333336</v>
      </c>
      <c r="F35" s="53">
        <v>0.2</v>
      </c>
    </row>
    <row r="36" spans="1:7" ht="15.75" x14ac:dyDescent="0.25">
      <c r="A36" s="44" t="s">
        <v>28</v>
      </c>
      <c r="B36" s="49" t="str">
        <f>IF($A36="","",VLOOKUP($A36,[1]Feuil1!$A$1:$G$200,COLUMN(),0))</f>
        <v>Logitech M90</v>
      </c>
      <c r="C36" s="44">
        <v>4</v>
      </c>
      <c r="D36" s="51">
        <f>IF($A36="","",VLOOKUP($A36,[1]Feuil1!$A$1:$G$200,COLUMN(),0))</f>
        <v>8.3250000000000011</v>
      </c>
      <c r="E36" s="47">
        <f>SUM(C36*D36)</f>
        <v>33.300000000000004</v>
      </c>
      <c r="F36" s="53">
        <v>0.2</v>
      </c>
    </row>
    <row r="37" spans="1:7" ht="15.75" x14ac:dyDescent="0.25">
      <c r="A37" s="44" t="s">
        <v>29</v>
      </c>
      <c r="B37" s="49" t="str">
        <f>IF($A37="","",VLOOKUP($A37,[1]Feuil1!$A$1:$G$200,COLUMN(),0))</f>
        <v>Logitech HD Pro C920 Refresh</v>
      </c>
      <c r="C37" s="44">
        <v>10</v>
      </c>
      <c r="D37" s="51">
        <f>IF($A37="","",VLOOKUP($A37,[1]Feuil1!$A$1:$G$200,COLUMN(),0))</f>
        <v>58.291666666666671</v>
      </c>
      <c r="E37" s="47">
        <f>SUM(C37*D37)</f>
        <v>582.91666666666674</v>
      </c>
      <c r="F37" s="53">
        <v>0.2</v>
      </c>
    </row>
    <row r="38" spans="1:7" ht="15.75" x14ac:dyDescent="0.25">
      <c r="A38" s="44" t="s">
        <v>30</v>
      </c>
      <c r="B38" s="49" t="str">
        <f>IF($A38="","",VLOOKUP($A38,[1]Feuil1!$A$1:$G$200,COLUMN(),0))</f>
        <v>Razer Kraken X</v>
      </c>
      <c r="C38" s="44">
        <v>28</v>
      </c>
      <c r="D38" s="51">
        <f>IF($A38="","",VLOOKUP($A38,[1]Feuil1!$A$1:$G$200,COLUMN(),0))</f>
        <v>47.5</v>
      </c>
      <c r="E38" s="47">
        <f>SUM(C38*D38)</f>
        <v>1330</v>
      </c>
      <c r="F38" s="53">
        <v>0.2</v>
      </c>
    </row>
    <row r="39" spans="1:7" ht="15.75" x14ac:dyDescent="0.25">
      <c r="A39" s="44" t="s">
        <v>31</v>
      </c>
      <c r="B39" s="49" t="str">
        <f>IF($A39="","",VLOOKUP($A39,[1]Feuil1!$A$1:$G$200,COLUMN(),0))</f>
        <v>The G-Lab KORP#100</v>
      </c>
      <c r="C39" s="44">
        <v>24</v>
      </c>
      <c r="D39" s="51">
        <f>IF($A39="","",VLOOKUP($A39,[1]Feuil1!$A$1:$G$200,COLUMN(),0))</f>
        <v>14.991666666666665</v>
      </c>
      <c r="E39" s="47">
        <f>SUM(C39*D39)</f>
        <v>359.79999999999995</v>
      </c>
      <c r="F39" s="53">
        <v>0.2</v>
      </c>
    </row>
    <row r="40" spans="1:7" ht="15.75" x14ac:dyDescent="0.25">
      <c r="A40" s="44" t="s">
        <v>79</v>
      </c>
      <c r="B40" s="49" t="str">
        <f>IF($A40="","",VLOOKUP($A40,[1]Feuil1!$A$1:$G$200,COLUMN(),0))</f>
        <v>Logitech Z207</v>
      </c>
      <c r="C40" s="44">
        <v>2</v>
      </c>
      <c r="D40" s="51">
        <f>IF($A40="","",VLOOKUP($A40,[1]Feuil1!$A$1:$G$200,COLUMN(),0))</f>
        <v>52.774999999999999</v>
      </c>
      <c r="E40" s="47">
        <f>SUM(C40*D40)</f>
        <v>105.55</v>
      </c>
      <c r="F40" s="53">
        <v>0.2</v>
      </c>
    </row>
    <row r="41" spans="1:7" ht="15.75" x14ac:dyDescent="0.25">
      <c r="A41" s="44" t="s">
        <v>81</v>
      </c>
      <c r="B41" s="49" t="str">
        <f>IF($A41="","",VLOOKUP($A41,[1]Feuil1!$A$1:$G$200,COLUMN(),0))</f>
        <v>Pro 4 Pôles Noir</v>
      </c>
      <c r="C41" s="44">
        <v>2</v>
      </c>
      <c r="D41" s="51">
        <f>IF($A41="","",VLOOKUP($A41,[1]Feuil1!$A$1:$G$200,COLUMN(),0))</f>
        <v>2.3583333333333334</v>
      </c>
      <c r="E41" s="47">
        <f>SUM(C41*D41)</f>
        <v>4.7166666666666668</v>
      </c>
      <c r="F41" s="53">
        <v>0.2</v>
      </c>
    </row>
    <row r="42" spans="1:7" ht="15.75" x14ac:dyDescent="0.25">
      <c r="A42" s="44" t="s">
        <v>68</v>
      </c>
      <c r="B42" s="49" t="str">
        <f>IF($A42="","",VLOOKUP($A42,[1]Feuil1!$A$1:$G$200,COLUMN(),0))</f>
        <v xml:space="preserve">Logitech K280e </v>
      </c>
      <c r="C42" s="44">
        <v>30</v>
      </c>
      <c r="D42" s="51">
        <f>IF($A42="","",VLOOKUP($A42,[1]Feuil1!$A$1:$G$200,COLUMN(),0))</f>
        <v>17.94166666666667</v>
      </c>
      <c r="E42" s="47">
        <f t="shared" ref="E42:E43" si="3">SUM(C42*D42)</f>
        <v>538.25000000000011</v>
      </c>
      <c r="F42" s="53">
        <v>0.2</v>
      </c>
      <c r="G42" s="22"/>
    </row>
    <row r="43" spans="1:7" ht="15.75" x14ac:dyDescent="0.25">
      <c r="A43" s="44" t="s">
        <v>69</v>
      </c>
      <c r="B43" s="49" t="str">
        <f>IF($A43="","",VLOOKUP($A43,[1]Feuil1!$A$1:$G$200,COLUMN(),0))</f>
        <v xml:space="preserve">Spirit Of Gamer Elite-K10 </v>
      </c>
      <c r="C43" s="44">
        <v>24</v>
      </c>
      <c r="D43" s="51">
        <f>IF($A43="","",VLOOKUP($A43,[1]Feuil1!$A$1:$G$200,COLUMN(),0))</f>
        <v>22.491666666666667</v>
      </c>
      <c r="E43" s="47">
        <f t="shared" si="3"/>
        <v>539.79999999999995</v>
      </c>
      <c r="F43" s="53">
        <v>0.2</v>
      </c>
      <c r="G43" s="22"/>
    </row>
    <row r="44" spans="1:7" ht="15.75" x14ac:dyDescent="0.25">
      <c r="A44" s="44" t="s">
        <v>32</v>
      </c>
      <c r="B44" s="49" t="str">
        <f>IF($A44="","",VLOOKUP($A44,[1]Feuil1!$A$1:$G$200,COLUMN(),0))</f>
        <v>HyperX Fury S Pro L</v>
      </c>
      <c r="C44" s="44">
        <v>26</v>
      </c>
      <c r="D44" s="51">
        <f>IF($A44="","",VLOOKUP($A44,[1]Feuil1!$A$1:$G$200,COLUMN(),0))</f>
        <v>15.824999999999999</v>
      </c>
      <c r="E44" s="47">
        <f t="shared" ref="E44:E78" si="4">SUM(C44*D44)</f>
        <v>411.45</v>
      </c>
      <c r="F44" s="53">
        <v>0.2</v>
      </c>
      <c r="G44" s="22"/>
    </row>
    <row r="45" spans="1:7" ht="15.75" x14ac:dyDescent="0.25">
      <c r="A45" s="44" t="s">
        <v>33</v>
      </c>
      <c r="B45" s="49" t="str">
        <f>IF($A45="","",VLOOKUP($A45,[1]Feuil1!$A$1:$G$200,COLUMN(),0))</f>
        <v>Roccat Kanga</v>
      </c>
      <c r="C45" s="44">
        <v>24</v>
      </c>
      <c r="D45" s="51">
        <f>IF($A45="","",VLOOKUP($A45,[1]Feuil1!$A$1:$G$200,COLUMN(),0))</f>
        <v>11.425000000000001</v>
      </c>
      <c r="E45" s="47">
        <f t="shared" si="4"/>
        <v>274.20000000000005</v>
      </c>
      <c r="F45" s="53">
        <v>0.2</v>
      </c>
      <c r="G45" s="22"/>
    </row>
    <row r="46" spans="1:7" ht="15.75" x14ac:dyDescent="0.25">
      <c r="A46" s="44" t="s">
        <v>34</v>
      </c>
      <c r="B46" s="49" t="str">
        <f>IF($A46="","",VLOOKUP($A46,[1]Feuil1!$A$1:$G$200,COLUMN(),0))</f>
        <v>SteelSeries QcK mini</v>
      </c>
      <c r="C46" s="44">
        <v>4</v>
      </c>
      <c r="D46" s="51">
        <f>IF($A46="","",VLOOKUP($A46,[1]Feuil1!$A$1:$G$200,COLUMN(),0))</f>
        <v>7.4916666666666671</v>
      </c>
      <c r="E46" s="47">
        <f t="shared" si="4"/>
        <v>29.966666666666669</v>
      </c>
      <c r="F46" s="53">
        <v>0.2</v>
      </c>
      <c r="G46" s="22"/>
    </row>
    <row r="47" spans="1:7" ht="15.75" x14ac:dyDescent="0.25">
      <c r="A47" s="44" t="s">
        <v>35</v>
      </c>
      <c r="B47" s="49" t="str">
        <f>IF($A47="","",VLOOKUP($A47,[1]Feuil1!$A$1:$G$200,COLUMN(),0))</f>
        <v xml:space="preserve">Acer K222HQLbd </v>
      </c>
      <c r="C47" s="44">
        <v>26</v>
      </c>
      <c r="D47" s="51">
        <f>IF($A47="","",VLOOKUP($A47,[1]Feuil1!$A$1:$G$200,COLUMN(),0))</f>
        <v>66.658333333333331</v>
      </c>
      <c r="E47" s="47">
        <f t="shared" si="4"/>
        <v>1733.1166666666666</v>
      </c>
      <c r="F47" s="53">
        <v>0.2</v>
      </c>
      <c r="G47" s="1"/>
    </row>
    <row r="48" spans="1:7" ht="15.75" x14ac:dyDescent="0.25">
      <c r="A48" s="44" t="s">
        <v>36</v>
      </c>
      <c r="B48" s="49" t="str">
        <f>IF($A48="","",VLOOKUP($A48,[1]Feuil1!$A$1:$G$200,COLUMN(),0))</f>
        <v xml:space="preserve">Acer Nitro VG240Ybmiix </v>
      </c>
      <c r="C48" s="44">
        <v>32</v>
      </c>
      <c r="D48" s="51">
        <f>IF($A48="","",VLOOKUP($A48,[1]Feuil1!$A$1:$G$200,COLUMN(),0))</f>
        <v>118.95833333333334</v>
      </c>
      <c r="E48" s="47">
        <f t="shared" si="4"/>
        <v>3806.666666666667</v>
      </c>
      <c r="F48" s="53">
        <v>0.2</v>
      </c>
      <c r="G48" s="1"/>
    </row>
    <row r="49" spans="1:6" ht="15.75" x14ac:dyDescent="0.25">
      <c r="A49" s="44" t="s">
        <v>42</v>
      </c>
      <c r="B49" s="49" t="str">
        <f>IF($A49="","",VLOOKUP($A49,[1]Feuil1!$A$1:$G$200,COLUMN(),0))</f>
        <v>BROTHER DCP-1610W</v>
      </c>
      <c r="C49" s="44">
        <v>12</v>
      </c>
      <c r="D49" s="51">
        <f>IF($A49="","",VLOOKUP($A49,[1]Feuil1!$A$1:$G$200,COLUMN(),0))</f>
        <v>104.16666666666667</v>
      </c>
      <c r="E49" s="47">
        <f t="shared" si="4"/>
        <v>1250</v>
      </c>
      <c r="F49" s="53">
        <v>0.2</v>
      </c>
    </row>
    <row r="50" spans="1:6" ht="15.75" x14ac:dyDescent="0.25">
      <c r="A50" s="44" t="s">
        <v>37</v>
      </c>
      <c r="B50" s="49" t="str">
        <f>IF($A50="","",VLOOKUP($A50,[1]Feuil1!$A$1:$G$200,COLUMN(),0))</f>
        <v>RØDE Microphones</v>
      </c>
      <c r="C50" s="44">
        <v>2</v>
      </c>
      <c r="D50" s="51">
        <f>IF($A50="","",VLOOKUP($A50,[1]Feuil1!$A$1:$G$200,COLUMN(),0))</f>
        <v>115</v>
      </c>
      <c r="E50" s="47">
        <f t="shared" si="4"/>
        <v>230</v>
      </c>
      <c r="F50" s="53">
        <v>0.2</v>
      </c>
    </row>
    <row r="51" spans="1:6" ht="15.75" x14ac:dyDescent="0.25">
      <c r="A51" s="44" t="s">
        <v>38</v>
      </c>
      <c r="B51" s="49" t="str">
        <f>IF($A51="","",VLOOKUP($A51,[1]Feuil1!$A$1:$G$200,COLUMN(),0))</f>
        <v xml:space="preserve">Manette Xbox ONE </v>
      </c>
      <c r="C51" s="44">
        <v>24</v>
      </c>
      <c r="D51" s="51">
        <f>IF($A51="","",VLOOKUP($A51,[1]Feuil1!$A$1:$G$200,COLUMN(),0))</f>
        <v>24.991666666666667</v>
      </c>
      <c r="E51" s="47">
        <f t="shared" si="4"/>
        <v>599.79999999999995</v>
      </c>
      <c r="F51" s="53">
        <v>0.2</v>
      </c>
    </row>
    <row r="52" spans="1:6" ht="15.75" x14ac:dyDescent="0.25">
      <c r="A52" s="44" t="s">
        <v>39</v>
      </c>
      <c r="B52" s="49" t="str">
        <f>IF($A52="","",VLOOKUP($A52,[1]Feuil1!$A$1:$G$200,COLUMN(),0))</f>
        <v>TP-Link TL-SG1024D</v>
      </c>
      <c r="C52" s="44">
        <v>1</v>
      </c>
      <c r="D52" s="51">
        <f>IF($A52="","",VLOOKUP($A52,[1]Feuil1!$A$1:$G$200,COLUMN(),0))</f>
        <v>62.283333333333331</v>
      </c>
      <c r="E52" s="47">
        <f t="shared" si="4"/>
        <v>62.283333333333331</v>
      </c>
      <c r="F52" s="53">
        <v>0.2</v>
      </c>
    </row>
    <row r="53" spans="1:6" ht="15.75" x14ac:dyDescent="0.25">
      <c r="A53" s="44" t="s">
        <v>40</v>
      </c>
      <c r="B53" s="49" t="str">
        <f>IF($A53="","",VLOOKUP($A53,[1]Feuil1!$A$1:$G$200,COLUMN(),0))</f>
        <v>TP-Link TL-SG105</v>
      </c>
      <c r="C53" s="44">
        <v>1</v>
      </c>
      <c r="D53" s="51">
        <f>IF($A53="","",VLOOKUP($A53,[1]Feuil1!$A$1:$G$200,COLUMN(),0))</f>
        <v>13.991666666666667</v>
      </c>
      <c r="E53" s="47">
        <f t="shared" si="4"/>
        <v>13.991666666666667</v>
      </c>
      <c r="F53" s="53">
        <v>0.2</v>
      </c>
    </row>
    <row r="54" spans="1:6" ht="15.75" x14ac:dyDescent="0.25">
      <c r="A54" s="44" t="s">
        <v>41</v>
      </c>
      <c r="B54" s="49" t="str">
        <f>IF($A54="","",VLOOKUP($A54,[1]Feuil1!$A$1:$G$200,COLUMN(),0))</f>
        <v>TP-Link Archer MR200</v>
      </c>
      <c r="C54" s="44">
        <v>1</v>
      </c>
      <c r="D54" s="51">
        <f>IF($A54="","",VLOOKUP($A54,[1]Feuil1!$A$1:$G$200,COLUMN(),0))</f>
        <v>91.483333333333334</v>
      </c>
      <c r="E54" s="47">
        <f t="shared" si="4"/>
        <v>91.483333333333334</v>
      </c>
      <c r="F54" s="53">
        <v>0.2</v>
      </c>
    </row>
    <row r="55" spans="1:6" ht="15.75" x14ac:dyDescent="0.25">
      <c r="A55" s="45" t="s">
        <v>43</v>
      </c>
      <c r="B55" s="49" t="str">
        <f>IF($A55="","",VLOOKUP($A55,[1]Feuil1!$A$1:$G$200,COLUMN(),0))</f>
        <v>Steam</v>
      </c>
      <c r="C55" s="45">
        <v>24</v>
      </c>
      <c r="D55" s="51">
        <f>IF($A55="","",VLOOKUP($A55,[1]Feuil1!$A$1:$G$200,COLUMN(),0))</f>
        <v>0</v>
      </c>
      <c r="E55" s="47">
        <f t="shared" si="4"/>
        <v>0</v>
      </c>
      <c r="F55" s="53">
        <v>0.2</v>
      </c>
    </row>
    <row r="56" spans="1:6" ht="15.75" x14ac:dyDescent="0.25">
      <c r="A56" s="45" t="s">
        <v>44</v>
      </c>
      <c r="B56" s="49" t="str">
        <f>IF($A56="","",VLOOKUP($A56,[1]Feuil1!$A$1:$G$200,COLUMN(),0))</f>
        <v>Origins</v>
      </c>
      <c r="C56" s="45">
        <v>24</v>
      </c>
      <c r="D56" s="51">
        <f>IF($A56="","",VLOOKUP($A56,[1]Feuil1!$A$1:$G$200,COLUMN(),0))</f>
        <v>0</v>
      </c>
      <c r="E56" s="47">
        <f t="shared" si="4"/>
        <v>0</v>
      </c>
      <c r="F56" s="53">
        <v>0.2</v>
      </c>
    </row>
    <row r="57" spans="1:6" ht="15.75" x14ac:dyDescent="0.25">
      <c r="A57" s="45" t="s">
        <v>45</v>
      </c>
      <c r="B57" s="49" t="str">
        <f>IF($A57="","",VLOOKUP($A57,[1]Feuil1!$A$1:$G$200,COLUMN(),0))</f>
        <v>Epic games</v>
      </c>
      <c r="C57" s="45">
        <v>24</v>
      </c>
      <c r="D57" s="51">
        <f>IF($A57="","",VLOOKUP($A57,[1]Feuil1!$A$1:$G$200,COLUMN(),0))</f>
        <v>0</v>
      </c>
      <c r="E57" s="47">
        <f t="shared" si="4"/>
        <v>0</v>
      </c>
      <c r="F57" s="53">
        <v>0.2</v>
      </c>
    </row>
    <row r="58" spans="1:6" ht="15.75" x14ac:dyDescent="0.25">
      <c r="A58" s="45" t="s">
        <v>46</v>
      </c>
      <c r="B58" s="49" t="str">
        <f>IF($A58="","",VLOOKUP($A58,[1]Feuil1!$A$1:$G$200,COLUMN(),0))</f>
        <v>Blizzard</v>
      </c>
      <c r="C58" s="45">
        <v>24</v>
      </c>
      <c r="D58" s="51">
        <f>IF($A58="","",VLOOKUP($A58,[1]Feuil1!$A$1:$G$200,COLUMN(),0))</f>
        <v>0</v>
      </c>
      <c r="E58" s="47">
        <f t="shared" si="4"/>
        <v>0</v>
      </c>
      <c r="F58" s="53">
        <v>0.2</v>
      </c>
    </row>
    <row r="59" spans="1:6" ht="15.75" x14ac:dyDescent="0.25">
      <c r="A59" s="45" t="s">
        <v>47</v>
      </c>
      <c r="B59" s="49" t="str">
        <f>IF($A59="","",VLOOKUP($A59,[1]Feuil1!$A$1:$G$200,COLUMN(),0))</f>
        <v>Uplay</v>
      </c>
      <c r="C59" s="45">
        <v>24</v>
      </c>
      <c r="D59" s="51">
        <f>IF($A59="","",VLOOKUP($A59,[1]Feuil1!$A$1:$G$200,COLUMN(),0))</f>
        <v>0</v>
      </c>
      <c r="E59" s="47">
        <f t="shared" si="4"/>
        <v>0</v>
      </c>
      <c r="F59" s="53">
        <v>0.2</v>
      </c>
    </row>
    <row r="60" spans="1:6" ht="15.75" x14ac:dyDescent="0.25">
      <c r="A60" s="45" t="s">
        <v>48</v>
      </c>
      <c r="B60" s="49" t="str">
        <f>IF($A60="","",VLOOKUP($A60,[1]Feuil1!$A$1:$G$200,COLUMN(),0))</f>
        <v>Windows 10</v>
      </c>
      <c r="C60" s="45">
        <v>54</v>
      </c>
      <c r="D60" s="51">
        <f>IF($A60="","",VLOOKUP($A60,[1]Feuil1!$A$1:$G$200,COLUMN(),0))</f>
        <v>145</v>
      </c>
      <c r="E60" s="47">
        <f t="shared" si="4"/>
        <v>7830</v>
      </c>
      <c r="F60" s="53">
        <v>0.2</v>
      </c>
    </row>
    <row r="61" spans="1:6" ht="15.75" x14ac:dyDescent="0.25">
      <c r="A61" s="45" t="s">
        <v>49</v>
      </c>
      <c r="B61" s="49" t="str">
        <f>IF($A61="","",VLOOKUP($A61,[1]Feuil1!$A$1:$G$200,COLUMN(),0))</f>
        <v>Pack libre office</v>
      </c>
      <c r="C61" s="45">
        <v>54</v>
      </c>
      <c r="D61" s="51">
        <f>IF($A61="","",VLOOKUP($A61,[1]Feuil1!$A$1:$G$200,COLUMN(),0))</f>
        <v>0</v>
      </c>
      <c r="E61" s="47">
        <f t="shared" si="4"/>
        <v>0</v>
      </c>
      <c r="F61" s="53">
        <v>0.2</v>
      </c>
    </row>
    <row r="62" spans="1:6" ht="15.75" x14ac:dyDescent="0.25">
      <c r="A62" s="45" t="s">
        <v>50</v>
      </c>
      <c r="B62" s="49" t="str">
        <f>IF($A62="","",VLOOKUP($A62,[1]Feuil1!$A$1:$G$200,COLUMN(),0))</f>
        <v>Discord</v>
      </c>
      <c r="C62" s="45">
        <v>54</v>
      </c>
      <c r="D62" s="51">
        <f>IF($A62="","",VLOOKUP($A62,[1]Feuil1!$A$1:$G$200,COLUMN(),0))</f>
        <v>0</v>
      </c>
      <c r="E62" s="47">
        <f t="shared" si="4"/>
        <v>0</v>
      </c>
      <c r="F62" s="53">
        <v>0.2</v>
      </c>
    </row>
    <row r="63" spans="1:6" ht="15.75" x14ac:dyDescent="0.25">
      <c r="A63" s="45" t="s">
        <v>51</v>
      </c>
      <c r="B63" s="49" t="str">
        <f>IF($A63="","",VLOOKUP($A63,[1]Feuil1!$A$1:$G$200,COLUMN(),0))</f>
        <v>Google Chrome</v>
      </c>
      <c r="C63" s="45">
        <v>54</v>
      </c>
      <c r="D63" s="51">
        <f>IF($A63="","",VLOOKUP($A63,[1]Feuil1!$A$1:$G$200,COLUMN(),0))</f>
        <v>0</v>
      </c>
      <c r="E63" s="47">
        <f t="shared" si="4"/>
        <v>0</v>
      </c>
      <c r="F63" s="53">
        <v>0.2</v>
      </c>
    </row>
    <row r="64" spans="1:6" ht="15.75" x14ac:dyDescent="0.25">
      <c r="A64" s="45" t="s">
        <v>52</v>
      </c>
      <c r="B64" s="49" t="str">
        <f>IF($A64="","",VLOOKUP($A64,[1]Feuil1!$A$1:$G$200,COLUMN(),0))</f>
        <v>Skype</v>
      </c>
      <c r="C64" s="45">
        <v>54</v>
      </c>
      <c r="D64" s="51">
        <f>IF($A64="","",VLOOKUP($A64,[1]Feuil1!$A$1:$G$200,COLUMN(),0))</f>
        <v>0</v>
      </c>
      <c r="E64" s="47">
        <f t="shared" si="4"/>
        <v>0</v>
      </c>
      <c r="F64" s="53">
        <v>0.2</v>
      </c>
    </row>
    <row r="65" spans="1:6" ht="15.75" x14ac:dyDescent="0.25">
      <c r="A65" s="45" t="s">
        <v>53</v>
      </c>
      <c r="B65" s="49" t="str">
        <f>IF($A65="","",VLOOKUP($A65,[1]Feuil1!$A$1:$G$200,COLUMN(),0))</f>
        <v>VLC</v>
      </c>
      <c r="C65" s="45">
        <v>54</v>
      </c>
      <c r="D65" s="51">
        <f>IF($A65="","",VLOOKUP($A65,[1]Feuil1!$A$1:$G$200,COLUMN(),0))</f>
        <v>0</v>
      </c>
      <c r="E65" s="47">
        <f t="shared" si="4"/>
        <v>0</v>
      </c>
      <c r="F65" s="53">
        <v>0.2</v>
      </c>
    </row>
    <row r="66" spans="1:6" ht="15.75" x14ac:dyDescent="0.25">
      <c r="A66" s="45" t="s">
        <v>54</v>
      </c>
      <c r="B66" s="49" t="str">
        <f>IF($A66="","",VLOOKUP($A66,[1]Feuil1!$A$1:$G$200,COLUMN(),0))</f>
        <v>Spotify</v>
      </c>
      <c r="C66" s="45">
        <v>54</v>
      </c>
      <c r="D66" s="51">
        <f>IF($A66="","",VLOOKUP($A66,[1]Feuil1!$A$1:$G$200,COLUMN(),0))</f>
        <v>0</v>
      </c>
      <c r="E66" s="47">
        <f t="shared" si="4"/>
        <v>0</v>
      </c>
      <c r="F66" s="53">
        <v>0.2</v>
      </c>
    </row>
    <row r="67" spans="1:6" ht="15.75" x14ac:dyDescent="0.25">
      <c r="A67" s="45" t="s">
        <v>55</v>
      </c>
      <c r="B67" s="49" t="str">
        <f>IF($A67="","",VLOOKUP($A67,[1]Feuil1!$A$1:$G$200,COLUMN(),0))</f>
        <v>ZHPCleaner</v>
      </c>
      <c r="C67" s="45">
        <v>54</v>
      </c>
      <c r="D67" s="51">
        <f>IF($A67="","",VLOOKUP($A67,[1]Feuil1!$A$1:$G$200,COLUMN(),0))</f>
        <v>0</v>
      </c>
      <c r="E67" s="47">
        <f t="shared" si="4"/>
        <v>0</v>
      </c>
      <c r="F67" s="53">
        <v>0.2</v>
      </c>
    </row>
    <row r="68" spans="1:6" ht="15.75" x14ac:dyDescent="0.25">
      <c r="A68" s="45" t="s">
        <v>56</v>
      </c>
      <c r="B68" s="49" t="str">
        <f>IF($A68="","",VLOOKUP($A68,[1]Feuil1!$A$1:$G$200,COLUMN(),0))</f>
        <v>NotePAD ++</v>
      </c>
      <c r="C68" s="45">
        <v>24</v>
      </c>
      <c r="D68" s="51">
        <f>IF($A68="","",VLOOKUP($A68,[1]Feuil1!$A$1:$G$200,COLUMN(),0))</f>
        <v>0</v>
      </c>
      <c r="E68" s="47">
        <f t="shared" si="4"/>
        <v>0</v>
      </c>
      <c r="F68" s="53">
        <v>0.2</v>
      </c>
    </row>
    <row r="69" spans="1:6" ht="15.75" x14ac:dyDescent="0.25">
      <c r="A69" s="45" t="s">
        <v>57</v>
      </c>
      <c r="B69" s="49" t="str">
        <f>IF($A69="","",VLOOKUP($A69,[1]Feuil1!$A$1:$G$200,COLUMN(),0))</f>
        <v>Sublime Text 3</v>
      </c>
      <c r="C69" s="45">
        <v>24</v>
      </c>
      <c r="D69" s="51">
        <f>IF($A69="","",VLOOKUP($A69,[1]Feuil1!$A$1:$G$200,COLUMN(),0))</f>
        <v>0</v>
      </c>
      <c r="E69" s="47">
        <f t="shared" si="4"/>
        <v>0</v>
      </c>
      <c r="F69" s="53">
        <v>0.2</v>
      </c>
    </row>
    <row r="70" spans="1:6" ht="15.75" x14ac:dyDescent="0.25">
      <c r="A70" s="45" t="s">
        <v>58</v>
      </c>
      <c r="B70" s="49" t="str">
        <f>IF($A70="","",VLOOKUP($A70,[1]Feuil1!$A$1:$G$200,COLUMN(),0))</f>
        <v>Mozilla Firefox</v>
      </c>
      <c r="C70" s="45">
        <v>54</v>
      </c>
      <c r="D70" s="51">
        <f>IF($A70="","",VLOOKUP($A70,[1]Feuil1!$A$1:$G$200,COLUMN(),0))</f>
        <v>0</v>
      </c>
      <c r="E70" s="47">
        <f t="shared" si="4"/>
        <v>0</v>
      </c>
      <c r="F70" s="53">
        <v>0.2</v>
      </c>
    </row>
    <row r="71" spans="1:6" ht="15.75" x14ac:dyDescent="0.25">
      <c r="A71" s="45" t="s">
        <v>59</v>
      </c>
      <c r="B71" s="49" t="str">
        <f>IF($A71="","",VLOOKUP($A71,[1]Feuil1!$A$1:$G$200,COLUMN(),0))</f>
        <v>Python</v>
      </c>
      <c r="C71" s="45">
        <v>24</v>
      </c>
      <c r="D71" s="51">
        <f>IF($A71="","",VLOOKUP($A71,[1]Feuil1!$A$1:$G$200,COLUMN(),0))</f>
        <v>0</v>
      </c>
      <c r="E71" s="47">
        <f t="shared" si="4"/>
        <v>0</v>
      </c>
      <c r="F71" s="53">
        <v>0.2</v>
      </c>
    </row>
    <row r="72" spans="1:6" ht="15.75" x14ac:dyDescent="0.25">
      <c r="A72" s="45" t="s">
        <v>60</v>
      </c>
      <c r="B72" s="49" t="str">
        <f>IF($A72="","",VLOOKUP($A72,[1]Feuil1!$A$1:$G$200,COLUMN(),0))</f>
        <v>Cyberlux 10</v>
      </c>
      <c r="C72" s="45">
        <v>2</v>
      </c>
      <c r="D72" s="51">
        <f>IF($A72="","",VLOOKUP($A72,[1]Feuil1!$A$1:$G$200,COLUMN(),0))</f>
        <v>1600</v>
      </c>
      <c r="E72" s="47">
        <f t="shared" si="4"/>
        <v>3200</v>
      </c>
      <c r="F72" s="53">
        <v>0.2</v>
      </c>
    </row>
    <row r="73" spans="1:6" ht="15.75" x14ac:dyDescent="0.25">
      <c r="A73" s="45" t="s">
        <v>61</v>
      </c>
      <c r="B73" s="49" t="str">
        <f>IF($A73="","",VLOOKUP($A73,[1]Feuil1!$A$1:$G$200,COLUMN(),0))</f>
        <v>Wamp</v>
      </c>
      <c r="C73" s="45">
        <v>24</v>
      </c>
      <c r="D73" s="51">
        <f>IF($A73="","",VLOOKUP($A73,[1]Feuil1!$A$1:$G$200,COLUMN(),0))</f>
        <v>0</v>
      </c>
      <c r="E73" s="47">
        <f t="shared" si="4"/>
        <v>0</v>
      </c>
      <c r="F73" s="53">
        <v>0.2</v>
      </c>
    </row>
    <row r="74" spans="1:6" ht="15.75" x14ac:dyDescent="0.25">
      <c r="A74" s="45" t="s">
        <v>62</v>
      </c>
      <c r="B74" s="49" t="str">
        <f>IF($A74="","",VLOOKUP($A74,[1]Feuil1!$A$1:$G$200,COLUMN(),0))</f>
        <v>Adobe Reader</v>
      </c>
      <c r="C74" s="45">
        <v>54</v>
      </c>
      <c r="D74" s="51">
        <f>IF($A74="","",VLOOKUP($A74,[1]Feuil1!$A$1:$G$200,COLUMN(),0))</f>
        <v>0</v>
      </c>
      <c r="E74" s="47">
        <f t="shared" si="4"/>
        <v>0</v>
      </c>
      <c r="F74" s="53">
        <v>0.2</v>
      </c>
    </row>
    <row r="75" spans="1:6" ht="15.75" x14ac:dyDescent="0.25">
      <c r="A75" s="45" t="s">
        <v>63</v>
      </c>
      <c r="B75" s="49" t="str">
        <f>IF($A75="","",VLOOKUP($A75,[1]Feuil1!$A$1:$G$200,COLUMN(),0))</f>
        <v>OBS Studio</v>
      </c>
      <c r="C75" s="45">
        <v>28</v>
      </c>
      <c r="D75" s="51">
        <f>IF($A75="","",VLOOKUP($A75,[1]Feuil1!$A$1:$G$200,COLUMN(),0))</f>
        <v>0</v>
      </c>
      <c r="E75" s="47">
        <f t="shared" si="4"/>
        <v>0</v>
      </c>
      <c r="F75" s="53">
        <v>0.2</v>
      </c>
    </row>
    <row r="76" spans="1:6" ht="15.75" x14ac:dyDescent="0.25">
      <c r="A76" s="45" t="s">
        <v>64</v>
      </c>
      <c r="B76" s="49" t="str">
        <f>IF($A76="","",VLOOKUP($A76,[1]Feuil1!$A$1:$G$200,COLUMN(),0))</f>
        <v>Photoshop</v>
      </c>
      <c r="C76" s="45">
        <v>4</v>
      </c>
      <c r="D76" s="51">
        <f>IF($A76="","",VLOOKUP($A76,[1]Feuil1!$A$1:$G$200,COLUMN(),0))</f>
        <v>287.88</v>
      </c>
      <c r="E76" s="47">
        <f t="shared" si="4"/>
        <v>1151.52</v>
      </c>
      <c r="F76" s="53">
        <v>0.2</v>
      </c>
    </row>
    <row r="77" spans="1:6" ht="15.75" x14ac:dyDescent="0.25">
      <c r="A77" s="45" t="s">
        <v>65</v>
      </c>
      <c r="B77" s="49" t="str">
        <f>IF($A77="","",VLOOKUP($A77,[1]Feuil1!$A$1:$G$200,COLUMN(),0))</f>
        <v>Adobe Premiere Pro</v>
      </c>
      <c r="C77" s="45">
        <v>4</v>
      </c>
      <c r="D77" s="51">
        <f>IF($A77="","",VLOOKUP($A77,[1]Feuil1!$A$1:$G$200,COLUMN(),0))</f>
        <v>3453.24</v>
      </c>
      <c r="E77" s="47">
        <f t="shared" si="4"/>
        <v>13812.96</v>
      </c>
      <c r="F77" s="59">
        <v>0.2</v>
      </c>
    </row>
    <row r="78" spans="1:6" ht="15.75" customHeight="1" x14ac:dyDescent="0.25">
      <c r="A78" s="46" t="s">
        <v>77</v>
      </c>
      <c r="B78" s="50" t="str">
        <f>IF($A78="","",VLOOKUP($A78,[1]Feuil1!$A$1:$G$200,COLUMN(),0))</f>
        <v>KabelDirekt</v>
      </c>
      <c r="C78" s="46">
        <v>54</v>
      </c>
      <c r="D78" s="52">
        <f>IF($A78="","",VLOOKUP($A78,[1]Feuil1!$A$1:$G$200,COLUMN(),0))</f>
        <v>6.2416666666666671</v>
      </c>
      <c r="E78" s="48">
        <f t="shared" si="4"/>
        <v>337.05</v>
      </c>
      <c r="F78" s="60">
        <v>0.2</v>
      </c>
    </row>
    <row r="80" spans="1:6" ht="15.75" x14ac:dyDescent="0.25">
      <c r="A80" s="29" t="s">
        <v>66</v>
      </c>
      <c r="B80" s="30">
        <f>SUM(E21:E78)</f>
        <v>64448.888333333329</v>
      </c>
      <c r="E80" s="43"/>
      <c r="F80" s="43"/>
    </row>
    <row r="81" spans="1:4" ht="15.75" x14ac:dyDescent="0.25">
      <c r="A81" s="31" t="s">
        <v>67</v>
      </c>
      <c r="B81" s="32">
        <f>SUM(E21:E78)*1.2</f>
        <v>77338.665999999997</v>
      </c>
    </row>
    <row r="82" spans="1:4" ht="15.75" x14ac:dyDescent="0.25">
      <c r="A82" s="55" t="s">
        <v>75</v>
      </c>
      <c r="B82" s="33">
        <f>(B81-B80)</f>
        <v>12889.777666666669</v>
      </c>
    </row>
    <row r="84" spans="1:4" x14ac:dyDescent="0.25">
      <c r="A84" t="s">
        <v>80</v>
      </c>
    </row>
    <row r="85" spans="1:4" x14ac:dyDescent="0.25">
      <c r="A85" t="s">
        <v>72</v>
      </c>
    </row>
    <row r="86" spans="1:4" x14ac:dyDescent="0.25">
      <c r="A86" t="s">
        <v>73</v>
      </c>
    </row>
    <row r="87" spans="1:4" ht="15.75" thickBot="1" x14ac:dyDescent="0.3"/>
    <row r="88" spans="1:4" ht="16.5" thickTop="1" thickBot="1" x14ac:dyDescent="0.3">
      <c r="B88" s="54" t="s">
        <v>78</v>
      </c>
      <c r="C88" s="25"/>
      <c r="D88" s="28"/>
    </row>
    <row r="89" spans="1:4" ht="15.75" thickTop="1" x14ac:dyDescent="0.25"/>
  </sheetData>
  <mergeCells count="2">
    <mergeCell ref="C1:F3"/>
    <mergeCell ref="E80:F80"/>
  </mergeCells>
  <phoneticPr fontId="8" type="noConversion"/>
  <pageMargins left="0.7" right="0.7" top="0.75" bottom="0.75" header="0.3" footer="0.3"/>
  <pageSetup paperSize="9" orientation="portrait" horizontalDpi="300" verticalDpi="300" r:id="rId1"/>
  <headerFooter>
    <oddHeader>&amp;LEmetteur : Chevalier &amp;RRecepteur: Mr.Semblais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Chevalier</dc:creator>
  <cp:lastModifiedBy>Laurent Chevalier</cp:lastModifiedBy>
  <dcterms:created xsi:type="dcterms:W3CDTF">2019-10-23T09:37:09Z</dcterms:created>
  <dcterms:modified xsi:type="dcterms:W3CDTF">2019-10-28T15:18:31Z</dcterms:modified>
</cp:coreProperties>
</file>