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/Documents/Semester1_2023/PHYS3080/Project/"/>
    </mc:Choice>
  </mc:AlternateContent>
  <xr:revisionPtr revIDLastSave="0" documentId="8_{9EA5DF1E-06D8-7E4E-B1B7-7B1D8E6C29E5}" xr6:coauthVersionLast="47" xr6:coauthVersionMax="47" xr10:uidLastSave="{00000000-0000-0000-0000-000000000000}"/>
  <bookViews>
    <workbookView xWindow="380" yWindow="500" windowWidth="28040" windowHeight="16940" xr2:uid="{86069CC1-3D6B-F045-819B-07E09890D1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R16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4" i="1"/>
  <c r="P6" i="1"/>
  <c r="O5" i="1"/>
  <c r="P5" i="1" s="1"/>
  <c r="O6" i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R38" i="1" s="1"/>
  <c r="U38" i="1" s="1"/>
  <c r="O39" i="1"/>
  <c r="R39" i="1" s="1"/>
  <c r="U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R46" i="1" s="1"/>
  <c r="U46" i="1" s="1"/>
  <c r="O47" i="1"/>
  <c r="P47" i="1" s="1"/>
  <c r="O48" i="1"/>
  <c r="P48" i="1" s="1"/>
  <c r="O49" i="1"/>
  <c r="P49" i="1" s="1"/>
  <c r="O4" i="1"/>
  <c r="P4" i="1" s="1"/>
  <c r="R28" i="1" l="1"/>
  <c r="R7" i="1"/>
  <c r="R6" i="1"/>
  <c r="R15" i="1"/>
  <c r="S15" i="1" s="1"/>
  <c r="R42" i="1"/>
  <c r="U42" i="1" s="1"/>
  <c r="R31" i="1"/>
  <c r="P38" i="1"/>
  <c r="S38" i="1" s="1"/>
  <c r="V38" i="1" s="1"/>
  <c r="P46" i="1"/>
  <c r="S46" i="1" s="1"/>
  <c r="V46" i="1" s="1"/>
  <c r="P39" i="1"/>
  <c r="S39" i="1" s="1"/>
  <c r="V39" i="1" s="1"/>
  <c r="R17" i="1"/>
  <c r="S17" i="1" s="1"/>
  <c r="R22" i="1"/>
  <c r="U22" i="1" s="1"/>
  <c r="R14" i="1"/>
  <c r="U14" i="1" s="1"/>
  <c r="R23" i="1"/>
  <c r="S23" i="1" s="1"/>
  <c r="R41" i="1"/>
  <c r="S41" i="1" s="1"/>
  <c r="R40" i="1"/>
  <c r="U40" i="1" s="1"/>
  <c r="R27" i="1"/>
  <c r="U27" i="1" s="1"/>
  <c r="R26" i="1"/>
  <c r="U26" i="1" s="1"/>
  <c r="R47" i="1"/>
  <c r="S47" i="1" s="1"/>
  <c r="P31" i="1"/>
  <c r="R30" i="1"/>
  <c r="U30" i="1" s="1"/>
  <c r="R25" i="1"/>
  <c r="S25" i="1" s="1"/>
  <c r="R24" i="1"/>
  <c r="U24" i="1" s="1"/>
  <c r="R45" i="1"/>
  <c r="S45" i="1" s="1"/>
  <c r="R37" i="1"/>
  <c r="S37" i="1" s="1"/>
  <c r="R29" i="1"/>
  <c r="S29" i="1" s="1"/>
  <c r="R21" i="1"/>
  <c r="S21" i="1" s="1"/>
  <c r="R13" i="1"/>
  <c r="S13" i="1" s="1"/>
  <c r="R5" i="1"/>
  <c r="S5" i="1" s="1"/>
  <c r="R44" i="1"/>
  <c r="U44" i="1" s="1"/>
  <c r="R36" i="1"/>
  <c r="U36" i="1" s="1"/>
  <c r="R12" i="1"/>
  <c r="U12" i="1" s="1"/>
  <c r="R43" i="1"/>
  <c r="U43" i="1" s="1"/>
  <c r="R10" i="1"/>
  <c r="U10" i="1" s="1"/>
  <c r="R9" i="1"/>
  <c r="S9" i="1" s="1"/>
  <c r="R20" i="1"/>
  <c r="U20" i="1" s="1"/>
  <c r="R35" i="1"/>
  <c r="S35" i="1" s="1"/>
  <c r="R19" i="1"/>
  <c r="U19" i="1" s="1"/>
  <c r="R11" i="1"/>
  <c r="S11" i="1" s="1"/>
  <c r="R4" i="1"/>
  <c r="S4" i="1" s="1"/>
  <c r="R34" i="1"/>
  <c r="U34" i="1" s="1"/>
  <c r="R18" i="1"/>
  <c r="S18" i="1" s="1"/>
  <c r="R49" i="1"/>
  <c r="U49" i="1" s="1"/>
  <c r="R33" i="1"/>
  <c r="U33" i="1" s="1"/>
  <c r="S7" i="1"/>
  <c r="R48" i="1"/>
  <c r="S48" i="1" s="1"/>
  <c r="R32" i="1"/>
  <c r="S32" i="1" s="1"/>
  <c r="R8" i="1"/>
  <c r="U8" i="1" s="1"/>
  <c r="S6" i="1"/>
  <c r="U6" i="1"/>
  <c r="U7" i="1"/>
  <c r="U28" i="1"/>
  <c r="S28" i="1"/>
  <c r="U18" i="1"/>
  <c r="S36" i="1"/>
  <c r="S16" i="1"/>
  <c r="U16" i="1"/>
  <c r="V16" i="1" s="1"/>
  <c r="U31" i="1"/>
  <c r="U45" i="1"/>
  <c r="U29" i="1"/>
  <c r="S27" i="1" l="1"/>
  <c r="U15" i="1"/>
  <c r="V15" i="1" s="1"/>
  <c r="S24" i="1"/>
  <c r="V24" i="1" s="1"/>
  <c r="S42" i="1"/>
  <c r="V42" i="1" s="1"/>
  <c r="S31" i="1"/>
  <c r="V31" i="1" s="1"/>
  <c r="S34" i="1"/>
  <c r="V34" i="1" s="1"/>
  <c r="S40" i="1"/>
  <c r="U4" i="1"/>
  <c r="S33" i="1"/>
  <c r="S12" i="1"/>
  <c r="U11" i="1"/>
  <c r="V11" i="1" s="1"/>
  <c r="U9" i="1"/>
  <c r="V9" i="1"/>
  <c r="U37" i="1"/>
  <c r="V37" i="1" s="1"/>
  <c r="U17" i="1"/>
  <c r="V17" i="1" s="1"/>
  <c r="S14" i="1"/>
  <c r="V14" i="1" s="1"/>
  <c r="S22" i="1"/>
  <c r="V22" i="1" s="1"/>
  <c r="S26" i="1"/>
  <c r="U41" i="1"/>
  <c r="V41" i="1" s="1"/>
  <c r="U25" i="1"/>
  <c r="V6" i="1"/>
  <c r="S49" i="1"/>
  <c r="V49" i="1" s="1"/>
  <c r="S10" i="1"/>
  <c r="V10" i="1" s="1"/>
  <c r="U13" i="1"/>
  <c r="S43" i="1"/>
  <c r="V43" i="1" s="1"/>
  <c r="U23" i="1"/>
  <c r="V23" i="1" s="1"/>
  <c r="U21" i="1"/>
  <c r="V21" i="1" s="1"/>
  <c r="U35" i="1"/>
  <c r="V35" i="1" s="1"/>
  <c r="U5" i="1"/>
  <c r="V5" i="1" s="1"/>
  <c r="V13" i="1"/>
  <c r="U32" i="1"/>
  <c r="V32" i="1" s="1"/>
  <c r="S8" i="1"/>
  <c r="V8" i="1" s="1"/>
  <c r="S30" i="1"/>
  <c r="V30" i="1" s="1"/>
  <c r="V29" i="1"/>
  <c r="V45" i="1"/>
  <c r="U48" i="1"/>
  <c r="V48" i="1" s="1"/>
  <c r="U47" i="1"/>
  <c r="V47" i="1" s="1"/>
  <c r="S19" i="1"/>
  <c r="V19" i="1" s="1"/>
  <c r="S20" i="1"/>
  <c r="V20" i="1" s="1"/>
  <c r="S44" i="1"/>
  <c r="V44" i="1" s="1"/>
  <c r="V7" i="1"/>
  <c r="V12" i="1"/>
  <c r="V40" i="1"/>
  <c r="V26" i="1"/>
  <c r="V33" i="1"/>
  <c r="V18" i="1"/>
  <c r="V27" i="1"/>
  <c r="V28" i="1"/>
  <c r="V36" i="1"/>
  <c r="V25" i="1"/>
  <c r="V4" i="1"/>
</calcChain>
</file>

<file path=xl/sharedStrings.xml><?xml version="1.0" encoding="utf-8"?>
<sst xmlns="http://schemas.openxmlformats.org/spreadsheetml/2006/main" count="58" uniqueCount="58">
  <si>
    <t>Photon_count Direction  Distance</t>
  </si>
  <si>
    <t>42       FE43         -1034.89  BottomDG0228   -3.1961    3.7935           278    Bottom  0.477958</t>
  </si>
  <si>
    <t>18       FE19          -977.43   FrontDG0365  -16.5402   18.8633           298     Front  0.461641</t>
  </si>
  <si>
    <t>7        FE08          -900.35   FrontDG1154  -26.1252   12.5013           331     Front  0.438024</t>
  </si>
  <si>
    <t>35       FE36          -893.43    BackDG0156   11.4106  -20.9477           350      Back  0.425969</t>
  </si>
  <si>
    <t>20       FE21          -888.08   RightDG0181  -33.6860   43.9400           352     Right  0.424757</t>
  </si>
  <si>
    <t>54       FE55          -894.80   RightDG0927   24.3420   25.8974           354     Right  0.423556</t>
  </si>
  <si>
    <t>46       FE47          -894.87   RightDG0909   24.2234   26.1112           354     Right  0.423556</t>
  </si>
  <si>
    <t>12       FE13          -900.59   FrontDG1166  -25.9458   12.8750           362     Front  0.418849</t>
  </si>
  <si>
    <t>26       FE27          -930.16    BackDG1194  -40.4671   27.7045           365      Back  0.417125</t>
  </si>
  <si>
    <t>6        FE07          -937.49     TopDG0135   11.0928   26.5540           372       Top  0.413181</t>
  </si>
  <si>
    <t>36       FE37          -812.67  BottomDG0005   22.1181  -29.9589           422    Bottom  0.387932</t>
  </si>
  <si>
    <t>27       FE28          -852.30  BottomDG1388   -7.4646   16.6848           423    Bottom  0.387474</t>
  </si>
  <si>
    <t>50       FE51          -717.25     TopDG1039    9.3936    5.0474           493       Top  0.358913</t>
  </si>
  <si>
    <t>21       FE22          -771.11    BackDG0306    6.6033  -24.1317           499      Back  0.356748</t>
  </si>
  <si>
    <t>10       FE11          -720.49    BackDG0781   10.1257  -20.0698           539      Back  0.343256</t>
  </si>
  <si>
    <t>41       FE42          -698.33    BackDG1250  -26.0242  -27.0722           555      Back  0.338272</t>
  </si>
  <si>
    <t>22       FE23          -732.44     TopDG0757   -9.8035   27.4648           566       Top  0.334969</t>
  </si>
  <si>
    <t>33       FE34          -732.42     TopDG0760   -9.9057   27.7055           568       Top  0.334378</t>
  </si>
  <si>
    <t>11       FE12          -720.73    BackDG0779   10.4223  -20.5499           570      Back  0.333791</t>
  </si>
  <si>
    <t>24       FE25          -732.50     TopDG0758   -9.6920   27.1872           577       Top  0.331760</t>
  </si>
  <si>
    <t>30       FE31          -742.68   RightDG0972  -20.1750   15.7311           590     Right  0.328085</t>
  </si>
  <si>
    <t>16       FE17          -698.23    BackDG1252  -26.0463  -26.2005           626      Back  0.318511</t>
  </si>
  <si>
    <t>38       FE39          -674.91   RightDG1291  -25.5857  -27.8132           649     Right  0.312817</t>
  </si>
  <si>
    <t>48       FE49          -658.04    BackDG0967   24.8316    8.6309           662      Back  0.309730</t>
  </si>
  <si>
    <t>25       FE26          -674.60   RightDG1277  -25.5459  -27.3330           665     Right  0.309031</t>
  </si>
  <si>
    <t>39       FE40          -668.87   FrontDG0590   13.5079  -18.7732           678     Front  0.306054</t>
  </si>
  <si>
    <t>45       FE46          -695.10    BackDG0206   11.1193  -26.6651           711      Back  0.298867</t>
  </si>
  <si>
    <t>0        FE01          -631.64    LeftDG0286    4.4782  -26.4052           715      Left  0.298029</t>
  </si>
  <si>
    <t>51       FE52          -633.26   RightDG0875  -20.4587  -39.6957           753     Right  0.290412</t>
  </si>
  <si>
    <t>52       FE53          -595.79  BottomDG1340   -9.9567   12.6187           808    Bottom  0.280354</t>
  </si>
  <si>
    <t>40       FE41          -558.67  BottomDG0440   -4.2683   26.9269           854    Bottom  0.272699</t>
  </si>
  <si>
    <t>28       FE29          -562.13   FrontDG0402  -20.8189   30.7031           899     Front  0.265786</t>
  </si>
  <si>
    <t>17       FE18          -561.99   FrontDG0406  -21.2295   30.5252           909     Front  0.264320</t>
  </si>
  <si>
    <t>1        FE02          -566.50  BottomDG1093  -43.9807   12.9058           913    Bottom  0.263740</t>
  </si>
  <si>
    <t>47       FE48          -604.47    BackDG0555   38.3813   23.5724           922      Back  0.262450</t>
  </si>
  <si>
    <t>19       FE20          -561.84   FrontDG0086   -6.4262   14.2346           988     Front  0.253533</t>
  </si>
  <si>
    <t>23       FE24          -572.01   RightDG0250   14.9881  -24.5775           996     Right  0.252512</t>
  </si>
  <si>
    <t>4        FE05          -558.48     TopDG0098  -31.9757   34.5677          1156       Top  0.234387</t>
  </si>
  <si>
    <t>29       FE30          -447.88     TopDG0957  -18.6346   16.1796          1434       Top  0.210445</t>
  </si>
  <si>
    <t>15       FE16          -425.13    LeftDG1015    9.7023  -12.7766          1469      Left  0.207922</t>
  </si>
  <si>
    <t>53       FE54          -425.56    LeftDG1013    9.1041  -13.3014          1482      Left  0.207008</t>
  </si>
  <si>
    <t>32       FE33          -443.63   RightDG0495  -41.0057  -15.8868          1512     Right  0.204945</t>
  </si>
  <si>
    <t>43       FE44          -474.93   RightDG0634   12.0789   27.5907          1627     Right  0.197569</t>
  </si>
  <si>
    <t>9        FE10          -357.97   FrontDG0453   -2.3642  -34.3763          1979     Front  0.179139</t>
  </si>
  <si>
    <t>14       FE15          -357.88   FrontDG0463   -2.5736  -34.5511          2126     Front  0.172835</t>
  </si>
  <si>
    <t>13       FE14          -401.32   FrontDG0663   -1.9161   -8.7212          2327</t>
  </si>
  <si>
    <t>uncertainty</t>
  </si>
  <si>
    <t>max (f2)</t>
  </si>
  <si>
    <t>d</t>
  </si>
  <si>
    <t>photon count(f1)</t>
  </si>
  <si>
    <t>f2/f1</t>
  </si>
  <si>
    <t>Δ(f2/f1)</t>
  </si>
  <si>
    <t>(f2/f1)*(d^2)</t>
  </si>
  <si>
    <t>Δ(f2/f1)*(d^2)</t>
  </si>
  <si>
    <t>distance(d1)</t>
  </si>
  <si>
    <t>Δd1</t>
  </si>
  <si>
    <t>radial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</si>
</sst>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radial 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191103542582822"/>
                  <c:y val="-0.384863658509752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Sheet1!$V$4:$V$49</c:f>
                <c:numCache>
                  <c:formatCode>General</c:formatCode>
                  <c:ptCount val="46"/>
                  <c:pt idx="0">
                    <c:v>0.14957681173851314</c:v>
                  </c:pt>
                  <c:pt idx="1">
                    <c:v>0.1347742952947493</c:v>
                  </c:pt>
                  <c:pt idx="2">
                    <c:v>0.11513025727015788</c:v>
                  </c:pt>
                  <c:pt idx="3">
                    <c:v>0.10588377080190298</c:v>
                  </c:pt>
                  <c:pt idx="4">
                    <c:v>0.10498263536185648</c:v>
                  </c:pt>
                  <c:pt idx="5">
                    <c:v>0.10409420981218345</c:v>
                  </c:pt>
                  <c:pt idx="6">
                    <c:v>0.10409420981218345</c:v>
                  </c:pt>
                  <c:pt idx="7">
                    <c:v>0.10066270812201747</c:v>
                  </c:pt>
                  <c:pt idx="8">
                    <c:v>9.9424214636697886E-2</c:v>
                  </c:pt>
                  <c:pt idx="9">
                    <c:v>9.6631129511692782E-2</c:v>
                  </c:pt>
                  <c:pt idx="10">
                    <c:v>7.9976572767801749E-2</c:v>
                  </c:pt>
                  <c:pt idx="11">
                    <c:v>7.9693135581185293E-2</c:v>
                  </c:pt>
                  <c:pt idx="12">
                    <c:v>6.3337524743034945E-2</c:v>
                  </c:pt>
                  <c:pt idx="13">
                    <c:v>6.2198605439058974E-2</c:v>
                  </c:pt>
                  <c:pt idx="14">
                    <c:v>5.5404918212685082E-2</c:v>
                  </c:pt>
                  <c:pt idx="15">
                    <c:v>5.302638140036605E-2</c:v>
                  </c:pt>
                  <c:pt idx="16">
                    <c:v>5.1488094454864679E-2</c:v>
                  </c:pt>
                  <c:pt idx="17">
                    <c:v>5.1216389822292395E-2</c:v>
                  </c:pt>
                  <c:pt idx="18">
                    <c:v>5.0947066470556988E-2</c:v>
                  </c:pt>
                  <c:pt idx="19">
                    <c:v>5.0022771055678268E-2</c:v>
                  </c:pt>
                  <c:pt idx="20">
                    <c:v>4.8378616938058068E-2</c:v>
                  </c:pt>
                  <c:pt idx="21">
                    <c:v>4.4265968041472148E-2</c:v>
                  </c:pt>
                  <c:pt idx="22">
                    <c:v>4.1933819430962839E-2</c:v>
                  </c:pt>
                  <c:pt idx="23">
                    <c:v>4.0704692834315853E-2</c:v>
                  </c:pt>
                  <c:pt idx="24">
                    <c:v>4.0429558431210939E-2</c:v>
                  </c:pt>
                  <c:pt idx="25">
                    <c:v>3.9272353218741229E-2</c:v>
                  </c:pt>
                  <c:pt idx="26">
                    <c:v>3.6570177217874832E-2</c:v>
                  </c:pt>
                  <c:pt idx="27">
                    <c:v>3.6263724219583376E-2</c:v>
                  </c:pt>
                  <c:pt idx="28">
                    <c:v>3.3553590639439176E-2</c:v>
                  </c:pt>
                  <c:pt idx="29">
                    <c:v>3.0186615634915554E-2</c:v>
                  </c:pt>
                  <c:pt idx="30">
                    <c:v>2.7780794383601988E-2</c:v>
                  </c:pt>
                  <c:pt idx="31">
                    <c:v>2.5721241589487954E-2</c:v>
                  </c:pt>
                  <c:pt idx="32">
                    <c:v>2.5297968143533869E-2</c:v>
                  </c:pt>
                  <c:pt idx="33">
                    <c:v>2.5131898663412495E-2</c:v>
                  </c:pt>
                  <c:pt idx="34">
                    <c:v>2.4764814805465957E-2</c:v>
                  </c:pt>
                  <c:pt idx="35">
                    <c:v>2.2325235530967515E-2</c:v>
                  </c:pt>
                  <c:pt idx="36">
                    <c:v>2.2056797633254906E-2</c:v>
                  </c:pt>
                  <c:pt idx="37">
                    <c:v>1.7639842994946728E-2</c:v>
                  </c:pt>
                  <c:pt idx="38">
                    <c:v>1.2767555072568422E-2</c:v>
                  </c:pt>
                  <c:pt idx="39">
                    <c:v>1.2313989337834135E-2</c:v>
                  </c:pt>
                  <c:pt idx="40">
                    <c:v>1.2152319004665044E-2</c:v>
                  </c:pt>
                  <c:pt idx="41">
                    <c:v>1.1792442850918702E-2</c:v>
                  </c:pt>
                  <c:pt idx="42">
                    <c:v>1.0564528955203184E-2</c:v>
                  </c:pt>
                  <c:pt idx="43">
                    <c:v>7.8752214792626469E-3</c:v>
                  </c:pt>
                  <c:pt idx="44">
                    <c:v>7.0727218343656206E-3</c:v>
                  </c:pt>
                  <c:pt idx="45">
                    <c:v>6.1764210400004557E-3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Sheet1!$V$4:$V$49</c:f>
                <c:numCache>
                  <c:formatCode>General</c:formatCode>
                  <c:ptCount val="46"/>
                  <c:pt idx="0">
                    <c:v>0.14957681173851314</c:v>
                  </c:pt>
                  <c:pt idx="1">
                    <c:v>0.1347742952947493</c:v>
                  </c:pt>
                  <c:pt idx="2">
                    <c:v>0.11513025727015788</c:v>
                  </c:pt>
                  <c:pt idx="3">
                    <c:v>0.10588377080190298</c:v>
                  </c:pt>
                  <c:pt idx="4">
                    <c:v>0.10498263536185648</c:v>
                  </c:pt>
                  <c:pt idx="5">
                    <c:v>0.10409420981218345</c:v>
                  </c:pt>
                  <c:pt idx="6">
                    <c:v>0.10409420981218345</c:v>
                  </c:pt>
                  <c:pt idx="7">
                    <c:v>0.10066270812201747</c:v>
                  </c:pt>
                  <c:pt idx="8">
                    <c:v>9.9424214636697886E-2</c:v>
                  </c:pt>
                  <c:pt idx="9">
                    <c:v>9.6631129511692782E-2</c:v>
                  </c:pt>
                  <c:pt idx="10">
                    <c:v>7.9976572767801749E-2</c:v>
                  </c:pt>
                  <c:pt idx="11">
                    <c:v>7.9693135581185293E-2</c:v>
                  </c:pt>
                  <c:pt idx="12">
                    <c:v>6.3337524743034945E-2</c:v>
                  </c:pt>
                  <c:pt idx="13">
                    <c:v>6.2198605439058974E-2</c:v>
                  </c:pt>
                  <c:pt idx="14">
                    <c:v>5.5404918212685082E-2</c:v>
                  </c:pt>
                  <c:pt idx="15">
                    <c:v>5.302638140036605E-2</c:v>
                  </c:pt>
                  <c:pt idx="16">
                    <c:v>5.1488094454864679E-2</c:v>
                  </c:pt>
                  <c:pt idx="17">
                    <c:v>5.1216389822292395E-2</c:v>
                  </c:pt>
                  <c:pt idx="18">
                    <c:v>5.0947066470556988E-2</c:v>
                  </c:pt>
                  <c:pt idx="19">
                    <c:v>5.0022771055678268E-2</c:v>
                  </c:pt>
                  <c:pt idx="20">
                    <c:v>4.8378616938058068E-2</c:v>
                  </c:pt>
                  <c:pt idx="21">
                    <c:v>4.4265968041472148E-2</c:v>
                  </c:pt>
                  <c:pt idx="22">
                    <c:v>4.1933819430962839E-2</c:v>
                  </c:pt>
                  <c:pt idx="23">
                    <c:v>4.0704692834315853E-2</c:v>
                  </c:pt>
                  <c:pt idx="24">
                    <c:v>4.0429558431210939E-2</c:v>
                  </c:pt>
                  <c:pt idx="25">
                    <c:v>3.9272353218741229E-2</c:v>
                  </c:pt>
                  <c:pt idx="26">
                    <c:v>3.6570177217874832E-2</c:v>
                  </c:pt>
                  <c:pt idx="27">
                    <c:v>3.6263724219583376E-2</c:v>
                  </c:pt>
                  <c:pt idx="28">
                    <c:v>3.3553590639439176E-2</c:v>
                  </c:pt>
                  <c:pt idx="29">
                    <c:v>3.0186615634915554E-2</c:v>
                  </c:pt>
                  <c:pt idx="30">
                    <c:v>2.7780794383601988E-2</c:v>
                  </c:pt>
                  <c:pt idx="31">
                    <c:v>2.5721241589487954E-2</c:v>
                  </c:pt>
                  <c:pt idx="32">
                    <c:v>2.5297968143533869E-2</c:v>
                  </c:pt>
                  <c:pt idx="33">
                    <c:v>2.5131898663412495E-2</c:v>
                  </c:pt>
                  <c:pt idx="34">
                    <c:v>2.4764814805465957E-2</c:v>
                  </c:pt>
                  <c:pt idx="35">
                    <c:v>2.2325235530967515E-2</c:v>
                  </c:pt>
                  <c:pt idx="36">
                    <c:v>2.2056797633254906E-2</c:v>
                  </c:pt>
                  <c:pt idx="37">
                    <c:v>1.7639842994946728E-2</c:v>
                  </c:pt>
                  <c:pt idx="38">
                    <c:v>1.2767555072568422E-2</c:v>
                  </c:pt>
                  <c:pt idx="39">
                    <c:v>1.2313989337834135E-2</c:v>
                  </c:pt>
                  <c:pt idx="40">
                    <c:v>1.2152319004665044E-2</c:v>
                  </c:pt>
                  <c:pt idx="41">
                    <c:v>1.1792442850918702E-2</c:v>
                  </c:pt>
                  <c:pt idx="42">
                    <c:v>1.0564528955203184E-2</c:v>
                  </c:pt>
                  <c:pt idx="43">
                    <c:v>7.8752214792626469E-3</c:v>
                  </c:pt>
                  <c:pt idx="44">
                    <c:v>7.0727218343656206E-3</c:v>
                  </c:pt>
                  <c:pt idx="45">
                    <c:v>6.1764210400004557E-3</c:v>
                  </c:pt>
                </c:numCache>
              </c:numRef>
            </c:plus>
            <c:minus>
              <c:numRef>
                <c:f>Sheet1!$V$4:$V$49</c:f>
                <c:numCache>
                  <c:formatCode>General</c:formatCode>
                  <c:ptCount val="46"/>
                  <c:pt idx="0">
                    <c:v>0.14957681173851314</c:v>
                  </c:pt>
                  <c:pt idx="1">
                    <c:v>0.1347742952947493</c:v>
                  </c:pt>
                  <c:pt idx="2">
                    <c:v>0.11513025727015788</c:v>
                  </c:pt>
                  <c:pt idx="3">
                    <c:v>0.10588377080190298</c:v>
                  </c:pt>
                  <c:pt idx="4">
                    <c:v>0.10498263536185648</c:v>
                  </c:pt>
                  <c:pt idx="5">
                    <c:v>0.10409420981218345</c:v>
                  </c:pt>
                  <c:pt idx="6">
                    <c:v>0.10409420981218345</c:v>
                  </c:pt>
                  <c:pt idx="7">
                    <c:v>0.10066270812201747</c:v>
                  </c:pt>
                  <c:pt idx="8">
                    <c:v>9.9424214636697886E-2</c:v>
                  </c:pt>
                  <c:pt idx="9">
                    <c:v>9.6631129511692782E-2</c:v>
                  </c:pt>
                  <c:pt idx="10">
                    <c:v>7.9976572767801749E-2</c:v>
                  </c:pt>
                  <c:pt idx="11">
                    <c:v>7.9693135581185293E-2</c:v>
                  </c:pt>
                  <c:pt idx="12">
                    <c:v>6.3337524743034945E-2</c:v>
                  </c:pt>
                  <c:pt idx="13">
                    <c:v>6.2198605439058974E-2</c:v>
                  </c:pt>
                  <c:pt idx="14">
                    <c:v>5.5404918212685082E-2</c:v>
                  </c:pt>
                  <c:pt idx="15">
                    <c:v>5.302638140036605E-2</c:v>
                  </c:pt>
                  <c:pt idx="16">
                    <c:v>5.1488094454864679E-2</c:v>
                  </c:pt>
                  <c:pt idx="17">
                    <c:v>5.1216389822292395E-2</c:v>
                  </c:pt>
                  <c:pt idx="18">
                    <c:v>5.0947066470556988E-2</c:v>
                  </c:pt>
                  <c:pt idx="19">
                    <c:v>5.0022771055678268E-2</c:v>
                  </c:pt>
                  <c:pt idx="20">
                    <c:v>4.8378616938058068E-2</c:v>
                  </c:pt>
                  <c:pt idx="21">
                    <c:v>4.4265968041472148E-2</c:v>
                  </c:pt>
                  <c:pt idx="22">
                    <c:v>4.1933819430962839E-2</c:v>
                  </c:pt>
                  <c:pt idx="23">
                    <c:v>4.0704692834315853E-2</c:v>
                  </c:pt>
                  <c:pt idx="24">
                    <c:v>4.0429558431210939E-2</c:v>
                  </c:pt>
                  <c:pt idx="25">
                    <c:v>3.9272353218741229E-2</c:v>
                  </c:pt>
                  <c:pt idx="26">
                    <c:v>3.6570177217874832E-2</c:v>
                  </c:pt>
                  <c:pt idx="27">
                    <c:v>3.6263724219583376E-2</c:v>
                  </c:pt>
                  <c:pt idx="28">
                    <c:v>3.3553590639439176E-2</c:v>
                  </c:pt>
                  <c:pt idx="29">
                    <c:v>3.0186615634915554E-2</c:v>
                  </c:pt>
                  <c:pt idx="30">
                    <c:v>2.7780794383601988E-2</c:v>
                  </c:pt>
                  <c:pt idx="31">
                    <c:v>2.5721241589487954E-2</c:v>
                  </c:pt>
                  <c:pt idx="32">
                    <c:v>2.5297968143533869E-2</c:v>
                  </c:pt>
                  <c:pt idx="33">
                    <c:v>2.5131898663412495E-2</c:v>
                  </c:pt>
                  <c:pt idx="34">
                    <c:v>2.4764814805465957E-2</c:v>
                  </c:pt>
                  <c:pt idx="35">
                    <c:v>2.2325235530967515E-2</c:v>
                  </c:pt>
                  <c:pt idx="36">
                    <c:v>2.2056797633254906E-2</c:v>
                  </c:pt>
                  <c:pt idx="37">
                    <c:v>1.7639842994946728E-2</c:v>
                  </c:pt>
                  <c:pt idx="38">
                    <c:v>1.2767555072568422E-2</c:v>
                  </c:pt>
                  <c:pt idx="39">
                    <c:v>1.2313989337834135E-2</c:v>
                  </c:pt>
                  <c:pt idx="40">
                    <c:v>1.2152319004665044E-2</c:v>
                  </c:pt>
                  <c:pt idx="41">
                    <c:v>1.1792442850918702E-2</c:v>
                  </c:pt>
                  <c:pt idx="42">
                    <c:v>1.0564528955203184E-2</c:v>
                  </c:pt>
                  <c:pt idx="43">
                    <c:v>7.8752214792626469E-3</c:v>
                  </c:pt>
                  <c:pt idx="44">
                    <c:v>7.0727218343656206E-3</c:v>
                  </c:pt>
                  <c:pt idx="45">
                    <c:v>6.1764210400004557E-3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Sheet1!$U$4:$U$49</c:f>
              <c:numCache>
                <c:formatCode>General</c:formatCode>
                <c:ptCount val="46"/>
                <c:pt idx="0">
                  <c:v>0.47795808803822015</c:v>
                </c:pt>
                <c:pt idx="1">
                  <c:v>0.46164068957949994</c:v>
                </c:pt>
                <c:pt idx="2">
                  <c:v>0.4380243120833277</c:v>
                </c:pt>
                <c:pt idx="3">
                  <c:v>0.42596919281656975</c:v>
                </c:pt>
                <c:pt idx="4">
                  <c:v>0.42475732921495085</c:v>
                </c:pt>
                <c:pt idx="5">
                  <c:v>0.42355575020450309</c:v>
                </c:pt>
                <c:pt idx="6">
                  <c:v>0.42355575020450309</c:v>
                </c:pt>
                <c:pt idx="7">
                  <c:v>0.4188494291293578</c:v>
                </c:pt>
                <c:pt idx="8">
                  <c:v>0.41712457857936597</c:v>
                </c:pt>
                <c:pt idx="9">
                  <c:v>0.41318138128950221</c:v>
                </c:pt>
                <c:pt idx="10">
                  <c:v>0.387932341385815</c:v>
                </c:pt>
                <c:pt idx="11">
                  <c:v>0.38747352118814327</c:v>
                </c:pt>
                <c:pt idx="12">
                  <c:v>0.35891264010245494</c:v>
                </c:pt>
                <c:pt idx="13">
                  <c:v>0.35674832304040932</c:v>
                </c:pt>
                <c:pt idx="14">
                  <c:v>0.34325575753894699</c:v>
                </c:pt>
                <c:pt idx="15">
                  <c:v>0.33827174328703608</c:v>
                </c:pt>
                <c:pt idx="16">
                  <c:v>0.33496852241249248</c:v>
                </c:pt>
                <c:pt idx="17">
                  <c:v>0.33437826905096735</c:v>
                </c:pt>
                <c:pt idx="18">
                  <c:v>0.33379112501756425</c:v>
                </c:pt>
                <c:pt idx="19">
                  <c:v>0.33176021709449399</c:v>
                </c:pt>
                <c:pt idx="20">
                  <c:v>0.32808487334648584</c:v>
                </c:pt>
                <c:pt idx="21">
                  <c:v>0.31851144805181475</c:v>
                </c:pt>
                <c:pt idx="22">
                  <c:v>0.31281665283325261</c:v>
                </c:pt>
                <c:pt idx="23">
                  <c:v>0.30972996139869363</c:v>
                </c:pt>
                <c:pt idx="24">
                  <c:v>0.30903053266695352</c:v>
                </c:pt>
                <c:pt idx="25">
                  <c:v>0.30605351111657686</c:v>
                </c:pt>
                <c:pt idx="26">
                  <c:v>0.29886662052441543</c:v>
                </c:pt>
                <c:pt idx="27">
                  <c:v>0.29802945747792681</c:v>
                </c:pt>
                <c:pt idx="28">
                  <c:v>0.29041211188216975</c:v>
                </c:pt>
                <c:pt idx="29">
                  <c:v>0.28035385532509366</c:v>
                </c:pt>
                <c:pt idx="30">
                  <c:v>0.27269883197883876</c:v>
                </c:pt>
                <c:pt idx="31">
                  <c:v>0.26578616282524181</c:v>
                </c:pt>
                <c:pt idx="32">
                  <c:v>0.26432014964288797</c:v>
                </c:pt>
                <c:pt idx="33">
                  <c:v>0.26374049949424161</c:v>
                </c:pt>
                <c:pt idx="34">
                  <c:v>0.26245010605277902</c:v>
                </c:pt>
                <c:pt idx="35">
                  <c:v>0.25353255951632475</c:v>
                </c:pt>
                <c:pt idx="36">
                  <c:v>0.25251230362898369</c:v>
                </c:pt>
                <c:pt idx="37">
                  <c:v>0.23438687894709581</c:v>
                </c:pt>
                <c:pt idx="38">
                  <c:v>0.21044452790135981</c:v>
                </c:pt>
                <c:pt idx="39">
                  <c:v>0.20792241711397064</c:v>
                </c:pt>
                <c:pt idx="40">
                  <c:v>0.20700846799893438</c:v>
                </c:pt>
                <c:pt idx="41">
                  <c:v>0.20494452344927844</c:v>
                </c:pt>
                <c:pt idx="42">
                  <c:v>0.19756883395107935</c:v>
                </c:pt>
                <c:pt idx="43">
                  <c:v>0.17913865783722699</c:v>
                </c:pt>
                <c:pt idx="44">
                  <c:v>0.17283455788113675</c:v>
                </c:pt>
                <c:pt idx="45">
                  <c:v>0.16520151337539637</c:v>
                </c:pt>
              </c:numCache>
            </c:numRef>
          </c:xVal>
          <c:yVal>
            <c:numRef>
              <c:f>Sheet1!$X$4:$X$49</c:f>
              <c:numCache>
                <c:formatCode>General</c:formatCode>
                <c:ptCount val="46"/>
                <c:pt idx="0">
                  <c:v>-1034.8900000000001</c:v>
                </c:pt>
                <c:pt idx="1">
                  <c:v>-977.43</c:v>
                </c:pt>
                <c:pt idx="2">
                  <c:v>-900.35</c:v>
                </c:pt>
                <c:pt idx="3">
                  <c:v>-893.43</c:v>
                </c:pt>
                <c:pt idx="4">
                  <c:v>-888.08</c:v>
                </c:pt>
                <c:pt idx="5">
                  <c:v>-894.8</c:v>
                </c:pt>
                <c:pt idx="6">
                  <c:v>-894.87</c:v>
                </c:pt>
                <c:pt idx="7">
                  <c:v>-900.59</c:v>
                </c:pt>
                <c:pt idx="8">
                  <c:v>-930.16</c:v>
                </c:pt>
                <c:pt idx="9">
                  <c:v>-937.49</c:v>
                </c:pt>
                <c:pt idx="10">
                  <c:v>-812.67</c:v>
                </c:pt>
                <c:pt idx="11">
                  <c:v>-852.3</c:v>
                </c:pt>
                <c:pt idx="12">
                  <c:v>-717.25</c:v>
                </c:pt>
                <c:pt idx="13">
                  <c:v>-771.11</c:v>
                </c:pt>
                <c:pt idx="14">
                  <c:v>-720.49</c:v>
                </c:pt>
                <c:pt idx="15">
                  <c:v>-698.33</c:v>
                </c:pt>
                <c:pt idx="16">
                  <c:v>-732.44</c:v>
                </c:pt>
                <c:pt idx="17">
                  <c:v>-742.68</c:v>
                </c:pt>
                <c:pt idx="18">
                  <c:v>-720.73</c:v>
                </c:pt>
                <c:pt idx="19">
                  <c:v>-732.5</c:v>
                </c:pt>
                <c:pt idx="20">
                  <c:v>-742.68</c:v>
                </c:pt>
                <c:pt idx="21">
                  <c:v>-698.23</c:v>
                </c:pt>
                <c:pt idx="22">
                  <c:v>-674.91</c:v>
                </c:pt>
                <c:pt idx="23">
                  <c:v>-658.04</c:v>
                </c:pt>
                <c:pt idx="24">
                  <c:v>-674.6</c:v>
                </c:pt>
                <c:pt idx="25">
                  <c:v>-668.87</c:v>
                </c:pt>
                <c:pt idx="26">
                  <c:v>-695.1</c:v>
                </c:pt>
                <c:pt idx="27">
                  <c:v>-631.64</c:v>
                </c:pt>
                <c:pt idx="28">
                  <c:v>-633.26</c:v>
                </c:pt>
                <c:pt idx="29">
                  <c:v>-595.79</c:v>
                </c:pt>
                <c:pt idx="30">
                  <c:v>-558.66999999999996</c:v>
                </c:pt>
                <c:pt idx="31">
                  <c:v>-562.13</c:v>
                </c:pt>
                <c:pt idx="32">
                  <c:v>-561.99</c:v>
                </c:pt>
                <c:pt idx="33">
                  <c:v>-566.5</c:v>
                </c:pt>
                <c:pt idx="34">
                  <c:v>-604.47</c:v>
                </c:pt>
                <c:pt idx="35">
                  <c:v>-561.84</c:v>
                </c:pt>
                <c:pt idx="36">
                  <c:v>-572.01</c:v>
                </c:pt>
                <c:pt idx="37">
                  <c:v>-558.48</c:v>
                </c:pt>
                <c:pt idx="38">
                  <c:v>-447.88</c:v>
                </c:pt>
                <c:pt idx="39">
                  <c:v>-425.13</c:v>
                </c:pt>
                <c:pt idx="40">
                  <c:v>-425.56</c:v>
                </c:pt>
                <c:pt idx="41">
                  <c:v>-443.63</c:v>
                </c:pt>
                <c:pt idx="42">
                  <c:v>-474.93</c:v>
                </c:pt>
                <c:pt idx="43">
                  <c:v>-357.97</c:v>
                </c:pt>
                <c:pt idx="44">
                  <c:v>-357.88</c:v>
                </c:pt>
                <c:pt idx="45">
                  <c:v>-401.32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D-1B4D-ACC0-BE36EC13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9455"/>
        <c:axId val="625155008"/>
      </c:scatterChart>
      <c:valAx>
        <c:axId val="468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55008"/>
        <c:crosses val="autoZero"/>
        <c:crossBetween val="midCat"/>
      </c:valAx>
      <c:valAx>
        <c:axId val="6251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619124</xdr:colOff>
      <xdr:row>3</xdr:row>
      <xdr:rowOff>107950</xdr:rowOff>
    </xdr:from>
    <xdr:to>
      <xdr:col>30</xdr:col>
      <xdr:colOff>158750</xdr:colOff>
      <xdr:row>49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D8161-19CE-67BF-BA3F-C5286B52D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F9DB-931E-1146-B5B5-088F0E5BFC42}">
  <dimension ref="B3:X50"/>
  <sheetViews>
    <sheetView tabSelected="1" topLeftCell="J1" zoomScale="80" zoomScaleNormal="80" workbookViewId="0">
      <selection activeCell="AB14" sqref="AB14"/>
    </sheetView>
  </sheetViews>
  <sheetFormatPr baseColWidth="10" defaultRowHeight="16" x14ac:dyDescent="0.2"/>
  <cols>
    <col min="3" max="3" width="15.6640625" customWidth="1"/>
    <col min="7" max="7" width="20.33203125" customWidth="1"/>
    <col min="10" max="10" width="16.1640625" customWidth="1"/>
    <col min="18" max="18" width="12" customWidth="1"/>
    <col min="19" max="19" width="14.6640625" customWidth="1"/>
    <col min="24" max="24" width="17" customWidth="1"/>
  </cols>
  <sheetData>
    <row r="3" spans="2:24" x14ac:dyDescent="0.2">
      <c r="I3" t="s">
        <v>49</v>
      </c>
      <c r="J3" t="s">
        <v>50</v>
      </c>
      <c r="K3" t="s">
        <v>47</v>
      </c>
      <c r="M3" t="s">
        <v>48</v>
      </c>
      <c r="O3" t="s">
        <v>51</v>
      </c>
      <c r="P3" t="s">
        <v>52</v>
      </c>
      <c r="R3" t="s">
        <v>53</v>
      </c>
      <c r="S3" t="s">
        <v>54</v>
      </c>
      <c r="U3" t="s">
        <v>55</v>
      </c>
      <c r="V3" t="s">
        <v>56</v>
      </c>
      <c r="X3" t="s">
        <v>57</v>
      </c>
    </row>
    <row r="4" spans="2:24" x14ac:dyDescent="0.2">
      <c r="B4" t="s">
        <v>0</v>
      </c>
      <c r="I4">
        <f>1778*0.000001</f>
        <v>1.7779999999999998E-3</v>
      </c>
      <c r="J4">
        <v>278</v>
      </c>
      <c r="K4">
        <v>174</v>
      </c>
      <c r="M4">
        <v>20089120</v>
      </c>
      <c r="O4">
        <f>M4/J4</f>
        <v>72263.021582733811</v>
      </c>
      <c r="P4">
        <f>O4*SQRT((K4/J4)^2+(K4/M4)^2)</f>
        <v>45229.373225178482</v>
      </c>
      <c r="R4" s="1">
        <f>I4^2*O4</f>
        <v>0.228443933921151</v>
      </c>
      <c r="S4">
        <f>R4*SQRT((P4/O4)^2)</f>
        <v>0.14298289390678509</v>
      </c>
      <c r="U4">
        <f>SQRT(R4)</f>
        <v>0.47795808803822015</v>
      </c>
      <c r="V4">
        <f>U4*(1/2)*(S4/R4)</f>
        <v>0.14957681173851314</v>
      </c>
      <c r="X4">
        <v>-1034.8900000000001</v>
      </c>
    </row>
    <row r="5" spans="2:24" x14ac:dyDescent="0.2">
      <c r="B5" t="s">
        <v>1</v>
      </c>
      <c r="I5">
        <f t="shared" ref="I5:I49" si="0">1778*0.000001</f>
        <v>1.7779999999999998E-3</v>
      </c>
      <c r="J5">
        <v>298</v>
      </c>
      <c r="K5">
        <v>174</v>
      </c>
      <c r="M5">
        <v>20089120</v>
      </c>
      <c r="O5">
        <f t="shared" ref="O5:O49" si="1">M5/J5</f>
        <v>67413.154362416113</v>
      </c>
      <c r="P5">
        <f t="shared" ref="P5:P49" si="2">O5*SQRT((K5/J5)^2+(K5/M5)^2)</f>
        <v>39362.043155540108</v>
      </c>
      <c r="R5" s="1">
        <f t="shared" ref="R5:R49" si="3">I5^2*O5</f>
        <v>0.21311212627543621</v>
      </c>
      <c r="S5">
        <f t="shared" ref="S5:S49" si="4">R5*SQRT((P5/O5)^2)</f>
        <v>0.12443459723491844</v>
      </c>
      <c r="U5">
        <f t="shared" ref="U5:U49" si="5">SQRT(R5)</f>
        <v>0.46164068957949994</v>
      </c>
      <c r="V5">
        <f t="shared" ref="V5:V49" si="6">U5*(1/2)*(S5/R5)</f>
        <v>0.1347742952947493</v>
      </c>
      <c r="X5">
        <v>-977.43</v>
      </c>
    </row>
    <row r="6" spans="2:24" x14ac:dyDescent="0.2">
      <c r="B6" t="s">
        <v>2</v>
      </c>
      <c r="I6">
        <f t="shared" si="0"/>
        <v>1.7779999999999998E-3</v>
      </c>
      <c r="J6">
        <v>331</v>
      </c>
      <c r="K6">
        <v>174</v>
      </c>
      <c r="M6">
        <v>20089120</v>
      </c>
      <c r="O6">
        <f t="shared" si="1"/>
        <v>60692.205438066463</v>
      </c>
      <c r="P6">
        <f t="shared" si="2"/>
        <v>31904.663890202493</v>
      </c>
      <c r="R6" s="1">
        <f t="shared" si="3"/>
        <v>0.19186529797607246</v>
      </c>
      <c r="S6">
        <f t="shared" si="4"/>
        <v>0.10085970348147488</v>
      </c>
      <c r="U6">
        <f t="shared" si="5"/>
        <v>0.4380243120833277</v>
      </c>
      <c r="V6">
        <f t="shared" si="6"/>
        <v>0.11513025727015788</v>
      </c>
      <c r="X6">
        <v>-900.35</v>
      </c>
    </row>
    <row r="7" spans="2:24" x14ac:dyDescent="0.2">
      <c r="B7" t="s">
        <v>3</v>
      </c>
      <c r="I7">
        <f t="shared" si="0"/>
        <v>1.7779999999999998E-3</v>
      </c>
      <c r="J7">
        <v>350</v>
      </c>
      <c r="K7">
        <v>174</v>
      </c>
      <c r="M7">
        <v>20089120</v>
      </c>
      <c r="O7">
        <f t="shared" si="1"/>
        <v>57397.485714285714</v>
      </c>
      <c r="P7">
        <f t="shared" si="2"/>
        <v>28534.75004514703</v>
      </c>
      <c r="R7" s="1">
        <f t="shared" si="3"/>
        <v>0.18144975322879997</v>
      </c>
      <c r="S7">
        <f t="shared" si="4"/>
        <v>9.0206448761722569E-2</v>
      </c>
      <c r="U7">
        <f t="shared" si="5"/>
        <v>0.42596919281656975</v>
      </c>
      <c r="V7">
        <f t="shared" si="6"/>
        <v>0.10588377080190298</v>
      </c>
      <c r="X7">
        <v>-893.43</v>
      </c>
    </row>
    <row r="8" spans="2:24" x14ac:dyDescent="0.2">
      <c r="B8" t="s">
        <v>4</v>
      </c>
      <c r="I8">
        <f t="shared" si="0"/>
        <v>1.7779999999999998E-3</v>
      </c>
      <c r="J8">
        <v>352</v>
      </c>
      <c r="K8">
        <v>174</v>
      </c>
      <c r="M8">
        <v>20089120</v>
      </c>
      <c r="O8">
        <f t="shared" si="1"/>
        <v>57071.36363636364</v>
      </c>
      <c r="P8">
        <f t="shared" si="2"/>
        <v>28211.412710942277</v>
      </c>
      <c r="R8" s="1">
        <f t="shared" si="3"/>
        <v>0.18041878872181816</v>
      </c>
      <c r="S8">
        <f t="shared" si="4"/>
        <v>8.9184287620498431E-2</v>
      </c>
      <c r="U8">
        <f t="shared" si="5"/>
        <v>0.42475732921495085</v>
      </c>
      <c r="V8">
        <f t="shared" si="6"/>
        <v>0.10498263536185648</v>
      </c>
      <c r="X8">
        <v>-888.08</v>
      </c>
    </row>
    <row r="9" spans="2:24" x14ac:dyDescent="0.2">
      <c r="B9" t="s">
        <v>5</v>
      </c>
      <c r="I9">
        <f t="shared" si="0"/>
        <v>1.7779999999999998E-3</v>
      </c>
      <c r="J9">
        <v>354</v>
      </c>
      <c r="K9">
        <v>174</v>
      </c>
      <c r="M9">
        <v>20089120</v>
      </c>
      <c r="O9">
        <f t="shared" si="1"/>
        <v>56748.926553672318</v>
      </c>
      <c r="P9">
        <f t="shared" si="2"/>
        <v>27893.54017477981</v>
      </c>
      <c r="R9" s="1">
        <f t="shared" si="3"/>
        <v>0.1793994735312994</v>
      </c>
      <c r="S9">
        <f t="shared" si="4"/>
        <v>8.8179402257888603E-2</v>
      </c>
      <c r="U9">
        <f t="shared" si="5"/>
        <v>0.42355575020450309</v>
      </c>
      <c r="V9">
        <f t="shared" si="6"/>
        <v>0.10409420981218345</v>
      </c>
      <c r="X9">
        <v>-894.8</v>
      </c>
    </row>
    <row r="10" spans="2:24" x14ac:dyDescent="0.2">
      <c r="B10" t="s">
        <v>6</v>
      </c>
      <c r="I10">
        <f t="shared" si="0"/>
        <v>1.7779999999999998E-3</v>
      </c>
      <c r="J10">
        <v>354</v>
      </c>
      <c r="K10">
        <v>174</v>
      </c>
      <c r="M10">
        <v>20089120</v>
      </c>
      <c r="O10">
        <f t="shared" si="1"/>
        <v>56748.926553672318</v>
      </c>
      <c r="P10">
        <f t="shared" si="2"/>
        <v>27893.54017477981</v>
      </c>
      <c r="R10" s="1">
        <f t="shared" si="3"/>
        <v>0.1793994735312994</v>
      </c>
      <c r="S10">
        <f t="shared" si="4"/>
        <v>8.8179402257888603E-2</v>
      </c>
      <c r="U10">
        <f t="shared" si="5"/>
        <v>0.42355575020450309</v>
      </c>
      <c r="V10">
        <f t="shared" si="6"/>
        <v>0.10409420981218345</v>
      </c>
      <c r="X10">
        <v>-894.87</v>
      </c>
    </row>
    <row r="11" spans="2:24" x14ac:dyDescent="0.2">
      <c r="B11" t="s">
        <v>7</v>
      </c>
      <c r="I11">
        <f t="shared" si="0"/>
        <v>1.7779999999999998E-3</v>
      </c>
      <c r="J11">
        <v>362</v>
      </c>
      <c r="K11">
        <v>174</v>
      </c>
      <c r="M11">
        <v>20089120</v>
      </c>
      <c r="O11">
        <f t="shared" si="1"/>
        <v>55494.806629834253</v>
      </c>
      <c r="P11">
        <f t="shared" si="2"/>
        <v>26674.299323643299</v>
      </c>
      <c r="R11" s="1">
        <f t="shared" si="3"/>
        <v>0.17543484428198891</v>
      </c>
      <c r="S11">
        <f t="shared" si="4"/>
        <v>8.4325035663044362E-2</v>
      </c>
      <c r="U11">
        <f t="shared" si="5"/>
        <v>0.4188494291293578</v>
      </c>
      <c r="V11">
        <f t="shared" si="6"/>
        <v>0.10066270812201747</v>
      </c>
      <c r="X11">
        <v>-900.59</v>
      </c>
    </row>
    <row r="12" spans="2:24" x14ac:dyDescent="0.2">
      <c r="B12" t="s">
        <v>8</v>
      </c>
      <c r="I12">
        <f t="shared" si="0"/>
        <v>1.7779999999999998E-3</v>
      </c>
      <c r="J12">
        <v>365</v>
      </c>
      <c r="K12">
        <v>174</v>
      </c>
      <c r="M12">
        <v>20089120</v>
      </c>
      <c r="O12">
        <f t="shared" si="1"/>
        <v>55038.684931506847</v>
      </c>
      <c r="P12">
        <f t="shared" si="2"/>
        <v>26237.619670309305</v>
      </c>
      <c r="R12" s="1">
        <f t="shared" si="3"/>
        <v>0.17399291405501366</v>
      </c>
      <c r="S12">
        <f t="shared" si="4"/>
        <v>8.2944567261834065E-2</v>
      </c>
      <c r="U12">
        <f t="shared" si="5"/>
        <v>0.41712457857936597</v>
      </c>
      <c r="V12">
        <f t="shared" si="6"/>
        <v>9.9424214636697886E-2</v>
      </c>
      <c r="X12">
        <v>-930.16</v>
      </c>
    </row>
    <row r="13" spans="2:24" x14ac:dyDescent="0.2">
      <c r="B13" t="s">
        <v>9</v>
      </c>
      <c r="I13">
        <f t="shared" si="0"/>
        <v>1.7779999999999998E-3</v>
      </c>
      <c r="J13">
        <v>372</v>
      </c>
      <c r="K13">
        <v>174</v>
      </c>
      <c r="M13">
        <v>20089120</v>
      </c>
      <c r="O13">
        <f t="shared" si="1"/>
        <v>54003.010752688169</v>
      </c>
      <c r="P13">
        <f t="shared" si="2"/>
        <v>25259.47277574936</v>
      </c>
      <c r="R13" s="1">
        <f t="shared" si="3"/>
        <v>0.17071885384430102</v>
      </c>
      <c r="S13">
        <f t="shared" si="4"/>
        <v>7.9852367134412017E-2</v>
      </c>
      <c r="U13">
        <f t="shared" si="5"/>
        <v>0.41318138128950221</v>
      </c>
      <c r="V13">
        <f t="shared" si="6"/>
        <v>9.6631129511692782E-2</v>
      </c>
      <c r="X13">
        <v>-937.49</v>
      </c>
    </row>
    <row r="14" spans="2:24" x14ac:dyDescent="0.2">
      <c r="B14" t="s">
        <v>10</v>
      </c>
      <c r="I14">
        <f t="shared" si="0"/>
        <v>1.7779999999999998E-3</v>
      </c>
      <c r="J14">
        <v>422</v>
      </c>
      <c r="K14">
        <v>174</v>
      </c>
      <c r="M14">
        <v>20089120</v>
      </c>
      <c r="O14">
        <f t="shared" si="1"/>
        <v>47604.549763033174</v>
      </c>
      <c r="P14">
        <f t="shared" si="2"/>
        <v>19628.416257334902</v>
      </c>
      <c r="R14" s="1">
        <f t="shared" si="3"/>
        <v>0.15049150149308052</v>
      </c>
      <c r="S14">
        <f t="shared" si="4"/>
        <v>6.2050998259652691E-2</v>
      </c>
      <c r="U14">
        <f t="shared" si="5"/>
        <v>0.387932341385815</v>
      </c>
      <c r="V14">
        <f t="shared" si="6"/>
        <v>7.9976572767801749E-2</v>
      </c>
      <c r="X14">
        <v>-812.67</v>
      </c>
    </row>
    <row r="15" spans="2:24" x14ac:dyDescent="0.2">
      <c r="B15" t="s">
        <v>11</v>
      </c>
      <c r="I15">
        <f t="shared" si="0"/>
        <v>1.7779999999999998E-3</v>
      </c>
      <c r="J15">
        <v>423</v>
      </c>
      <c r="K15">
        <v>174</v>
      </c>
      <c r="M15">
        <v>20089120</v>
      </c>
      <c r="O15">
        <f t="shared" si="1"/>
        <v>47492.009456264772</v>
      </c>
      <c r="P15">
        <f t="shared" si="2"/>
        <v>19535.720206198479</v>
      </c>
      <c r="R15" s="1">
        <f t="shared" si="3"/>
        <v>0.1501357296219385</v>
      </c>
      <c r="S15">
        <f t="shared" si="4"/>
        <v>6.1757959716331939E-2</v>
      </c>
      <c r="U15">
        <f t="shared" si="5"/>
        <v>0.38747352118814327</v>
      </c>
      <c r="V15">
        <f t="shared" si="6"/>
        <v>7.9693135581185293E-2</v>
      </c>
      <c r="X15">
        <v>-852.3</v>
      </c>
    </row>
    <row r="16" spans="2:24" x14ac:dyDescent="0.2">
      <c r="B16" t="s">
        <v>12</v>
      </c>
      <c r="I16">
        <f t="shared" si="0"/>
        <v>1.7779999999999998E-3</v>
      </c>
      <c r="J16">
        <v>493</v>
      </c>
      <c r="K16">
        <v>174</v>
      </c>
      <c r="M16">
        <v>20089120</v>
      </c>
      <c r="O16">
        <f t="shared" si="1"/>
        <v>40748.722109533468</v>
      </c>
      <c r="P16">
        <f t="shared" si="2"/>
        <v>14381.901925342516</v>
      </c>
      <c r="R16" s="1">
        <f t="shared" si="3"/>
        <v>0.12881828322531436</v>
      </c>
      <c r="S16">
        <f t="shared" si="4"/>
        <v>4.546527644615448E-2</v>
      </c>
      <c r="U16">
        <f t="shared" si="5"/>
        <v>0.35891264010245494</v>
      </c>
      <c r="V16">
        <f t="shared" si="6"/>
        <v>6.3337524743034945E-2</v>
      </c>
      <c r="X16">
        <v>-717.25</v>
      </c>
    </row>
    <row r="17" spans="2:24" x14ac:dyDescent="0.2">
      <c r="B17" t="s">
        <v>13</v>
      </c>
      <c r="I17">
        <f t="shared" si="0"/>
        <v>1.7779999999999998E-3</v>
      </c>
      <c r="J17">
        <v>499</v>
      </c>
      <c r="K17">
        <v>174</v>
      </c>
      <c r="M17">
        <v>20089120</v>
      </c>
      <c r="O17">
        <f t="shared" si="1"/>
        <v>40258.757515030062</v>
      </c>
      <c r="P17">
        <f t="shared" si="2"/>
        <v>14038.123867287077</v>
      </c>
      <c r="R17" s="1">
        <f t="shared" si="3"/>
        <v>0.12726936599214425</v>
      </c>
      <c r="S17">
        <f t="shared" si="4"/>
        <v>4.4378496371672745E-2</v>
      </c>
      <c r="U17">
        <f t="shared" si="5"/>
        <v>0.35674832304040932</v>
      </c>
      <c r="V17">
        <f t="shared" si="6"/>
        <v>6.2198605439058974E-2</v>
      </c>
      <c r="X17">
        <v>-771.11</v>
      </c>
    </row>
    <row r="18" spans="2:24" x14ac:dyDescent="0.2">
      <c r="B18" t="s">
        <v>14</v>
      </c>
      <c r="I18">
        <f t="shared" si="0"/>
        <v>1.7779999999999998E-3</v>
      </c>
      <c r="J18">
        <v>539</v>
      </c>
      <c r="K18">
        <v>174</v>
      </c>
      <c r="M18">
        <v>20089120</v>
      </c>
      <c r="O18">
        <f t="shared" si="1"/>
        <v>37271.094619666052</v>
      </c>
      <c r="P18">
        <f t="shared" si="2"/>
        <v>12031.856152423268</v>
      </c>
      <c r="R18" s="1">
        <f t="shared" si="3"/>
        <v>0.11782451508363635</v>
      </c>
      <c r="S18">
        <f t="shared" si="4"/>
        <v>3.8036114344957232E-2</v>
      </c>
      <c r="U18">
        <f t="shared" si="5"/>
        <v>0.34325575753894699</v>
      </c>
      <c r="V18">
        <f t="shared" si="6"/>
        <v>5.5404918212685082E-2</v>
      </c>
      <c r="X18">
        <v>-720.49</v>
      </c>
    </row>
    <row r="19" spans="2:24" x14ac:dyDescent="0.2">
      <c r="B19" t="s">
        <v>15</v>
      </c>
      <c r="I19">
        <f t="shared" si="0"/>
        <v>1.7779999999999998E-3</v>
      </c>
      <c r="J19">
        <v>555</v>
      </c>
      <c r="K19">
        <v>174</v>
      </c>
      <c r="M19">
        <v>20089120</v>
      </c>
      <c r="O19">
        <f t="shared" si="1"/>
        <v>36196.612612612611</v>
      </c>
      <c r="P19">
        <f t="shared" si="2"/>
        <v>11348.127201798441</v>
      </c>
      <c r="R19" s="1">
        <f t="shared" si="3"/>
        <v>0.11442777230645042</v>
      </c>
      <c r="S19">
        <f t="shared" si="4"/>
        <v>3.5874652953010171E-2</v>
      </c>
      <c r="U19">
        <f t="shared" si="5"/>
        <v>0.33827174328703608</v>
      </c>
      <c r="V19">
        <f t="shared" si="6"/>
        <v>5.302638140036605E-2</v>
      </c>
      <c r="X19">
        <v>-698.33</v>
      </c>
    </row>
    <row r="20" spans="2:24" x14ac:dyDescent="0.2">
      <c r="B20" t="s">
        <v>16</v>
      </c>
      <c r="I20">
        <f t="shared" si="0"/>
        <v>1.7779999999999998E-3</v>
      </c>
      <c r="J20">
        <v>566</v>
      </c>
      <c r="K20">
        <v>174</v>
      </c>
      <c r="M20">
        <v>20089120</v>
      </c>
      <c r="O20">
        <f t="shared" si="1"/>
        <v>35493.144876325088</v>
      </c>
      <c r="P20">
        <f t="shared" si="2"/>
        <v>10911.320160656791</v>
      </c>
      <c r="R20" s="1">
        <f t="shared" si="3"/>
        <v>0.11220391100720846</v>
      </c>
      <c r="S20">
        <f t="shared" si="4"/>
        <v>3.4493781842761737E-2</v>
      </c>
      <c r="U20">
        <f t="shared" si="5"/>
        <v>0.33496852241249248</v>
      </c>
      <c r="V20">
        <f t="shared" si="6"/>
        <v>5.1488094454864679E-2</v>
      </c>
      <c r="X20">
        <v>-732.44</v>
      </c>
    </row>
    <row r="21" spans="2:24" x14ac:dyDescent="0.2">
      <c r="B21" t="s">
        <v>17</v>
      </c>
      <c r="I21">
        <f t="shared" si="0"/>
        <v>1.7779999999999998E-3</v>
      </c>
      <c r="J21">
        <v>568</v>
      </c>
      <c r="K21">
        <v>174</v>
      </c>
      <c r="M21">
        <v>20089120</v>
      </c>
      <c r="O21">
        <f t="shared" si="1"/>
        <v>35368.169014084509</v>
      </c>
      <c r="P21">
        <f t="shared" si="2"/>
        <v>10834.615160053774</v>
      </c>
      <c r="R21" s="1">
        <f t="shared" si="3"/>
        <v>0.11180882681352111</v>
      </c>
      <c r="S21">
        <f t="shared" si="4"/>
        <v>3.4251295551635426E-2</v>
      </c>
      <c r="U21">
        <f t="shared" si="5"/>
        <v>0.33437826905096735</v>
      </c>
      <c r="V21">
        <f t="shared" si="6"/>
        <v>5.1216389822292395E-2</v>
      </c>
      <c r="X21">
        <v>-742.68</v>
      </c>
    </row>
    <row r="22" spans="2:24" x14ac:dyDescent="0.2">
      <c r="B22" t="s">
        <v>18</v>
      </c>
      <c r="I22">
        <f t="shared" si="0"/>
        <v>1.7779999999999998E-3</v>
      </c>
      <c r="J22">
        <v>570</v>
      </c>
      <c r="K22">
        <v>174</v>
      </c>
      <c r="M22">
        <v>20089120</v>
      </c>
      <c r="O22">
        <f t="shared" si="1"/>
        <v>35244.070175438595</v>
      </c>
      <c r="P22">
        <f t="shared" si="2"/>
        <v>10758.7161631488</v>
      </c>
      <c r="R22" s="1">
        <f t="shared" si="3"/>
        <v>0.1114165151404912</v>
      </c>
      <c r="S22">
        <f t="shared" si="4"/>
        <v>3.4011357267103685E-2</v>
      </c>
      <c r="U22">
        <f t="shared" si="5"/>
        <v>0.33379112501756425</v>
      </c>
      <c r="V22">
        <f t="shared" si="6"/>
        <v>5.0947066470556988E-2</v>
      </c>
      <c r="X22">
        <v>-720.73</v>
      </c>
    </row>
    <row r="23" spans="2:24" x14ac:dyDescent="0.2">
      <c r="B23" t="s">
        <v>19</v>
      </c>
      <c r="I23">
        <f t="shared" si="0"/>
        <v>1.7779999999999998E-3</v>
      </c>
      <c r="J23">
        <v>577</v>
      </c>
      <c r="K23">
        <v>174</v>
      </c>
      <c r="M23">
        <v>20089120</v>
      </c>
      <c r="O23">
        <f t="shared" si="1"/>
        <v>34816.499133448873</v>
      </c>
      <c r="P23">
        <f t="shared" si="2"/>
        <v>10499.256242147174</v>
      </c>
      <c r="R23" s="1">
        <f t="shared" si="3"/>
        <v>0.11006484164658577</v>
      </c>
      <c r="S23">
        <f t="shared" si="4"/>
        <v>3.3191130770199979E-2</v>
      </c>
      <c r="U23">
        <f t="shared" si="5"/>
        <v>0.33176021709449399</v>
      </c>
      <c r="V23">
        <f t="shared" si="6"/>
        <v>5.0022771055678268E-2</v>
      </c>
      <c r="X23">
        <v>-732.5</v>
      </c>
    </row>
    <row r="24" spans="2:24" x14ac:dyDescent="0.2">
      <c r="B24" t="s">
        <v>20</v>
      </c>
      <c r="I24">
        <f t="shared" si="0"/>
        <v>1.7779999999999998E-3</v>
      </c>
      <c r="J24">
        <v>590</v>
      </c>
      <c r="K24">
        <v>174</v>
      </c>
      <c r="M24">
        <v>20089120</v>
      </c>
      <c r="O24">
        <f t="shared" si="1"/>
        <v>34049.355932203391</v>
      </c>
      <c r="P24">
        <f t="shared" si="2"/>
        <v>10041.674465692382</v>
      </c>
      <c r="R24" s="1">
        <f t="shared" si="3"/>
        <v>0.10763968411877964</v>
      </c>
      <c r="S24">
        <f t="shared" si="4"/>
        <v>3.1744584821601869E-2</v>
      </c>
      <c r="U24">
        <f t="shared" si="5"/>
        <v>0.32808487334648584</v>
      </c>
      <c r="V24">
        <f t="shared" si="6"/>
        <v>4.8378616938058068E-2</v>
      </c>
      <c r="X24">
        <v>-742.68</v>
      </c>
    </row>
    <row r="25" spans="2:24" x14ac:dyDescent="0.2">
      <c r="B25" t="s">
        <v>21</v>
      </c>
      <c r="I25">
        <f t="shared" si="0"/>
        <v>1.7779999999999998E-3</v>
      </c>
      <c r="J25">
        <v>626</v>
      </c>
      <c r="K25">
        <v>174</v>
      </c>
      <c r="M25">
        <v>20089120</v>
      </c>
      <c r="O25">
        <f t="shared" si="1"/>
        <v>32091.246006389778</v>
      </c>
      <c r="P25">
        <f t="shared" si="2"/>
        <v>8919.9310029118878</v>
      </c>
      <c r="R25" s="1">
        <f t="shared" si="3"/>
        <v>0.10144954254006387</v>
      </c>
      <c r="S25">
        <f t="shared" si="4"/>
        <v>2.8198435160609294E-2</v>
      </c>
      <c r="U25">
        <f t="shared" si="5"/>
        <v>0.31851144805181475</v>
      </c>
      <c r="V25">
        <f t="shared" si="6"/>
        <v>4.4265968041472148E-2</v>
      </c>
      <c r="X25">
        <v>-698.23</v>
      </c>
    </row>
    <row r="26" spans="2:24" x14ac:dyDescent="0.2">
      <c r="B26" t="s">
        <v>22</v>
      </c>
      <c r="I26">
        <f t="shared" si="0"/>
        <v>1.7779999999999998E-3</v>
      </c>
      <c r="J26">
        <v>649</v>
      </c>
      <c r="K26">
        <v>174</v>
      </c>
      <c r="M26">
        <v>20089120</v>
      </c>
      <c r="O26">
        <f t="shared" si="1"/>
        <v>30953.959938366719</v>
      </c>
      <c r="P26">
        <f t="shared" si="2"/>
        <v>8298.9045178527504</v>
      </c>
      <c r="R26" s="1">
        <f t="shared" si="3"/>
        <v>9.785425828979967E-2</v>
      </c>
      <c r="S26">
        <f t="shared" si="4"/>
        <v>2.6235194069815605E-2</v>
      </c>
      <c r="U26">
        <f t="shared" si="5"/>
        <v>0.31281665283325261</v>
      </c>
      <c r="V26">
        <f t="shared" si="6"/>
        <v>4.1933819430962839E-2</v>
      </c>
      <c r="X26">
        <v>-674.91</v>
      </c>
    </row>
    <row r="27" spans="2:24" x14ac:dyDescent="0.2">
      <c r="B27" t="s">
        <v>23</v>
      </c>
      <c r="I27">
        <f t="shared" si="0"/>
        <v>1.7779999999999998E-3</v>
      </c>
      <c r="J27">
        <v>662</v>
      </c>
      <c r="K27">
        <v>174</v>
      </c>
      <c r="M27">
        <v>20089120</v>
      </c>
      <c r="O27">
        <f t="shared" si="1"/>
        <v>30346.102719033232</v>
      </c>
      <c r="P27">
        <f t="shared" si="2"/>
        <v>7976.1659757986508</v>
      </c>
      <c r="R27" s="1">
        <f t="shared" si="3"/>
        <v>9.5932648988036232E-2</v>
      </c>
      <c r="S27">
        <f t="shared" si="4"/>
        <v>2.5214925880636656E-2</v>
      </c>
      <c r="U27">
        <f t="shared" si="5"/>
        <v>0.30972996139869363</v>
      </c>
      <c r="V27">
        <f t="shared" si="6"/>
        <v>4.0704692834315853E-2</v>
      </c>
      <c r="X27">
        <v>-658.04</v>
      </c>
    </row>
    <row r="28" spans="2:24" x14ac:dyDescent="0.2">
      <c r="B28" t="s">
        <v>24</v>
      </c>
      <c r="I28">
        <f t="shared" si="0"/>
        <v>1.7779999999999998E-3</v>
      </c>
      <c r="J28">
        <v>665</v>
      </c>
      <c r="K28">
        <v>174</v>
      </c>
      <c r="M28">
        <v>20089120</v>
      </c>
      <c r="O28">
        <f t="shared" si="1"/>
        <v>30209.203007518798</v>
      </c>
      <c r="P28">
        <f t="shared" si="2"/>
        <v>7904.3628965235903</v>
      </c>
      <c r="R28" s="1">
        <f t="shared" si="3"/>
        <v>9.5499870120421035E-2</v>
      </c>
      <c r="S28">
        <f t="shared" si="4"/>
        <v>2.4987935954973676E-2</v>
      </c>
      <c r="U28">
        <f t="shared" si="5"/>
        <v>0.30903053266695352</v>
      </c>
      <c r="V28">
        <f t="shared" si="6"/>
        <v>4.0429558431210939E-2</v>
      </c>
      <c r="X28">
        <v>-674.6</v>
      </c>
    </row>
    <row r="29" spans="2:24" x14ac:dyDescent="0.2">
      <c r="B29" t="s">
        <v>25</v>
      </c>
      <c r="I29">
        <f t="shared" si="0"/>
        <v>1.7779999999999998E-3</v>
      </c>
      <c r="J29">
        <v>678</v>
      </c>
      <c r="K29">
        <v>174</v>
      </c>
      <c r="M29">
        <v>20089120</v>
      </c>
      <c r="O29">
        <f t="shared" si="1"/>
        <v>29629.970501474927</v>
      </c>
      <c r="P29">
        <f t="shared" si="2"/>
        <v>7604.1517259481616</v>
      </c>
      <c r="R29" s="1">
        <f t="shared" si="3"/>
        <v>9.3668751666784636E-2</v>
      </c>
      <c r="S29">
        <f t="shared" si="4"/>
        <v>2.4038883184812301E-2</v>
      </c>
      <c r="U29">
        <f t="shared" si="5"/>
        <v>0.30605351111657686</v>
      </c>
      <c r="V29">
        <f t="shared" si="6"/>
        <v>3.9272353218741229E-2</v>
      </c>
      <c r="X29">
        <v>-668.87</v>
      </c>
    </row>
    <row r="30" spans="2:24" x14ac:dyDescent="0.2">
      <c r="B30" t="s">
        <v>26</v>
      </c>
      <c r="I30">
        <f t="shared" si="0"/>
        <v>1.7779999999999998E-3</v>
      </c>
      <c r="J30">
        <v>711</v>
      </c>
      <c r="K30">
        <v>174</v>
      </c>
      <c r="M30">
        <v>20089120</v>
      </c>
      <c r="O30">
        <f t="shared" si="1"/>
        <v>28254.739803094235</v>
      </c>
      <c r="P30">
        <f t="shared" si="2"/>
        <v>6914.6620658474349</v>
      </c>
      <c r="R30" s="1">
        <f t="shared" si="3"/>
        <v>8.9321256863684931E-2</v>
      </c>
      <c r="S30">
        <f t="shared" si="4"/>
        <v>2.1859210554170436E-2</v>
      </c>
      <c r="U30">
        <f t="shared" si="5"/>
        <v>0.29886662052441543</v>
      </c>
      <c r="V30">
        <f t="shared" si="6"/>
        <v>3.6570177217874832E-2</v>
      </c>
      <c r="X30">
        <v>-695.1</v>
      </c>
    </row>
    <row r="31" spans="2:24" x14ac:dyDescent="0.2">
      <c r="B31" t="s">
        <v>27</v>
      </c>
      <c r="I31">
        <f t="shared" si="0"/>
        <v>1.7779999999999998E-3</v>
      </c>
      <c r="J31">
        <v>715</v>
      </c>
      <c r="K31">
        <v>174</v>
      </c>
      <c r="M31">
        <v>20089120</v>
      </c>
      <c r="O31">
        <f t="shared" si="1"/>
        <v>28096.671328671328</v>
      </c>
      <c r="P31">
        <f t="shared" si="2"/>
        <v>6837.5116283709976</v>
      </c>
      <c r="R31" s="1">
        <f t="shared" si="3"/>
        <v>8.8821557524587383E-2</v>
      </c>
      <c r="S31">
        <f t="shared" si="4"/>
        <v>2.1615316110583177E-2</v>
      </c>
      <c r="U31">
        <f t="shared" si="5"/>
        <v>0.29802945747792681</v>
      </c>
      <c r="V31">
        <f t="shared" si="6"/>
        <v>3.6263724219583376E-2</v>
      </c>
      <c r="X31">
        <v>-631.64</v>
      </c>
    </row>
    <row r="32" spans="2:24" x14ac:dyDescent="0.2">
      <c r="B32" t="s">
        <v>28</v>
      </c>
      <c r="I32">
        <f t="shared" si="0"/>
        <v>1.7779999999999998E-3</v>
      </c>
      <c r="J32">
        <v>753</v>
      </c>
      <c r="K32">
        <v>174</v>
      </c>
      <c r="M32">
        <v>20089120</v>
      </c>
      <c r="O32">
        <f t="shared" si="1"/>
        <v>26678.778220451528</v>
      </c>
      <c r="P32">
        <f t="shared" si="2"/>
        <v>6164.8172823633267</v>
      </c>
      <c r="R32" s="1">
        <f t="shared" si="3"/>
        <v>8.4339194727861874E-2</v>
      </c>
      <c r="S32">
        <f t="shared" si="4"/>
        <v>1.9488738237658666E-2</v>
      </c>
      <c r="U32">
        <f t="shared" si="5"/>
        <v>0.29041211188216975</v>
      </c>
      <c r="V32">
        <f t="shared" si="6"/>
        <v>3.3553590639439176E-2</v>
      </c>
      <c r="X32">
        <v>-633.26</v>
      </c>
    </row>
    <row r="33" spans="2:24" x14ac:dyDescent="0.2">
      <c r="B33" t="s">
        <v>29</v>
      </c>
      <c r="I33">
        <f t="shared" si="0"/>
        <v>1.7779999999999998E-3</v>
      </c>
      <c r="J33">
        <v>808</v>
      </c>
      <c r="K33">
        <v>174</v>
      </c>
      <c r="M33">
        <v>20089120</v>
      </c>
      <c r="O33">
        <f t="shared" si="1"/>
        <v>24862.772277227723</v>
      </c>
      <c r="P33">
        <f t="shared" si="2"/>
        <v>5354.1118561099402</v>
      </c>
      <c r="R33" s="1">
        <f t="shared" si="3"/>
        <v>7.8598284195643547E-2</v>
      </c>
      <c r="S33">
        <f t="shared" si="4"/>
        <v>1.6925868144930651E-2</v>
      </c>
      <c r="U33">
        <f t="shared" si="5"/>
        <v>0.28035385532509366</v>
      </c>
      <c r="V33">
        <f t="shared" si="6"/>
        <v>3.0186615634915554E-2</v>
      </c>
      <c r="X33">
        <v>-595.79</v>
      </c>
    </row>
    <row r="34" spans="2:24" x14ac:dyDescent="0.2">
      <c r="B34" t="s">
        <v>30</v>
      </c>
      <c r="I34">
        <f t="shared" si="0"/>
        <v>1.7779999999999998E-3</v>
      </c>
      <c r="J34">
        <v>854</v>
      </c>
      <c r="K34">
        <v>174</v>
      </c>
      <c r="M34">
        <v>20089120</v>
      </c>
      <c r="O34">
        <f t="shared" si="1"/>
        <v>23523.559718969555</v>
      </c>
      <c r="P34">
        <f t="shared" si="2"/>
        <v>4792.8564341910105</v>
      </c>
      <c r="R34" s="1">
        <f t="shared" si="3"/>
        <v>7.4364652962622929E-2</v>
      </c>
      <c r="S34">
        <f t="shared" si="4"/>
        <v>1.5151580359705092E-2</v>
      </c>
      <c r="U34">
        <f t="shared" si="5"/>
        <v>0.27269883197883876</v>
      </c>
      <c r="V34">
        <f t="shared" si="6"/>
        <v>2.7780794383601988E-2</v>
      </c>
      <c r="X34">
        <v>-558.66999999999996</v>
      </c>
    </row>
    <row r="35" spans="2:24" x14ac:dyDescent="0.2">
      <c r="B35" t="s">
        <v>31</v>
      </c>
      <c r="I35">
        <f t="shared" si="0"/>
        <v>1.7779999999999998E-3</v>
      </c>
      <c r="J35">
        <v>899</v>
      </c>
      <c r="K35">
        <v>174</v>
      </c>
      <c r="M35">
        <v>20089120</v>
      </c>
      <c r="O35">
        <f t="shared" si="1"/>
        <v>22346.073414905452</v>
      </c>
      <c r="P35">
        <f t="shared" si="2"/>
        <v>4325.0464717317573</v>
      </c>
      <c r="R35" s="1">
        <f t="shared" si="3"/>
        <v>7.0642284349365952E-2</v>
      </c>
      <c r="S35">
        <f t="shared" si="4"/>
        <v>1.3672700210342054E-2</v>
      </c>
      <c r="U35">
        <f t="shared" si="5"/>
        <v>0.26578616282524181</v>
      </c>
      <c r="V35">
        <f t="shared" si="6"/>
        <v>2.5721241589487954E-2</v>
      </c>
      <c r="X35">
        <v>-562.13</v>
      </c>
    </row>
    <row r="36" spans="2:24" x14ac:dyDescent="0.2">
      <c r="B36" t="s">
        <v>32</v>
      </c>
      <c r="I36">
        <f t="shared" si="0"/>
        <v>1.7779999999999998E-3</v>
      </c>
      <c r="J36">
        <v>909</v>
      </c>
      <c r="K36">
        <v>174</v>
      </c>
      <c r="M36">
        <v>20089120</v>
      </c>
      <c r="O36">
        <f t="shared" si="1"/>
        <v>22100.24202420242</v>
      </c>
      <c r="P36">
        <f t="shared" si="2"/>
        <v>4230.4093686994829</v>
      </c>
      <c r="R36" s="1">
        <f t="shared" si="3"/>
        <v>6.9865141507238701E-2</v>
      </c>
      <c r="S36">
        <f t="shared" si="4"/>
        <v>1.3373525450719773E-2</v>
      </c>
      <c r="U36">
        <f t="shared" si="5"/>
        <v>0.26432014964288797</v>
      </c>
      <c r="V36">
        <f t="shared" si="6"/>
        <v>2.5297968143533869E-2</v>
      </c>
      <c r="X36">
        <v>-561.99</v>
      </c>
    </row>
    <row r="37" spans="2:24" x14ac:dyDescent="0.2">
      <c r="B37" t="s">
        <v>33</v>
      </c>
      <c r="I37">
        <f t="shared" si="0"/>
        <v>1.7779999999999998E-3</v>
      </c>
      <c r="J37">
        <v>913</v>
      </c>
      <c r="K37">
        <v>174</v>
      </c>
      <c r="M37">
        <v>20089120</v>
      </c>
      <c r="O37">
        <f t="shared" si="1"/>
        <v>22003.417305585979</v>
      </c>
      <c r="P37">
        <f t="shared" si="2"/>
        <v>4193.4223604883809</v>
      </c>
      <c r="R37" s="1">
        <f t="shared" si="3"/>
        <v>6.9559051073472045E-2</v>
      </c>
      <c r="S37">
        <f t="shared" si="4"/>
        <v>1.3256599013454147E-2</v>
      </c>
      <c r="U37">
        <f t="shared" si="5"/>
        <v>0.26374049949424161</v>
      </c>
      <c r="V37">
        <f t="shared" si="6"/>
        <v>2.5131898663412495E-2</v>
      </c>
      <c r="X37">
        <v>-566.5</v>
      </c>
    </row>
    <row r="38" spans="2:24" x14ac:dyDescent="0.2">
      <c r="B38" t="s">
        <v>34</v>
      </c>
      <c r="I38">
        <f t="shared" si="0"/>
        <v>1.7779999999999998E-3</v>
      </c>
      <c r="J38">
        <v>922</v>
      </c>
      <c r="K38">
        <v>174</v>
      </c>
      <c r="M38">
        <v>20089120</v>
      </c>
      <c r="O38">
        <f t="shared" si="1"/>
        <v>21788.633405639914</v>
      </c>
      <c r="P38">
        <f t="shared" si="2"/>
        <v>4111.9546817508162</v>
      </c>
      <c r="R38" s="1">
        <f t="shared" si="3"/>
        <v>6.8880058167114955E-2</v>
      </c>
      <c r="S38">
        <f t="shared" si="4"/>
        <v>1.2999056544143945E-2</v>
      </c>
      <c r="U38">
        <f t="shared" si="5"/>
        <v>0.26245010605277902</v>
      </c>
      <c r="V38">
        <f t="shared" si="6"/>
        <v>2.4764814805465957E-2</v>
      </c>
      <c r="X38">
        <v>-604.47</v>
      </c>
    </row>
    <row r="39" spans="2:24" x14ac:dyDescent="0.2">
      <c r="B39" t="s">
        <v>35</v>
      </c>
      <c r="I39">
        <f t="shared" si="0"/>
        <v>1.7779999999999998E-3</v>
      </c>
      <c r="J39">
        <v>988</v>
      </c>
      <c r="K39">
        <v>174</v>
      </c>
      <c r="M39">
        <v>20089120</v>
      </c>
      <c r="O39">
        <f t="shared" si="1"/>
        <v>20333.117408906881</v>
      </c>
      <c r="P39">
        <f t="shared" si="2"/>
        <v>3580.9336370734122</v>
      </c>
      <c r="R39" s="1">
        <f t="shared" si="3"/>
        <v>6.4278758734898758E-2</v>
      </c>
      <c r="S39">
        <f t="shared" si="4"/>
        <v>1.1320348211941981E-2</v>
      </c>
      <c r="U39">
        <f t="shared" si="5"/>
        <v>0.25353255951632475</v>
      </c>
      <c r="V39">
        <f t="shared" si="6"/>
        <v>2.2325235530967515E-2</v>
      </c>
      <c r="X39">
        <v>-561.84</v>
      </c>
    </row>
    <row r="40" spans="2:24" x14ac:dyDescent="0.2">
      <c r="B40" t="s">
        <v>36</v>
      </c>
      <c r="I40">
        <f t="shared" si="0"/>
        <v>1.7779999999999998E-3</v>
      </c>
      <c r="J40">
        <v>996</v>
      </c>
      <c r="K40">
        <v>174</v>
      </c>
      <c r="M40">
        <v>20089120</v>
      </c>
      <c r="O40">
        <f t="shared" si="1"/>
        <v>20169.799196787149</v>
      </c>
      <c r="P40">
        <f t="shared" si="2"/>
        <v>3523.6396230465298</v>
      </c>
      <c r="R40" s="1">
        <f t="shared" si="3"/>
        <v>6.3762463484016055E-2</v>
      </c>
      <c r="S40">
        <f t="shared" si="4"/>
        <v>1.1139225562103025E-2</v>
      </c>
      <c r="U40">
        <f t="shared" si="5"/>
        <v>0.25251230362898369</v>
      </c>
      <c r="V40">
        <f t="shared" si="6"/>
        <v>2.2056797633254906E-2</v>
      </c>
      <c r="X40">
        <v>-572.01</v>
      </c>
    </row>
    <row r="41" spans="2:24" x14ac:dyDescent="0.2">
      <c r="B41" t="s">
        <v>37</v>
      </c>
      <c r="I41">
        <f t="shared" si="0"/>
        <v>1.7779999999999998E-3</v>
      </c>
      <c r="J41">
        <v>1156</v>
      </c>
      <c r="K41">
        <v>174</v>
      </c>
      <c r="M41">
        <v>20089120</v>
      </c>
      <c r="O41">
        <f t="shared" si="1"/>
        <v>17378.131487889274</v>
      </c>
      <c r="P41">
        <f t="shared" si="2"/>
        <v>2615.7395189437934</v>
      </c>
      <c r="R41" s="1">
        <f t="shared" si="3"/>
        <v>5.4937209022560544E-2</v>
      </c>
      <c r="S41">
        <f t="shared" si="4"/>
        <v>8.2690954894047101E-3</v>
      </c>
      <c r="U41">
        <f t="shared" si="5"/>
        <v>0.23438687894709581</v>
      </c>
      <c r="V41">
        <f t="shared" si="6"/>
        <v>1.7639842994946728E-2</v>
      </c>
      <c r="X41">
        <v>-558.48</v>
      </c>
    </row>
    <row r="42" spans="2:24" x14ac:dyDescent="0.2">
      <c r="B42" t="s">
        <v>38</v>
      </c>
      <c r="I42">
        <f t="shared" si="0"/>
        <v>1.7779999999999998E-3</v>
      </c>
      <c r="J42">
        <v>1434</v>
      </c>
      <c r="K42">
        <v>174</v>
      </c>
      <c r="M42">
        <v>20089120</v>
      </c>
      <c r="O42">
        <f t="shared" si="1"/>
        <v>14009.149232914924</v>
      </c>
      <c r="P42">
        <f t="shared" si="2"/>
        <v>1699.8549321739358</v>
      </c>
      <c r="R42" s="1">
        <f t="shared" si="3"/>
        <v>4.4286899323626214E-2</v>
      </c>
      <c r="S42">
        <f t="shared" si="4"/>
        <v>5.3737241994025473E-3</v>
      </c>
      <c r="U42">
        <f t="shared" si="5"/>
        <v>0.21044452790135981</v>
      </c>
      <c r="V42">
        <f t="shared" si="6"/>
        <v>1.2767555072568422E-2</v>
      </c>
      <c r="X42">
        <v>-447.88</v>
      </c>
    </row>
    <row r="43" spans="2:24" x14ac:dyDescent="0.2">
      <c r="B43" t="s">
        <v>39</v>
      </c>
      <c r="I43">
        <f t="shared" si="0"/>
        <v>1.7779999999999998E-3</v>
      </c>
      <c r="J43">
        <v>1469</v>
      </c>
      <c r="K43">
        <v>174</v>
      </c>
      <c r="M43">
        <v>20089120</v>
      </c>
      <c r="O43">
        <f t="shared" si="1"/>
        <v>13675.371000680736</v>
      </c>
      <c r="P43">
        <f t="shared" si="2"/>
        <v>1619.8193059770249</v>
      </c>
      <c r="R43" s="1">
        <f t="shared" si="3"/>
        <v>4.3231731538515991E-2</v>
      </c>
      <c r="S43">
        <f t="shared" si="4"/>
        <v>5.1207088548762721E-3</v>
      </c>
      <c r="U43">
        <f t="shared" si="5"/>
        <v>0.20792241711397064</v>
      </c>
      <c r="V43">
        <f t="shared" si="6"/>
        <v>1.2313989337834135E-2</v>
      </c>
      <c r="X43">
        <v>-425.13</v>
      </c>
    </row>
    <row r="44" spans="2:24" x14ac:dyDescent="0.2">
      <c r="B44" t="s">
        <v>40</v>
      </c>
      <c r="I44">
        <f t="shared" si="0"/>
        <v>1.7779999999999998E-3</v>
      </c>
      <c r="J44">
        <v>1482</v>
      </c>
      <c r="K44">
        <v>174</v>
      </c>
      <c r="M44">
        <v>20089120</v>
      </c>
      <c r="O44">
        <f t="shared" si="1"/>
        <v>13555.411605937921</v>
      </c>
      <c r="P44">
        <f t="shared" si="2"/>
        <v>1591.5260633274625</v>
      </c>
      <c r="R44" s="1">
        <f t="shared" si="3"/>
        <v>4.2852505823265843E-2</v>
      </c>
      <c r="S44">
        <f t="shared" si="4"/>
        <v>5.031265879580092E-3</v>
      </c>
      <c r="U44">
        <f t="shared" si="5"/>
        <v>0.20700846799893438</v>
      </c>
      <c r="V44">
        <f t="shared" si="6"/>
        <v>1.2152319004665044E-2</v>
      </c>
      <c r="X44">
        <v>-425.56</v>
      </c>
    </row>
    <row r="45" spans="2:24" x14ac:dyDescent="0.2">
      <c r="B45" t="s">
        <v>41</v>
      </c>
      <c r="I45">
        <f t="shared" si="0"/>
        <v>1.7779999999999998E-3</v>
      </c>
      <c r="J45">
        <v>1512</v>
      </c>
      <c r="K45">
        <v>174</v>
      </c>
      <c r="M45">
        <v>20089120</v>
      </c>
      <c r="O45">
        <f t="shared" si="1"/>
        <v>13286.455026455027</v>
      </c>
      <c r="P45">
        <f t="shared" si="2"/>
        <v>1528.9968129306856</v>
      </c>
      <c r="R45" s="1">
        <f t="shared" si="3"/>
        <v>4.2002257691851841E-2</v>
      </c>
      <c r="S45">
        <f t="shared" si="4"/>
        <v>4.8335931607687678E-3</v>
      </c>
      <c r="U45">
        <f t="shared" si="5"/>
        <v>0.20494452344927844</v>
      </c>
      <c r="V45">
        <f t="shared" si="6"/>
        <v>1.1792442850918702E-2</v>
      </c>
      <c r="X45">
        <v>-443.63</v>
      </c>
    </row>
    <row r="46" spans="2:24" x14ac:dyDescent="0.2">
      <c r="B46" t="s">
        <v>42</v>
      </c>
      <c r="I46">
        <f t="shared" si="0"/>
        <v>1.7779999999999998E-3</v>
      </c>
      <c r="J46">
        <v>1627</v>
      </c>
      <c r="K46">
        <v>174</v>
      </c>
      <c r="M46">
        <v>20089120</v>
      </c>
      <c r="O46">
        <f t="shared" si="1"/>
        <v>12347.338660110632</v>
      </c>
      <c r="P46">
        <f t="shared" si="2"/>
        <v>1320.4898180118641</v>
      </c>
      <c r="R46" s="1">
        <f t="shared" si="3"/>
        <v>3.9033444148789169E-2</v>
      </c>
      <c r="S46">
        <f t="shared" si="4"/>
        <v>4.1744433338438162E-3</v>
      </c>
      <c r="U46">
        <f t="shared" si="5"/>
        <v>0.19756883395107935</v>
      </c>
      <c r="V46">
        <f t="shared" si="6"/>
        <v>1.0564528955203184E-2</v>
      </c>
      <c r="X46">
        <v>-474.93</v>
      </c>
    </row>
    <row r="47" spans="2:24" x14ac:dyDescent="0.2">
      <c r="B47" t="s">
        <v>43</v>
      </c>
      <c r="I47">
        <f t="shared" si="0"/>
        <v>1.7779999999999998E-3</v>
      </c>
      <c r="J47">
        <v>1979</v>
      </c>
      <c r="K47">
        <v>174</v>
      </c>
      <c r="M47">
        <v>20089120</v>
      </c>
      <c r="O47">
        <f t="shared" si="1"/>
        <v>10151.147043961597</v>
      </c>
      <c r="P47">
        <f t="shared" si="2"/>
        <v>892.5212704496098</v>
      </c>
      <c r="R47" s="1">
        <f t="shared" si="3"/>
        <v>3.2090658731723086E-2</v>
      </c>
      <c r="S47">
        <f t="shared" si="4"/>
        <v>2.8215132119320239E-3</v>
      </c>
      <c r="U47">
        <f t="shared" si="5"/>
        <v>0.17913865783722699</v>
      </c>
      <c r="V47">
        <f t="shared" si="6"/>
        <v>7.8752214792626469E-3</v>
      </c>
      <c r="X47">
        <v>-357.97</v>
      </c>
    </row>
    <row r="48" spans="2:24" x14ac:dyDescent="0.2">
      <c r="B48" t="s">
        <v>44</v>
      </c>
      <c r="I48">
        <f t="shared" si="0"/>
        <v>1.7779999999999998E-3</v>
      </c>
      <c r="J48">
        <v>2126</v>
      </c>
      <c r="K48">
        <v>174</v>
      </c>
      <c r="M48">
        <v>20089120</v>
      </c>
      <c r="O48">
        <f t="shared" si="1"/>
        <v>9449.2568203198498</v>
      </c>
      <c r="P48">
        <f t="shared" si="2"/>
        <v>773.36345058453765</v>
      </c>
      <c r="R48" s="1">
        <f t="shared" si="3"/>
        <v>2.9871784397968008E-2</v>
      </c>
      <c r="S48">
        <f t="shared" si="4"/>
        <v>2.4448215025176887E-3</v>
      </c>
      <c r="U48">
        <f t="shared" si="5"/>
        <v>0.17283455788113675</v>
      </c>
      <c r="V48">
        <f t="shared" si="6"/>
        <v>7.0727218343656206E-3</v>
      </c>
      <c r="X48">
        <v>-357.88</v>
      </c>
    </row>
    <row r="49" spans="2:24" x14ac:dyDescent="0.2">
      <c r="B49" t="s">
        <v>45</v>
      </c>
      <c r="I49">
        <f t="shared" si="0"/>
        <v>1.7779999999999998E-3</v>
      </c>
      <c r="J49">
        <v>2327</v>
      </c>
      <c r="K49">
        <v>174</v>
      </c>
      <c r="M49">
        <v>20089120</v>
      </c>
      <c r="O49">
        <f t="shared" si="1"/>
        <v>8633.0554361839277</v>
      </c>
      <c r="P49">
        <f t="shared" si="2"/>
        <v>645.53143789151181</v>
      </c>
      <c r="R49" s="1">
        <f t="shared" si="3"/>
        <v>2.7291540021521263E-2</v>
      </c>
      <c r="S49">
        <f t="shared" si="4"/>
        <v>2.0407082061034295E-3</v>
      </c>
      <c r="U49">
        <f t="shared" si="5"/>
        <v>0.16520151337539637</v>
      </c>
      <c r="V49">
        <f t="shared" si="6"/>
        <v>6.1764210400004557E-3</v>
      </c>
      <c r="X49">
        <v>-401.32</v>
      </c>
    </row>
    <row r="50" spans="2:24" x14ac:dyDescent="0.2">
      <c r="B50" t="s">
        <v>46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2023-04-03T02:27:48Z</dcterms:created>
  <dcterms:modified xsi:type="dcterms:W3CDTF">2023-04-03T03:47:43Z</dcterms:modified>
</cp:coreProperties>
</file>