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mium-Simulation-Environment\DEVS-Models\CovidSim\data\"/>
    </mc:Choice>
  </mc:AlternateContent>
  <xr:revisionPtr revIDLastSave="0" documentId="13_ncr:1_{877930BA-FFA0-4E38-8EC5-43B1850C0DE3}" xr6:coauthVersionLast="47" xr6:coauthVersionMax="47" xr10:uidLastSave="{00000000-0000-0000-0000-000000000000}"/>
  <bookViews>
    <workbookView xWindow="-120" yWindow="-120" windowWidth="29040" windowHeight="15840" xr2:uid="{8ED4EF7B-30F1-4362-BC3D-CF2285374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2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3" i="1"/>
  <c r="R4" i="1"/>
  <c r="R5" i="1"/>
  <c r="R6" i="1"/>
  <c r="R7" i="1"/>
  <c r="R8" i="1"/>
  <c r="R9" i="1"/>
  <c r="R10" i="1"/>
  <c r="R1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" i="1"/>
  <c r="V20" i="1" l="1"/>
  <c r="V12" i="1" a="1"/>
  <c r="V12" i="1" s="1"/>
  <c r="U10" i="1"/>
  <c r="U4" i="1"/>
  <c r="U8" i="1" s="1"/>
  <c r="U2" i="1"/>
  <c r="V21" i="1" l="1"/>
  <c r="V22" i="1" s="1"/>
  <c r="W20" i="1" a="1"/>
  <c r="W20" i="1" s="1"/>
  <c r="W22" i="1" l="1" a="1"/>
  <c r="W22" i="1" s="1"/>
  <c r="W21" i="1" a="1"/>
  <c r="W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<sst xmlns="http://schemas.openxmlformats.org/spreadsheetml/2006/main" count="17" uniqueCount="15">
  <si>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Occupancy</t>
  </si>
  <si>
    <t>Interval (1/2hour)</t>
  </si>
  <si>
    <t>average Prob of Infection</t>
  </si>
  <si>
    <t>Ventilation Rate</t>
  </si>
  <si>
    <t>Volume Of Room (m^3)</t>
  </si>
  <si>
    <t>average occupancy to room size ratio</t>
  </si>
  <si>
    <t>Students Travelling</t>
  </si>
  <si>
    <t>Percentage of Student Travelling groups over 40 In a Day</t>
  </si>
  <si>
    <t>Frequency of Student Travelling groups</t>
  </si>
  <si>
    <t>Size of Group</t>
  </si>
  <si>
    <t>Room ID</t>
  </si>
  <si>
    <t>Highest Infection Rank</t>
  </si>
  <si>
    <t>Prob of Infection</t>
  </si>
  <si>
    <t>average Prob of Infection Over a Day Per Room</t>
  </si>
  <si>
    <t>average Occupancy Over a Day Per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</si>
</sst>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Occupancy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0.97916666666667196</c:v>
                </c:pt>
              </c:numCache>
            </c:numRef>
          </c:cat>
          <c:val>
            <c:numRef>
              <c:f>Sheet1!$B$2:$B$49</c:f>
              <c:numCache>
                <c:formatCode>General</c:formatCode>
                <c:ptCount val="48"/>
                <c:pt idx="0">
                  <c:v>7</c:v>
                </c:pt>
                <c:pt idx="1">
                  <c:v>7</c:v>
                </c:pt>
                <c:pt idx="2">
                  <c:v>9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9</c:v>
                </c:pt>
                <c:pt idx="10">
                  <c:v>6</c:v>
                </c:pt>
                <c:pt idx="11">
                  <c:v>3</c:v>
                </c:pt>
                <c:pt idx="12">
                  <c:v>6</c:v>
                </c:pt>
                <c:pt idx="13">
                  <c:v>9</c:v>
                </c:pt>
                <c:pt idx="14">
                  <c:v>9</c:v>
                </c:pt>
                <c:pt idx="15">
                  <c:v>2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3</c:v>
                </c:pt>
                <c:pt idx="21">
                  <c:v>7</c:v>
                </c:pt>
                <c:pt idx="22">
                  <c:v>8</c:v>
                </c:pt>
                <c:pt idx="23">
                  <c:v>4</c:v>
                </c:pt>
                <c:pt idx="24">
                  <c:v>0</c:v>
                </c:pt>
                <c:pt idx="25">
                  <c:v>6</c:v>
                </c:pt>
                <c:pt idx="26">
                  <c:v>8</c:v>
                </c:pt>
                <c:pt idx="27">
                  <c:v>6</c:v>
                </c:pt>
                <c:pt idx="28">
                  <c:v>9</c:v>
                </c:pt>
                <c:pt idx="29">
                  <c:v>9</c:v>
                </c:pt>
                <c:pt idx="30">
                  <c:v>2</c:v>
                </c:pt>
                <c:pt idx="31">
                  <c:v>1</c:v>
                </c:pt>
                <c:pt idx="32">
                  <c:v>8</c:v>
                </c:pt>
                <c:pt idx="33">
                  <c:v>6</c:v>
                </c:pt>
                <c:pt idx="34">
                  <c:v>8</c:v>
                </c:pt>
                <c:pt idx="35">
                  <c:v>9</c:v>
                </c:pt>
                <c:pt idx="36">
                  <c:v>8</c:v>
                </c:pt>
                <c:pt idx="37">
                  <c:v>4</c:v>
                </c:pt>
                <c:pt idx="38">
                  <c:v>7</c:v>
                </c:pt>
                <c:pt idx="39">
                  <c:v>1</c:v>
                </c:pt>
                <c:pt idx="40">
                  <c:v>4</c:v>
                </c:pt>
                <c:pt idx="41">
                  <c:v>6</c:v>
                </c:pt>
                <c:pt idx="42">
                  <c:v>6</c:v>
                </c:pt>
                <c:pt idx="43">
                  <c:v>4</c:v>
                </c:pt>
                <c:pt idx="44">
                  <c:v>4</c:v>
                </c:pt>
                <c:pt idx="45">
                  <c:v>0</c:v>
                </c:pt>
                <c:pt idx="46">
                  <c:v>7</c:v>
                </c:pt>
                <c:pt idx="4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8-4F80-A720-F0CF12960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04351"/>
        <c:axId val="547902687"/>
      </c:barChart>
      <c:catAx>
        <c:axId val="547904351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02687"/>
        <c:crosses val="autoZero"/>
        <c:auto val="1"/>
        <c:lblAlgn val="ctr"/>
        <c:lblOffset val="100"/>
        <c:noMultiLvlLbl val="0"/>
      </c:catAx>
      <c:valAx>
        <c:axId val="54790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0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average Prob of Infection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Sheet1!$P$2:$P$49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  <c:pt idx="47">
                  <c:v>0.97916666666667196</c:v>
                </c:pt>
              </c:numCache>
            </c:numRef>
          </c:cat>
          <c:val>
            <c:numRef>
              <c:f>Sheet1!$Q$2:$Q$49</c:f>
              <c:numCache>
                <c:formatCode>General</c:formatCode>
                <c:ptCount val="48"/>
                <c:pt idx="0">
                  <c:v>0.39148661875942337</c:v>
                </c:pt>
                <c:pt idx="1">
                  <c:v>0.1632920220522549</c:v>
                </c:pt>
                <c:pt idx="2">
                  <c:v>0.67609108447124211</c:v>
                </c:pt>
                <c:pt idx="3">
                  <c:v>0.20763127526890446</c:v>
                </c:pt>
                <c:pt idx="4">
                  <c:v>0.43735763827869101</c:v>
                </c:pt>
                <c:pt idx="5">
                  <c:v>3.0316040643504238E-2</c:v>
                </c:pt>
                <c:pt idx="6">
                  <c:v>0.21009361117593106</c:v>
                </c:pt>
                <c:pt idx="7">
                  <c:v>0.50025814715335815</c:v>
                </c:pt>
                <c:pt idx="8">
                  <c:v>0.30546504606408698</c:v>
                </c:pt>
                <c:pt idx="9">
                  <c:v>0.74222514123466676</c:v>
                </c:pt>
                <c:pt idx="10">
                  <c:v>0.7694852963456722</c:v>
                </c:pt>
                <c:pt idx="11">
                  <c:v>0.59348089057234976</c:v>
                </c:pt>
                <c:pt idx="12">
                  <c:v>0.31075273069420351</c:v>
                </c:pt>
                <c:pt idx="13">
                  <c:v>0.10374824751526412</c:v>
                </c:pt>
                <c:pt idx="14">
                  <c:v>9.9896585784258085E-2</c:v>
                </c:pt>
                <c:pt idx="15">
                  <c:v>0.8862839198002147</c:v>
                </c:pt>
                <c:pt idx="16">
                  <c:v>0.64223108398911433</c:v>
                </c:pt>
                <c:pt idx="17">
                  <c:v>0.37161349688463952</c:v>
                </c:pt>
                <c:pt idx="18">
                  <c:v>0.92775347928410412</c:v>
                </c:pt>
                <c:pt idx="19">
                  <c:v>0.64942772195131337</c:v>
                </c:pt>
                <c:pt idx="20">
                  <c:v>0.96346309638277128</c:v>
                </c:pt>
                <c:pt idx="21">
                  <c:v>0.61784301732665814</c:v>
                </c:pt>
                <c:pt idx="22">
                  <c:v>0.84554396295604761</c:v>
                </c:pt>
                <c:pt idx="23">
                  <c:v>0.54099347403544706</c:v>
                </c:pt>
                <c:pt idx="24">
                  <c:v>0.25109311122736444</c:v>
                </c:pt>
                <c:pt idx="25">
                  <c:v>0.74009193980625998</c:v>
                </c:pt>
                <c:pt idx="26">
                  <c:v>0.86312706071736767</c:v>
                </c:pt>
                <c:pt idx="27">
                  <c:v>0.85551366553191566</c:v>
                </c:pt>
                <c:pt idx="28">
                  <c:v>0.97080614627486439</c:v>
                </c:pt>
                <c:pt idx="29">
                  <c:v>0.73513361173390857</c:v>
                </c:pt>
                <c:pt idx="30">
                  <c:v>0.4042414948879588</c:v>
                </c:pt>
                <c:pt idx="31">
                  <c:v>0.82250245993871796</c:v>
                </c:pt>
                <c:pt idx="32">
                  <c:v>0.95952336557902773</c:v>
                </c:pt>
                <c:pt idx="33">
                  <c:v>7.0996026895204123E-2</c:v>
                </c:pt>
                <c:pt idx="34">
                  <c:v>0.30696545991667168</c:v>
                </c:pt>
                <c:pt idx="35">
                  <c:v>0.81735642220209759</c:v>
                </c:pt>
                <c:pt idx="36">
                  <c:v>0.21969116090525032</c:v>
                </c:pt>
                <c:pt idx="37">
                  <c:v>0.63064086309503753</c:v>
                </c:pt>
                <c:pt idx="38">
                  <c:v>0.51675291575086524</c:v>
                </c:pt>
                <c:pt idx="39">
                  <c:v>0.23961356103461473</c:v>
                </c:pt>
                <c:pt idx="40">
                  <c:v>0.62045807786358664</c:v>
                </c:pt>
                <c:pt idx="41">
                  <c:v>0.84034139167709543</c:v>
                </c:pt>
                <c:pt idx="42">
                  <c:v>0.87669101541486016</c:v>
                </c:pt>
                <c:pt idx="43">
                  <c:v>0.89655854786710254</c:v>
                </c:pt>
                <c:pt idx="44">
                  <c:v>0.62702310222702995</c:v>
                </c:pt>
                <c:pt idx="45">
                  <c:v>0.71600502146968326</c:v>
                </c:pt>
                <c:pt idx="46">
                  <c:v>1.8666792207417959E-3</c:v>
                </c:pt>
                <c:pt idx="47">
                  <c:v>0.63460560814341349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F-49B5-A5B9-9A16AD6BC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192015"/>
        <c:axId val="463192847"/>
      </c:barChart>
      <c:catAx>
        <c:axId val="463192015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92847"/>
        <c:crosses val="autoZero"/>
        <c:auto val="1"/>
        <c:lblAlgn val="ctr"/>
        <c:lblOffset val="100"/>
        <c:noMultiLvlLbl val="0"/>
      </c:catAx>
      <c:valAx>
        <c:axId val="46319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9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Ventilation Rate vs Average Prob of Infection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Ventilation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Sheet1!$Q$2:$Q$49</c:f>
              <c:numCache>
                <c:formatCode>General</c:formatCode>
                <c:ptCount val="48"/>
                <c:pt idx="0">
                  <c:v>0.39148661875942337</c:v>
                </c:pt>
                <c:pt idx="1">
                  <c:v>0.1632920220522549</c:v>
                </c:pt>
                <c:pt idx="2">
                  <c:v>0.67609108447124211</c:v>
                </c:pt>
                <c:pt idx="3">
                  <c:v>0.20763127526890446</c:v>
                </c:pt>
                <c:pt idx="4">
                  <c:v>0.43735763827869101</c:v>
                </c:pt>
                <c:pt idx="5">
                  <c:v>3.0316040643504238E-2</c:v>
                </c:pt>
                <c:pt idx="6">
                  <c:v>0.21009361117593106</c:v>
                </c:pt>
                <c:pt idx="7">
                  <c:v>0.50025814715335815</c:v>
                </c:pt>
                <c:pt idx="8">
                  <c:v>0.30546504606408698</c:v>
                </c:pt>
                <c:pt idx="9">
                  <c:v>0.74222514123466676</c:v>
                </c:pt>
                <c:pt idx="10">
                  <c:v>0.7694852963456722</c:v>
                </c:pt>
                <c:pt idx="11">
                  <c:v>0.59348089057234976</c:v>
                </c:pt>
                <c:pt idx="12">
                  <c:v>0.31075273069420351</c:v>
                </c:pt>
                <c:pt idx="13">
                  <c:v>0.10374824751526412</c:v>
                </c:pt>
                <c:pt idx="14">
                  <c:v>9.9896585784258085E-2</c:v>
                </c:pt>
                <c:pt idx="15">
                  <c:v>0.8862839198002147</c:v>
                </c:pt>
                <c:pt idx="16">
                  <c:v>0.64223108398911433</c:v>
                </c:pt>
                <c:pt idx="17">
                  <c:v>0.37161349688463952</c:v>
                </c:pt>
                <c:pt idx="18">
                  <c:v>0.92775347928410412</c:v>
                </c:pt>
                <c:pt idx="19">
                  <c:v>0.64942772195131337</c:v>
                </c:pt>
                <c:pt idx="20">
                  <c:v>0.96346309638277128</c:v>
                </c:pt>
                <c:pt idx="21">
                  <c:v>0.61784301732665814</c:v>
                </c:pt>
                <c:pt idx="22">
                  <c:v>0.84554396295604761</c:v>
                </c:pt>
                <c:pt idx="23">
                  <c:v>0.54099347403544706</c:v>
                </c:pt>
                <c:pt idx="24">
                  <c:v>0.25109311122736444</c:v>
                </c:pt>
                <c:pt idx="25">
                  <c:v>0.74009193980625998</c:v>
                </c:pt>
                <c:pt idx="26">
                  <c:v>0.86312706071736767</c:v>
                </c:pt>
                <c:pt idx="27">
                  <c:v>0.85551366553191566</c:v>
                </c:pt>
                <c:pt idx="28">
                  <c:v>0.97080614627486439</c:v>
                </c:pt>
                <c:pt idx="29">
                  <c:v>0.73513361173390857</c:v>
                </c:pt>
                <c:pt idx="30">
                  <c:v>0.4042414948879588</c:v>
                </c:pt>
                <c:pt idx="31">
                  <c:v>0.82250245993871796</c:v>
                </c:pt>
                <c:pt idx="32">
                  <c:v>0.95952336557902773</c:v>
                </c:pt>
                <c:pt idx="33">
                  <c:v>7.0996026895204123E-2</c:v>
                </c:pt>
                <c:pt idx="34">
                  <c:v>0.30696545991667168</c:v>
                </c:pt>
                <c:pt idx="35">
                  <c:v>0.81735642220209759</c:v>
                </c:pt>
                <c:pt idx="36">
                  <c:v>0.21969116090525032</c:v>
                </c:pt>
                <c:pt idx="37">
                  <c:v>0.63064086309503753</c:v>
                </c:pt>
                <c:pt idx="38">
                  <c:v>0.51675291575086524</c:v>
                </c:pt>
                <c:pt idx="39">
                  <c:v>0.23961356103461473</c:v>
                </c:pt>
                <c:pt idx="40">
                  <c:v>0.62045807786358664</c:v>
                </c:pt>
                <c:pt idx="41">
                  <c:v>0.84034139167709543</c:v>
                </c:pt>
                <c:pt idx="42">
                  <c:v>0.87669101541486016</c:v>
                </c:pt>
                <c:pt idx="43">
                  <c:v>0.89655854786710254</c:v>
                </c:pt>
                <c:pt idx="44">
                  <c:v>0.62702310222702995</c:v>
                </c:pt>
                <c:pt idx="45">
                  <c:v>0.71600502146968326</c:v>
                </c:pt>
                <c:pt idx="46">
                  <c:v>1.8666792207417959E-3</c:v>
                </c:pt>
                <c:pt idx="47">
                  <c:v>0.63460560814341349</c:v>
                </c:pt>
              </c:numCache>
            </c:numRef>
          </c:xVal>
          <c:yVal>
            <c:numRef>
              <c:f>Sheet1!$R$2:$R$49</c:f>
              <c:numCache>
                <c:formatCode>General</c:formatCode>
                <c:ptCount val="48"/>
                <c:pt idx="0">
                  <c:v>646.45898449536514</c:v>
                </c:pt>
                <c:pt idx="1">
                  <c:v>1507.5129421824406</c:v>
                </c:pt>
                <c:pt idx="2">
                  <c:v>1214.4433019806909</c:v>
                </c:pt>
                <c:pt idx="3">
                  <c:v>907.89014255049392</c:v>
                </c:pt>
                <c:pt idx="4">
                  <c:v>776.7195981550226</c:v>
                </c:pt>
                <c:pt idx="5">
                  <c:v>2825.9297124732811</c:v>
                </c:pt>
                <c:pt idx="6">
                  <c:v>2253.5924668910829</c:v>
                </c:pt>
                <c:pt idx="7">
                  <c:v>2578.9365558684949</c:v>
                </c:pt>
                <c:pt idx="8">
                  <c:v>2744.3417698339631</c:v>
                </c:pt>
                <c:pt idx="9">
                  <c:v>1454.6958165573017</c:v>
                </c:pt>
                <c:pt idx="10">
                  <c:v>728.19328566681133</c:v>
                </c:pt>
                <c:pt idx="11">
                  <c:v>204.10913631371807</c:v>
                </c:pt>
                <c:pt idx="12">
                  <c:v>1168.5923486818072</c:v>
                </c:pt>
                <c:pt idx="13">
                  <c:v>2644.6418761644427</c:v>
                </c:pt>
                <c:pt idx="14">
                  <c:v>345.46988686503897</c:v>
                </c:pt>
                <c:pt idx="15">
                  <c:v>1298.4272063412864</c:v>
                </c:pt>
                <c:pt idx="16">
                  <c:v>448.37690296710798</c:v>
                </c:pt>
                <c:pt idx="17">
                  <c:v>2966.6428863380215</c:v>
                </c:pt>
                <c:pt idx="18">
                  <c:v>886.66400696050039</c:v>
                </c:pt>
                <c:pt idx="19">
                  <c:v>2155.3493810556374</c:v>
                </c:pt>
                <c:pt idx="20">
                  <c:v>1736.0289052825183</c:v>
                </c:pt>
                <c:pt idx="21">
                  <c:v>2306.3900053091347</c:v>
                </c:pt>
                <c:pt idx="22">
                  <c:v>2004.5200405034202</c:v>
                </c:pt>
                <c:pt idx="23">
                  <c:v>474.65783557999418</c:v>
                </c:pt>
                <c:pt idx="24">
                  <c:v>673.4762448390295</c:v>
                </c:pt>
                <c:pt idx="25">
                  <c:v>1770.7688862682171</c:v>
                </c:pt>
                <c:pt idx="26">
                  <c:v>1064.299011541041</c:v>
                </c:pt>
                <c:pt idx="27">
                  <c:v>1558.7064400007528</c:v>
                </c:pt>
                <c:pt idx="28">
                  <c:v>1496.4210886840224</c:v>
                </c:pt>
                <c:pt idx="29">
                  <c:v>2362.0027681629567</c:v>
                </c:pt>
                <c:pt idx="30">
                  <c:v>2319.7992625419565</c:v>
                </c:pt>
                <c:pt idx="31">
                  <c:v>331.31290336802385</c:v>
                </c:pt>
                <c:pt idx="32">
                  <c:v>2501.8418055984721</c:v>
                </c:pt>
                <c:pt idx="33">
                  <c:v>2116.2620590965416</c:v>
                </c:pt>
                <c:pt idx="34">
                  <c:v>2594.4868694097931</c:v>
                </c:pt>
                <c:pt idx="35">
                  <c:v>566.31916843663089</c:v>
                </c:pt>
                <c:pt idx="36">
                  <c:v>1547.6833569313958</c:v>
                </c:pt>
                <c:pt idx="37">
                  <c:v>1985.0015924812087</c:v>
                </c:pt>
                <c:pt idx="38">
                  <c:v>361.80059186293812</c:v>
                </c:pt>
                <c:pt idx="39">
                  <c:v>861.59812122320091</c:v>
                </c:pt>
                <c:pt idx="40">
                  <c:v>86.755158198692286</c:v>
                </c:pt>
                <c:pt idx="41">
                  <c:v>488.98020744593208</c:v>
                </c:pt>
                <c:pt idx="42">
                  <c:v>478.05455411086274</c:v>
                </c:pt>
                <c:pt idx="43">
                  <c:v>2984.1183621016085</c:v>
                </c:pt>
                <c:pt idx="44">
                  <c:v>1671.6512776589082</c:v>
                </c:pt>
                <c:pt idx="45">
                  <c:v>553.31468252912555</c:v>
                </c:pt>
                <c:pt idx="46">
                  <c:v>1122.366837070698</c:v>
                </c:pt>
                <c:pt idx="47">
                  <c:v>2881.0320914599815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F-4C27-9EEC-794CE71ED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45983"/>
        <c:axId val="552839327"/>
      </c:scatterChart>
      <c:valAx>
        <c:axId val="55284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39327"/>
        <c:crosses val="autoZero"/>
        <c:crossBetween val="midCat"/>
      </c:valAx>
      <c:valAx>
        <c:axId val="55283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4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42861</xdr:colOff>
      <xdr:row>1</xdr:row>
      <xdr:rowOff>14287</xdr:rowOff>
    </xdr:from>
    <xdr:to>
      <xdr:col>14</xdr:col>
      <xdr:colOff>333374</xdr:colOff>
      <xdr:row>15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E01190-316A-4DED-808E-881A00EEC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52386</xdr:colOff>
      <xdr:row>16</xdr:row>
      <xdr:rowOff>14287</xdr:rowOff>
    </xdr:from>
    <xdr:to>
      <xdr:col>14</xdr:col>
      <xdr:colOff>342899</xdr:colOff>
      <xdr:row>30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220086-CB3D-456D-B2B1-C63899F0A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90487</xdr:colOff>
      <xdr:row>31</xdr:row>
      <xdr:rowOff>14287</xdr:rowOff>
    </xdr:from>
    <xdr:to>
      <xdr:col>9</xdr:col>
      <xdr:colOff>395287</xdr:colOff>
      <xdr:row>45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348EF9-7F20-4869-9B85-0810A74AA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7DEB-18FE-4093-A2B0-D5B702E8614D}">
  <dimension ref="A1:W49"/>
  <sheetViews>
    <sheetView tabSelected="1" topLeftCell="I1" workbookViewId="0">
      <selection activeCell="V20" sqref="V20"/>
    </sheetView>
  </sheetViews>
  <sheetFormatPr defaultRowHeight="15" x14ac:dyDescent="0.25"/>
  <cols>
    <col min="1" max="1" width="11.140625" customWidth="1"/>
    <col min="2" max="2" width="16.5703125" customWidth="1"/>
    <col min="16" max="16" width="17.28515625" customWidth="1"/>
    <col min="17" max="17" width="24.5703125" customWidth="1"/>
    <col min="18" max="18" width="15.5703125" customWidth="1"/>
    <col min="19" max="19" width="18.85546875" customWidth="1"/>
    <col min="20" max="20" width="19.7109375" customWidth="1"/>
    <col min="21" max="21" width="40.7109375" customWidth="1"/>
    <col min="22" max="22" width="41.5703125" customWidth="1"/>
    <col min="23" max="23" width="17.42578125" customWidth="1"/>
  </cols>
  <sheetData>
    <row r="1" spans="1:22" x14ac:dyDescent="0.25">
      <c r="A1" t="s">
        <v>1</v>
      </c>
      <c r="B1" t="s">
        <v>0</v>
      </c>
      <c r="P1" t="s">
        <v>1</v>
      </c>
      <c r="Q1" t="s">
        <v>2</v>
      </c>
      <c r="R1" t="s">
        <v>3</v>
      </c>
      <c r="S1" t="s">
        <v>6</v>
      </c>
      <c r="T1" t="s">
        <v>10</v>
      </c>
      <c r="U1" t="s">
        <v>13</v>
      </c>
    </row>
    <row r="2" spans="1:22" x14ac:dyDescent="0.25">
      <c r="A2" s="1">
        <v>0</v>
      </c>
      <c r="B2">
        <f ca="1">_xlfn.FLOOR.MATH(RAND()*10)</f>
        <v>7</v>
      </c>
      <c r="P2" s="1">
        <v>0</v>
      </c>
      <c r="Q2">
        <f ca="1">RAND()</f>
        <v>0.39148661875942337</v>
      </c>
      <c r="R2">
        <f ca="1">RAND()*3000</f>
        <v>646.45898449536514</v>
      </c>
      <c r="S2">
        <f ca="1">_xlfn.FLOOR.MATH(RAND()*50)</f>
        <v>39</v>
      </c>
      <c r="T2">
        <v>1</v>
      </c>
      <c r="U2">
        <f ca="1">AVERAGE(Q2:Q49)</f>
        <v>0.5542569237084326</v>
      </c>
    </row>
    <row r="3" spans="1:22" x14ac:dyDescent="0.25">
      <c r="A3" s="1">
        <v>2.0833333333333332E-2</v>
      </c>
      <c r="B3">
        <f t="shared" ref="B3:B49" ca="1" si="0">_xlfn.FLOOR.MATH(RAND()*10)</f>
        <v>7</v>
      </c>
      <c r="P3" s="1">
        <v>2.0833333333333332E-2</v>
      </c>
      <c r="Q3">
        <f t="shared" ref="Q3:Q49" ca="1" si="1">RAND()</f>
        <v>0.1632920220522549</v>
      </c>
      <c r="R3">
        <f t="shared" ref="R3:R49" ca="1" si="2">RAND()*3000</f>
        <v>1507.5129421824406</v>
      </c>
      <c r="S3">
        <f t="shared" ref="S3:S49" ca="1" si="3">_xlfn.FLOOR.MATH(RAND()*50)</f>
        <v>38</v>
      </c>
      <c r="T3">
        <v>2</v>
      </c>
      <c r="U3" t="s">
        <v>14</v>
      </c>
    </row>
    <row r="4" spans="1:22" x14ac:dyDescent="0.25">
      <c r="A4" s="1">
        <v>4.1666666666666664E-2</v>
      </c>
      <c r="B4">
        <f t="shared" ca="1" si="0"/>
        <v>9</v>
      </c>
      <c r="P4" s="1">
        <v>4.1666666666666664E-2</v>
      </c>
      <c r="Q4">
        <f t="shared" ca="1" si="1"/>
        <v>0.67609108447124211</v>
      </c>
      <c r="R4">
        <f t="shared" ca="1" si="2"/>
        <v>1214.4433019806909</v>
      </c>
      <c r="S4">
        <f t="shared" ca="1" si="3"/>
        <v>4</v>
      </c>
      <c r="T4">
        <v>3</v>
      </c>
      <c r="U4">
        <f ca="1">AVERAGE(B2:B49)</f>
        <v>5.208333333333333</v>
      </c>
      <c r="V4" s="1"/>
    </row>
    <row r="5" spans="1:22" x14ac:dyDescent="0.25">
      <c r="A5" s="1">
        <v>6.25E-2</v>
      </c>
      <c r="B5">
        <f t="shared" ca="1" si="0"/>
        <v>3</v>
      </c>
      <c r="P5" s="1">
        <v>6.25E-2</v>
      </c>
      <c r="Q5">
        <f t="shared" ca="1" si="1"/>
        <v>0.20763127526890446</v>
      </c>
      <c r="R5">
        <f t="shared" ca="1" si="2"/>
        <v>907.89014255049392</v>
      </c>
      <c r="S5">
        <f t="shared" ca="1" si="3"/>
        <v>3</v>
      </c>
      <c r="T5">
        <v>4</v>
      </c>
      <c r="U5" t="s">
        <v>4</v>
      </c>
    </row>
    <row r="6" spans="1:22" x14ac:dyDescent="0.25">
      <c r="A6" s="1">
        <v>8.3333333333333301E-2</v>
      </c>
      <c r="B6">
        <f t="shared" ca="1" si="0"/>
        <v>0</v>
      </c>
      <c r="P6" s="1">
        <v>8.3333333333333301E-2</v>
      </c>
      <c r="Q6">
        <f t="shared" ca="1" si="1"/>
        <v>0.43735763827869101</v>
      </c>
      <c r="R6">
        <f t="shared" ca="1" si="2"/>
        <v>776.7195981550226</v>
      </c>
      <c r="S6">
        <f t="shared" ca="1" si="3"/>
        <v>24</v>
      </c>
      <c r="T6">
        <v>5</v>
      </c>
      <c r="U6">
        <v>48</v>
      </c>
    </row>
    <row r="7" spans="1:22" x14ac:dyDescent="0.25">
      <c r="A7" s="1">
        <v>0.104166666666667</v>
      </c>
      <c r="B7">
        <f t="shared" ca="1" si="0"/>
        <v>0</v>
      </c>
      <c r="P7" s="1">
        <v>0.104166666666667</v>
      </c>
      <c r="Q7">
        <f t="shared" ca="1" si="1"/>
        <v>3.0316040643504238E-2</v>
      </c>
      <c r="R7">
        <f t="shared" ca="1" si="2"/>
        <v>2825.9297124732811</v>
      </c>
      <c r="S7">
        <f t="shared" ca="1" si="3"/>
        <v>1</v>
      </c>
      <c r="T7">
        <v>6</v>
      </c>
      <c r="U7" t="s">
        <v>5</v>
      </c>
    </row>
    <row r="8" spans="1:22" x14ac:dyDescent="0.25">
      <c r="A8" s="1">
        <v>0.125</v>
      </c>
      <c r="B8">
        <f t="shared" ca="1" si="0"/>
        <v>5</v>
      </c>
      <c r="P8" s="1">
        <v>0.125</v>
      </c>
      <c r="Q8">
        <f t="shared" ca="1" si="1"/>
        <v>0.21009361117593106</v>
      </c>
      <c r="R8">
        <f t="shared" ca="1" si="2"/>
        <v>2253.5924668910829</v>
      </c>
      <c r="S8">
        <f t="shared" ca="1" si="3"/>
        <v>13</v>
      </c>
      <c r="T8">
        <v>7</v>
      </c>
      <c r="U8">
        <f ca="1">U4/U6</f>
        <v>0.10850694444444443</v>
      </c>
    </row>
    <row r="9" spans="1:22" x14ac:dyDescent="0.25">
      <c r="A9" s="1">
        <v>0.14583333333333301</v>
      </c>
      <c r="B9">
        <f t="shared" ca="1" si="0"/>
        <v>2</v>
      </c>
      <c r="P9" s="1">
        <v>0.14583333333333301</v>
      </c>
      <c r="Q9">
        <f t="shared" ca="1" si="1"/>
        <v>0.50025814715335815</v>
      </c>
      <c r="R9">
        <f t="shared" ca="1" si="2"/>
        <v>2578.9365558684949</v>
      </c>
      <c r="S9">
        <f t="shared" ca="1" si="3"/>
        <v>48</v>
      </c>
      <c r="T9">
        <v>8</v>
      </c>
      <c r="U9" t="s">
        <v>7</v>
      </c>
    </row>
    <row r="10" spans="1:22" x14ac:dyDescent="0.25">
      <c r="A10" s="1">
        <v>0.16666666666666699</v>
      </c>
      <c r="B10">
        <f t="shared" ca="1" si="0"/>
        <v>0</v>
      </c>
      <c r="P10" s="1">
        <v>0.16666666666666699</v>
      </c>
      <c r="Q10">
        <f t="shared" ca="1" si="1"/>
        <v>0.30546504606408698</v>
      </c>
      <c r="R10">
        <f t="shared" ca="1" si="2"/>
        <v>2744.3417698339631</v>
      </c>
      <c r="S10">
        <f t="shared" ca="1" si="3"/>
        <v>17</v>
      </c>
      <c r="T10">
        <v>9</v>
      </c>
      <c r="U10">
        <f ca="1">(COUNTIF(S2:S49, "&gt;=40")/COUNT(S2:S49))</f>
        <v>0.16666666666666666</v>
      </c>
    </row>
    <row r="11" spans="1:22" x14ac:dyDescent="0.25">
      <c r="A11" s="1">
        <v>0.1875</v>
      </c>
      <c r="B11">
        <f t="shared" ca="1" si="0"/>
        <v>9</v>
      </c>
      <c r="P11" s="1">
        <v>0.1875</v>
      </c>
      <c r="Q11">
        <f t="shared" ca="1" si="1"/>
        <v>0.74222514123466676</v>
      </c>
      <c r="R11">
        <f t="shared" ca="1" si="2"/>
        <v>1454.6958165573017</v>
      </c>
      <c r="S11">
        <f t="shared" ca="1" si="3"/>
        <v>42</v>
      </c>
      <c r="T11">
        <v>10</v>
      </c>
      <c r="U11" t="s">
        <v>9</v>
      </c>
      <c r="V11" t="s">
        <v>8</v>
      </c>
    </row>
    <row r="12" spans="1:22" x14ac:dyDescent="0.25">
      <c r="A12" s="1">
        <v>0.20833333333333301</v>
      </c>
      <c r="B12">
        <f t="shared" ca="1" si="0"/>
        <v>6</v>
      </c>
      <c r="P12" s="1">
        <v>0.20833333333333301</v>
      </c>
      <c r="Q12">
        <f t="shared" ca="1" si="1"/>
        <v>0.7694852963456722</v>
      </c>
      <c r="R12">
        <f t="shared" ca="1" si="2"/>
        <v>728.19328566681133</v>
      </c>
      <c r="S12">
        <f t="shared" ca="1" si="3"/>
        <v>27</v>
      </c>
      <c r="T12">
        <v>11</v>
      </c>
      <c r="U12">
        <v>10</v>
      </c>
      <c r="V12" cm="1">
        <f t="array" aca="1" ref="V12:V17" ca="1">FREQUENCY(S2:S49,U12:U16)</f>
        <v>16</v>
      </c>
    </row>
    <row r="13" spans="1:22" x14ac:dyDescent="0.25">
      <c r="A13" s="1">
        <v>0.22916666666666699</v>
      </c>
      <c r="B13">
        <f t="shared" ca="1" si="0"/>
        <v>3</v>
      </c>
      <c r="P13" s="1">
        <v>0.22916666666666699</v>
      </c>
      <c r="Q13">
        <f t="shared" ca="1" si="1"/>
        <v>0.59348089057234976</v>
      </c>
      <c r="R13">
        <f t="shared" ca="1" si="2"/>
        <v>204.10913631371807</v>
      </c>
      <c r="S13">
        <f t="shared" ca="1" si="3"/>
        <v>32</v>
      </c>
      <c r="T13">
        <v>12</v>
      </c>
      <c r="U13">
        <v>20</v>
      </c>
      <c r="V13">
        <f ca="1"/>
        <v>8</v>
      </c>
    </row>
    <row r="14" spans="1:22" x14ac:dyDescent="0.25">
      <c r="A14" s="1">
        <v>0.25</v>
      </c>
      <c r="B14">
        <f t="shared" ca="1" si="0"/>
        <v>6</v>
      </c>
      <c r="P14" s="1">
        <v>0.25</v>
      </c>
      <c r="Q14">
        <f t="shared" ca="1" si="1"/>
        <v>0.31075273069420351</v>
      </c>
      <c r="R14">
        <f t="shared" ca="1" si="2"/>
        <v>1168.5923486818072</v>
      </c>
      <c r="S14">
        <f t="shared" ca="1" si="3"/>
        <v>33</v>
      </c>
      <c r="T14">
        <v>13</v>
      </c>
      <c r="U14">
        <v>30</v>
      </c>
      <c r="V14">
        <f ca="1"/>
        <v>8</v>
      </c>
    </row>
    <row r="15" spans="1:22" x14ac:dyDescent="0.25">
      <c r="A15" s="1">
        <v>0.27083333333333298</v>
      </c>
      <c r="B15">
        <f t="shared" ca="1" si="0"/>
        <v>9</v>
      </c>
      <c r="P15" s="1">
        <v>0.27083333333333298</v>
      </c>
      <c r="Q15">
        <f t="shared" ca="1" si="1"/>
        <v>0.10374824751526412</v>
      </c>
      <c r="R15">
        <f t="shared" ca="1" si="2"/>
        <v>2644.6418761644427</v>
      </c>
      <c r="S15">
        <f t="shared" ca="1" si="3"/>
        <v>9</v>
      </c>
      <c r="T15">
        <v>14</v>
      </c>
      <c r="U15">
        <v>40</v>
      </c>
      <c r="V15">
        <f ca="1"/>
        <v>8</v>
      </c>
    </row>
    <row r="16" spans="1:22" x14ac:dyDescent="0.25">
      <c r="A16" s="1">
        <v>0.29166666666666702</v>
      </c>
      <c r="B16">
        <f t="shared" ca="1" si="0"/>
        <v>9</v>
      </c>
      <c r="P16" s="1">
        <v>0.29166666666666702</v>
      </c>
      <c r="Q16">
        <f t="shared" ca="1" si="1"/>
        <v>9.9896585784258085E-2</v>
      </c>
      <c r="R16">
        <f t="shared" ca="1" si="2"/>
        <v>345.46988686503897</v>
      </c>
      <c r="S16">
        <f t="shared" ca="1" si="3"/>
        <v>48</v>
      </c>
      <c r="T16">
        <v>15</v>
      </c>
      <c r="U16">
        <v>50</v>
      </c>
      <c r="V16">
        <f ca="1"/>
        <v>8</v>
      </c>
    </row>
    <row r="17" spans="1:23" x14ac:dyDescent="0.25">
      <c r="A17" s="1">
        <v>0.3125</v>
      </c>
      <c r="B17">
        <f t="shared" ca="1" si="0"/>
        <v>2</v>
      </c>
      <c r="P17" s="1">
        <v>0.3125</v>
      </c>
      <c r="Q17">
        <f t="shared" ca="1" si="1"/>
        <v>0.8862839198002147</v>
      </c>
      <c r="R17">
        <f t="shared" ca="1" si="2"/>
        <v>1298.4272063412864</v>
      </c>
      <c r="S17">
        <f t="shared" ca="1" si="3"/>
        <v>0</v>
      </c>
      <c r="T17">
        <v>16</v>
      </c>
      <c r="V17">
        <f ca="1"/>
        <v>0</v>
      </c>
    </row>
    <row r="18" spans="1:23" x14ac:dyDescent="0.25">
      <c r="A18" s="1">
        <v>0.33333333333333298</v>
      </c>
      <c r="B18">
        <f t="shared" ca="1" si="0"/>
        <v>5</v>
      </c>
      <c r="P18" s="1">
        <v>0.33333333333333298</v>
      </c>
      <c r="Q18">
        <f t="shared" ca="1" si="1"/>
        <v>0.64223108398911433</v>
      </c>
      <c r="R18">
        <f t="shared" ca="1" si="2"/>
        <v>448.37690296710798</v>
      </c>
      <c r="S18">
        <f t="shared" ca="1" si="3"/>
        <v>4</v>
      </c>
      <c r="T18">
        <v>17</v>
      </c>
    </row>
    <row r="19" spans="1:23" x14ac:dyDescent="0.25">
      <c r="A19" s="1">
        <v>0.35416666666666702</v>
      </c>
      <c r="B19">
        <f t="shared" ca="1" si="0"/>
        <v>6</v>
      </c>
      <c r="P19" s="1">
        <v>0.35416666666666702</v>
      </c>
      <c r="Q19">
        <f t="shared" ca="1" si="1"/>
        <v>0.37161349688463952</v>
      </c>
      <c r="R19">
        <f t="shared" ca="1" si="2"/>
        <v>2966.6428863380215</v>
      </c>
      <c r="S19">
        <f t="shared" ca="1" si="3"/>
        <v>11</v>
      </c>
      <c r="T19">
        <v>18</v>
      </c>
      <c r="U19" t="s">
        <v>11</v>
      </c>
      <c r="V19" t="s">
        <v>10</v>
      </c>
      <c r="W19" t="s">
        <v>12</v>
      </c>
    </row>
    <row r="20" spans="1:23" x14ac:dyDescent="0.25">
      <c r="A20" s="1">
        <v>0.375</v>
      </c>
      <c r="B20">
        <f t="shared" ca="1" si="0"/>
        <v>6</v>
      </c>
      <c r="P20" s="1">
        <v>0.375</v>
      </c>
      <c r="Q20">
        <f t="shared" ca="1" si="1"/>
        <v>0.92775347928410412</v>
      </c>
      <c r="R20">
        <f t="shared" ca="1" si="2"/>
        <v>886.66400696050039</v>
      </c>
      <c r="S20">
        <f t="shared" ca="1" si="3"/>
        <v>24</v>
      </c>
      <c r="T20">
        <v>19</v>
      </c>
      <c r="U20">
        <v>1</v>
      </c>
      <c r="V20">
        <f ca="1">INDEX($T$2:$T$49,MATCH(MAX($Q$2:$Q$49),$Q$2:$Q$49,0))</f>
        <v>29</v>
      </c>
      <c r="W20" cm="1">
        <f t="array" aca="1" ref="W20" ca="1">INDEX($Q$2:$Q$49,V20)</f>
        <v>0.97080614627486439</v>
      </c>
    </row>
    <row r="21" spans="1:23" x14ac:dyDescent="0.25">
      <c r="A21" s="1">
        <v>0.39583333333333298</v>
      </c>
      <c r="B21">
        <f t="shared" ca="1" si="0"/>
        <v>5</v>
      </c>
      <c r="P21" s="1">
        <v>0.39583333333333298</v>
      </c>
      <c r="Q21">
        <f t="shared" ca="1" si="1"/>
        <v>0.64942772195131337</v>
      </c>
      <c r="R21">
        <f t="shared" ca="1" si="2"/>
        <v>2155.3493810556374</v>
      </c>
      <c r="S21">
        <f t="shared" ca="1" si="3"/>
        <v>1</v>
      </c>
      <c r="T21">
        <v>20</v>
      </c>
      <c r="U21">
        <v>2</v>
      </c>
      <c r="V21">
        <f ca="1">INDEX($T$2:$T$49,MATCH(_xlfn.MAXIFS($Q$2:$Q$49,$T$2:$T$49, "&lt;&gt;"&amp;V20),$Q$2:$Q$49,0))</f>
        <v>21</v>
      </c>
      <c r="W21" cm="1">
        <f t="array" aca="1" ref="W21" ca="1">INDEX($Q$2:$Q$49,V21)</f>
        <v>0.96346309638277128</v>
      </c>
    </row>
    <row r="22" spans="1:23" x14ac:dyDescent="0.25">
      <c r="A22" s="1">
        <v>0.41666666666666702</v>
      </c>
      <c r="B22">
        <f t="shared" ca="1" si="0"/>
        <v>3</v>
      </c>
      <c r="P22" s="1">
        <v>0.41666666666666702</v>
      </c>
      <c r="Q22">
        <f t="shared" ca="1" si="1"/>
        <v>0.96346309638277128</v>
      </c>
      <c r="R22">
        <f t="shared" ca="1" si="2"/>
        <v>1736.0289052825183</v>
      </c>
      <c r="S22">
        <f t="shared" ca="1" si="3"/>
        <v>28</v>
      </c>
      <c r="T22">
        <v>21</v>
      </c>
      <c r="U22">
        <v>3</v>
      </c>
      <c r="V22">
        <f ca="1">INDEX($T$2:$T$49,MATCH(_xlfn.MAXIFS($Q$2:$Q$49,$T$2:$T$49, "&lt;&gt;"&amp;V20,$T$2:$T$49, "&lt;&gt;"&amp;V21),$Q$2:$Q$49,0))</f>
        <v>33</v>
      </c>
      <c r="W22" cm="1">
        <f t="array" aca="1" ref="W22" ca="1">INDEX($Q$2:$Q$49,V22)</f>
        <v>0.95952336557902773</v>
      </c>
    </row>
    <row r="23" spans="1:23" x14ac:dyDescent="0.25">
      <c r="A23" s="1">
        <v>0.4375</v>
      </c>
      <c r="B23">
        <f t="shared" ca="1" si="0"/>
        <v>7</v>
      </c>
      <c r="P23" s="1">
        <v>0.4375</v>
      </c>
      <c r="Q23">
        <f t="shared" ca="1" si="1"/>
        <v>0.61784301732665814</v>
      </c>
      <c r="R23">
        <f t="shared" ca="1" si="2"/>
        <v>2306.3900053091347</v>
      </c>
      <c r="S23">
        <f t="shared" ca="1" si="3"/>
        <v>45</v>
      </c>
      <c r="T23">
        <v>22</v>
      </c>
    </row>
    <row r="24" spans="1:23" x14ac:dyDescent="0.25">
      <c r="A24" s="1">
        <v>0.45833333333333298</v>
      </c>
      <c r="B24">
        <f t="shared" ca="1" si="0"/>
        <v>8</v>
      </c>
      <c r="P24" s="1">
        <v>0.45833333333333298</v>
      </c>
      <c r="Q24">
        <f t="shared" ca="1" si="1"/>
        <v>0.84554396295604761</v>
      </c>
      <c r="R24">
        <f t="shared" ca="1" si="2"/>
        <v>2004.5200405034202</v>
      </c>
      <c r="S24">
        <f t="shared" ca="1" si="3"/>
        <v>31</v>
      </c>
      <c r="T24">
        <v>23</v>
      </c>
    </row>
    <row r="25" spans="1:23" x14ac:dyDescent="0.25">
      <c r="A25" s="1">
        <v>0.47916666666666702</v>
      </c>
      <c r="B25">
        <f t="shared" ca="1" si="0"/>
        <v>4</v>
      </c>
      <c r="P25" s="1">
        <v>0.47916666666666702</v>
      </c>
      <c r="Q25">
        <f t="shared" ca="1" si="1"/>
        <v>0.54099347403544706</v>
      </c>
      <c r="R25">
        <f t="shared" ca="1" si="2"/>
        <v>474.65783557999418</v>
      </c>
      <c r="S25">
        <f t="shared" ca="1" si="3"/>
        <v>37</v>
      </c>
      <c r="T25">
        <v>24</v>
      </c>
    </row>
    <row r="26" spans="1:23" x14ac:dyDescent="0.25">
      <c r="A26" s="1">
        <v>0.5</v>
      </c>
      <c r="B26">
        <f t="shared" ca="1" si="0"/>
        <v>0</v>
      </c>
      <c r="P26" s="1">
        <v>0.5</v>
      </c>
      <c r="Q26">
        <f t="shared" ca="1" si="1"/>
        <v>0.25109311122736444</v>
      </c>
      <c r="R26">
        <f t="shared" ca="1" si="2"/>
        <v>673.4762448390295</v>
      </c>
      <c r="S26">
        <f t="shared" ca="1" si="3"/>
        <v>45</v>
      </c>
      <c r="T26">
        <v>25</v>
      </c>
    </row>
    <row r="27" spans="1:23" x14ac:dyDescent="0.25">
      <c r="A27" s="1">
        <v>0.52083333333333304</v>
      </c>
      <c r="B27">
        <f t="shared" ca="1" si="0"/>
        <v>6</v>
      </c>
      <c r="P27" s="1">
        <v>0.52083333333333304</v>
      </c>
      <c r="Q27">
        <f t="shared" ca="1" si="1"/>
        <v>0.74009193980625998</v>
      </c>
      <c r="R27">
        <f t="shared" ca="1" si="2"/>
        <v>1770.7688862682171</v>
      </c>
      <c r="S27">
        <f t="shared" ca="1" si="3"/>
        <v>17</v>
      </c>
      <c r="T27">
        <v>26</v>
      </c>
    </row>
    <row r="28" spans="1:23" x14ac:dyDescent="0.25">
      <c r="A28" s="1">
        <v>0.54166666666666696</v>
      </c>
      <c r="B28">
        <f t="shared" ca="1" si="0"/>
        <v>8</v>
      </c>
      <c r="P28" s="1">
        <v>0.54166666666666696</v>
      </c>
      <c r="Q28">
        <f t="shared" ca="1" si="1"/>
        <v>0.86312706071736767</v>
      </c>
      <c r="R28">
        <f t="shared" ca="1" si="2"/>
        <v>1064.299011541041</v>
      </c>
      <c r="S28">
        <f t="shared" ca="1" si="3"/>
        <v>14</v>
      </c>
      <c r="T28">
        <v>27</v>
      </c>
    </row>
    <row r="29" spans="1:23" x14ac:dyDescent="0.25">
      <c r="A29" s="1">
        <v>0.5625</v>
      </c>
      <c r="B29">
        <f t="shared" ca="1" si="0"/>
        <v>6</v>
      </c>
      <c r="P29" s="1">
        <v>0.5625</v>
      </c>
      <c r="Q29">
        <f t="shared" ca="1" si="1"/>
        <v>0.85551366553191566</v>
      </c>
      <c r="R29">
        <f t="shared" ca="1" si="2"/>
        <v>1558.7064400007528</v>
      </c>
      <c r="S29">
        <f t="shared" ca="1" si="3"/>
        <v>7</v>
      </c>
      <c r="T29">
        <v>28</v>
      </c>
    </row>
    <row r="30" spans="1:23" x14ac:dyDescent="0.25">
      <c r="A30" s="1">
        <v>0.58333333333333304</v>
      </c>
      <c r="B30">
        <f t="shared" ca="1" si="0"/>
        <v>9</v>
      </c>
      <c r="P30" s="1">
        <v>0.58333333333333304</v>
      </c>
      <c r="Q30">
        <f t="shared" ca="1" si="1"/>
        <v>0.97080614627486439</v>
      </c>
      <c r="R30">
        <f t="shared" ca="1" si="2"/>
        <v>1496.4210886840224</v>
      </c>
      <c r="S30">
        <f t="shared" ca="1" si="3"/>
        <v>31</v>
      </c>
      <c r="T30">
        <v>29</v>
      </c>
    </row>
    <row r="31" spans="1:23" x14ac:dyDescent="0.25">
      <c r="A31" s="1">
        <v>0.60416666666666696</v>
      </c>
      <c r="B31">
        <f t="shared" ca="1" si="0"/>
        <v>9</v>
      </c>
      <c r="P31" s="1">
        <v>0.60416666666666696</v>
      </c>
      <c r="Q31">
        <f t="shared" ca="1" si="1"/>
        <v>0.73513361173390857</v>
      </c>
      <c r="R31">
        <f t="shared" ca="1" si="2"/>
        <v>2362.0027681629567</v>
      </c>
      <c r="S31">
        <f t="shared" ca="1" si="3"/>
        <v>7</v>
      </c>
      <c r="T31">
        <v>30</v>
      </c>
    </row>
    <row r="32" spans="1:23" x14ac:dyDescent="0.25">
      <c r="A32" s="1">
        <v>0.625</v>
      </c>
      <c r="B32">
        <f t="shared" ca="1" si="0"/>
        <v>2</v>
      </c>
      <c r="P32" s="1">
        <v>0.625</v>
      </c>
      <c r="Q32">
        <f t="shared" ca="1" si="1"/>
        <v>0.4042414948879588</v>
      </c>
      <c r="R32">
        <f t="shared" ca="1" si="2"/>
        <v>2319.7992625419565</v>
      </c>
      <c r="S32">
        <f t="shared" ca="1" si="3"/>
        <v>20</v>
      </c>
      <c r="T32">
        <v>31</v>
      </c>
    </row>
    <row r="33" spans="1:20" x14ac:dyDescent="0.25">
      <c r="A33" s="1">
        <v>0.64583333333333304</v>
      </c>
      <c r="B33">
        <f t="shared" ca="1" si="0"/>
        <v>1</v>
      </c>
      <c r="P33" s="1">
        <v>0.64583333333333304</v>
      </c>
      <c r="Q33">
        <f t="shared" ca="1" si="1"/>
        <v>0.82250245993871796</v>
      </c>
      <c r="R33">
        <f t="shared" ca="1" si="2"/>
        <v>331.31290336802385</v>
      </c>
      <c r="S33">
        <f t="shared" ca="1" si="3"/>
        <v>19</v>
      </c>
      <c r="T33">
        <v>32</v>
      </c>
    </row>
    <row r="34" spans="1:20" x14ac:dyDescent="0.25">
      <c r="A34" s="1">
        <v>0.66666666666666696</v>
      </c>
      <c r="B34">
        <f t="shared" ca="1" si="0"/>
        <v>8</v>
      </c>
      <c r="P34" s="1">
        <v>0.66666666666666696</v>
      </c>
      <c r="Q34">
        <f t="shared" ca="1" si="1"/>
        <v>0.95952336557902773</v>
      </c>
      <c r="R34">
        <f t="shared" ca="1" si="2"/>
        <v>2501.8418055984721</v>
      </c>
      <c r="S34">
        <f t="shared" ca="1" si="3"/>
        <v>14</v>
      </c>
      <c r="T34">
        <v>33</v>
      </c>
    </row>
    <row r="35" spans="1:20" x14ac:dyDescent="0.25">
      <c r="A35" s="1">
        <v>0.6875</v>
      </c>
      <c r="B35">
        <f t="shared" ca="1" si="0"/>
        <v>6</v>
      </c>
      <c r="P35" s="1">
        <v>0.6875</v>
      </c>
      <c r="Q35">
        <f t="shared" ca="1" si="1"/>
        <v>7.0996026895204123E-2</v>
      </c>
      <c r="R35">
        <f t="shared" ca="1" si="2"/>
        <v>2116.2620590965416</v>
      </c>
      <c r="S35">
        <f t="shared" ca="1" si="3"/>
        <v>29</v>
      </c>
      <c r="T35">
        <v>34</v>
      </c>
    </row>
    <row r="36" spans="1:20" x14ac:dyDescent="0.25">
      <c r="A36" s="1">
        <v>0.70833333333333304</v>
      </c>
      <c r="B36">
        <f t="shared" ca="1" si="0"/>
        <v>8</v>
      </c>
      <c r="P36" s="1">
        <v>0.70833333333333304</v>
      </c>
      <c r="Q36">
        <f t="shared" ca="1" si="1"/>
        <v>0.30696545991667168</v>
      </c>
      <c r="R36">
        <f t="shared" ca="1" si="2"/>
        <v>2594.4868694097931</v>
      </c>
      <c r="S36">
        <f t="shared" ca="1" si="3"/>
        <v>28</v>
      </c>
      <c r="T36">
        <v>35</v>
      </c>
    </row>
    <row r="37" spans="1:20" x14ac:dyDescent="0.25">
      <c r="A37" s="1">
        <v>0.72916666666666696</v>
      </c>
      <c r="B37">
        <f t="shared" ca="1" si="0"/>
        <v>9</v>
      </c>
      <c r="P37" s="1">
        <v>0.72916666666666696</v>
      </c>
      <c r="Q37">
        <f t="shared" ca="1" si="1"/>
        <v>0.81735642220209759</v>
      </c>
      <c r="R37">
        <f t="shared" ca="1" si="2"/>
        <v>566.31916843663089</v>
      </c>
      <c r="S37">
        <f t="shared" ca="1" si="3"/>
        <v>47</v>
      </c>
      <c r="T37">
        <v>36</v>
      </c>
    </row>
    <row r="38" spans="1:20" x14ac:dyDescent="0.25">
      <c r="A38" s="1">
        <v>0.75</v>
      </c>
      <c r="B38">
        <f t="shared" ca="1" si="0"/>
        <v>8</v>
      </c>
      <c r="P38" s="1">
        <v>0.75</v>
      </c>
      <c r="Q38">
        <f t="shared" ca="1" si="1"/>
        <v>0.21969116090525032</v>
      </c>
      <c r="R38">
        <f t="shared" ca="1" si="2"/>
        <v>1547.6833569313958</v>
      </c>
      <c r="S38">
        <f t="shared" ca="1" si="3"/>
        <v>8</v>
      </c>
      <c r="T38">
        <v>37</v>
      </c>
    </row>
    <row r="39" spans="1:20" x14ac:dyDescent="0.25">
      <c r="A39" s="1">
        <v>0.77083333333333304</v>
      </c>
      <c r="B39">
        <f t="shared" ca="1" si="0"/>
        <v>4</v>
      </c>
      <c r="P39" s="1">
        <v>0.77083333333333304</v>
      </c>
      <c r="Q39">
        <f t="shared" ca="1" si="1"/>
        <v>0.63064086309503753</v>
      </c>
      <c r="R39">
        <f t="shared" ca="1" si="2"/>
        <v>1985.0015924812087</v>
      </c>
      <c r="S39">
        <f t="shared" ca="1" si="3"/>
        <v>10</v>
      </c>
      <c r="T39">
        <v>38</v>
      </c>
    </row>
    <row r="40" spans="1:20" x14ac:dyDescent="0.25">
      <c r="A40" s="1">
        <v>0.79166666666666696</v>
      </c>
      <c r="B40">
        <f t="shared" ca="1" si="0"/>
        <v>7</v>
      </c>
      <c r="P40" s="1">
        <v>0.79166666666666696</v>
      </c>
      <c r="Q40">
        <f t="shared" ca="1" si="1"/>
        <v>0.51675291575086524</v>
      </c>
      <c r="R40">
        <f t="shared" ca="1" si="2"/>
        <v>361.80059186293812</v>
      </c>
      <c r="S40">
        <f t="shared" ca="1" si="3"/>
        <v>10</v>
      </c>
      <c r="T40">
        <v>39</v>
      </c>
    </row>
    <row r="41" spans="1:20" x14ac:dyDescent="0.25">
      <c r="A41" s="1">
        <v>0.8125</v>
      </c>
      <c r="B41">
        <f t="shared" ca="1" si="0"/>
        <v>1</v>
      </c>
      <c r="P41" s="1">
        <v>0.8125</v>
      </c>
      <c r="Q41">
        <f t="shared" ca="1" si="1"/>
        <v>0.23961356103461473</v>
      </c>
      <c r="R41">
        <f t="shared" ca="1" si="2"/>
        <v>861.59812122320091</v>
      </c>
      <c r="S41">
        <f t="shared" ca="1" si="3"/>
        <v>31</v>
      </c>
      <c r="T41">
        <v>40</v>
      </c>
    </row>
    <row r="42" spans="1:20" x14ac:dyDescent="0.25">
      <c r="A42" s="1">
        <v>0.83333333333333304</v>
      </c>
      <c r="B42">
        <f t="shared" ca="1" si="0"/>
        <v>4</v>
      </c>
      <c r="P42" s="1">
        <v>0.83333333333333304</v>
      </c>
      <c r="Q42">
        <f t="shared" ca="1" si="1"/>
        <v>0.62045807786358664</v>
      </c>
      <c r="R42">
        <f t="shared" ca="1" si="2"/>
        <v>86.755158198692286</v>
      </c>
      <c r="S42">
        <f t="shared" ca="1" si="3"/>
        <v>46</v>
      </c>
      <c r="T42">
        <v>41</v>
      </c>
    </row>
    <row r="43" spans="1:20" x14ac:dyDescent="0.25">
      <c r="A43" s="1">
        <v>0.85416666666666696</v>
      </c>
      <c r="B43">
        <f t="shared" ca="1" si="0"/>
        <v>6</v>
      </c>
      <c r="P43" s="1">
        <v>0.85416666666666696</v>
      </c>
      <c r="Q43">
        <f t="shared" ca="1" si="1"/>
        <v>0.84034139167709543</v>
      </c>
      <c r="R43">
        <f t="shared" ca="1" si="2"/>
        <v>488.98020744593208</v>
      </c>
      <c r="S43">
        <f t="shared" ca="1" si="3"/>
        <v>29</v>
      </c>
      <c r="T43">
        <v>42</v>
      </c>
    </row>
    <row r="44" spans="1:20" x14ac:dyDescent="0.25">
      <c r="A44" s="1">
        <v>0.875</v>
      </c>
      <c r="B44">
        <f t="shared" ca="1" si="0"/>
        <v>6</v>
      </c>
      <c r="P44" s="1">
        <v>0.875</v>
      </c>
      <c r="Q44">
        <f t="shared" ca="1" si="1"/>
        <v>0.87669101541486016</v>
      </c>
      <c r="R44">
        <f t="shared" ca="1" si="2"/>
        <v>478.05455411086274</v>
      </c>
      <c r="S44">
        <f t="shared" ca="1" si="3"/>
        <v>6</v>
      </c>
      <c r="T44">
        <v>43</v>
      </c>
    </row>
    <row r="45" spans="1:20" x14ac:dyDescent="0.25">
      <c r="A45" s="1">
        <v>0.89583333333333304</v>
      </c>
      <c r="B45">
        <f t="shared" ca="1" si="0"/>
        <v>4</v>
      </c>
      <c r="P45" s="1">
        <v>0.89583333333333304</v>
      </c>
      <c r="Q45">
        <f t="shared" ca="1" si="1"/>
        <v>0.89655854786710254</v>
      </c>
      <c r="R45">
        <f t="shared" ca="1" si="2"/>
        <v>2984.1183621016085</v>
      </c>
      <c r="S45">
        <f t="shared" ca="1" si="3"/>
        <v>44</v>
      </c>
      <c r="T45">
        <v>44</v>
      </c>
    </row>
    <row r="46" spans="1:20" x14ac:dyDescent="0.25">
      <c r="A46" s="1">
        <v>0.91666666666666696</v>
      </c>
      <c r="B46">
        <f t="shared" ca="1" si="0"/>
        <v>4</v>
      </c>
      <c r="P46" s="1">
        <v>0.91666666666666696</v>
      </c>
      <c r="Q46">
        <f t="shared" ca="1" si="1"/>
        <v>0.62702310222702995</v>
      </c>
      <c r="R46">
        <f t="shared" ca="1" si="2"/>
        <v>1671.6512776589082</v>
      </c>
      <c r="S46">
        <f t="shared" ca="1" si="3"/>
        <v>4</v>
      </c>
      <c r="T46">
        <v>45</v>
      </c>
    </row>
    <row r="47" spans="1:20" x14ac:dyDescent="0.25">
      <c r="A47" s="1">
        <v>0.9375</v>
      </c>
      <c r="B47">
        <f t="shared" ca="1" si="0"/>
        <v>0</v>
      </c>
      <c r="P47" s="1">
        <v>0.9375</v>
      </c>
      <c r="Q47">
        <f t="shared" ca="1" si="1"/>
        <v>0.71600502146968326</v>
      </c>
      <c r="R47">
        <f t="shared" ca="1" si="2"/>
        <v>553.31468252912555</v>
      </c>
      <c r="S47">
        <f t="shared" ca="1" si="3"/>
        <v>1</v>
      </c>
      <c r="T47">
        <v>46</v>
      </c>
    </row>
    <row r="48" spans="1:20" x14ac:dyDescent="0.25">
      <c r="A48" s="1">
        <v>0.95833333333333304</v>
      </c>
      <c r="B48">
        <f t="shared" ca="1" si="0"/>
        <v>7</v>
      </c>
      <c r="P48" s="1">
        <v>0.95833333333333304</v>
      </c>
      <c r="Q48">
        <f t="shared" ca="1" si="1"/>
        <v>1.8666792207417959E-3</v>
      </c>
      <c r="R48">
        <f t="shared" ca="1" si="2"/>
        <v>1122.366837070698</v>
      </c>
      <c r="S48">
        <f t="shared" ca="1" si="3"/>
        <v>21</v>
      </c>
      <c r="T48">
        <v>47</v>
      </c>
    </row>
    <row r="49" spans="1:20" x14ac:dyDescent="0.25">
      <c r="A49" s="1">
        <v>0.97916666666667196</v>
      </c>
      <c r="B49">
        <f t="shared" ca="1" si="0"/>
        <v>6</v>
      </c>
      <c r="P49" s="1">
        <v>0.97916666666667196</v>
      </c>
      <c r="Q49">
        <f t="shared" ca="1" si="1"/>
        <v>0.63460560814341349</v>
      </c>
      <c r="R49">
        <f t="shared" ca="1" si="2"/>
        <v>2881.0320914599815</v>
      </c>
      <c r="S49">
        <f t="shared" ca="1" si="3"/>
        <v>8</v>
      </c>
      <c r="T49">
        <v>48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Griffith</dc:creator>
  <cp:lastModifiedBy>Hazel Griffith</cp:lastModifiedBy>
  <dcterms:created xsi:type="dcterms:W3CDTF">2021-08-09T16:59:20Z</dcterms:created>
  <dcterms:modified xsi:type="dcterms:W3CDTF">2021-08-18T15:17:08Z</dcterms:modified>
</cp:coreProperties>
</file>