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D:\Engineering\Collage\Junior\Software Project Managment\Project\"/>
    </mc:Choice>
  </mc:AlternateContent>
  <bookViews>
    <workbookView xWindow="120" yWindow="132" windowWidth="12096" windowHeight="7392"/>
  </bookViews>
  <sheets>
    <sheet name="EV data" sheetId="1" r:id="rId1"/>
    <sheet name="EV chart" sheetId="2" r:id="rId2"/>
  </sheets>
  <calcPr calcId="171027"/>
</workbook>
</file>

<file path=xl/calcChain.xml><?xml version="1.0" encoding="utf-8"?>
<calcChain xmlns="http://schemas.openxmlformats.org/spreadsheetml/2006/main">
  <c r="B27" i="1" l="1"/>
  <c r="Q9" i="1" l="1"/>
  <c r="N9" i="1"/>
  <c r="Q6" i="1"/>
  <c r="Q7" i="1"/>
  <c r="Q8" i="1"/>
  <c r="Q5" i="1"/>
  <c r="B16" i="1"/>
  <c r="B21" i="1" s="1"/>
  <c r="C21" i="1" s="1"/>
  <c r="D21" i="1" s="1"/>
  <c r="E21" i="1" s="1"/>
  <c r="B19" i="1"/>
  <c r="C19" i="1" s="1"/>
  <c r="D19" i="1" s="1"/>
  <c r="E19" i="1" s="1"/>
  <c r="F19" i="1" s="1"/>
  <c r="B24" i="1" s="1"/>
  <c r="L16" i="1"/>
  <c r="C16" i="1"/>
  <c r="D16" i="1"/>
  <c r="E16" i="1"/>
  <c r="F16" i="1"/>
  <c r="G16" i="1"/>
  <c r="H16" i="1"/>
  <c r="I16" i="1"/>
  <c r="J16" i="1"/>
  <c r="K16" i="1"/>
  <c r="M16" i="1"/>
  <c r="N5" i="1"/>
  <c r="N6" i="1"/>
  <c r="N7" i="1"/>
  <c r="N8" i="1"/>
  <c r="R10" i="1"/>
  <c r="R11" i="1"/>
  <c r="R12" i="1"/>
  <c r="R13" i="1"/>
  <c r="R14" i="1"/>
  <c r="R15" i="1"/>
  <c r="R8" i="1" l="1"/>
  <c r="R9" i="1"/>
  <c r="F20" i="1" s="1"/>
  <c r="F21" i="1"/>
  <c r="R5" i="1"/>
  <c r="R6" i="1"/>
  <c r="B17" i="1"/>
  <c r="C17" i="1" s="1"/>
  <c r="D17" i="1" s="1"/>
  <c r="E17" i="1" s="1"/>
  <c r="F17" i="1" s="1"/>
  <c r="R7" i="1"/>
  <c r="G17" i="1" l="1"/>
  <c r="H17" i="1" s="1"/>
  <c r="I17" i="1" s="1"/>
  <c r="J17" i="1" s="1"/>
  <c r="K17" i="1" s="1"/>
  <c r="L17" i="1" s="1"/>
  <c r="M17" i="1" s="1"/>
  <c r="B23" i="1"/>
  <c r="R16" i="1"/>
  <c r="B22" i="1" s="1"/>
  <c r="B29" i="1" l="1"/>
  <c r="B26" i="1"/>
  <c r="B25" i="1"/>
  <c r="B28" i="1"/>
  <c r="B30" i="1" s="1"/>
</calcChain>
</file>

<file path=xl/sharedStrings.xml><?xml version="1.0" encoding="utf-8"?>
<sst xmlns="http://schemas.openxmlformats.org/spreadsheetml/2006/main" count="51" uniqueCount="50">
  <si>
    <t>Activity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</si>
  <si>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</si>
  <si>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</si>
  <si>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</si>
  <si>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</si>
  <si>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</si>
  <si>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</si>
  <si>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</si>
  <si>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</si>
  <si>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</si>
  <si>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</si>
  <si>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</si>
  <si>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</si>
  <si>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Complete</t>
  </si>
  <si>
    <t>EV</t>
  </si>
  <si>
    <t>Estimated time to complete</t>
  </si>
  <si>
    <t>Design forms, reports, and queries</t>
  </si>
  <si>
    <t>Construct working prototype</t>
  </si>
  <si>
    <t>Test/evaluate prototype</t>
  </si>
  <si>
    <t>Analyze requirements</t>
  </si>
  <si>
    <t>Plan and staff project</t>
  </si>
  <si>
    <t>Develop ERDs</t>
  </si>
  <si>
    <t>Design database tables</t>
  </si>
  <si>
    <t>Incorporate user feedback</t>
  </si>
  <si>
    <t>Test system</t>
  </si>
  <si>
    <t>Document system</t>
  </si>
  <si>
    <t>Train users</t>
  </si>
  <si>
    <t>CV=EV-AC</t>
  </si>
  <si>
    <t>SV=EV-PV</t>
  </si>
  <si>
    <t>CPI=EV/AC</t>
  </si>
  <si>
    <t>SPI=EV/PV</t>
  </si>
  <si>
    <t xml:space="preserve">   Cumulative Planned Value (PV)</t>
  </si>
  <si>
    <t xml:space="preserve">   Monthly Planned Value (PV)</t>
  </si>
  <si>
    <t xml:space="preserve">   Monthly Actual Cost (AC)</t>
  </si>
  <si>
    <t xml:space="preserve">   Cumulative Actual Cost (AC)</t>
  </si>
  <si>
    <t xml:space="preserve">   Monthly Earned Value (EV)</t>
  </si>
  <si>
    <t xml:space="preserve">   Cumulative Earned Value (EV)</t>
  </si>
  <si>
    <t>Project EV as of May 31</t>
  </si>
  <si>
    <t>Project PV as of May 31</t>
  </si>
  <si>
    <t>Project AC as of May 31</t>
  </si>
  <si>
    <t>PV</t>
  </si>
  <si>
    <t>Estimate at Completion (EAC)</t>
  </si>
  <si>
    <t>Planned</t>
  </si>
  <si>
    <t>Actual</t>
  </si>
  <si>
    <t>RV</t>
  </si>
  <si>
    <t>(original plan of $100,000 divided by CPI)</t>
  </si>
  <si>
    <t>(original plan of 12 months divided by SPI)</t>
  </si>
  <si>
    <t>To Date</t>
  </si>
  <si>
    <t>Earned Value Calculations for collaboration peer-teaching system</t>
  </si>
  <si>
    <t>Prepared by: Hazem Hamada Abdellatif, 16p3100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</si>
</sst>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.000%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67" fontId="4" fillId="0" borderId="0" xfId="1" applyNumberFormat="1" applyFont="1"/>
    <xf numFmtId="9" fontId="4" fillId="0" borderId="0" xfId="3" applyFont="1"/>
    <xf numFmtId="1" fontId="4" fillId="0" borderId="0" xfId="1" applyNumberFormat="1" applyFont="1"/>
    <xf numFmtId="167" fontId="6" fillId="0" borderId="0" xfId="1" applyNumberFormat="1" applyFont="1"/>
    <xf numFmtId="166" fontId="4" fillId="0" borderId="0" xfId="2" applyNumberFormat="1" applyFont="1"/>
    <xf numFmtId="166" fontId="6" fillId="0" borderId="0" xfId="2" applyNumberFormat="1" applyFont="1"/>
    <xf numFmtId="168" fontId="6" fillId="0" borderId="0" xfId="3" applyNumberFormat="1" applyFont="1"/>
    <xf numFmtId="2" fontId="6" fillId="0" borderId="0" xfId="0" applyNumberFormat="1" applyFont="1"/>
    <xf numFmtId="2" fontId="4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6</xdr:row>
      <xdr:rowOff>19050</xdr:rowOff>
    </xdr:from>
    <xdr:to>
      <xdr:col>12</xdr:col>
      <xdr:colOff>514350</xdr:colOff>
      <xdr:row>6</xdr:row>
      <xdr:rowOff>123825</xdr:rowOff>
    </xdr:to>
    <xdr:sp macro="" textlink="">
      <xdr:nvSpPr>
        <xdr:cNvPr id="16386" name="Oval 2">
          <a:extLst>
            <a:ext uri="{FF2B5EF4-FFF2-40B4-BE49-F238E27FC236}">
              <a16:creationId xmlns:a16="http://schemas.microsoft.com/office/drawing/2014/main" id="{00000000-0008-0000-0100-000002400000}"/>
            </a:ext>
          </a:extLst>
        </xdr:cNvPr>
        <xdr:cNvSpPr>
          <a:spLocks noChangeArrowheads="1"/>
        </xdr:cNvSpPr>
      </xdr:nvSpPr>
      <xdr:spPr bwMode="auto">
        <a:xfrm flipV="1">
          <a:off x="7724775" y="990600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38100</xdr:colOff>
      <xdr:row>2</xdr:row>
      <xdr:rowOff>9525</xdr:rowOff>
    </xdr:from>
    <xdr:to>
      <xdr:col>13</xdr:col>
      <xdr:colOff>142875</xdr:colOff>
      <xdr:row>2</xdr:row>
      <xdr:rowOff>114300</xdr:rowOff>
    </xdr:to>
    <xdr:sp macro="" textlink="">
      <xdr:nvSpPr>
        <xdr:cNvPr id="16387" name="Oval 3">
          <a:extLst>
            <a:ext uri="{FF2B5EF4-FFF2-40B4-BE49-F238E27FC236}">
              <a16:creationId xmlns:a16="http://schemas.microsoft.com/office/drawing/2014/main" id="{00000000-0008-0000-0100-000003400000}"/>
            </a:ext>
          </a:extLst>
        </xdr:cNvPr>
        <xdr:cNvSpPr>
          <a:spLocks noChangeArrowheads="1"/>
        </xdr:cNvSpPr>
      </xdr:nvSpPr>
      <xdr:spPr bwMode="auto">
        <a:xfrm flipV="1">
          <a:off x="7962900" y="333375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0</xdr:rowOff>
        </xdr:from>
        <xdr:to>
          <xdr:col>13</xdr:col>
          <xdr:colOff>243840</xdr:colOff>
          <xdr:row>27</xdr:row>
          <xdr:rowOff>53340</xdr:rowOff>
        </xdr:to>
        <xdr:sp macro="" textlink="">
          <xdr:nvSpPr>
            <xdr:cNvPr id="2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C9F30ACE-6DFA-49A7-86A5-11C8AB9AA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E5D58A"/>
                  </a:solidFill>
                </a14:hiddenFill>
              </a:ext>
              <a:ext uri="{91240B29-F687-4F45-9708-019B960494DF}">
                <a14:hiddenLine w="9525">
                  <a:solidFill>
                    <a:srgbClr val="3333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tabSelected="1" workbookViewId="0">
      <selection activeCell="I30" sqref="I30"/>
    </sheetView>
  </sheetViews>
  <sheetFormatPr defaultColWidth="11" defaultRowHeight="13.2" x14ac:dyDescent="0.25"/>
  <cols>
    <col min="1" max="1" width="29.44140625" style="2" bestFit="1" customWidth="1"/>
    <col min="2" max="2" width="13.88671875" style="2" customWidth="1"/>
    <col min="3" max="3" width="8.5546875" style="2" customWidth="1"/>
    <col min="4" max="5" width="7.6640625" style="2" bestFit="1" customWidth="1"/>
    <col min="6" max="6" width="11.44140625" style="2" customWidth="1"/>
    <col min="7" max="12" width="7.6640625" style="2" bestFit="1" customWidth="1"/>
    <col min="13" max="14" width="8.6640625" style="2" bestFit="1" customWidth="1"/>
    <col min="15" max="15" width="11.6640625" style="2" bestFit="1" customWidth="1"/>
    <col min="16" max="16" width="11.6640625" style="2" customWidth="1"/>
    <col min="17" max="17" width="5.6640625" style="2" bestFit="1" customWidth="1"/>
    <col min="18" max="18" width="7.6640625" style="2" bestFit="1" customWidth="1"/>
    <col min="19" max="21" width="11.44140625" style="2" customWidth="1"/>
    <col min="22" max="16384" width="11" style="2"/>
  </cols>
  <sheetData>
    <row r="1" spans="1:32" ht="21" x14ac:dyDescent="0.4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2" ht="15.6" x14ac:dyDescent="0.3">
      <c r="A2" s="3" t="s">
        <v>49</v>
      </c>
      <c r="B2" s="3"/>
      <c r="C2" s="3"/>
      <c r="D2" s="3"/>
    </row>
    <row r="3" spans="1:32" x14ac:dyDescent="0.25">
      <c r="N3" s="4" t="s">
        <v>47</v>
      </c>
      <c r="O3" s="5" t="s">
        <v>42</v>
      </c>
      <c r="P3" s="5" t="s">
        <v>43</v>
      </c>
    </row>
    <row r="4" spans="1:32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4" t="s">
        <v>40</v>
      </c>
      <c r="O4" s="5" t="s">
        <v>13</v>
      </c>
      <c r="P4" s="5" t="s">
        <v>13</v>
      </c>
      <c r="Q4" s="4" t="s">
        <v>44</v>
      </c>
      <c r="R4" s="4" t="s">
        <v>14</v>
      </c>
    </row>
    <row r="5" spans="1:32" x14ac:dyDescent="0.25">
      <c r="A5" s="2" t="s">
        <v>20</v>
      </c>
      <c r="B5" s="6">
        <v>4000</v>
      </c>
      <c r="C5" s="6">
        <v>4000</v>
      </c>
      <c r="D5" s="6"/>
      <c r="E5" s="6"/>
      <c r="F5" s="6"/>
      <c r="G5" s="6"/>
      <c r="H5" s="6"/>
      <c r="I5" s="6"/>
      <c r="J5" s="6"/>
      <c r="K5" s="6"/>
      <c r="L5" s="6"/>
      <c r="M5" s="6"/>
      <c r="N5" s="6">
        <f>SUM(B5:M5)</f>
        <v>8000</v>
      </c>
      <c r="O5" s="6">
        <v>100</v>
      </c>
      <c r="P5" s="6">
        <v>100</v>
      </c>
      <c r="Q5" s="7">
        <f>O5/P5</f>
        <v>1</v>
      </c>
      <c r="R5" s="6">
        <f>N5*Q5</f>
        <v>8000</v>
      </c>
    </row>
    <row r="6" spans="1:32" x14ac:dyDescent="0.25">
      <c r="A6" s="2" t="s">
        <v>19</v>
      </c>
      <c r="B6" s="6"/>
      <c r="C6" s="6">
        <v>6000</v>
      </c>
      <c r="D6" s="6">
        <v>6000</v>
      </c>
      <c r="E6" s="6"/>
      <c r="F6" s="6"/>
      <c r="G6" s="6"/>
      <c r="H6" s="6"/>
      <c r="I6" s="6"/>
      <c r="J6" s="6"/>
      <c r="K6" s="6"/>
      <c r="L6" s="6"/>
      <c r="M6" s="6"/>
      <c r="N6" s="6">
        <f>SUM(B6:M6)</f>
        <v>12000</v>
      </c>
      <c r="O6" s="6">
        <v>100</v>
      </c>
      <c r="P6" s="6">
        <v>100</v>
      </c>
      <c r="Q6" s="7">
        <f>O6/P6</f>
        <v>1</v>
      </c>
      <c r="R6" s="6">
        <f>N6*Q6</f>
        <v>12000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2" t="s">
        <v>21</v>
      </c>
      <c r="B7" s="6"/>
      <c r="C7" s="6"/>
      <c r="D7" s="6">
        <v>4000</v>
      </c>
      <c r="E7" s="6">
        <v>4000</v>
      </c>
      <c r="F7" s="6"/>
      <c r="G7" s="6"/>
      <c r="H7" s="6"/>
      <c r="I7" s="6"/>
      <c r="J7" s="6"/>
      <c r="K7" s="6"/>
      <c r="L7" s="6"/>
      <c r="M7" s="6"/>
      <c r="N7" s="6">
        <f>SUM(B7:M7)</f>
        <v>8000</v>
      </c>
      <c r="O7" s="6">
        <v>100</v>
      </c>
      <c r="P7" s="6">
        <v>100</v>
      </c>
      <c r="Q7" s="7">
        <f>O7/P7</f>
        <v>1</v>
      </c>
      <c r="R7" s="6">
        <f>N7*Q7</f>
        <v>8000</v>
      </c>
      <c r="S7" s="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 x14ac:dyDescent="0.25">
      <c r="A8" s="2" t="s">
        <v>22</v>
      </c>
      <c r="B8" s="6"/>
      <c r="C8" s="6"/>
      <c r="D8" s="6"/>
      <c r="E8" s="6">
        <v>6000</v>
      </c>
      <c r="F8" s="6">
        <v>4000</v>
      </c>
      <c r="G8" s="6"/>
      <c r="H8" s="6"/>
      <c r="I8" s="6"/>
      <c r="J8" s="6"/>
      <c r="K8" s="6"/>
      <c r="L8" s="6"/>
      <c r="M8" s="6"/>
      <c r="N8" s="6">
        <f>SUM(B8:M8)</f>
        <v>10000</v>
      </c>
      <c r="O8" s="6">
        <v>100</v>
      </c>
      <c r="P8" s="6">
        <v>100</v>
      </c>
      <c r="Q8" s="7">
        <f>O8/P8</f>
        <v>1</v>
      </c>
      <c r="R8" s="6">
        <f>N8*Q8</f>
        <v>10000</v>
      </c>
      <c r="S8" s="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2" t="s">
        <v>16</v>
      </c>
      <c r="B9" s="6"/>
      <c r="C9" s="6"/>
      <c r="D9" s="6"/>
      <c r="E9" s="6"/>
      <c r="F9" s="6">
        <v>8000</v>
      </c>
      <c r="G9" s="6">
        <v>4000</v>
      </c>
      <c r="H9" s="6"/>
      <c r="I9" s="6"/>
      <c r="J9" s="6"/>
      <c r="K9" s="6"/>
      <c r="L9" s="6"/>
      <c r="M9" s="6"/>
      <c r="N9" s="6">
        <f>F9</f>
        <v>8000</v>
      </c>
      <c r="O9" s="6">
        <v>75</v>
      </c>
      <c r="P9" s="6">
        <v>50</v>
      </c>
      <c r="Q9" s="7">
        <f>P9/O9</f>
        <v>0.66666666666666663</v>
      </c>
      <c r="R9" s="6">
        <f>N9*Q9</f>
        <v>5333.333333333333</v>
      </c>
      <c r="S9" s="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2" t="s">
        <v>17</v>
      </c>
      <c r="B10" s="6"/>
      <c r="C10" s="6"/>
      <c r="D10" s="6"/>
      <c r="E10" s="6"/>
      <c r="F10" s="6"/>
      <c r="G10" s="6">
        <v>10000</v>
      </c>
      <c r="H10" s="6"/>
      <c r="I10" s="6"/>
      <c r="J10" s="6"/>
      <c r="K10" s="6"/>
      <c r="L10" s="6"/>
      <c r="M10" s="6"/>
      <c r="N10" s="6"/>
      <c r="O10" s="6">
        <v>0</v>
      </c>
      <c r="P10" s="6"/>
      <c r="Q10" s="6"/>
      <c r="R10" s="6">
        <f t="shared" ref="R10:R15" si="0">N10*O10/100</f>
        <v>0</v>
      </c>
      <c r="S10" s="6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 x14ac:dyDescent="0.25">
      <c r="A11" s="2" t="s">
        <v>18</v>
      </c>
      <c r="B11" s="6"/>
      <c r="C11" s="6"/>
      <c r="D11" s="6"/>
      <c r="E11" s="6"/>
      <c r="F11" s="6"/>
      <c r="G11" s="6">
        <v>2000</v>
      </c>
      <c r="H11" s="6">
        <v>6000</v>
      </c>
      <c r="I11" s="6"/>
      <c r="J11" s="6"/>
      <c r="K11" s="6"/>
      <c r="L11" s="6"/>
      <c r="M11" s="6"/>
      <c r="N11" s="6"/>
      <c r="O11" s="6">
        <v>0</v>
      </c>
      <c r="P11" s="6"/>
      <c r="Q11" s="6"/>
      <c r="R11" s="6">
        <f t="shared" si="0"/>
        <v>0</v>
      </c>
      <c r="S11" s="6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2" t="s">
        <v>23</v>
      </c>
      <c r="B12" s="6"/>
      <c r="C12" s="6"/>
      <c r="D12" s="6"/>
      <c r="E12" s="6"/>
      <c r="F12" s="6"/>
      <c r="G12" s="6"/>
      <c r="H12" s="6">
        <v>4000</v>
      </c>
      <c r="I12" s="6">
        <v>6000</v>
      </c>
      <c r="J12" s="6">
        <v>4000</v>
      </c>
      <c r="K12" s="6"/>
      <c r="L12" s="6"/>
      <c r="M12" s="6"/>
      <c r="N12" s="6"/>
      <c r="O12" s="6">
        <v>0</v>
      </c>
      <c r="P12" s="6"/>
      <c r="Q12" s="6"/>
      <c r="R12" s="6">
        <f t="shared" si="0"/>
        <v>0</v>
      </c>
      <c r="S12" s="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2" t="s">
        <v>24</v>
      </c>
      <c r="B13" s="6"/>
      <c r="C13" s="6"/>
      <c r="D13" s="6"/>
      <c r="E13" s="6"/>
      <c r="F13" s="6"/>
      <c r="G13" s="6"/>
      <c r="H13" s="6"/>
      <c r="I13" s="6"/>
      <c r="J13" s="6">
        <v>4000</v>
      </c>
      <c r="K13" s="6">
        <v>4000</v>
      </c>
      <c r="L13" s="6">
        <v>2000</v>
      </c>
      <c r="M13" s="6"/>
      <c r="N13" s="6"/>
      <c r="O13" s="6">
        <v>0</v>
      </c>
      <c r="P13" s="6"/>
      <c r="Q13" s="6"/>
      <c r="R13" s="6">
        <f t="shared" si="0"/>
        <v>0</v>
      </c>
      <c r="S13" s="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 x14ac:dyDescent="0.25">
      <c r="A14" s="2" t="s">
        <v>25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>
        <v>3000</v>
      </c>
      <c r="M14" s="6">
        <v>1000</v>
      </c>
      <c r="N14" s="6"/>
      <c r="O14" s="6">
        <v>0</v>
      </c>
      <c r="P14" s="6"/>
      <c r="Q14" s="6"/>
      <c r="R14" s="6">
        <f t="shared" si="0"/>
        <v>0</v>
      </c>
      <c r="S14" s="6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2" t="s">
        <v>26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4000</v>
      </c>
      <c r="N15" s="6"/>
      <c r="O15" s="6">
        <v>0</v>
      </c>
      <c r="P15" s="6"/>
      <c r="Q15" s="6"/>
      <c r="R15" s="6">
        <f t="shared" si="0"/>
        <v>0</v>
      </c>
      <c r="S15" s="6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2" t="s">
        <v>32</v>
      </c>
      <c r="B16" s="6">
        <f>SUM(B5:B15)</f>
        <v>4000</v>
      </c>
      <c r="C16" s="6">
        <f t="shared" ref="C16:M16" si="1">SUM(C5:C15)</f>
        <v>10000</v>
      </c>
      <c r="D16" s="6">
        <f t="shared" si="1"/>
        <v>10000</v>
      </c>
      <c r="E16" s="6">
        <f t="shared" si="1"/>
        <v>10000</v>
      </c>
      <c r="F16" s="6">
        <f t="shared" si="1"/>
        <v>12000</v>
      </c>
      <c r="G16" s="6">
        <f t="shared" si="1"/>
        <v>16000</v>
      </c>
      <c r="H16" s="6">
        <f t="shared" si="1"/>
        <v>10000</v>
      </c>
      <c r="I16" s="6">
        <f t="shared" si="1"/>
        <v>6000</v>
      </c>
      <c r="J16" s="6">
        <f t="shared" si="1"/>
        <v>8000</v>
      </c>
      <c r="K16" s="6">
        <f t="shared" si="1"/>
        <v>4000</v>
      </c>
      <c r="L16" s="6">
        <f t="shared" si="1"/>
        <v>5000</v>
      </c>
      <c r="M16" s="6">
        <f t="shared" si="1"/>
        <v>5000</v>
      </c>
      <c r="N16" s="6"/>
      <c r="O16" s="6"/>
      <c r="P16" s="6"/>
      <c r="Q16" s="6"/>
      <c r="R16" s="9">
        <f>SUM(R5:R15)</f>
        <v>43333.333333333336</v>
      </c>
      <c r="S16" s="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5">
      <c r="A17" s="2" t="s">
        <v>31</v>
      </c>
      <c r="B17" s="6">
        <f>B16</f>
        <v>4000</v>
      </c>
      <c r="C17" s="6">
        <f>B17+C16</f>
        <v>14000</v>
      </c>
      <c r="D17" s="6">
        <f t="shared" ref="D17:M17" si="2">C17+D16</f>
        <v>24000</v>
      </c>
      <c r="E17" s="6">
        <f t="shared" si="2"/>
        <v>34000</v>
      </c>
      <c r="F17" s="6">
        <f t="shared" si="2"/>
        <v>46000</v>
      </c>
      <c r="G17" s="6">
        <f t="shared" si="2"/>
        <v>62000</v>
      </c>
      <c r="H17" s="6">
        <f t="shared" si="2"/>
        <v>72000</v>
      </c>
      <c r="I17" s="6">
        <f t="shared" si="2"/>
        <v>78000</v>
      </c>
      <c r="J17" s="6">
        <f t="shared" si="2"/>
        <v>86000</v>
      </c>
      <c r="K17" s="6">
        <f t="shared" si="2"/>
        <v>90000</v>
      </c>
      <c r="L17" s="6">
        <f t="shared" si="2"/>
        <v>95000</v>
      </c>
      <c r="M17" s="6">
        <f t="shared" si="2"/>
        <v>100000</v>
      </c>
      <c r="N17" s="6"/>
      <c r="O17" s="6"/>
      <c r="P17" s="6"/>
      <c r="Q17" s="6"/>
      <c r="R17" s="6"/>
      <c r="S17" s="6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5">
      <c r="A18" s="2" t="s">
        <v>33</v>
      </c>
      <c r="B18" s="6">
        <v>4000</v>
      </c>
      <c r="C18" s="6">
        <v>11000</v>
      </c>
      <c r="D18" s="6">
        <v>11000</v>
      </c>
      <c r="E18" s="6">
        <v>12000</v>
      </c>
      <c r="F18" s="6">
        <v>15000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</row>
    <row r="19" spans="1:31" x14ac:dyDescent="0.25">
      <c r="A19" s="2" t="s">
        <v>34</v>
      </c>
      <c r="B19" s="6">
        <f>B18</f>
        <v>4000</v>
      </c>
      <c r="C19" s="6">
        <f>B19+C18</f>
        <v>15000</v>
      </c>
      <c r="D19" s="6">
        <f>C19+D18</f>
        <v>26000</v>
      </c>
      <c r="E19" s="6">
        <f>D19+E18</f>
        <v>38000</v>
      </c>
      <c r="F19" s="6">
        <f>E19+F18</f>
        <v>53000</v>
      </c>
      <c r="G19" s="6"/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31" x14ac:dyDescent="0.25">
      <c r="A20" s="2" t="s">
        <v>35</v>
      </c>
      <c r="B20" s="6">
        <v>4000</v>
      </c>
      <c r="C20" s="6">
        <v>10000</v>
      </c>
      <c r="D20" s="6">
        <v>10000</v>
      </c>
      <c r="E20" s="6">
        <v>10000</v>
      </c>
      <c r="F20" s="6">
        <f>R9+F8</f>
        <v>9333.3333333333321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31" x14ac:dyDescent="0.25">
      <c r="A21" s="2" t="s">
        <v>36</v>
      </c>
      <c r="B21" s="6">
        <f>B16</f>
        <v>4000</v>
      </c>
      <c r="C21" s="6">
        <f>B21+C20</f>
        <v>14000</v>
      </c>
      <c r="D21" s="6">
        <f>C21+D20</f>
        <v>24000</v>
      </c>
      <c r="E21" s="6">
        <f>D21+E20</f>
        <v>34000</v>
      </c>
      <c r="F21" s="6">
        <f>E21+F20</f>
        <v>43333.333333333328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31" x14ac:dyDescent="0.25">
      <c r="A22" s="2" t="s">
        <v>37</v>
      </c>
      <c r="B22" s="6">
        <f>R16</f>
        <v>43333.333333333336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31" x14ac:dyDescent="0.25">
      <c r="A23" s="2" t="s">
        <v>38</v>
      </c>
      <c r="B23" s="6">
        <f>F17</f>
        <v>46000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31" x14ac:dyDescent="0.25">
      <c r="A24" s="2" t="s">
        <v>39</v>
      </c>
      <c r="B24" s="10">
        <f>F19</f>
        <v>53000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8"/>
      <c r="P24" s="8"/>
      <c r="Q24" s="8"/>
      <c r="S24" s="6"/>
    </row>
    <row r="25" spans="1:31" x14ac:dyDescent="0.25">
      <c r="A25" s="5" t="s">
        <v>27</v>
      </c>
      <c r="B25" s="11">
        <f>B22-B24</f>
        <v>-9666.6666666666642</v>
      </c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8"/>
      <c r="P25" s="8"/>
      <c r="Q25" s="8"/>
      <c r="S25" s="6"/>
    </row>
    <row r="26" spans="1:31" x14ac:dyDescent="0.25">
      <c r="A26" s="5" t="s">
        <v>28</v>
      </c>
      <c r="B26" s="11">
        <f>B22-B23</f>
        <v>-2666.6666666666642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8"/>
      <c r="P26" s="8"/>
      <c r="Q26" s="8"/>
    </row>
    <row r="27" spans="1:31" x14ac:dyDescent="0.25">
      <c r="A27" s="5" t="s">
        <v>29</v>
      </c>
      <c r="B27" s="12">
        <f>B22/B24</f>
        <v>0.8176100628930818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31" x14ac:dyDescent="0.25">
      <c r="A28" s="5" t="s">
        <v>30</v>
      </c>
      <c r="B28" s="12">
        <f>B22/B23</f>
        <v>0.94202898550724645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1" x14ac:dyDescent="0.25">
      <c r="A29" s="5" t="s">
        <v>41</v>
      </c>
      <c r="B29" s="11">
        <f>M17/B27</f>
        <v>122307.6923076923</v>
      </c>
      <c r="C29" s="2" t="s">
        <v>45</v>
      </c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1" x14ac:dyDescent="0.25">
      <c r="A30" s="5" t="s">
        <v>15</v>
      </c>
      <c r="B30" s="13">
        <f>12/B28</f>
        <v>12.738461538461538</v>
      </c>
      <c r="C30" s="2" t="s">
        <v>46</v>
      </c>
      <c r="H30" s="14"/>
    </row>
    <row r="35" spans="4:4" x14ac:dyDescent="0.25">
      <c r="D35" s="14"/>
    </row>
  </sheetData>
  <mergeCells count="1">
    <mergeCell ref="A1:N1"/>
  </mergeCells>
  <phoneticPr fontId="0" type="noConversion"/>
  <printOptions gridLines="1"/>
  <pageMargins left="0.75" right="0.75" top="1" bottom="1" header="0.5" footer="0.5"/>
  <pageSetup scale="5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T27" sqref="T27"/>
    </sheetView>
  </sheetViews>
  <sheetFormatPr defaultRowHeight="13.2" x14ac:dyDescent="0.25"/>
  <sheetData/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shapeId="2" r:id="rId4">
          <objectPr defaultSize="0" autoPict="0" r:id="rId5">
            <anchor moveWithCells="1" sizeWithCells="1">
              <from>
                <xdr:col>0</xdr:col>
                <xdr:colOff>304800</xdr:colOff>
                <xdr:row>0</xdr:row>
                <xdr:rowOff>0</xdr:rowOff>
              </from>
              <to>
                <xdr:col>13</xdr:col>
                <xdr:colOff>243840</xdr:colOff>
                <xdr:row>27</xdr:row>
                <xdr:rowOff>53340</xdr:rowOff>
              </to>
            </anchor>
          </objectPr>
        </oleObject>
      </mc:Choice>
      <mc:Fallback>
        <oleObject progId="Excel.Sheet.8" shapeId="1638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data</vt:lpstr>
      <vt:lpstr>EV chart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Hazem</cp:lastModifiedBy>
  <cp:lastPrinted>2001-02-21T16:27:39Z</cp:lastPrinted>
  <dcterms:created xsi:type="dcterms:W3CDTF">1998-08-26T16:21:34Z</dcterms:created>
  <dcterms:modified xsi:type="dcterms:W3CDTF">2019-05-17T21:51:02Z</dcterms:modified>
</cp:coreProperties>
</file>